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74医療指導課\2024年度（令和6年度）一時利用★★★★\D_医務一般\D1_補助金、副申\D107_各種補助金\（R6年度補正）医師偏在是正に係る補助金\04　意向調査\"/>
    </mc:Choice>
  </mc:AlternateContent>
  <bookViews>
    <workbookView xWindow="-120" yWindow="-120" windowWidth="29040" windowHeight="15840" tabRatio="781"/>
  </bookViews>
  <sheets>
    <sheet name="様式１（全事業共通）" sheetId="2" r:id="rId1"/>
    <sheet name="様式２" sheetId="8" r:id="rId2"/>
    <sheet name="様式２（内訳書）" sheetId="13" r:id="rId3"/>
    <sheet name="様式３" sheetId="12" r:id="rId4"/>
    <sheet name="様式４－１" sheetId="14" r:id="rId5"/>
    <sheet name="様式４－２" sheetId="15" r:id="rId6"/>
  </sheets>
  <externalReferences>
    <externalReference r:id="rId7"/>
    <externalReference r:id="rId8"/>
    <externalReference r:id="rId9"/>
    <externalReference r:id="rId10"/>
  </externalReferences>
  <definedNames>
    <definedName name="_１__イ" localSheetId="3">[1]事業区分!#REF!</definedName>
    <definedName name="_１__イ">[1]事業区分!#REF!</definedName>
    <definedName name="_１０__ア" localSheetId="3">[1]事業区分!#REF!</definedName>
    <definedName name="_１０__ア">[1]事業区分!#REF!</definedName>
    <definedName name="_１０__イ" localSheetId="3">[1]事業区分!#REF!</definedName>
    <definedName name="_１０__イ">[1]事業区分!#REF!</definedName>
    <definedName name="_１１" localSheetId="3">[1]事業区分!#REF!</definedName>
    <definedName name="_１１">[1]事業区分!#REF!</definedName>
    <definedName name="_１２__ア" localSheetId="3">[1]事業区分!#REF!</definedName>
    <definedName name="_１２__ア">[1]事業区分!#REF!</definedName>
    <definedName name="_１２__イ" localSheetId="3">[1]事業区分!#REF!</definedName>
    <definedName name="_１２__イ">[1]事業区分!#REF!</definedName>
    <definedName name="_１３__ア" localSheetId="3">[1]事業区分!#REF!</definedName>
    <definedName name="_１３__ア">[1]事業区分!#REF!</definedName>
    <definedName name="_１３__イ" localSheetId="3">[1]事業区分!#REF!</definedName>
    <definedName name="_１３__イ">[1]事業区分!#REF!</definedName>
    <definedName name="_１４__ア" localSheetId="3">[1]事業区分!#REF!</definedName>
    <definedName name="_１４__ア">[1]事業区分!#REF!</definedName>
    <definedName name="_１４__イ" localSheetId="3">[1]事業区分!#REF!</definedName>
    <definedName name="_１４__イ">[1]事業区分!#REF!</definedName>
    <definedName name="_１５__ア" localSheetId="3">[1]事業区分!#REF!</definedName>
    <definedName name="_１５__ア">[1]事業区分!#REF!</definedName>
    <definedName name="_１５__イ" localSheetId="3">[1]事業区分!#REF!</definedName>
    <definedName name="_１５__イ">[1]事業区分!#REF!</definedName>
    <definedName name="_１６__ア" localSheetId="3">[1]事業区分!#REF!</definedName>
    <definedName name="_１６__ア">[1]事業区分!#REF!</definedName>
    <definedName name="_１６__イ" localSheetId="3">[1]事業区分!#REF!</definedName>
    <definedName name="_１６__イ">[1]事業区分!#REF!</definedName>
    <definedName name="_１７__ア" localSheetId="3">[1]事業区分!#REF!</definedName>
    <definedName name="_１７__ア">[1]事業区分!#REF!</definedName>
    <definedName name="_１８__ア" localSheetId="3">[1]事業区分!#REF!</definedName>
    <definedName name="_１８__ア">[1]事業区分!#REF!</definedName>
    <definedName name="_１８__イ" localSheetId="3">[1]事業区分!#REF!</definedName>
    <definedName name="_１８__イ">[1]事業区分!#REF!</definedName>
    <definedName name="_１９__ア" localSheetId="3">[1]事業区分!#REF!</definedName>
    <definedName name="_１９__ア">[1]事業区分!#REF!</definedName>
    <definedName name="_１９__イ" localSheetId="3">[1]事業区分!#REF!</definedName>
    <definedName name="_１９__イ">[1]事業区分!#REF!</definedName>
    <definedName name="_２__ア" localSheetId="3">[1]事業区分!#REF!</definedName>
    <definedName name="_２__ア">[1]事業区分!#REF!</definedName>
    <definedName name="_２__ウ" localSheetId="3">[1]事業区分!#REF!</definedName>
    <definedName name="_２__ウ">[1]事業区分!#REF!</definedName>
    <definedName name="_２__エ" localSheetId="3">[1]事業区分!#REF!</definedName>
    <definedName name="_２__エ">[1]事業区分!#REF!</definedName>
    <definedName name="_２０__ア" localSheetId="3">[1]事業区分!#REF!</definedName>
    <definedName name="_２０__ア">[1]事業区分!#REF!</definedName>
    <definedName name="_２０__イ" localSheetId="3">[1]事業区分!#REF!</definedName>
    <definedName name="_２０__イ">[1]事業区分!#REF!</definedName>
    <definedName name="_３__ウ" localSheetId="3">[1]事業区分!#REF!</definedName>
    <definedName name="_３__ウ">[1]事業区分!#REF!</definedName>
    <definedName name="_３__エ" localSheetId="3">[1]事業区分!#REF!</definedName>
    <definedName name="_３__エ">[1]事業区分!#REF!</definedName>
    <definedName name="_４" localSheetId="3">[1]事業区分!#REF!</definedName>
    <definedName name="_４">[1]事業区分!#REF!</definedName>
    <definedName name="_５__ア" localSheetId="3">[1]事業区分!#REF!</definedName>
    <definedName name="_５__ア">[1]事業区分!#REF!</definedName>
    <definedName name="_５__イ" localSheetId="3">[1]事業区分!#REF!</definedName>
    <definedName name="_５__イ">[1]事業区分!#REF!</definedName>
    <definedName name="_６" localSheetId="3">[1]事業区分!#REF!</definedName>
    <definedName name="_６">[1]事業区分!#REF!</definedName>
    <definedName name="_７" localSheetId="3">[1]事業区分!#REF!</definedName>
    <definedName name="_７">[1]事業区分!#REF!</definedName>
    <definedName name="_８__ア" localSheetId="3">[1]事業区分!#REF!</definedName>
    <definedName name="_８__ア">[1]事業区分!#REF!</definedName>
    <definedName name="_８__イ" localSheetId="3">[1]事業区分!#REF!</definedName>
    <definedName name="_８__イ">[1]事業区分!#REF!</definedName>
    <definedName name="_９__ア" localSheetId="3">[1]事業区分!#REF!</definedName>
    <definedName name="_９__ア">[1]事業区分!#REF!</definedName>
    <definedName name="_９__イ" localSheetId="3">[1]事業区分!#REF!</definedName>
    <definedName name="_９__イ">[1]事業区分!#REF!</definedName>
    <definedName name="_xlnm._FilterDatabase" localSheetId="1" hidden="1">様式２!$B$6:$O$12</definedName>
    <definedName name="_xlnm._FilterDatabase" localSheetId="3" hidden="1">様式３!$B$6:$H$9</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hidden="1">#REF!</definedName>
    <definedName name="aaaa">#REF!</definedName>
    <definedName name="aaaaaaaaaaaaaaaaaa" localSheetId="4" hidden="1">#REF!</definedName>
    <definedName name="aaaaaaaaaaaaaaaaaa" localSheetId="5" hidden="1">#REF!</definedName>
    <definedName name="aaaaaaaaaaaaaaaaaa" hidden="1">#REF!</definedName>
    <definedName name="bbbb">#REF!</definedName>
    <definedName name="cccc">#REF!</definedName>
    <definedName name="E" localSheetId="5" hidden="1">#REF!</definedName>
    <definedName name="E" hidden="1">#REF!</definedName>
    <definedName name="ICTを活用した産科医師少数地域に対する妊産婦モニタリング支援設備整備事業" localSheetId="3">[1]事業区分!#REF!</definedName>
    <definedName name="ICTを活用した産科医師少数地域に対する妊産婦モニタリング支援設備整備事業">[1]事業区分!#REF!</definedName>
    <definedName name="ｌ" localSheetId="4" hidden="1">#REF!</definedName>
    <definedName name="ｌ" hidden="1">#REF!</definedName>
    <definedName name="_xlnm.Print_Area" localSheetId="0">'様式１（全事業共通）'!$A$1:$U$13</definedName>
    <definedName name="_xlnm.Print_Area" localSheetId="1">様式２!$A$1:$S$16</definedName>
    <definedName name="_xlnm.Print_Area" localSheetId="2">'様式２（内訳書）'!$A$1:$U$53</definedName>
    <definedName name="_xlnm.Print_Area" localSheetId="3">様式３!$A$1:$L$13</definedName>
    <definedName name="_xlnm.Print_Area" localSheetId="4">'様式４－１'!$A$1:$C$46</definedName>
    <definedName name="_xlnm.Print_Area" localSheetId="5">'様式４－２'!$A$1:$N$18</definedName>
    <definedName name="_xlnm.Print_Titles" localSheetId="1">様式２!$1:$6</definedName>
    <definedName name="_xlnm.Print_Titles" localSheetId="2">'様式２（内訳書）'!$A:$C</definedName>
    <definedName name="_xlnm.Print_Titles" localSheetId="3">様式３!$1:$6</definedName>
    <definedName name="あ" localSheetId="4" hidden="1">#REF!</definedName>
    <definedName name="あ" localSheetId="5" hidden="1">#REF!</definedName>
    <definedName name="あ" hidden="1">#REF!</definedName>
    <definedName name="い" localSheetId="5" hidden="1">#REF!</definedName>
    <definedName name="い" hidden="1">#REF!</definedName>
    <definedName name="こ" localSheetId="5" hidden="1">#REF!</definedName>
    <definedName name="こ" hidden="1">#REF!</definedName>
    <definedName name="こ」" hidden="1">#REF!</definedName>
    <definedName name="へき地・離島診療支援システム設備" localSheetId="3">[1]事業区分!#REF!</definedName>
    <definedName name="へき地・離島診療支援システム設備">[1]事業区分!#REF!</definedName>
    <definedName name="へき地医療拠点病院設備" localSheetId="3">[1]事業区分!#REF!</definedName>
    <definedName name="へき地医療拠点病院設備">[1]事業区分!#REF!</definedName>
    <definedName name="へき地患者輸送車_艇_" localSheetId="3">[1]事業区分!#REF!</definedName>
    <definedName name="へき地患者輸送車_艇_">[1]事業区分!#REF!</definedName>
    <definedName name="へき地巡回診療車_船_" localSheetId="3">[1]事業区分!#REF!</definedName>
    <definedName name="へき地巡回診療車_船_">[1]事業区分!#REF!</definedName>
    <definedName name="へき地診療所" localSheetId="3">[1]事業区分!#REF!</definedName>
    <definedName name="へき地診療所">[1]事業区分!#REF!</definedName>
    <definedName name="へき地保健指導所設備" localSheetId="3">[1]事業区分!#REF!</definedName>
    <definedName name="へき地保健指導所設備">[1]事業区分!#REF!</definedName>
    <definedName name="奄美群島医療施設設備" localSheetId="3">[1]事業区分!#REF!</definedName>
    <definedName name="奄美群島医療施設設備">[1]事業区分!#REF!</definedName>
    <definedName name="遠隔医療設備" localSheetId="3">[1]事業区分!#REF!</definedName>
    <definedName name="遠隔医療設備">[1]事業区分!#REF!</definedName>
    <definedName name="沖施縄設医設療備" localSheetId="3">[1]事業区分!#REF!</definedName>
    <definedName name="沖施縄設医設療備">[1]事業区分!#REF!</definedName>
    <definedName name="過疎地域等特定診療所設備" localSheetId="3">[1]事業区分!#REF!</definedName>
    <definedName name="過疎地域等特定診療所設備">[1]事業区分!#REF!</definedName>
    <definedName name="交付の対象">[1]事業区分!$B$9:$B$14</definedName>
    <definedName name="在宅人工呼吸器使用者非常用電源整備事業" localSheetId="3">[1]事業区分!#REF!</definedName>
    <definedName name="在宅人工呼吸器使用者非常用電源整備事業">[1]事業区分!#REF!</definedName>
    <definedName name="産科医療機関設備" localSheetId="3">[1]事業区分!#REF!</definedName>
    <definedName name="産科医療機関設備">[1]事業区分!#REF!</definedName>
    <definedName name="死亡時画像診断システム等設備" localSheetId="3">[1]事業区分!#REF!</definedName>
    <definedName name="死亡時画像診断システム等設備">[1]事業区分!#REF!</definedName>
    <definedName name="事業分類">[2]事業分類・区分!$B$2:$H$2</definedName>
    <definedName name="実践的手術手技向上研修実施機関設備" localSheetId="3">[1]事業区分!#REF!</definedName>
    <definedName name="実践的手術手技向上研修実施機関設備">[1]事業区分!#REF!</definedName>
    <definedName name="重点医師偏在対策支援区域における診療所の承継・開業支援事業">'[3]管理用（このシートは削除しないでください）'!$U$4:$U$6</definedName>
    <definedName name="地域連携周産期支援事業_産科施設_" localSheetId="3">[1]事業区分!#REF!</definedName>
    <definedName name="地域連携周産期支援事業_産科施設_">[1]事業区分!#REF!</definedName>
    <definedName name="表" hidden="1">#REF!</definedName>
    <definedName name="分娩設備取扱施設" localSheetId="3">[1]事業区分!#REF!</definedName>
    <definedName name="分娩設備取扱施設">[1]事業区分!#REF!</definedName>
    <definedName name="別紙１７" localSheetId="4" hidden="1">#REF!</definedName>
    <definedName name="別紙１７" localSheetId="5" hidden="1">#REF!</definedName>
    <definedName name="別紙１７" hidden="1">#REF!</definedName>
    <definedName name="別紙３１" localSheetId="5" hidden="1">#REF!</definedName>
    <definedName name="別紙３１" hidden="1">#REF!</definedName>
    <definedName name="保育所別民改費担当者一覧">#REF!</definedName>
    <definedName name="補助事業名" localSheetId="2">'[4]管理用（このシートは削除しないでください）'!$H$3:$T$3</definedName>
    <definedName name="補助事業名">'[3]管理用（このシートは削除しないでください）'!$H$3:$U$3</definedName>
    <definedName name="有床診療所等スプリンクラー等施設整備事業" localSheetId="2">'[4]管理用（このシートは削除しないでください）'!#REF!</definedName>
    <definedName name="有床診療所等スプリンクラー等施設整備事業" localSheetId="3">'[3]管理用（このシートは削除しないでください）'!#REF!</definedName>
    <definedName name="有床診療所等スプリンクラー等施設整備事業">'[3]管理用（このシートは削除しないでください）'!#REF!</definedName>
    <definedName name="離島歯科巡回診療設備" localSheetId="3">[1]事業区分!#REF!</definedName>
    <definedName name="離島歯科巡回診療設備">[1]事業区分!#REF!</definedName>
    <definedName name="離島等患者宿泊施設設備" localSheetId="3">[1]事業区分!#REF!</definedName>
    <definedName name="離島等患者宿泊施設設備">[1]事業区分!#REF!</definedName>
    <definedName name="臨床研修病院支援システム設備" localSheetId="3">[1]事業区分!#REF!</definedName>
    <definedName name="臨床研修病院支援システム設備">[1]事業区分!#REF!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4" l="1"/>
  <c r="B26" i="14"/>
  <c r="M15" i="15"/>
  <c r="M13" i="15"/>
  <c r="M9" i="15"/>
  <c r="M6" i="15" s="1"/>
  <c r="M11" i="15"/>
  <c r="U53" i="13" l="1"/>
  <c r="R53" i="13"/>
  <c r="O53" i="13"/>
  <c r="L53" i="13"/>
  <c r="I53" i="13"/>
  <c r="F53" i="13"/>
  <c r="T47" i="13"/>
  <c r="Q47" i="13"/>
  <c r="N47" i="13"/>
  <c r="K47" i="13"/>
  <c r="H47" i="13"/>
  <c r="E47" i="13"/>
  <c r="U46" i="13"/>
  <c r="T46" i="13"/>
  <c r="R46" i="13"/>
  <c r="Q46" i="13"/>
  <c r="O46" i="13"/>
  <c r="N46" i="13"/>
  <c r="L46" i="13"/>
  <c r="K46" i="13"/>
  <c r="I46" i="13"/>
  <c r="H46" i="13"/>
  <c r="F46" i="13"/>
  <c r="E46" i="13"/>
  <c r="T45" i="13"/>
  <c r="Q45" i="13"/>
  <c r="N45" i="13"/>
  <c r="K45" i="13"/>
  <c r="H45" i="13"/>
  <c r="E45" i="13"/>
  <c r="T44" i="13"/>
  <c r="Q44" i="13"/>
  <c r="N44" i="13"/>
  <c r="K44" i="13"/>
  <c r="H44" i="13"/>
  <c r="E44" i="13"/>
  <c r="T43" i="13"/>
  <c r="Q43" i="13"/>
  <c r="N43" i="13"/>
  <c r="K43" i="13"/>
  <c r="H43" i="13"/>
  <c r="E43" i="13"/>
  <c r="T42" i="13"/>
  <c r="Q42" i="13"/>
  <c r="N42" i="13"/>
  <c r="K42" i="13"/>
  <c r="H42" i="13"/>
  <c r="E42" i="13"/>
  <c r="T41" i="13"/>
  <c r="Q41" i="13"/>
  <c r="N41" i="13"/>
  <c r="K41" i="13"/>
  <c r="H41" i="13"/>
  <c r="E41" i="13"/>
  <c r="T40" i="13"/>
  <c r="Q40" i="13"/>
  <c r="N40" i="13"/>
  <c r="K40" i="13"/>
  <c r="H40" i="13"/>
  <c r="E40" i="13"/>
  <c r="T39" i="13"/>
  <c r="Q39" i="13"/>
  <c r="N39" i="13"/>
  <c r="K39" i="13"/>
  <c r="H39" i="13"/>
  <c r="E39" i="13"/>
  <c r="T38" i="13"/>
  <c r="Q38" i="13"/>
  <c r="N38" i="13"/>
  <c r="K38" i="13"/>
  <c r="H38" i="13"/>
  <c r="E38" i="13"/>
  <c r="T37" i="13"/>
  <c r="Q37" i="13"/>
  <c r="N37" i="13"/>
  <c r="K37" i="13"/>
  <c r="H37" i="13"/>
  <c r="E37" i="13"/>
  <c r="T36" i="13"/>
  <c r="Q36" i="13"/>
  <c r="N36" i="13"/>
  <c r="K36" i="13"/>
  <c r="H36" i="13"/>
  <c r="E36" i="13"/>
  <c r="B36" i="13"/>
  <c r="T35" i="13"/>
  <c r="Q35" i="13"/>
  <c r="N35" i="13"/>
  <c r="K35" i="13"/>
  <c r="H35" i="13"/>
  <c r="E35" i="13"/>
  <c r="U34" i="13"/>
  <c r="T34" i="13"/>
  <c r="R34" i="13"/>
  <c r="Q34" i="13"/>
  <c r="O34" i="13"/>
  <c r="N34" i="13"/>
  <c r="L34" i="13"/>
  <c r="K34" i="13"/>
  <c r="I34" i="13"/>
  <c r="H34" i="13"/>
  <c r="F34" i="13"/>
  <c r="E34" i="13"/>
  <c r="T33" i="13"/>
  <c r="Q33" i="13"/>
  <c r="N33" i="13"/>
  <c r="K33" i="13"/>
  <c r="H33" i="13"/>
  <c r="E33" i="13"/>
  <c r="T32" i="13"/>
  <c r="Q32" i="13"/>
  <c r="N32" i="13"/>
  <c r="K32" i="13"/>
  <c r="H32" i="13"/>
  <c r="E32" i="13"/>
  <c r="T31" i="13"/>
  <c r="Q31" i="13"/>
  <c r="N31" i="13"/>
  <c r="K31" i="13"/>
  <c r="H31" i="13"/>
  <c r="E31" i="13"/>
  <c r="T30" i="13"/>
  <c r="Q30" i="13"/>
  <c r="N30" i="13"/>
  <c r="K30" i="13"/>
  <c r="H30" i="13"/>
  <c r="E30" i="13"/>
  <c r="T29" i="13"/>
  <c r="Q29" i="13"/>
  <c r="N29" i="13"/>
  <c r="K29" i="13"/>
  <c r="H29" i="13"/>
  <c r="E29" i="13"/>
  <c r="U28" i="13"/>
  <c r="U35" i="13" s="1"/>
  <c r="U47" i="13" s="1"/>
  <c r="T28" i="13"/>
  <c r="R28" i="13"/>
  <c r="R35" i="13" s="1"/>
  <c r="R47" i="13" s="1"/>
  <c r="Q28" i="13"/>
  <c r="O28" i="13"/>
  <c r="O35" i="13" s="1"/>
  <c r="O47" i="13" s="1"/>
  <c r="N28" i="13"/>
  <c r="L28" i="13"/>
  <c r="L35" i="13" s="1"/>
  <c r="L47" i="13" s="1"/>
  <c r="K28" i="13"/>
  <c r="I28" i="13"/>
  <c r="I35" i="13" s="1"/>
  <c r="I47" i="13" s="1"/>
  <c r="H28" i="13"/>
  <c r="F28" i="13"/>
  <c r="F35" i="13" s="1"/>
  <c r="F47" i="13" s="1"/>
  <c r="F54" i="13" s="1"/>
  <c r="E28" i="13"/>
  <c r="T27" i="13"/>
  <c r="Q27" i="13"/>
  <c r="N27" i="13"/>
  <c r="K27" i="13"/>
  <c r="H27" i="13"/>
  <c r="E27" i="13"/>
  <c r="T26" i="13"/>
  <c r="Q26" i="13"/>
  <c r="N26" i="13"/>
  <c r="K26" i="13"/>
  <c r="H26" i="13"/>
  <c r="E26" i="13"/>
  <c r="T25" i="13"/>
  <c r="Q25" i="13"/>
  <c r="N25" i="13"/>
  <c r="K25" i="13"/>
  <c r="H25" i="13"/>
  <c r="E25" i="13"/>
  <c r="T24" i="13"/>
  <c r="Q24" i="13"/>
  <c r="N24" i="13"/>
  <c r="K24" i="13"/>
  <c r="H24" i="13"/>
  <c r="E24" i="13"/>
  <c r="T23" i="13"/>
  <c r="Q23" i="13"/>
  <c r="N23" i="13"/>
  <c r="K23" i="13"/>
  <c r="H23" i="13"/>
  <c r="E23" i="13"/>
  <c r="T22" i="13"/>
  <c r="Q22" i="13"/>
  <c r="N22" i="13"/>
  <c r="K22" i="13"/>
  <c r="H22" i="13"/>
  <c r="E22" i="13"/>
  <c r="T21" i="13"/>
  <c r="Q21" i="13"/>
  <c r="N21" i="13"/>
  <c r="K21" i="13"/>
  <c r="H21" i="13"/>
  <c r="E21" i="13"/>
  <c r="T20" i="13"/>
  <c r="Q20" i="13"/>
  <c r="N20" i="13"/>
  <c r="K20" i="13"/>
  <c r="H20" i="13"/>
  <c r="E20" i="13"/>
  <c r="C20" i="13"/>
  <c r="B37" i="13" s="1"/>
  <c r="T19" i="13"/>
  <c r="Q19" i="13"/>
  <c r="N19" i="13"/>
  <c r="K19" i="13"/>
  <c r="H19" i="13"/>
  <c r="E19" i="13"/>
  <c r="C19" i="13"/>
  <c r="T18" i="13"/>
  <c r="Q18" i="13"/>
  <c r="N18" i="13"/>
  <c r="K18" i="13"/>
  <c r="H18" i="13"/>
  <c r="E18" i="13"/>
  <c r="T17" i="13"/>
  <c r="Q17" i="13"/>
  <c r="N17" i="13"/>
  <c r="H17" i="13"/>
  <c r="E17" i="13"/>
  <c r="T16" i="13"/>
  <c r="Q16" i="13"/>
  <c r="N16" i="13"/>
  <c r="K16" i="13"/>
  <c r="H16" i="13"/>
  <c r="E16" i="13"/>
  <c r="T15" i="13"/>
  <c r="Q15" i="13"/>
  <c r="N15" i="13"/>
  <c r="K15" i="13"/>
  <c r="H15" i="13"/>
  <c r="E15" i="13"/>
  <c r="T14" i="13"/>
  <c r="Q14" i="13"/>
  <c r="N14" i="13"/>
  <c r="K14" i="13"/>
  <c r="H14" i="13"/>
  <c r="E14" i="13"/>
  <c r="T13" i="13"/>
  <c r="Q13" i="13"/>
  <c r="N13" i="13"/>
  <c r="K13" i="13"/>
  <c r="H13" i="13"/>
  <c r="E13" i="13"/>
  <c r="T12" i="13"/>
  <c r="Q12" i="13"/>
  <c r="N12" i="13"/>
  <c r="K12" i="13"/>
  <c r="H12" i="13"/>
  <c r="E12" i="13"/>
  <c r="T11" i="13"/>
  <c r="Q11" i="13"/>
  <c r="N11" i="13"/>
  <c r="K11" i="13"/>
  <c r="H11" i="13"/>
  <c r="E11" i="13"/>
  <c r="O8" i="13"/>
  <c r="U8" i="13" s="1"/>
  <c r="I8" i="13"/>
  <c r="L8" i="13" s="1"/>
  <c r="R8" i="13" l="1"/>
  <c r="B42" i="13"/>
  <c r="H9" i="12" l="1"/>
  <c r="K7" i="8"/>
  <c r="O7" i="8"/>
  <c r="K8" i="8"/>
  <c r="O8" i="8"/>
  <c r="K9" i="8"/>
  <c r="O9" i="8"/>
  <c r="K10" i="8"/>
  <c r="O10" i="8"/>
  <c r="K11" i="8"/>
  <c r="O11" i="8"/>
  <c r="L12" i="8"/>
  <c r="O12" i="8"/>
  <c r="H7" i="12"/>
  <c r="H8" i="12"/>
  <c r="I8" i="8" l="1"/>
  <c r="I7" i="8"/>
  <c r="H12" i="8" l="1"/>
  <c r="G12" i="8"/>
  <c r="I9" i="8"/>
  <c r="I10" i="8"/>
  <c r="I11" i="8"/>
  <c r="I12" i="8" l="1"/>
</calcChain>
</file>

<file path=xl/comments1.xml><?xml version="1.0" encoding="utf-8"?>
<comments xmlns="http://schemas.openxmlformats.org/spreadsheetml/2006/main">
  <authors>
    <author>厚生労働省ネットワークシステム</author>
    <author>胡 高博(ebisu-takahiro.jh6)</author>
  </authors>
  <commentList>
    <comment ref="G4" authorId="0" shapeId="0">
      <text>
        <r>
          <rPr>
            <sz val="11"/>
            <color indexed="81"/>
            <rFont val="ＭＳ Ｐゴシック"/>
            <family val="3"/>
            <charset val="128"/>
          </rPr>
          <t>消費税込みの額を記載すること</t>
        </r>
      </text>
    </comment>
    <comment ref="N5" authorId="1" shapeId="0">
      <text>
        <r>
          <rPr>
            <sz val="11"/>
            <color indexed="81"/>
            <rFont val="游ゴシック"/>
            <family val="3"/>
            <charset val="128"/>
            <scheme val="minor"/>
          </rPr>
          <t>鉄筋コンクリート：484,000円
ブロック ：214,000円
木造：355,000円</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F4" authorId="0" shapeId="0">
      <text>
        <r>
          <rPr>
            <sz val="11"/>
            <color indexed="81"/>
            <rFont val="ＭＳ Ｐゴシック"/>
            <family val="3"/>
            <charset val="128"/>
          </rPr>
          <t>消費税込みの額を記載すること</t>
        </r>
      </text>
    </comment>
  </commentList>
</comments>
</file>

<file path=xl/sharedStrings.xml><?xml version="1.0" encoding="utf-8"?>
<sst xmlns="http://schemas.openxmlformats.org/spreadsheetml/2006/main" count="349" uniqueCount="231">
  <si>
    <t>診療所名</t>
    <rPh sb="0" eb="3">
      <t>シンリョウジョ</t>
    </rPh>
    <rPh sb="3" eb="4">
      <t>メイ</t>
    </rPh>
    <phoneticPr fontId="1"/>
  </si>
  <si>
    <t>承継</t>
    <rPh sb="0" eb="2">
      <t>ショウケイ</t>
    </rPh>
    <phoneticPr fontId="1"/>
  </si>
  <si>
    <t>開業</t>
    <rPh sb="0" eb="2">
      <t>カイギョウ</t>
    </rPh>
    <phoneticPr fontId="1"/>
  </si>
  <si>
    <t>支援の内容</t>
    <rPh sb="0" eb="2">
      <t>シエン</t>
    </rPh>
    <rPh sb="3" eb="5">
      <t>ナイヨウ</t>
    </rPh>
    <phoneticPr fontId="1"/>
  </si>
  <si>
    <t>病床数</t>
    <rPh sb="0" eb="3">
      <t>ビョウショウスウ</t>
    </rPh>
    <phoneticPr fontId="1"/>
  </si>
  <si>
    <t>整備面積</t>
    <rPh sb="0" eb="2">
      <t>セイビ</t>
    </rPh>
    <rPh sb="2" eb="4">
      <t>メンセキ</t>
    </rPh>
    <phoneticPr fontId="1"/>
  </si>
  <si>
    <t>医師・看護師宿舎</t>
    <rPh sb="0" eb="2">
      <t>イシ</t>
    </rPh>
    <rPh sb="3" eb="6">
      <t>カンゴシ</t>
    </rPh>
    <rPh sb="6" eb="8">
      <t>シュクシャ</t>
    </rPh>
    <phoneticPr fontId="1"/>
  </si>
  <si>
    <t>整備する</t>
    <rPh sb="0" eb="2">
      <t>セイビ</t>
    </rPh>
    <phoneticPr fontId="1"/>
  </si>
  <si>
    <t>整備しない</t>
    <rPh sb="0" eb="2">
      <t>セイビ</t>
    </rPh>
    <phoneticPr fontId="1"/>
  </si>
  <si>
    <t>導入機器・台数</t>
    <rPh sb="0" eb="2">
      <t>ドウニュウ</t>
    </rPh>
    <rPh sb="2" eb="4">
      <t>キキ</t>
    </rPh>
    <rPh sb="5" eb="7">
      <t>ダイスウ</t>
    </rPh>
    <phoneticPr fontId="1"/>
  </si>
  <si>
    <t>年間診療
日数</t>
    <rPh sb="0" eb="2">
      <t>ネンカン</t>
    </rPh>
    <rPh sb="2" eb="4">
      <t>シンリョウ</t>
    </rPh>
    <rPh sb="5" eb="7">
      <t>ニッスウ</t>
    </rPh>
    <phoneticPr fontId="1"/>
  </si>
  <si>
    <t>支援対象医療機関</t>
    <rPh sb="0" eb="2">
      <t>シエン</t>
    </rPh>
    <rPh sb="2" eb="4">
      <t>タイショウ</t>
    </rPh>
    <rPh sb="4" eb="6">
      <t>イリョウ</t>
    </rPh>
    <rPh sb="6" eb="8">
      <t>キカン</t>
    </rPh>
    <phoneticPr fontId="1"/>
  </si>
  <si>
    <t>有</t>
    <rPh sb="0" eb="1">
      <t>ユウ</t>
    </rPh>
    <phoneticPr fontId="1"/>
  </si>
  <si>
    <t>無</t>
    <rPh sb="0" eb="1">
      <t>ム</t>
    </rPh>
    <phoneticPr fontId="1"/>
  </si>
  <si>
    <r>
      <t xml:space="preserve">事業区分
</t>
    </r>
    <r>
      <rPr>
        <sz val="8"/>
        <color theme="1"/>
        <rFont val="游ゴシック"/>
        <family val="3"/>
        <charset val="128"/>
        <scheme val="minor"/>
      </rPr>
      <t>（承継・開業）</t>
    </r>
    <rPh sb="0" eb="2">
      <t>ジギョウ</t>
    </rPh>
    <rPh sb="2" eb="4">
      <t>クブン</t>
    </rPh>
    <rPh sb="6" eb="8">
      <t>ショウケイ</t>
    </rPh>
    <rPh sb="9" eb="11">
      <t>カイギョウ</t>
    </rPh>
    <phoneticPr fontId="1"/>
  </si>
  <si>
    <t>支援区域</t>
    <rPh sb="0" eb="2">
      <t>シエン</t>
    </rPh>
    <rPh sb="2" eb="4">
      <t>クイキ</t>
    </rPh>
    <phoneticPr fontId="1"/>
  </si>
  <si>
    <t>標榜診療科</t>
    <rPh sb="0" eb="2">
      <t>ヒョウボウ</t>
    </rPh>
    <rPh sb="2" eb="5">
      <t>シンリョウカ</t>
    </rPh>
    <phoneticPr fontId="1"/>
  </si>
  <si>
    <t>支援の有無</t>
    <rPh sb="0" eb="2">
      <t>シエン</t>
    </rPh>
    <rPh sb="3" eb="5">
      <t>ウム</t>
    </rPh>
    <phoneticPr fontId="1"/>
  </si>
  <si>
    <t>市町村の追加支援等</t>
    <rPh sb="0" eb="3">
      <t>シチョウソン</t>
    </rPh>
    <rPh sb="4" eb="6">
      <t>ツイカ</t>
    </rPh>
    <rPh sb="6" eb="8">
      <t>シエン</t>
    </rPh>
    <rPh sb="8" eb="9">
      <t>トウ</t>
    </rPh>
    <phoneticPr fontId="1"/>
  </si>
  <si>
    <t>具体的な内容</t>
    <rPh sb="0" eb="3">
      <t>グタイテキ</t>
    </rPh>
    <rPh sb="4" eb="6">
      <t>ナイヨウ</t>
    </rPh>
    <phoneticPr fontId="1"/>
  </si>
  <si>
    <t>金額
（千円）</t>
    <rPh sb="0" eb="2">
      <t>キンガク</t>
    </rPh>
    <rPh sb="4" eb="6">
      <t>センエン</t>
    </rPh>
    <phoneticPr fontId="1"/>
  </si>
  <si>
    <t>様式１</t>
    <rPh sb="0" eb="2">
      <t>ヨウシキ</t>
    </rPh>
    <phoneticPr fontId="1"/>
  </si>
  <si>
    <t>○○診療所</t>
    <rPh sb="2" eb="5">
      <t>シンリョウジョ</t>
    </rPh>
    <phoneticPr fontId="1"/>
  </si>
  <si>
    <t>記載例</t>
    <rPh sb="0" eb="3">
      <t>キサイレイ</t>
    </rPh>
    <phoneticPr fontId="1"/>
  </si>
  <si>
    <t>京築</t>
    <rPh sb="0" eb="2">
      <t>ケイチク</t>
    </rPh>
    <phoneticPr fontId="1"/>
  </si>
  <si>
    <t>○○科
○○科</t>
    <rPh sb="2" eb="3">
      <t>カ</t>
    </rPh>
    <rPh sb="6" eb="7">
      <t>カ</t>
    </rPh>
    <phoneticPr fontId="1"/>
  </si>
  <si>
    <t>（※１）当該様式は、（１）「施設」整備事業、（２）「設備」整備事業及び（３）「地域への定着支援」事業における共通様式です。</t>
    <rPh sb="4" eb="6">
      <t>トウガイ</t>
    </rPh>
    <rPh sb="6" eb="8">
      <t>ヨウシキ</t>
    </rPh>
    <rPh sb="14" eb="16">
      <t>シセツ</t>
    </rPh>
    <rPh sb="17" eb="19">
      <t>セイビ</t>
    </rPh>
    <rPh sb="19" eb="21">
      <t>ジギョウ</t>
    </rPh>
    <rPh sb="26" eb="28">
      <t>セツビ</t>
    </rPh>
    <rPh sb="29" eb="31">
      <t>セイビ</t>
    </rPh>
    <rPh sb="31" eb="33">
      <t>ジギョウ</t>
    </rPh>
    <rPh sb="33" eb="34">
      <t>オヨ</t>
    </rPh>
    <rPh sb="39" eb="41">
      <t>チイキ</t>
    </rPh>
    <rPh sb="43" eb="45">
      <t>テイチャク</t>
    </rPh>
    <rPh sb="45" eb="47">
      <t>シエン</t>
    </rPh>
    <rPh sb="48" eb="50">
      <t>ジギョウ</t>
    </rPh>
    <phoneticPr fontId="1"/>
  </si>
  <si>
    <t>（１）「施設」整備</t>
    <rPh sb="4" eb="6">
      <t>シセツ</t>
    </rPh>
    <rPh sb="7" eb="9">
      <t>セイビ</t>
    </rPh>
    <phoneticPr fontId="1"/>
  </si>
  <si>
    <t>（２）「設備」整備</t>
    <rPh sb="4" eb="6">
      <t>セツビ</t>
    </rPh>
    <rPh sb="7" eb="9">
      <t>セイビ</t>
    </rPh>
    <phoneticPr fontId="1"/>
  </si>
  <si>
    <t>（３）地域への定着支援</t>
    <phoneticPr fontId="1"/>
  </si>
  <si>
    <t>△△市から、施設整備事業に係る事業者負担の一部を追加で補助を受ける予定。</t>
    <rPh sb="2" eb="3">
      <t>シ</t>
    </rPh>
    <rPh sb="6" eb="8">
      <t>シセツ</t>
    </rPh>
    <rPh sb="8" eb="10">
      <t>セイビ</t>
    </rPh>
    <rPh sb="10" eb="12">
      <t>ジギョウ</t>
    </rPh>
    <rPh sb="13" eb="14">
      <t>カカ</t>
    </rPh>
    <rPh sb="15" eb="18">
      <t>ジギョウシャ</t>
    </rPh>
    <rPh sb="18" eb="20">
      <t>フタン</t>
    </rPh>
    <rPh sb="21" eb="23">
      <t>イチブ</t>
    </rPh>
    <rPh sb="24" eb="26">
      <t>ツイカ</t>
    </rPh>
    <rPh sb="27" eb="29">
      <t>ホジョ</t>
    </rPh>
    <rPh sb="30" eb="31">
      <t>ウ</t>
    </rPh>
    <rPh sb="33" eb="35">
      <t>ヨテイ</t>
    </rPh>
    <phoneticPr fontId="1"/>
  </si>
  <si>
    <t>様式２</t>
    <rPh sb="0" eb="2">
      <t>ヨウシキ</t>
    </rPh>
    <phoneticPr fontId="1"/>
  </si>
  <si>
    <t>Ａ</t>
  </si>
  <si>
    <t>Ｂ</t>
  </si>
  <si>
    <t>Ａ－Ｂ＝Ｃ</t>
  </si>
  <si>
    <t>Ｄ</t>
  </si>
  <si>
    <t>都道府県</t>
  </si>
  <si>
    <t>補助対象
部分</t>
    <rPh sb="0" eb="2">
      <t>ホジョ</t>
    </rPh>
    <rPh sb="2" eb="4">
      <t>タイショウ</t>
    </rPh>
    <rPh sb="5" eb="7">
      <t>ブブン</t>
    </rPh>
    <phoneticPr fontId="12"/>
  </si>
  <si>
    <t>施　設　名</t>
  </si>
  <si>
    <t>総事業費</t>
  </si>
  <si>
    <t>寄附金
その他の
収入額</t>
    <rPh sb="0" eb="2">
      <t>キフ</t>
    </rPh>
    <phoneticPr fontId="12"/>
  </si>
  <si>
    <t>差引事業費</t>
  </si>
  <si>
    <t>対象経費の支出予定額</t>
  </si>
  <si>
    <t>所　在　地</t>
  </si>
  <si>
    <t>抵　当　権</t>
    <rPh sb="0" eb="1">
      <t>テイ</t>
    </rPh>
    <rPh sb="2" eb="3">
      <t>トウ</t>
    </rPh>
    <rPh sb="4" eb="5">
      <t>ケン</t>
    </rPh>
    <phoneticPr fontId="15"/>
  </si>
  <si>
    <t>工事計画
年数</t>
    <rPh sb="0" eb="2">
      <t>コウジ</t>
    </rPh>
    <rPh sb="2" eb="4">
      <t>ケイカク</t>
    </rPh>
    <rPh sb="5" eb="7">
      <t>ネンスウ</t>
    </rPh>
    <phoneticPr fontId="15"/>
  </si>
  <si>
    <t>面積/室数</t>
    <rPh sb="3" eb="5">
      <t>シツスウ</t>
    </rPh>
    <phoneticPr fontId="12"/>
  </si>
  <si>
    <t>単価</t>
  </si>
  <si>
    <t>金額</t>
  </si>
  <si>
    <t>市町村名</t>
  </si>
  <si>
    <t>円</t>
  </si>
  <si>
    <t>診療部門</t>
    <rPh sb="0" eb="2">
      <t>シンリョウ</t>
    </rPh>
    <rPh sb="2" eb="4">
      <t>ブモン</t>
    </rPh>
    <phoneticPr fontId="6"/>
  </si>
  <si>
    <t>診療部門</t>
    <rPh sb="0" eb="2">
      <t>シンリョウ</t>
    </rPh>
    <rPh sb="2" eb="4">
      <t>ブモン</t>
    </rPh>
    <phoneticPr fontId="12"/>
  </si>
  <si>
    <t>○○診療所</t>
    <rPh sb="2" eb="5">
      <t>シンリョウジョ</t>
    </rPh>
    <phoneticPr fontId="12"/>
  </si>
  <si>
    <t>○○市</t>
    <rPh sb="2" eb="3">
      <t>シ</t>
    </rPh>
    <phoneticPr fontId="12"/>
  </si>
  <si>
    <t>無</t>
  </si>
  <si>
    <t>単年</t>
  </si>
  <si>
    <t>△△診療所</t>
    <rPh sb="2" eb="5">
      <t>シンリョウジョ</t>
    </rPh>
    <phoneticPr fontId="12"/>
  </si>
  <si>
    <t>複数年</t>
  </si>
  <si>
    <t>合計</t>
    <rPh sb="0" eb="2">
      <t>ゴウケイ</t>
    </rPh>
    <phoneticPr fontId="12"/>
  </si>
  <si>
    <t>－</t>
  </si>
  <si>
    <t>開　設　者</t>
    <phoneticPr fontId="12"/>
  </si>
  <si>
    <t>㎡</t>
    <phoneticPr fontId="12"/>
  </si>
  <si>
    <t>－</t>
    <phoneticPr fontId="12"/>
  </si>
  <si>
    <t>例</t>
    <rPh sb="0" eb="1">
      <t>レイ</t>
    </rPh>
    <phoneticPr fontId="1"/>
  </si>
  <si>
    <t>福岡県</t>
    <rPh sb="0" eb="2">
      <t>フクオカ</t>
    </rPh>
    <rPh sb="2" eb="3">
      <t>ケン</t>
    </rPh>
    <phoneticPr fontId="12"/>
  </si>
  <si>
    <t>福岡県</t>
    <rPh sb="0" eb="3">
      <t>フクオカケン</t>
    </rPh>
    <phoneticPr fontId="1"/>
  </si>
  <si>
    <t>△△町</t>
    <rPh sb="2" eb="3">
      <t>マチ</t>
    </rPh>
    <phoneticPr fontId="12"/>
  </si>
  <si>
    <t>○○ ××</t>
    <phoneticPr fontId="1"/>
  </si>
  <si>
    <t>医療法人△△</t>
    <phoneticPr fontId="1"/>
  </si>
  <si>
    <t>有</t>
    <rPh sb="0" eb="1">
      <t>ア</t>
    </rPh>
    <phoneticPr fontId="1"/>
  </si>
  <si>
    <r>
      <t>（注）この総括表は、補助対象部分毎に、それぞれ別葉に作成すること。なお、作成にあたっては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ホジョ</t>
    </rPh>
    <rPh sb="12" eb="14">
      <t>タイショウ</t>
    </rPh>
    <rPh sb="14" eb="16">
      <t>ブブン</t>
    </rPh>
    <rPh sb="16" eb="17">
      <t>マイ</t>
    </rPh>
    <rPh sb="23" eb="24">
      <t>ベツ</t>
    </rPh>
    <rPh sb="24" eb="25">
      <t>ハ</t>
    </rPh>
    <rPh sb="26" eb="28">
      <t>サクセイ</t>
    </rPh>
    <rPh sb="36" eb="38">
      <t>サクセイ</t>
    </rPh>
    <rPh sb="44" eb="46">
      <t>ユウセン</t>
    </rPh>
    <rPh sb="46" eb="48">
      <t>ジュンイ</t>
    </rPh>
    <rPh sb="49" eb="50">
      <t>タカ</t>
    </rPh>
    <rPh sb="55" eb="56">
      <t>ジュン</t>
    </rPh>
    <rPh sb="57" eb="59">
      <t>ニュウリョク</t>
    </rPh>
    <phoneticPr fontId="12"/>
  </si>
  <si>
    <t>基　　　準　　　額</t>
    <phoneticPr fontId="1"/>
  </si>
  <si>
    <t>参考</t>
    <rPh sb="0" eb="2">
      <t>サンコウ</t>
    </rPh>
    <phoneticPr fontId="1"/>
  </si>
  <si>
    <t>施設名</t>
  </si>
  <si>
    <t>様式３</t>
    <rPh sb="0" eb="2">
      <t>ヨウシキ</t>
    </rPh>
    <phoneticPr fontId="1"/>
  </si>
  <si>
    <t>基準額</t>
    <rPh sb="0" eb="3">
      <t>キジュンガク</t>
    </rPh>
    <phoneticPr fontId="1"/>
  </si>
  <si>
    <t>品名
（すべて入力すること）</t>
    <rPh sb="0" eb="2">
      <t>ヒンメイ</t>
    </rPh>
    <rPh sb="7" eb="9">
      <t>ニュウリョク</t>
    </rPh>
    <phoneticPr fontId="15"/>
  </si>
  <si>
    <t>××（機器名）</t>
    <rPh sb="3" eb="6">
      <t>キキメイ</t>
    </rPh>
    <phoneticPr fontId="1"/>
  </si>
  <si>
    <t>□□（機器名）</t>
    <rPh sb="3" eb="6">
      <t>キキメイ</t>
    </rPh>
    <phoneticPr fontId="1"/>
  </si>
  <si>
    <t>（注）この総括表は、全ての医療機器等整備費の合計を一行にまとめて記載すること。</t>
    <rPh sb="1" eb="2">
      <t>チュウ</t>
    </rPh>
    <rPh sb="5" eb="7">
      <t>ソウカツ</t>
    </rPh>
    <rPh sb="7" eb="8">
      <t>ヒョウ</t>
    </rPh>
    <rPh sb="10" eb="11">
      <t>スベ</t>
    </rPh>
    <rPh sb="13" eb="15">
      <t>イリョウ</t>
    </rPh>
    <rPh sb="15" eb="17">
      <t>キキ</t>
    </rPh>
    <rPh sb="17" eb="18">
      <t>トウ</t>
    </rPh>
    <rPh sb="18" eb="20">
      <t>セイビ</t>
    </rPh>
    <rPh sb="20" eb="21">
      <t>ヒ</t>
    </rPh>
    <rPh sb="22" eb="24">
      <t>ゴウケイ</t>
    </rPh>
    <rPh sb="25" eb="27">
      <t>イチギョウ</t>
    </rPh>
    <rPh sb="32" eb="34">
      <t>キサイ</t>
    </rPh>
    <phoneticPr fontId="12"/>
  </si>
  <si>
    <t xml:space="preserve">                                                                                                            </t>
  </si>
  <si>
    <t>←「事業区分」はプルダウンから選択</t>
    <rPh sb="2" eb="4">
      <t>ジギョウ</t>
    </rPh>
    <rPh sb="4" eb="6">
      <t>クブン</t>
    </rPh>
    <rPh sb="15" eb="17">
      <t>センタク</t>
    </rPh>
    <phoneticPr fontId="12"/>
  </si>
  <si>
    <t>区分</t>
    <rPh sb="0" eb="2">
      <t>クブン</t>
    </rPh>
    <phoneticPr fontId="12"/>
  </si>
  <si>
    <t>費目</t>
    <phoneticPr fontId="12"/>
  </si>
  <si>
    <t>総事業（100%）</t>
    <phoneticPr fontId="12"/>
  </si>
  <si>
    <t>年      度      別      内      訳</t>
  </si>
  <si>
    <t>員数</t>
    <phoneticPr fontId="12"/>
  </si>
  <si>
    <t>単価</t>
    <phoneticPr fontId="12"/>
  </si>
  <si>
    <t>金額</t>
    <phoneticPr fontId="12"/>
  </si>
  <si>
    <t>令和○年度</t>
    <rPh sb="0" eb="2">
      <t>レイワ</t>
    </rPh>
    <rPh sb="3" eb="5">
      <t>ネンド</t>
    </rPh>
    <phoneticPr fontId="12"/>
  </si>
  <si>
    <t>○○年度</t>
    <phoneticPr fontId="12"/>
  </si>
  <si>
    <t>○○年度</t>
    <phoneticPr fontId="12"/>
  </si>
  <si>
    <t>金額</t>
    <phoneticPr fontId="12"/>
  </si>
  <si>
    <t>単価</t>
    <phoneticPr fontId="12"/>
  </si>
  <si>
    <t>金額</t>
    <phoneticPr fontId="12"/>
  </si>
  <si>
    <t>員数</t>
    <phoneticPr fontId="12"/>
  </si>
  <si>
    <t>補助対象事業分</t>
    <rPh sb="0" eb="2">
      <t>ホジョ</t>
    </rPh>
    <rPh sb="2" eb="4">
      <t>タイショウ</t>
    </rPh>
    <rPh sb="4" eb="7">
      <t>ジギョウブン</t>
    </rPh>
    <phoneticPr fontId="12"/>
  </si>
  <si>
    <t>補助対象経費</t>
    <rPh sb="0" eb="2">
      <t>ホジョ</t>
    </rPh>
    <rPh sb="2" eb="4">
      <t>タイショウ</t>
    </rPh>
    <rPh sb="4" eb="6">
      <t>ケイヒ</t>
    </rPh>
    <phoneticPr fontId="12"/>
  </si>
  <si>
    <t xml:space="preserve">     ㎡</t>
  </si>
  <si>
    <t xml:space="preserve">     円</t>
  </si>
  <si>
    <t xml:space="preserve">    円</t>
  </si>
  <si>
    <t xml:space="preserve">    ㎡</t>
  </si>
  <si>
    <t xml:space="preserve">      円</t>
  </si>
  <si>
    <t>【診療棟】</t>
    <rPh sb="1" eb="3">
      <t>シンリョウ</t>
    </rPh>
    <rPh sb="3" eb="4">
      <t>トウ</t>
    </rPh>
    <phoneticPr fontId="12"/>
  </si>
  <si>
    <t>&lt;改修工事&gt;</t>
  </si>
  <si>
    <t>　（改築）</t>
  </si>
  <si>
    <t xml:space="preserve"> &lt;附帯工事&gt;</t>
    <phoneticPr fontId="12"/>
  </si>
  <si>
    <t>【病棟】</t>
    <rPh sb="1" eb="3">
      <t>ビョウトウ</t>
    </rPh>
    <phoneticPr fontId="12"/>
  </si>
  <si>
    <t xml:space="preserve"> &lt;附帯工事&gt;</t>
    <phoneticPr fontId="12"/>
  </si>
  <si>
    <t>小　計</t>
    <phoneticPr fontId="12"/>
  </si>
  <si>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2"/>
  </si>
  <si>
    <t>小　計</t>
    <phoneticPr fontId="12"/>
  </si>
  <si>
    <t>合計（総事業費）</t>
    <rPh sb="0" eb="2">
      <t>ゴウケイ</t>
    </rPh>
    <rPh sb="3" eb="4">
      <t>ソウ</t>
    </rPh>
    <rPh sb="4" eb="7">
      <t>ジギョウヒ</t>
    </rPh>
    <phoneticPr fontId="12"/>
  </si>
  <si>
    <t>補助対象事業外分</t>
    <rPh sb="0" eb="2">
      <t>ホジョ</t>
    </rPh>
    <rPh sb="2" eb="4">
      <t>タイショウ</t>
    </rPh>
    <rPh sb="4" eb="6">
      <t>ジギョウ</t>
    </rPh>
    <rPh sb="6" eb="7">
      <t>ガイ</t>
    </rPh>
    <phoneticPr fontId="12"/>
  </si>
  <si>
    <t>・</t>
    <phoneticPr fontId="12"/>
  </si>
  <si>
    <t>・</t>
  </si>
  <si>
    <t xml:space="preserve"> &lt;附帯工事&gt;         </t>
    <phoneticPr fontId="12"/>
  </si>
  <si>
    <t>合　計</t>
    <rPh sb="0" eb="1">
      <t>ゴウ</t>
    </rPh>
    <rPh sb="2" eb="3">
      <t>ケイ</t>
    </rPh>
    <phoneticPr fontId="12"/>
  </si>
  <si>
    <t>総　合　計</t>
    <rPh sb="0" eb="1">
      <t>フサ</t>
    </rPh>
    <rPh sb="2" eb="3">
      <t>ゴウ</t>
    </rPh>
    <rPh sb="4" eb="5">
      <t>ケイ</t>
    </rPh>
    <phoneticPr fontId="12"/>
  </si>
  <si>
    <t>事業財源内訳</t>
  </si>
  <si>
    <t xml:space="preserve">       </t>
  </si>
  <si>
    <t>市町村補助金</t>
  </si>
  <si>
    <t>寄附金</t>
    <rPh sb="0" eb="2">
      <t>キフ</t>
    </rPh>
    <phoneticPr fontId="12"/>
  </si>
  <si>
    <t>借入金</t>
  </si>
  <si>
    <t>自己財源</t>
  </si>
  <si>
    <t xml:space="preserve">計         </t>
    <phoneticPr fontId="12"/>
  </si>
  <si>
    <t xml:space="preserve">      </t>
  </si>
  <si>
    <t xml:space="preserve">     </t>
  </si>
  <si>
    <t>（記入上の注意）</t>
  </si>
  <si>
    <t>（１）</t>
    <phoneticPr fontId="12"/>
  </si>
  <si>
    <t>「事業区分」には、医療施設等施設整備費補助金交付要綱の５（交付額の算定方法）の表の「１区分」欄に定める事業区分を、</t>
    <phoneticPr fontId="12"/>
  </si>
  <si>
    <t>記載すること。</t>
    <phoneticPr fontId="12"/>
  </si>
  <si>
    <t>（２）</t>
    <phoneticPr fontId="12"/>
  </si>
  <si>
    <t>「補助対象事業分」とは当該事業の補助金の交付の対象とする部分（財産処分の制限がかかる部分）を指し、「補助対象事業</t>
    <phoneticPr fontId="12"/>
  </si>
  <si>
    <t>外分」とは当該事業の補助金の交付の対象としない部分（財産処分の制限がかからない部分）を指す。</t>
    <phoneticPr fontId="12"/>
  </si>
  <si>
    <t xml:space="preserve">      　</t>
    <phoneticPr fontId="12"/>
  </si>
  <si>
    <t>年度間の金額の按分は支払額ではなく進捗率により行うこと。</t>
    <phoneticPr fontId="12"/>
  </si>
  <si>
    <t>（３）</t>
    <phoneticPr fontId="12"/>
  </si>
  <si>
    <t>「補助対象外経費」とは補助対象事業分のうち、医療施設等施設整備費補助金交付要綱に定める（交付の対象外費用）に該</t>
    <phoneticPr fontId="12"/>
  </si>
  <si>
    <t>当する経費及び交付要綱に定める（交付額の算定方法）において対象経費とされていない経費を指す。</t>
    <rPh sb="5" eb="6">
      <t>オヨ</t>
    </rPh>
    <phoneticPr fontId="12"/>
  </si>
  <si>
    <t>また、「補助対象経費」とは補助対象事業分のうち、交付要綱に定める（交付額の算定方法）において対象経費とされている経費を指す。</t>
    <phoneticPr fontId="12"/>
  </si>
  <si>
    <t>（４）</t>
    <phoneticPr fontId="12"/>
  </si>
  <si>
    <t>補助対象事業分の「費目」欄は、医療施設等施設整備費補助金交付要綱５の表の「３対象経費」に定める各部門に区分して記入すること。</t>
    <phoneticPr fontId="12"/>
  </si>
  <si>
    <t>（５）</t>
    <phoneticPr fontId="12"/>
  </si>
  <si>
    <t>（４）はさらに、事業の種別により新築、改築、増築、改修等に区分すること。</t>
    <phoneticPr fontId="12"/>
  </si>
  <si>
    <t xml:space="preserve">    </t>
    <phoneticPr fontId="12"/>
  </si>
  <si>
    <t xml:space="preserve"> なお、事業の種別は次による。</t>
    <phoneticPr fontId="12"/>
  </si>
  <si>
    <t xml:space="preserve">    </t>
    <phoneticPr fontId="12"/>
  </si>
  <si>
    <t>　　新　　築：新たに建物を建築する場合</t>
    <phoneticPr fontId="12"/>
  </si>
  <si>
    <t xml:space="preserve">     </t>
    <phoneticPr fontId="12"/>
  </si>
  <si>
    <t>　　移転新築：現在建物が存在する敷地とは別の敷地に新たに建物を建築し、かつ、現在の建物の機能を移転する場合</t>
    <phoneticPr fontId="12"/>
  </si>
  <si>
    <t xml:space="preserve">   </t>
    <phoneticPr fontId="12"/>
  </si>
  <si>
    <t>　　改　　築：従前の建物を取りこわして、これと位置・構造・規模がほぼ同程度のものを建築する場合</t>
    <phoneticPr fontId="12"/>
  </si>
  <si>
    <t xml:space="preserve">    </t>
    <phoneticPr fontId="12"/>
  </si>
  <si>
    <t>　　増　　築：敷地内の既存の建物を建て増しする場合で、敷地内に別に建物を新築する場合を含む</t>
    <phoneticPr fontId="12"/>
  </si>
  <si>
    <t>　　改　　修：建物の主要構造部分を取りこわさない模様替及び内部改修</t>
    <phoneticPr fontId="12"/>
  </si>
  <si>
    <t>（６）</t>
    <phoneticPr fontId="12"/>
  </si>
  <si>
    <t>補助対象事業分の備考欄の「整備病床数」は、補助対象事業分に含まれる病床数を記入すること。</t>
    <phoneticPr fontId="12"/>
  </si>
  <si>
    <t>（７）</t>
    <phoneticPr fontId="12"/>
  </si>
  <si>
    <t>全体の事業が３か年以上にわたる計画の場合には、「年度別内訳」欄を適宜増やして作成すること。</t>
    <phoneticPr fontId="12"/>
  </si>
  <si>
    <t>なお、単年度事業の場合には、「総事業」欄のみに記入すること。</t>
    <phoneticPr fontId="12"/>
  </si>
  <si>
    <t>令和７年度</t>
    <rPh sb="0" eb="2">
      <t>レイワ</t>
    </rPh>
    <phoneticPr fontId="12"/>
  </si>
  <si>
    <t>補助対象外
経費</t>
    <rPh sb="0" eb="2">
      <t>ホジョ</t>
    </rPh>
    <rPh sb="2" eb="5">
      <t>タイショウガイ</t>
    </rPh>
    <rPh sb="6" eb="8">
      <t>ケイヒ</t>
    </rPh>
    <phoneticPr fontId="12"/>
  </si>
  <si>
    <t>「施設」整備事業費　内訳書</t>
    <phoneticPr fontId="12"/>
  </si>
  <si>
    <t>様式２（内訳書）</t>
    <rPh sb="4" eb="7">
      <t>ウチワケショ</t>
    </rPh>
    <phoneticPr fontId="12"/>
  </si>
  <si>
    <t>１．所要額調書</t>
    <rPh sb="2" eb="5">
      <t>ショヨウガク</t>
    </rPh>
    <rPh sb="5" eb="7">
      <t>チョウショ</t>
    </rPh>
    <phoneticPr fontId="12"/>
  </si>
  <si>
    <t>（医療機関名：　　　　　　　　　　）</t>
    <rPh sb="1" eb="5">
      <t>イリョウキカン</t>
    </rPh>
    <rPh sb="5" eb="6">
      <t>メイ</t>
    </rPh>
    <phoneticPr fontId="12"/>
  </si>
  <si>
    <t>（１）支出</t>
    <rPh sb="3" eb="5">
      <t>シシュツ</t>
    </rPh>
    <phoneticPr fontId="34"/>
  </si>
  <si>
    <t>支出予定額</t>
    <rPh sb="0" eb="2">
      <t>シシュツ</t>
    </rPh>
    <rPh sb="2" eb="5">
      <t>ヨテイガク</t>
    </rPh>
    <phoneticPr fontId="12"/>
  </si>
  <si>
    <t>算出内訳</t>
    <rPh sb="0" eb="2">
      <t>サンシュツ</t>
    </rPh>
    <rPh sb="2" eb="4">
      <t>ウチワケ</t>
    </rPh>
    <phoneticPr fontId="34"/>
  </si>
  <si>
    <t>円</t>
    <rPh sb="0" eb="1">
      <t>エン</t>
    </rPh>
    <phoneticPr fontId="12"/>
  </si>
  <si>
    <t>職員基本給</t>
  </si>
  <si>
    <t>職員諸手当</t>
  </si>
  <si>
    <t>非常勤職員手当</t>
  </si>
  <si>
    <t>報償費</t>
  </si>
  <si>
    <t>旅費</t>
  </si>
  <si>
    <t>備品費（単価50万円未満に限る。）</t>
  </si>
  <si>
    <t>消耗品費</t>
  </si>
  <si>
    <t>材料費</t>
  </si>
  <si>
    <t>印刷製本費</t>
  </si>
  <si>
    <t>通信運搬費</t>
  </si>
  <si>
    <t>光熱水料</t>
  </si>
  <si>
    <t>借料及び損料</t>
  </si>
  <si>
    <t>社会保険料</t>
  </si>
  <si>
    <t>雑役務費</t>
  </si>
  <si>
    <t>委託費</t>
  </si>
  <si>
    <t>合　　計</t>
    <rPh sb="0" eb="1">
      <t>ゴウ</t>
    </rPh>
    <rPh sb="3" eb="4">
      <t>ケイ</t>
    </rPh>
    <phoneticPr fontId="12"/>
  </si>
  <si>
    <t>（その他）</t>
    <rPh sb="3" eb="4">
      <t>タ</t>
    </rPh>
    <phoneticPr fontId="34"/>
  </si>
  <si>
    <t>総事業費</t>
    <rPh sb="0" eb="1">
      <t>ソウ</t>
    </rPh>
    <rPh sb="1" eb="4">
      <t>ジギョウヒ</t>
    </rPh>
    <phoneticPr fontId="12"/>
  </si>
  <si>
    <t>注）その他欄は補助対象以外の経費を計上すること。</t>
    <rPh sb="0" eb="1">
      <t>チュウ</t>
    </rPh>
    <phoneticPr fontId="34"/>
  </si>
  <si>
    <t>（２）収入</t>
    <rPh sb="3" eb="5">
      <t>シュウニュウ</t>
    </rPh>
    <phoneticPr fontId="12"/>
  </si>
  <si>
    <t>収入見込額</t>
    <phoneticPr fontId="12"/>
  </si>
  <si>
    <t>円</t>
    <rPh sb="0" eb="1">
      <t>エン</t>
    </rPh>
    <phoneticPr fontId="34"/>
  </si>
  <si>
    <t>寄付金その他の収入</t>
    <rPh sb="0" eb="3">
      <t>キフキン</t>
    </rPh>
    <rPh sb="5" eb="6">
      <t>タ</t>
    </rPh>
    <rPh sb="7" eb="9">
      <t>シュウニュウ</t>
    </rPh>
    <phoneticPr fontId="12"/>
  </si>
  <si>
    <t>（記入上の注意事項）</t>
    <rPh sb="1" eb="3">
      <t>キニュウ</t>
    </rPh>
    <rPh sb="3" eb="4">
      <t>ジョウ</t>
    </rPh>
    <rPh sb="5" eb="7">
      <t>チュウイ</t>
    </rPh>
    <rPh sb="7" eb="9">
      <t>ジコウ</t>
    </rPh>
    <phoneticPr fontId="12"/>
  </si>
  <si>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12"/>
  </si>
  <si>
    <t>２．「支出予定額」は、当該年度分の支出予定額を計上し、その算出基礎を具体的に明らかにすること。</t>
    <phoneticPr fontId="12"/>
  </si>
  <si>
    <t>１．種目</t>
  </si>
  <si>
    <t>２．基準額</t>
  </si>
  <si>
    <t>事務費</t>
  </si>
  <si>
    <t>１か所当たり次により算出された額</t>
    <phoneticPr fontId="34"/>
  </si>
  <si>
    <t>基準額</t>
    <rPh sb="0" eb="3">
      <t>キジュンガク</t>
    </rPh>
    <phoneticPr fontId="34"/>
  </si>
  <si>
    <t>（１）</t>
    <phoneticPr fontId="34"/>
  </si>
  <si>
    <t>実診療日数</t>
    <rPh sb="0" eb="1">
      <t>ジツ</t>
    </rPh>
    <rPh sb="1" eb="3">
      <t>シンリョウ</t>
    </rPh>
    <rPh sb="3" eb="5">
      <t>ニッスウ</t>
    </rPh>
    <phoneticPr fontId="34"/>
  </si>
  <si>
    <t>ア．診療日数１～129日</t>
    <phoneticPr fontId="34"/>
  </si>
  <si>
    <t>＋（</t>
    <phoneticPr fontId="34"/>
  </si>
  <si>
    <t>×</t>
    <phoneticPr fontId="34"/>
  </si>
  <si>
    <t>）</t>
    <phoneticPr fontId="34"/>
  </si>
  <si>
    <t>＝</t>
    <phoneticPr fontId="34"/>
  </si>
  <si>
    <t>　　　6,200,000円＋(71,000円×実診療日数)</t>
    <phoneticPr fontId="34"/>
  </si>
  <si>
    <t>イ．診療日数130～259日</t>
  </si>
  <si>
    <t>×</t>
    <phoneticPr fontId="34"/>
  </si>
  <si>
    <t>＝</t>
    <phoneticPr fontId="34"/>
  </si>
  <si>
    <t>　　　6,200,000円＋(77,000円×実診療日数)</t>
    <phoneticPr fontId="34"/>
  </si>
  <si>
    <t>ウ．診療日数260日以上</t>
  </si>
  <si>
    <t>）</t>
    <phoneticPr fontId="34"/>
  </si>
  <si>
    <t>　　　6,200,000円＋(87,000円×実診療日数)</t>
    <phoneticPr fontId="34"/>
  </si>
  <si>
    <t>訪問看護日数</t>
    <phoneticPr fontId="34"/>
  </si>
  <si>
    <t>(２）訪問看護による加算額</t>
  </si>
  <si>
    <t>　　　25,000円×訪問看護日数</t>
    <phoneticPr fontId="34"/>
  </si>
  <si>
    <t>様式４－１</t>
    <rPh sb="0" eb="2">
      <t>ヨウシキ</t>
    </rPh>
    <phoneticPr fontId="34"/>
  </si>
  <si>
    <t>様式４－２</t>
    <rPh sb="0" eb="2">
      <t>ヨウシキ</t>
    </rPh>
    <phoneticPr fontId="34"/>
  </si>
  <si>
    <t>２．基準額算出調書</t>
    <rPh sb="2" eb="5">
      <t>キジュンガク</t>
    </rPh>
    <rPh sb="5" eb="7">
      <t>サンシュツ</t>
    </rPh>
    <rPh sb="7" eb="9">
      <t>チョウショ</t>
    </rPh>
    <phoneticPr fontId="34"/>
  </si>
  <si>
    <t>重点医師偏在対策支援区域における承継・開業支援事業　実施計画書</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rPh sb="30" eb="31">
      <t>ショ</t>
    </rPh>
    <phoneticPr fontId="1"/>
  </si>
  <si>
    <t>承継・開業
(予定)年月日</t>
    <rPh sb="0" eb="2">
      <t>ショウケイ</t>
    </rPh>
    <rPh sb="3" eb="5">
      <t>カイギョウ</t>
    </rPh>
    <rPh sb="7" eb="9">
      <t>ヨテイ</t>
    </rPh>
    <rPh sb="10" eb="13">
      <t>ネンガッピ</t>
    </rPh>
    <phoneticPr fontId="1"/>
  </si>
  <si>
    <t>（１）「施設」整備事業計画総括表（承継・開業支援）</t>
    <rPh sb="4" eb="6">
      <t>シセツ</t>
    </rPh>
    <rPh sb="9" eb="11">
      <t>ジギョウ</t>
    </rPh>
    <rPh sb="11" eb="13">
      <t>ケイカク</t>
    </rPh>
    <rPh sb="13" eb="15">
      <t>ソウカツ</t>
    </rPh>
    <rPh sb="15" eb="16">
      <t>ヒョウ</t>
    </rPh>
    <rPh sb="17" eb="19">
      <t>ショウケイ</t>
    </rPh>
    <rPh sb="20" eb="22">
      <t>カイギョウ</t>
    </rPh>
    <rPh sb="22" eb="24">
      <t>シエン</t>
    </rPh>
    <phoneticPr fontId="12"/>
  </si>
  <si>
    <t>都道府県補助金</t>
    <phoneticPr fontId="1"/>
  </si>
  <si>
    <t>（２）「設備」整備事業計画総括表（承継・開業支援）</t>
    <rPh sb="4" eb="6">
      <t>セツビ</t>
    </rPh>
    <rPh sb="9" eb="11">
      <t>ジギョウ</t>
    </rPh>
    <rPh sb="11" eb="13">
      <t>ケイカク</t>
    </rPh>
    <rPh sb="13" eb="15">
      <t>ソウカツ</t>
    </rPh>
    <rPh sb="15" eb="16">
      <t>ヒョウ</t>
    </rPh>
    <rPh sb="17" eb="19">
      <t>ショウケイ</t>
    </rPh>
    <rPh sb="20" eb="22">
      <t>カイギョウ</t>
    </rPh>
    <rPh sb="22" eb="24">
      <t>シエン</t>
    </rPh>
    <phoneticPr fontId="12"/>
  </si>
  <si>
    <t>（３）「地域への定着支援」事業計画（承継・開業支援）</t>
    <rPh sb="4" eb="6">
      <t>チイキ</t>
    </rPh>
    <rPh sb="8" eb="10">
      <t>テイチャク</t>
    </rPh>
    <rPh sb="10" eb="12">
      <t>シエン</t>
    </rPh>
    <rPh sb="13" eb="15">
      <t>ジギョウ</t>
    </rPh>
    <rPh sb="15" eb="17">
      <t>ケイカク</t>
    </rPh>
    <rPh sb="18" eb="20">
      <t>ショウケイ</t>
    </rPh>
    <rPh sb="21" eb="23">
      <t>カイギョウ</t>
    </rPh>
    <rPh sb="23" eb="25">
      <t>シエン</t>
    </rPh>
    <phoneticPr fontId="12"/>
  </si>
  <si>
    <t>（※２）支援対象医療機関は、令和７年度末までに承継・開業する見込みの診療所となります。</t>
    <rPh sb="4" eb="6">
      <t>シエン</t>
    </rPh>
    <rPh sb="6" eb="8">
      <t>タイショウ</t>
    </rPh>
    <rPh sb="8" eb="10">
      <t>イリョウ</t>
    </rPh>
    <rPh sb="10" eb="12">
      <t>キカン</t>
    </rPh>
    <rPh sb="14" eb="16">
      <t>レイワ</t>
    </rPh>
    <rPh sb="17" eb="20">
      <t>ネンドマツ</t>
    </rPh>
    <rPh sb="23" eb="25">
      <t>ショウケイ</t>
    </rPh>
    <rPh sb="26" eb="28">
      <t>カイギョウ</t>
    </rPh>
    <rPh sb="30" eb="32">
      <t>ミコ</t>
    </rPh>
    <rPh sb="34" eb="37">
      <t>シンリョウジョ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</si>
</sst>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quot;㎡&quot;;&quot;△ &quot;0.0&quot;㎡&quot;"/>
    <numFmt numFmtId="177" formatCode="0&quot;床&quot;;&quot;△ &quot;0&quot;床&quot;"/>
    <numFmt numFmtId="178" formatCode="0&quot;日&quot;;&quot;△ &quot;0&quot;日&quot;"/>
    <numFmt numFmtId="179" formatCode="#,##0;&quot;△ &quot;#,##0"/>
    <numFmt numFmtId="180" formatCode="[$-411]ge\.m\.d;@"/>
    <numFmt numFmtId="181" formatCode="\(@\)"/>
    <numFmt numFmtId="182" formatCode="#,##0.00;&quot;△ &quot;#,##0.00"/>
    <numFmt numFmtId="183" formatCode="#,##0_ "/>
    <numFmt numFmtId="184" formatCode="\(###&quot;%&quot;\)"/>
    <numFmt numFmtId="185" formatCode="#,##0.00_ "/>
    <numFmt numFmtId="186" formatCode="#,###"/>
    <numFmt numFmtId="187" formatCode="#,###.00"/>
    <numFmt numFmtId="188" formatCode="#,##0&quot;円&quot;;&quot;△ &quot;#,##0&quot;&quot;&quot;円&quot;"/>
  </numFmts>
  <fonts count="37">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b/>
      <sz val="16"/>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8"/>
      <color theme="3"/>
      <name val="游ゴシック Light"/>
      <family val="2"/>
      <charset val="128"/>
      <scheme val="major"/>
    </font>
    <font>
      <sz val="11"/>
      <color rgb="FFFF0000"/>
      <name val="游ゴシック"/>
      <family val="2"/>
      <charset val="128"/>
      <scheme val="minor"/>
    </font>
    <font>
      <i/>
      <sz val="11"/>
      <color theme="1"/>
      <name val="游ゴシック"/>
      <family val="3"/>
      <charset val="128"/>
      <scheme val="minor"/>
    </font>
    <font>
      <i/>
      <sz val="11"/>
      <name val="游ゴシック"/>
      <family val="3"/>
      <charset val="128"/>
      <scheme val="minor"/>
    </font>
    <font>
      <sz val="11"/>
      <name val="ＭＳ Ｐゴシック"/>
      <family val="3"/>
      <charset val="128"/>
    </font>
    <font>
      <sz val="24"/>
      <name val="ＭＳ ゴシック"/>
      <family val="3"/>
      <charset val="128"/>
    </font>
    <font>
      <sz val="6"/>
      <name val="ＭＳ Ｐゴシック"/>
      <family val="3"/>
      <charset val="128"/>
    </font>
    <font>
      <sz val="11"/>
      <name val="ＭＳ ゴシック"/>
      <family val="3"/>
      <charset val="128"/>
    </font>
    <font>
      <sz val="22"/>
      <name val="ＭＳ ゴシック"/>
      <family val="3"/>
      <charset val="128"/>
    </font>
    <font>
      <sz val="16"/>
      <name val="ＭＳ ゴシック"/>
      <family val="3"/>
      <charset val="128"/>
    </font>
    <font>
      <b/>
      <sz val="11"/>
      <name val="ＭＳ ゴシック"/>
      <family val="3"/>
      <charset val="128"/>
    </font>
    <font>
      <sz val="14"/>
      <name val="ＭＳ Ｐゴシック"/>
      <family val="3"/>
      <charset val="128"/>
    </font>
    <font>
      <u/>
      <sz val="14"/>
      <name val="ＭＳ Ｐゴシック"/>
      <family val="3"/>
      <charset val="128"/>
    </font>
    <font>
      <sz val="11"/>
      <color indexed="81"/>
      <name val="ＭＳ Ｐゴシック"/>
      <family val="3"/>
      <charset val="128"/>
    </font>
    <font>
      <sz val="11"/>
      <color indexed="81"/>
      <name val="游ゴシック"/>
      <family val="3"/>
      <charset val="128"/>
      <scheme val="minor"/>
    </font>
    <font>
      <i/>
      <sz val="11"/>
      <name val="ＭＳ ゴシック"/>
      <family val="3"/>
      <charset val="128"/>
    </font>
    <font>
      <sz val="18"/>
      <name val="ＭＳ ゴシック"/>
      <family val="3"/>
      <charset val="128"/>
    </font>
    <font>
      <sz val="14"/>
      <color rgb="FF000000"/>
      <name val="游ゴシック"/>
      <family val="3"/>
      <charset val="128"/>
      <scheme val="minor"/>
    </font>
    <font>
      <sz val="9.5"/>
      <color rgb="FF000000"/>
      <name val="游ゴシック"/>
      <family val="3"/>
      <charset val="128"/>
      <scheme val="minor"/>
    </font>
    <font>
      <sz val="10"/>
      <color rgb="FF000000"/>
      <name val="游ゴシック"/>
      <family val="3"/>
      <charset val="128"/>
      <scheme val="minor"/>
    </font>
    <font>
      <sz val="10"/>
      <name val="游ゴシック"/>
      <family val="3"/>
      <charset val="128"/>
      <scheme val="minor"/>
    </font>
    <font>
      <sz val="10"/>
      <color rgb="FFFF0000"/>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sz val="10.5"/>
      <color rgb="FF000000"/>
      <name val="游ゴシック"/>
      <family val="3"/>
      <charset val="128"/>
      <scheme val="minor"/>
    </font>
    <font>
      <sz val="11"/>
      <color theme="1"/>
      <name val="游ゴシック"/>
      <family val="3"/>
      <charset val="128"/>
      <scheme val="minor"/>
    </font>
    <font>
      <sz val="9"/>
      <color indexed="81"/>
      <name val="ＭＳ Ｐゴシック"/>
      <family val="3"/>
      <charset val="128"/>
    </font>
    <font>
      <sz val="12"/>
      <name val="游ゴシック"/>
      <family val="3"/>
      <charset val="128"/>
      <scheme val="minor"/>
    </font>
    <font>
      <sz val="6"/>
      <name val="游ゴシック"/>
      <family val="3"/>
      <charset val="128"/>
      <scheme val="minor"/>
    </font>
    <font>
      <sz val="11"/>
      <color theme="1"/>
      <name val="ＭＳ Ｐゴシック"/>
      <family val="3"/>
      <charset val="128"/>
    </font>
    <font>
      <b/>
      <sz val="16"/>
      <color theme="1"/>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108">
    <border>
      <left/>
      <right/>
      <top/>
      <bottom/>
      <diagonal/>
    </border>
    <border>
      <left style="thin">
        <color auto="1"/>
      </left>
      <right style="thin">
        <color auto="1"/>
      </right>
      <top style="hair">
        <color auto="1"/>
      </top>
      <bottom style="hair">
        <color auto="1"/>
      </bottom>
      <diagonal/>
    </border>
    <border>
      <left/>
      <right/>
      <top style="medium">
        <color auto="1"/>
      </top>
      <bottom style="thin">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hair">
        <color auto="1"/>
      </top>
      <bottom style="hair">
        <color auto="1"/>
      </bottom>
      <diagonal/>
    </border>
    <border>
      <left/>
      <right/>
      <top style="hair">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indexed="64"/>
      </left>
      <right/>
      <top/>
      <bottom style="hair">
        <color indexed="64"/>
      </bottom>
      <diagonal/>
    </border>
    <border>
      <left style="thin">
        <color auto="1"/>
      </left>
      <right style="medium">
        <color auto="1"/>
      </right>
      <top/>
      <bottom style="hair">
        <color auto="1"/>
      </bottom>
      <diagonal/>
    </border>
    <border>
      <left style="medium">
        <color auto="1"/>
      </left>
      <right/>
      <top style="hair">
        <color auto="1"/>
      </top>
      <bottom style="double">
        <color indexed="64"/>
      </bottom>
      <diagonal/>
    </border>
    <border>
      <left style="thin">
        <color auto="1"/>
      </left>
      <right style="thin">
        <color auto="1"/>
      </right>
      <top style="hair">
        <color auto="1"/>
      </top>
      <bottom style="double">
        <color indexed="64"/>
      </bottom>
      <diagonal/>
    </border>
    <border>
      <left/>
      <right/>
      <top style="hair">
        <color auto="1"/>
      </top>
      <bottom style="double">
        <color indexed="64"/>
      </bottom>
      <diagonal/>
    </border>
    <border>
      <left style="thin">
        <color auto="1"/>
      </left>
      <right style="medium">
        <color auto="1"/>
      </right>
      <top style="hair">
        <color auto="1"/>
      </top>
      <bottom style="double">
        <color indexed="64"/>
      </bottom>
      <diagonal/>
    </border>
    <border>
      <left style="thin">
        <color auto="1"/>
      </left>
      <right style="dashed">
        <color auto="1"/>
      </right>
      <top/>
      <bottom style="medium">
        <color auto="1"/>
      </bottom>
      <diagonal/>
    </border>
    <border>
      <left style="dashed">
        <color auto="1"/>
      </left>
      <right style="thin">
        <color auto="1"/>
      </right>
      <top/>
      <bottom style="medium">
        <color auto="1"/>
      </bottom>
      <diagonal/>
    </border>
    <border>
      <left/>
      <right/>
      <top/>
      <bottom style="medium">
        <color auto="1"/>
      </bottom>
      <diagonal/>
    </border>
    <border>
      <left style="medium">
        <color auto="1"/>
      </left>
      <right/>
      <top style="medium">
        <color auto="1"/>
      </top>
      <bottom style="double">
        <color indexed="64"/>
      </bottom>
      <diagonal/>
    </border>
    <border>
      <left style="thin">
        <color auto="1"/>
      </left>
      <right style="medium">
        <color auto="1"/>
      </right>
      <top style="medium">
        <color auto="1"/>
      </top>
      <bottom style="double">
        <color indexed="64"/>
      </bottom>
      <diagonal/>
    </border>
    <border>
      <left style="medium">
        <color auto="1"/>
      </left>
      <right style="thin">
        <color auto="1"/>
      </right>
      <top style="medium">
        <color auto="1"/>
      </top>
      <bottom style="double">
        <color indexed="64"/>
      </bottom>
      <diagonal/>
    </border>
    <border>
      <left style="thin">
        <color auto="1"/>
      </left>
      <right style="dashed">
        <color auto="1"/>
      </right>
      <top style="medium">
        <color auto="1"/>
      </top>
      <bottom style="double">
        <color indexed="64"/>
      </bottom>
      <diagonal/>
    </border>
    <border>
      <left style="dashed">
        <color auto="1"/>
      </left>
      <right style="thin">
        <color auto="1"/>
      </right>
      <top style="medium">
        <color auto="1"/>
      </top>
      <bottom style="double">
        <color indexed="64"/>
      </bottom>
      <diagonal/>
    </border>
    <border>
      <left/>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double">
        <color indexed="64"/>
      </bottom>
      <diagonal/>
    </border>
    <border>
      <left style="thin">
        <color auto="1"/>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10" fillId="0" borderId="0"/>
    <xf numFmtId="38" fontId="10" fillId="0" borderId="0" applyFont="0" applyFill="0" applyBorder="0" applyAlignment="0" applyProtection="0"/>
    <xf numFmtId="0" fontId="31" fillId="0" borderId="0">
      <alignment vertical="center"/>
    </xf>
  </cellStyleXfs>
  <cellXfs count="388">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3" borderId="7" xfId="0" applyFill="1" applyBorder="1" applyAlignment="1">
      <alignment horizontal="centerContinuous" vertical="center"/>
    </xf>
    <xf numFmtId="0" fontId="0" fillId="3" borderId="9" xfId="0" applyFill="1" applyBorder="1" applyAlignment="1">
      <alignment horizontal="centerContinuous" vertical="center"/>
    </xf>
    <xf numFmtId="0" fontId="0" fillId="3" borderId="6" xfId="0" applyFill="1" applyBorder="1" applyAlignment="1">
      <alignment horizontal="centerContinuous" vertical="center" wrapText="1"/>
    </xf>
    <xf numFmtId="0" fontId="0" fillId="3" borderId="7" xfId="0" applyFill="1" applyBorder="1" applyAlignment="1">
      <alignment horizontal="centerContinuous" vertical="center" wrapText="1"/>
    </xf>
    <xf numFmtId="0" fontId="0" fillId="3" borderId="8" xfId="0" applyFill="1" applyBorder="1" applyAlignment="1">
      <alignment horizontal="centerContinuous" vertical="center" wrapText="1"/>
    </xf>
    <xf numFmtId="0" fontId="0" fillId="3" borderId="2"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2" fillId="3" borderId="13"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26" xfId="0" applyFill="1" applyBorder="1" applyAlignment="1">
      <alignment horizontal="center" vertical="center" wrapText="1"/>
    </xf>
    <xf numFmtId="0" fontId="5" fillId="3" borderId="18" xfId="0" applyFont="1" applyFill="1" applyBorder="1" applyAlignment="1">
      <alignment horizontal="centerContinuous" vertical="center" wrapText="1"/>
    </xf>
    <xf numFmtId="0" fontId="5" fillId="3" borderId="26" xfId="0" applyFont="1" applyFill="1" applyBorder="1" applyAlignment="1">
      <alignment horizontal="centerContinuous" vertical="center" wrapText="1"/>
    </xf>
    <xf numFmtId="0" fontId="5" fillId="3" borderId="31"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3" borderId="33"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6" xfId="0" applyFill="1" applyBorder="1" applyAlignment="1">
      <alignment horizontal="centerContinuous" vertical="center" wrapText="1"/>
    </xf>
    <xf numFmtId="0" fontId="0" fillId="3" borderId="26" xfId="0" applyFill="1" applyBorder="1" applyAlignment="1">
      <alignment horizontal="centerContinuous" vertical="center" wrapText="1"/>
    </xf>
    <xf numFmtId="0" fontId="7" fillId="0" borderId="0" xfId="0" applyFont="1">
      <alignment vertical="center"/>
    </xf>
    <xf numFmtId="0" fontId="8" fillId="0" borderId="0" xfId="0" applyFont="1">
      <alignment vertical="center"/>
    </xf>
    <xf numFmtId="0" fontId="0" fillId="3" borderId="10" xfId="0" applyFill="1" applyBorder="1" applyAlignment="1">
      <alignment horizontal="left" vertical="center"/>
    </xf>
    <xf numFmtId="0" fontId="0" fillId="0" borderId="0" xfId="0" applyFont="1">
      <alignment vertical="center"/>
    </xf>
    <xf numFmtId="0" fontId="10" fillId="0" borderId="0" xfId="1" applyFont="1" applyAlignment="1">
      <alignment horizontal="center" vertical="center"/>
    </xf>
    <xf numFmtId="0" fontId="11" fillId="0" borderId="0" xfId="1" applyFont="1"/>
    <xf numFmtId="0" fontId="10" fillId="0" borderId="0" xfId="1" applyFont="1"/>
    <xf numFmtId="38" fontId="13" fillId="0" borderId="0" xfId="2" applyFont="1" applyAlignment="1">
      <alignment horizontal="center" vertical="center"/>
    </xf>
    <xf numFmtId="57" fontId="14" fillId="0" borderId="0" xfId="2" applyNumberFormat="1" applyFont="1" applyFill="1" applyBorder="1" applyAlignment="1"/>
    <xf numFmtId="38" fontId="13" fillId="0" borderId="0" xfId="2" applyFont="1" applyFill="1" applyBorder="1" applyAlignment="1"/>
    <xf numFmtId="38" fontId="13" fillId="0" borderId="0" xfId="2" applyFont="1" applyBorder="1" applyAlignment="1"/>
    <xf numFmtId="38" fontId="13" fillId="0" borderId="0" xfId="2" applyFont="1" applyAlignment="1"/>
    <xf numFmtId="38" fontId="13" fillId="0" borderId="0" xfId="2" applyFont="1"/>
    <xf numFmtId="57" fontId="13" fillId="0" borderId="18" xfId="2" applyNumberFormat="1" applyFont="1" applyBorder="1" applyAlignment="1">
      <alignment horizontal="center" vertical="center"/>
    </xf>
    <xf numFmtId="38" fontId="13" fillId="0" borderId="16" xfId="2" applyFont="1" applyBorder="1" applyAlignment="1">
      <alignment horizontal="center" vertical="center"/>
    </xf>
    <xf numFmtId="38" fontId="13" fillId="0" borderId="16" xfId="2" applyFont="1" applyBorder="1" applyAlignment="1">
      <alignment vertical="center"/>
    </xf>
    <xf numFmtId="38" fontId="13" fillId="0" borderId="38" xfId="2" applyFont="1" applyFill="1" applyBorder="1" applyAlignment="1">
      <alignment horizontal="center" vertical="center"/>
    </xf>
    <xf numFmtId="181" fontId="13" fillId="0" borderId="38" xfId="1" applyNumberFormat="1" applyFont="1" applyBorder="1" applyAlignment="1">
      <alignment horizontal="right" vertical="center"/>
    </xf>
    <xf numFmtId="181" fontId="13" fillId="0" borderId="38" xfId="1" applyNumberFormat="1" applyFont="1" applyBorder="1" applyAlignment="1">
      <alignment vertical="center"/>
    </xf>
    <xf numFmtId="181" fontId="13" fillId="0" borderId="36" xfId="1" applyNumberFormat="1" applyFont="1" applyBorder="1" applyAlignment="1">
      <alignment vertical="center"/>
    </xf>
    <xf numFmtId="38" fontId="13" fillId="0" borderId="17" xfId="2" applyFont="1" applyBorder="1" applyAlignment="1">
      <alignment horizontal="center" vertical="center"/>
    </xf>
    <xf numFmtId="38" fontId="13" fillId="0" borderId="0" xfId="2" applyFont="1" applyAlignment="1">
      <alignment vertical="center"/>
    </xf>
    <xf numFmtId="38" fontId="13" fillId="0" borderId="0" xfId="2" applyFont="1" applyAlignment="1">
      <alignment horizontal="center" vertical="center" textRotation="255"/>
    </xf>
    <xf numFmtId="57" fontId="13" fillId="0" borderId="24" xfId="2" applyNumberFormat="1" applyFont="1" applyBorder="1" applyAlignment="1">
      <alignment horizontal="center" vertical="center"/>
    </xf>
    <xf numFmtId="38" fontId="13" fillId="0" borderId="20" xfId="2" applyFont="1" applyBorder="1" applyAlignment="1">
      <alignment horizontal="center" vertical="center"/>
    </xf>
    <xf numFmtId="38" fontId="13" fillId="0" borderId="20" xfId="2" applyFont="1" applyBorder="1" applyAlignment="1">
      <alignment horizontal="center" vertical="center" wrapText="1"/>
    </xf>
    <xf numFmtId="38" fontId="13" fillId="0" borderId="39" xfId="2" applyFont="1" applyFill="1" applyBorder="1" applyAlignment="1">
      <alignment horizontal="center" vertical="center"/>
    </xf>
    <xf numFmtId="38" fontId="13" fillId="0" borderId="39" xfId="2" applyFont="1" applyBorder="1" applyAlignment="1">
      <alignment horizontal="center" vertical="center"/>
    </xf>
    <xf numFmtId="38" fontId="13" fillId="0" borderId="39" xfId="2" applyFont="1" applyBorder="1" applyAlignment="1">
      <alignment horizontal="center" vertical="center" wrapText="1"/>
    </xf>
    <xf numFmtId="38" fontId="13" fillId="0" borderId="21" xfId="2" applyFont="1" applyBorder="1" applyAlignment="1">
      <alignment horizontal="center" vertical="center" wrapText="1"/>
    </xf>
    <xf numFmtId="38" fontId="13" fillId="0" borderId="0" xfId="2" applyFont="1" applyFill="1" applyAlignment="1">
      <alignment horizontal="center" vertical="center"/>
    </xf>
    <xf numFmtId="57" fontId="13" fillId="0" borderId="43" xfId="2" applyNumberFormat="1" applyFont="1" applyFill="1" applyBorder="1" applyAlignment="1">
      <alignment horizontal="center" vertical="center"/>
    </xf>
    <xf numFmtId="38" fontId="13" fillId="0" borderId="40" xfId="2" applyFont="1" applyFill="1" applyBorder="1" applyAlignment="1">
      <alignment vertical="center"/>
    </xf>
    <xf numFmtId="38" fontId="13" fillId="0" borderId="40" xfId="2" applyFont="1" applyFill="1" applyBorder="1" applyAlignment="1">
      <alignment horizontal="center" vertical="center"/>
    </xf>
    <xf numFmtId="40" fontId="13" fillId="0" borderId="40" xfId="2" applyNumberFormat="1" applyFont="1" applyFill="1" applyBorder="1" applyAlignment="1">
      <alignment horizontal="center" vertical="center"/>
    </xf>
    <xf numFmtId="40" fontId="13" fillId="0" borderId="45" xfId="2" applyNumberFormat="1" applyFont="1" applyFill="1" applyBorder="1" applyAlignment="1">
      <alignment horizontal="center" vertical="center"/>
    </xf>
    <xf numFmtId="0" fontId="16" fillId="0" borderId="44" xfId="1" applyFont="1" applyBorder="1" applyAlignment="1">
      <alignment horizontal="center" vertical="center"/>
    </xf>
    <xf numFmtId="0" fontId="16" fillId="0" borderId="46" xfId="1" applyFont="1" applyBorder="1" applyAlignment="1">
      <alignment horizontal="center" vertical="center"/>
    </xf>
    <xf numFmtId="38" fontId="13" fillId="0" borderId="0" xfId="2" applyFont="1" applyFill="1" applyAlignment="1">
      <alignment vertical="center"/>
    </xf>
    <xf numFmtId="38" fontId="13" fillId="0" borderId="0" xfId="2" applyFont="1" applyFill="1" applyBorder="1" applyAlignment="1">
      <alignment horizontal="center" vertical="center"/>
    </xf>
    <xf numFmtId="0" fontId="13" fillId="0" borderId="47" xfId="1" applyFont="1" applyBorder="1" applyAlignment="1">
      <alignment horizontal="center"/>
    </xf>
    <xf numFmtId="38" fontId="13" fillId="0" borderId="48" xfId="2" applyFont="1" applyFill="1" applyBorder="1" applyAlignment="1">
      <alignment horizontal="center"/>
    </xf>
    <xf numFmtId="38" fontId="13" fillId="0" borderId="48" xfId="2" applyFont="1" applyFill="1" applyBorder="1"/>
    <xf numFmtId="38" fontId="13" fillId="0" borderId="45" xfId="2" applyFont="1" applyFill="1" applyBorder="1" applyAlignment="1">
      <alignment horizontal="center"/>
    </xf>
    <xf numFmtId="38" fontId="13" fillId="0" borderId="45" xfId="2" applyFont="1" applyFill="1" applyBorder="1" applyAlignment="1">
      <alignment horizontal="right"/>
    </xf>
    <xf numFmtId="38" fontId="13" fillId="0" borderId="48" xfId="2" applyFont="1" applyFill="1" applyBorder="1" applyAlignment="1">
      <alignment wrapText="1"/>
    </xf>
    <xf numFmtId="38" fontId="13" fillId="0" borderId="48" xfId="2" applyFont="1" applyFill="1" applyBorder="1" applyAlignment="1">
      <alignment horizontal="center" wrapText="1"/>
    </xf>
    <xf numFmtId="38" fontId="13" fillId="0" borderId="49" xfId="2" applyFont="1" applyFill="1" applyBorder="1" applyAlignment="1">
      <alignment horizontal="center" wrapText="1"/>
    </xf>
    <xf numFmtId="38" fontId="13" fillId="0" borderId="0" xfId="2" applyFont="1" applyFill="1" applyBorder="1"/>
    <xf numFmtId="38" fontId="13" fillId="0" borderId="0" xfId="2" applyFont="1" applyFill="1" applyBorder="1" applyAlignment="1">
      <alignment horizontal="center" vertical="center" wrapText="1"/>
    </xf>
    <xf numFmtId="38" fontId="13" fillId="0" borderId="0" xfId="2" applyFont="1" applyFill="1" applyBorder="1" applyAlignment="1">
      <alignment horizontal="left" vertical="center" wrapText="1"/>
    </xf>
    <xf numFmtId="12" fontId="13" fillId="0" borderId="0" xfId="2" applyNumberFormat="1" applyFont="1" applyFill="1" applyBorder="1" applyAlignment="1">
      <alignment horizontal="left" vertical="center" wrapText="1"/>
    </xf>
    <xf numFmtId="0" fontId="13" fillId="3" borderId="1" xfId="2" applyNumberFormat="1" applyFont="1" applyFill="1" applyBorder="1" applyAlignment="1">
      <alignment horizontal="center" vertical="center" shrinkToFit="1"/>
    </xf>
    <xf numFmtId="38" fontId="13" fillId="3" borderId="1" xfId="2" applyFont="1" applyFill="1" applyBorder="1" applyAlignment="1">
      <alignment horizontal="left" vertical="center" shrinkToFit="1"/>
    </xf>
    <xf numFmtId="57" fontId="13" fillId="3" borderId="1" xfId="2" applyNumberFormat="1" applyFont="1" applyFill="1" applyBorder="1" applyAlignment="1">
      <alignment horizontal="left" vertical="center" wrapText="1"/>
    </xf>
    <xf numFmtId="57" fontId="13" fillId="3" borderId="1" xfId="2" applyNumberFormat="1" applyFont="1" applyFill="1" applyBorder="1" applyAlignment="1">
      <alignment horizontal="center" vertical="center" wrapText="1"/>
    </xf>
    <xf numFmtId="57" fontId="13" fillId="3" borderId="3" xfId="2" applyNumberFormat="1" applyFont="1" applyFill="1" applyBorder="1" applyAlignment="1">
      <alignment horizontal="center" vertical="center" wrapText="1"/>
    </xf>
    <xf numFmtId="38" fontId="13" fillId="0" borderId="52" xfId="2" applyFont="1" applyFill="1" applyBorder="1" applyAlignment="1">
      <alignment horizontal="center" vertical="center" shrinkToFit="1"/>
    </xf>
    <xf numFmtId="179" fontId="13" fillId="0" borderId="53" xfId="2" applyNumberFormat="1" applyFont="1" applyFill="1" applyBorder="1" applyAlignment="1">
      <alignment vertical="center" shrinkToFit="1"/>
    </xf>
    <xf numFmtId="182" fontId="13" fillId="0" borderId="53" xfId="2" applyNumberFormat="1" applyFont="1" applyFill="1" applyBorder="1" applyAlignment="1">
      <alignment horizontal="center" vertical="center" shrinkToFit="1"/>
    </xf>
    <xf numFmtId="179" fontId="13" fillId="0" borderId="53" xfId="2" applyNumberFormat="1" applyFont="1" applyFill="1" applyBorder="1" applyAlignment="1">
      <alignment horizontal="center" vertical="center" shrinkToFit="1"/>
    </xf>
    <xf numFmtId="0" fontId="17" fillId="0" borderId="0" xfId="1" applyFont="1"/>
    <xf numFmtId="0" fontId="13" fillId="3" borderId="27" xfId="1" applyFont="1" applyFill="1" applyBorder="1" applyAlignment="1">
      <alignment horizontal="center" vertical="center" wrapText="1"/>
    </xf>
    <xf numFmtId="38" fontId="13" fillId="3" borderId="34" xfId="2" applyFont="1" applyFill="1" applyBorder="1" applyAlignment="1">
      <alignment horizontal="left" vertical="center" shrinkToFit="1"/>
    </xf>
    <xf numFmtId="179" fontId="13" fillId="3" borderId="57" xfId="2" applyNumberFormat="1" applyFont="1" applyFill="1" applyBorder="1" applyAlignment="1">
      <alignment vertical="center" shrinkToFit="1"/>
    </xf>
    <xf numFmtId="179" fontId="13" fillId="0" borderId="57" xfId="2" applyNumberFormat="1" applyFont="1" applyFill="1" applyBorder="1" applyAlignment="1">
      <alignment vertical="center" shrinkToFit="1"/>
    </xf>
    <xf numFmtId="182" fontId="13" fillId="3" borderId="57" xfId="2" applyNumberFormat="1" applyFont="1" applyFill="1" applyBorder="1" applyAlignment="1">
      <alignment vertical="center" shrinkToFit="1"/>
    </xf>
    <xf numFmtId="0" fontId="13" fillId="3" borderId="28" xfId="1" applyFont="1" applyFill="1" applyBorder="1" applyAlignment="1">
      <alignment horizontal="center" vertical="center" wrapText="1"/>
    </xf>
    <xf numFmtId="0" fontId="13" fillId="3" borderId="4" xfId="2" applyNumberFormat="1" applyFont="1" applyFill="1" applyBorder="1" applyAlignment="1">
      <alignment horizontal="center" vertical="center" shrinkToFit="1"/>
    </xf>
    <xf numFmtId="38" fontId="13" fillId="3" borderId="4" xfId="2" applyFont="1" applyFill="1" applyBorder="1" applyAlignment="1">
      <alignment horizontal="left" vertical="center" shrinkToFit="1"/>
    </xf>
    <xf numFmtId="38" fontId="13" fillId="3" borderId="35" xfId="2" applyFont="1" applyFill="1" applyBorder="1" applyAlignment="1">
      <alignment horizontal="left" vertical="center" shrinkToFit="1"/>
    </xf>
    <xf numFmtId="179" fontId="13" fillId="3" borderId="58" xfId="2" applyNumberFormat="1" applyFont="1" applyFill="1" applyBorder="1" applyAlignment="1">
      <alignment vertical="center" shrinkToFit="1"/>
    </xf>
    <xf numFmtId="179" fontId="13" fillId="0" borderId="58" xfId="2" applyNumberFormat="1" applyFont="1" applyFill="1" applyBorder="1" applyAlignment="1">
      <alignment vertical="center" shrinkToFit="1"/>
    </xf>
    <xf numFmtId="182" fontId="13" fillId="3" borderId="58" xfId="2" applyNumberFormat="1" applyFont="1" applyFill="1" applyBorder="1" applyAlignment="1">
      <alignment vertical="center" shrinkToFit="1"/>
    </xf>
    <xf numFmtId="57" fontId="13" fillId="3" borderId="4" xfId="2" applyNumberFormat="1" applyFont="1" applyFill="1" applyBorder="1" applyAlignment="1">
      <alignment horizontal="left" vertical="center" wrapText="1"/>
    </xf>
    <xf numFmtId="57" fontId="13" fillId="3" borderId="4" xfId="2" applyNumberFormat="1" applyFont="1" applyFill="1" applyBorder="1" applyAlignment="1">
      <alignment horizontal="center" vertical="center" wrapText="1"/>
    </xf>
    <xf numFmtId="57" fontId="13" fillId="3" borderId="5" xfId="2" applyNumberFormat="1" applyFont="1" applyFill="1" applyBorder="1" applyAlignment="1">
      <alignment horizontal="center" vertical="center" wrapText="1"/>
    </xf>
    <xf numFmtId="0" fontId="13" fillId="0" borderId="0" xfId="1" applyFont="1" applyBorder="1" applyAlignment="1">
      <alignment horizontal="left" vertical="center" wrapText="1"/>
    </xf>
    <xf numFmtId="0" fontId="13" fillId="0" borderId="0" xfId="2" applyNumberFormat="1" applyFont="1" applyFill="1" applyBorder="1" applyAlignment="1">
      <alignment horizontal="center" vertical="center" wrapText="1"/>
    </xf>
    <xf numFmtId="38" fontId="13" fillId="0" borderId="0" xfId="2" applyFont="1" applyFill="1" applyBorder="1" applyAlignment="1">
      <alignment horizontal="left" vertical="center" shrinkToFit="1"/>
    </xf>
    <xf numFmtId="57" fontId="13" fillId="0" borderId="0" xfId="2" applyNumberFormat="1" applyFont="1" applyFill="1" applyBorder="1" applyAlignment="1">
      <alignment horizontal="left" vertical="center" wrapText="1"/>
    </xf>
    <xf numFmtId="38" fontId="21" fillId="0" borderId="0" xfId="2" applyFont="1" applyFill="1" applyBorder="1" applyAlignment="1">
      <alignment horizontal="center" vertical="center" wrapText="1"/>
    </xf>
    <xf numFmtId="0" fontId="21" fillId="3" borderId="55" xfId="1" applyFont="1" applyFill="1" applyBorder="1" applyAlignment="1">
      <alignment horizontal="center" vertical="center" wrapText="1"/>
    </xf>
    <xf numFmtId="0" fontId="21" fillId="3" borderId="50" xfId="2" applyNumberFormat="1" applyFont="1" applyFill="1" applyBorder="1" applyAlignment="1">
      <alignment horizontal="center" vertical="center" shrinkToFit="1"/>
    </xf>
    <xf numFmtId="38" fontId="21" fillId="3" borderId="50" xfId="2" applyFont="1" applyFill="1" applyBorder="1" applyAlignment="1">
      <alignment horizontal="left" vertical="center" shrinkToFit="1"/>
    </xf>
    <xf numFmtId="38" fontId="21" fillId="3" borderId="56" xfId="2" applyFont="1" applyFill="1" applyBorder="1" applyAlignment="1">
      <alignment horizontal="left" vertical="center" shrinkToFit="1"/>
    </xf>
    <xf numFmtId="179" fontId="21" fillId="0" borderId="50" xfId="2" applyNumberFormat="1" applyFont="1" applyFill="1" applyBorder="1" applyAlignment="1">
      <alignment vertical="center" shrinkToFit="1"/>
    </xf>
    <xf numFmtId="57" fontId="21" fillId="3" borderId="50" xfId="2" applyNumberFormat="1" applyFont="1" applyFill="1" applyBorder="1" applyAlignment="1">
      <alignment horizontal="left" vertical="center" wrapText="1"/>
    </xf>
    <xf numFmtId="57" fontId="21" fillId="3" borderId="50" xfId="2" applyNumberFormat="1" applyFont="1" applyFill="1" applyBorder="1" applyAlignment="1">
      <alignment horizontal="center" vertical="center" wrapText="1"/>
    </xf>
    <xf numFmtId="57" fontId="21" fillId="3" borderId="51" xfId="2" applyNumberFormat="1" applyFont="1" applyFill="1" applyBorder="1" applyAlignment="1">
      <alignment horizontal="center" vertical="center" wrapText="1"/>
    </xf>
    <xf numFmtId="38" fontId="21" fillId="0" borderId="0" xfId="2" applyFont="1" applyFill="1" applyBorder="1" applyAlignment="1">
      <alignment horizontal="left" vertical="center" wrapText="1"/>
    </xf>
    <xf numFmtId="12" fontId="21" fillId="0" borderId="0" xfId="2" applyNumberFormat="1" applyFont="1" applyFill="1" applyBorder="1" applyAlignment="1">
      <alignment horizontal="left" vertical="center" wrapText="1"/>
    </xf>
    <xf numFmtId="179" fontId="13" fillId="0" borderId="54" xfId="2" applyNumberFormat="1" applyFont="1" applyFill="1" applyBorder="1" applyAlignment="1">
      <alignment horizontal="center" vertical="center" shrinkToFit="1"/>
    </xf>
    <xf numFmtId="0" fontId="17" fillId="0" borderId="0" xfId="1" applyFont="1" applyAlignment="1">
      <alignment horizontal="left" vertical="center"/>
    </xf>
    <xf numFmtId="179" fontId="21" fillId="3" borderId="50" xfId="2" applyNumberFormat="1" applyFont="1" applyFill="1" applyBorder="1" applyAlignment="1">
      <alignment vertical="center" shrinkToFit="1"/>
    </xf>
    <xf numFmtId="182" fontId="21" fillId="3" borderId="50" xfId="2" applyNumberFormat="1" applyFont="1" applyFill="1" applyBorder="1" applyAlignment="1">
      <alignment vertical="center" shrinkToFit="1"/>
    </xf>
    <xf numFmtId="181" fontId="13" fillId="0" borderId="36" xfId="1" applyNumberFormat="1" applyFont="1" applyBorder="1" applyAlignment="1">
      <alignment horizontal="right" vertical="center"/>
    </xf>
    <xf numFmtId="0" fontId="13" fillId="3" borderId="59" xfId="1" applyFont="1" applyFill="1" applyBorder="1" applyAlignment="1">
      <alignment horizontal="center" vertical="center" wrapText="1"/>
    </xf>
    <xf numFmtId="0" fontId="13" fillId="3" borderId="60" xfId="2" applyNumberFormat="1" applyFont="1" applyFill="1" applyBorder="1" applyAlignment="1">
      <alignment horizontal="center" vertical="center" shrinkToFit="1"/>
    </xf>
    <xf numFmtId="38" fontId="13" fillId="3" borderId="60" xfId="2" applyFont="1" applyFill="1" applyBorder="1" applyAlignment="1">
      <alignment horizontal="left" vertical="center" shrinkToFit="1"/>
    </xf>
    <xf numFmtId="38" fontId="13" fillId="3" borderId="61" xfId="2" applyFont="1" applyFill="1" applyBorder="1" applyAlignment="1">
      <alignment horizontal="left" vertical="center" shrinkToFit="1"/>
    </xf>
    <xf numFmtId="179" fontId="13" fillId="3" borderId="62" xfId="2" applyNumberFormat="1" applyFont="1" applyFill="1" applyBorder="1" applyAlignment="1">
      <alignment vertical="center" shrinkToFit="1"/>
    </xf>
    <xf numFmtId="179" fontId="13" fillId="0" borderId="62" xfId="2" applyNumberFormat="1" applyFont="1" applyFill="1" applyBorder="1" applyAlignment="1">
      <alignment vertical="center" shrinkToFit="1"/>
    </xf>
    <xf numFmtId="182" fontId="13" fillId="3" borderId="62" xfId="2" applyNumberFormat="1" applyFont="1" applyFill="1" applyBorder="1" applyAlignment="1">
      <alignment vertical="center" shrinkToFit="1"/>
    </xf>
    <xf numFmtId="57" fontId="13" fillId="3" borderId="60" xfId="2" applyNumberFormat="1" applyFont="1" applyFill="1" applyBorder="1" applyAlignment="1">
      <alignment horizontal="left" vertical="center" wrapText="1"/>
    </xf>
    <xf numFmtId="57" fontId="13" fillId="3" borderId="60" xfId="2" applyNumberFormat="1" applyFont="1" applyFill="1" applyBorder="1" applyAlignment="1">
      <alignment horizontal="center" vertical="center" wrapText="1"/>
    </xf>
    <xf numFmtId="57" fontId="13" fillId="3" borderId="63" xfId="2" applyNumberFormat="1" applyFont="1" applyFill="1" applyBorder="1" applyAlignment="1">
      <alignment horizontal="center" vertical="center" wrapText="1"/>
    </xf>
    <xf numFmtId="0" fontId="21" fillId="3" borderId="64" xfId="1" applyFont="1" applyFill="1" applyBorder="1" applyAlignment="1">
      <alignment horizontal="center" vertical="center" wrapText="1"/>
    </xf>
    <xf numFmtId="0" fontId="21" fillId="3" borderId="65" xfId="2" applyNumberFormat="1" applyFont="1" applyFill="1" applyBorder="1" applyAlignment="1">
      <alignment horizontal="center" vertical="center" shrinkToFit="1"/>
    </xf>
    <xf numFmtId="38" fontId="21" fillId="3" borderId="65" xfId="2" applyFont="1" applyFill="1" applyBorder="1" applyAlignment="1">
      <alignment horizontal="left" vertical="center" shrinkToFit="1"/>
    </xf>
    <xf numFmtId="38" fontId="21" fillId="3" borderId="66" xfId="2" applyFont="1" applyFill="1" applyBorder="1" applyAlignment="1">
      <alignment horizontal="left" vertical="center" shrinkToFit="1"/>
    </xf>
    <xf numFmtId="179" fontId="21" fillId="3" borderId="65" xfId="2" applyNumberFormat="1" applyFont="1" applyFill="1" applyBorder="1" applyAlignment="1">
      <alignment vertical="center" shrinkToFit="1"/>
    </xf>
    <xf numFmtId="182" fontId="21" fillId="3" borderId="65" xfId="2" applyNumberFormat="1" applyFont="1" applyFill="1" applyBorder="1" applyAlignment="1">
      <alignment vertical="center" shrinkToFit="1"/>
    </xf>
    <xf numFmtId="179" fontId="21" fillId="0" borderId="65" xfId="2" applyNumberFormat="1" applyFont="1" applyFill="1" applyBorder="1" applyAlignment="1">
      <alignment vertical="center" shrinkToFit="1"/>
    </xf>
    <xf numFmtId="57" fontId="21" fillId="3" borderId="65" xfId="2" applyNumberFormat="1" applyFont="1" applyFill="1" applyBorder="1" applyAlignment="1">
      <alignment horizontal="left" vertical="center" wrapText="1"/>
    </xf>
    <xf numFmtId="57" fontId="21" fillId="3" borderId="65" xfId="2" applyNumberFormat="1" applyFont="1" applyFill="1" applyBorder="1" applyAlignment="1">
      <alignment horizontal="center" vertical="center" wrapText="1"/>
    </xf>
    <xf numFmtId="57" fontId="21" fillId="3" borderId="67" xfId="2" applyNumberFormat="1"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5" xfId="0" applyFill="1" applyBorder="1" applyAlignment="1">
      <alignment horizontal="center" vertical="center" wrapText="1"/>
    </xf>
    <xf numFmtId="180" fontId="0" fillId="0" borderId="23" xfId="0" applyNumberFormat="1" applyFill="1" applyBorder="1" applyAlignment="1">
      <alignment horizontal="center" vertical="center" wrapText="1"/>
    </xf>
    <xf numFmtId="177" fontId="0" fillId="0" borderId="68" xfId="0" applyNumberFormat="1" applyFill="1" applyBorder="1" applyAlignment="1">
      <alignment horizontal="center" vertical="center" wrapText="1"/>
    </xf>
    <xf numFmtId="176" fontId="0" fillId="0" borderId="69" xfId="0" applyNumberFormat="1" applyFill="1" applyBorder="1" applyAlignment="1">
      <alignment horizontal="center" vertical="center" wrapText="1"/>
    </xf>
    <xf numFmtId="179" fontId="0" fillId="0" borderId="70" xfId="0" applyNumberFormat="1" applyFill="1" applyBorder="1" applyAlignment="1">
      <alignment horizontal="right" vertical="center" wrapText="1"/>
    </xf>
    <xf numFmtId="0" fontId="0" fillId="0" borderId="68" xfId="0" applyFill="1" applyBorder="1" applyAlignment="1">
      <alignment horizontal="center" vertical="center" wrapText="1"/>
    </xf>
    <xf numFmtId="0" fontId="0" fillId="0" borderId="22" xfId="0" applyFill="1" applyBorder="1" applyAlignment="1">
      <alignment horizontal="left" vertical="center" wrapText="1"/>
    </xf>
    <xf numFmtId="179" fontId="0" fillId="0" borderId="23" xfId="0" applyNumberFormat="1" applyFill="1" applyBorder="1" applyAlignment="1">
      <alignment vertical="center" wrapText="1"/>
    </xf>
    <xf numFmtId="178" fontId="0" fillId="0" borderId="22" xfId="0" applyNumberFormat="1" applyFill="1" applyBorder="1" applyAlignment="1">
      <alignment horizontal="center" vertical="center" wrapText="1"/>
    </xf>
    <xf numFmtId="179" fontId="0" fillId="0" borderId="23" xfId="0" applyNumberFormat="1" applyFill="1" applyBorder="1" applyAlignment="1">
      <alignment horizontal="right" vertical="center" wrapText="1"/>
    </xf>
    <xf numFmtId="0" fontId="5" fillId="0" borderId="12" xfId="0" applyFont="1" applyFill="1" applyBorder="1" applyAlignment="1">
      <alignment horizontal="center" vertical="center" wrapText="1"/>
    </xf>
    <xf numFmtId="179" fontId="5" fillId="0" borderId="23" xfId="0" applyNumberFormat="1" applyFont="1" applyFill="1" applyBorder="1" applyAlignment="1">
      <alignment horizontal="left" vertical="top" wrapText="1"/>
    </xf>
    <xf numFmtId="0" fontId="8" fillId="0" borderId="72"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71" xfId="0" applyFont="1" applyFill="1" applyBorder="1" applyAlignment="1">
      <alignment horizontal="center" vertical="center" wrapText="1"/>
    </xf>
    <xf numFmtId="180" fontId="8" fillId="0" borderId="72" xfId="0" applyNumberFormat="1" applyFont="1" applyFill="1" applyBorder="1" applyAlignment="1">
      <alignment horizontal="center" vertical="center" wrapText="1"/>
    </xf>
    <xf numFmtId="177" fontId="8" fillId="0" borderId="74" xfId="0" applyNumberFormat="1" applyFont="1" applyFill="1" applyBorder="1" applyAlignment="1">
      <alignment horizontal="center" vertical="center" wrapText="1"/>
    </xf>
    <xf numFmtId="176" fontId="8" fillId="0" borderId="75" xfId="0" applyNumberFormat="1" applyFont="1" applyFill="1" applyBorder="1" applyAlignment="1">
      <alignment horizontal="center" vertical="center" wrapText="1"/>
    </xf>
    <xf numFmtId="179" fontId="8" fillId="0" borderId="76" xfId="0" applyNumberFormat="1" applyFont="1" applyFill="1" applyBorder="1" applyAlignment="1">
      <alignment horizontal="right" vertical="center" wrapText="1"/>
    </xf>
    <xf numFmtId="0" fontId="8" fillId="0" borderId="74" xfId="0" applyFont="1" applyFill="1" applyBorder="1" applyAlignment="1">
      <alignment horizontal="center" vertical="center" wrapText="1"/>
    </xf>
    <xf numFmtId="0" fontId="8" fillId="0" borderId="77" xfId="0" applyFont="1" applyFill="1" applyBorder="1" applyAlignment="1">
      <alignment horizontal="left" vertical="center" wrapText="1"/>
    </xf>
    <xf numFmtId="179" fontId="8" fillId="0" borderId="72" xfId="0" applyNumberFormat="1" applyFont="1" applyFill="1" applyBorder="1" applyAlignment="1">
      <alignment vertical="center" wrapText="1"/>
    </xf>
    <xf numFmtId="178" fontId="8" fillId="0" borderId="77" xfId="0" applyNumberFormat="1" applyFont="1" applyFill="1" applyBorder="1" applyAlignment="1">
      <alignment horizontal="center" vertical="center" wrapText="1"/>
    </xf>
    <xf numFmtId="179" fontId="8" fillId="0" borderId="72" xfId="0" applyNumberFormat="1" applyFont="1" applyFill="1" applyBorder="1" applyAlignment="1">
      <alignment horizontal="right" vertical="center" wrapText="1"/>
    </xf>
    <xf numFmtId="0" fontId="9" fillId="0" borderId="73" xfId="0" applyFont="1" applyFill="1" applyBorder="1" applyAlignment="1">
      <alignment horizontal="center" vertical="center" wrapText="1"/>
    </xf>
    <xf numFmtId="179" fontId="9" fillId="0" borderId="72" xfId="0" applyNumberFormat="1" applyFont="1" applyFill="1" applyBorder="1" applyAlignment="1">
      <alignment horizontal="left" vertical="top" wrapText="1"/>
    </xf>
    <xf numFmtId="57" fontId="21" fillId="3" borderId="51" xfId="2" applyNumberFormat="1" applyFont="1" applyFill="1" applyBorder="1" applyAlignment="1">
      <alignment horizontal="left" vertical="center" wrapText="1"/>
    </xf>
    <xf numFmtId="57" fontId="21" fillId="3" borderId="67" xfId="2" applyNumberFormat="1" applyFont="1" applyFill="1" applyBorder="1" applyAlignment="1">
      <alignment horizontal="left" vertical="center" wrapText="1"/>
    </xf>
    <xf numFmtId="57" fontId="13" fillId="3" borderId="5" xfId="2" applyNumberFormat="1" applyFont="1" applyFill="1" applyBorder="1" applyAlignment="1">
      <alignment horizontal="left" vertical="center" wrapText="1"/>
    </xf>
    <xf numFmtId="179" fontId="21" fillId="3" borderId="85" xfId="2" applyNumberFormat="1" applyFont="1" applyFill="1" applyBorder="1" applyAlignment="1">
      <alignment vertical="center" shrinkToFit="1"/>
    </xf>
    <xf numFmtId="179" fontId="21" fillId="0" borderId="85" xfId="2" applyNumberFormat="1" applyFont="1" applyFill="1" applyBorder="1" applyAlignment="1">
      <alignment vertical="center" shrinkToFit="1"/>
    </xf>
    <xf numFmtId="182" fontId="21" fillId="3" borderId="85" xfId="2" applyNumberFormat="1" applyFont="1" applyFill="1" applyBorder="1" applyAlignment="1">
      <alignment vertical="center" shrinkToFit="1"/>
    </xf>
    <xf numFmtId="38" fontId="13" fillId="3" borderId="86" xfId="2" applyFont="1" applyFill="1" applyBorder="1" applyAlignment="1">
      <alignment horizontal="left" vertical="center" shrinkToFit="1"/>
    </xf>
    <xf numFmtId="179" fontId="13" fillId="3" borderId="86" xfId="2" applyNumberFormat="1" applyFont="1" applyFill="1" applyBorder="1" applyAlignment="1">
      <alignment vertical="center" shrinkToFit="1"/>
    </xf>
    <xf numFmtId="179" fontId="13" fillId="0" borderId="86" xfId="2" applyNumberFormat="1" applyFont="1" applyFill="1" applyBorder="1" applyAlignment="1">
      <alignment vertical="center" shrinkToFit="1"/>
    </xf>
    <xf numFmtId="0" fontId="23" fillId="0" borderId="0" xfId="1" applyFont="1" applyAlignment="1">
      <alignment vertical="center"/>
    </xf>
    <xf numFmtId="0" fontId="5" fillId="0" borderId="0" xfId="1" applyFont="1"/>
    <xf numFmtId="0" fontId="23" fillId="0" borderId="0" xfId="1" applyFont="1" applyAlignment="1">
      <alignment horizontal="center" vertical="center"/>
    </xf>
    <xf numFmtId="0" fontId="24" fillId="0" borderId="0" xfId="1" applyFont="1" applyAlignment="1">
      <alignment vertical="center"/>
    </xf>
    <xf numFmtId="0" fontId="25" fillId="5" borderId="89" xfId="1" applyFont="1" applyFill="1" applyBorder="1" applyAlignment="1">
      <alignment vertical="center" wrapText="1"/>
    </xf>
    <xf numFmtId="0" fontId="26" fillId="0" borderId="0" xfId="1" applyFont="1"/>
    <xf numFmtId="0" fontId="25" fillId="0" borderId="0" xfId="1" applyFont="1" applyAlignment="1">
      <alignment vertical="center"/>
    </xf>
    <xf numFmtId="184" fontId="25" fillId="0" borderId="83" xfId="1" applyNumberFormat="1" applyFont="1" applyBorder="1" applyAlignment="1">
      <alignment horizontal="left" vertical="center" wrapText="1"/>
    </xf>
    <xf numFmtId="184" fontId="25" fillId="0" borderId="94" xfId="1" applyNumberFormat="1" applyFont="1" applyBorder="1" applyAlignment="1">
      <alignment horizontal="left" vertical="center" wrapText="1"/>
    </xf>
    <xf numFmtId="0" fontId="25" fillId="0" borderId="95" xfId="1" applyFont="1" applyBorder="1" applyAlignment="1">
      <alignment horizontal="center" vertical="center" wrapText="1"/>
    </xf>
    <xf numFmtId="0" fontId="25" fillId="0" borderId="37"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26" xfId="1" applyFont="1" applyBorder="1" applyAlignment="1">
      <alignment vertical="center" wrapText="1"/>
    </xf>
    <xf numFmtId="0" fontId="25" fillId="0" borderId="18" xfId="1" applyFont="1" applyBorder="1" applyAlignment="1">
      <alignment horizontal="right" vertical="center" wrapText="1"/>
    </xf>
    <xf numFmtId="0" fontId="25" fillId="0" borderId="16" xfId="1" applyFont="1" applyBorder="1" applyAlignment="1">
      <alignment horizontal="right" vertical="center" wrapText="1"/>
    </xf>
    <xf numFmtId="0" fontId="25" fillId="0" borderId="17" xfId="1" applyFont="1" applyBorder="1" applyAlignment="1">
      <alignment horizontal="right" vertical="center" wrapText="1"/>
    </xf>
    <xf numFmtId="0" fontId="25" fillId="0" borderId="96" xfId="1" applyFont="1" applyBorder="1" applyAlignment="1">
      <alignment vertical="center" wrapText="1"/>
    </xf>
    <xf numFmtId="182" fontId="25" fillId="0" borderId="19" xfId="1" applyNumberFormat="1" applyFont="1" applyBorder="1" applyAlignment="1">
      <alignment horizontal="right" vertical="center" shrinkToFit="1"/>
    </xf>
    <xf numFmtId="182" fontId="25" fillId="0" borderId="20" xfId="1" applyNumberFormat="1" applyFont="1" applyBorder="1" applyAlignment="1">
      <alignment horizontal="right" vertical="center" shrinkToFit="1"/>
    </xf>
    <xf numFmtId="183" fontId="25" fillId="0" borderId="21" xfId="1" applyNumberFormat="1" applyFont="1" applyBorder="1" applyAlignment="1">
      <alignment horizontal="right" vertical="center" shrinkToFit="1"/>
    </xf>
    <xf numFmtId="179" fontId="25" fillId="0" borderId="20" xfId="1" applyNumberFormat="1" applyFont="1" applyBorder="1" applyAlignment="1">
      <alignment horizontal="right" vertical="center" shrinkToFit="1"/>
    </xf>
    <xf numFmtId="179" fontId="25" fillId="0" borderId="21" xfId="1" applyNumberFormat="1" applyFont="1" applyBorder="1" applyAlignment="1">
      <alignment horizontal="right" vertical="center" shrinkToFit="1"/>
    </xf>
    <xf numFmtId="0" fontId="25" fillId="5" borderId="96" xfId="1" applyFont="1" applyFill="1" applyBorder="1" applyAlignment="1">
      <alignment vertical="center" wrapText="1"/>
    </xf>
    <xf numFmtId="0" fontId="26" fillId="5" borderId="96" xfId="1" applyFont="1" applyFill="1" applyBorder="1" applyAlignment="1">
      <alignment vertical="center" wrapText="1"/>
    </xf>
    <xf numFmtId="185" fontId="27" fillId="5" borderId="19" xfId="1" applyNumberFormat="1" applyFont="1" applyFill="1" applyBorder="1" applyAlignment="1">
      <alignment vertical="center" shrinkToFit="1"/>
    </xf>
    <xf numFmtId="3" fontId="25" fillId="0" borderId="20" xfId="1" applyNumberFormat="1" applyFont="1" applyBorder="1" applyAlignment="1">
      <alignment horizontal="right" vertical="center" shrinkToFit="1"/>
    </xf>
    <xf numFmtId="186" fontId="25" fillId="5" borderId="21" xfId="1" applyNumberFormat="1" applyFont="1" applyFill="1" applyBorder="1" applyAlignment="1">
      <alignment horizontal="right" vertical="center" shrinkToFit="1"/>
    </xf>
    <xf numFmtId="185" fontId="25" fillId="5" borderId="19" xfId="1" applyNumberFormat="1" applyFont="1" applyFill="1" applyBorder="1" applyAlignment="1">
      <alignment horizontal="right" vertical="center" shrinkToFit="1"/>
    </xf>
    <xf numFmtId="186" fontId="25" fillId="0" borderId="20" xfId="1" applyNumberFormat="1" applyFont="1" applyBorder="1" applyAlignment="1">
      <alignment horizontal="right" vertical="center" shrinkToFit="1"/>
    </xf>
    <xf numFmtId="186" fontId="25" fillId="5" borderId="20" xfId="1" applyNumberFormat="1" applyFont="1" applyFill="1" applyBorder="1" applyAlignment="1">
      <alignment horizontal="right" vertical="center" shrinkToFit="1"/>
    </xf>
    <xf numFmtId="185" fontId="25" fillId="5" borderId="20" xfId="1" applyNumberFormat="1" applyFont="1" applyFill="1" applyBorder="1" applyAlignment="1">
      <alignment horizontal="right" vertical="center" shrinkToFit="1"/>
    </xf>
    <xf numFmtId="186" fontId="25" fillId="5" borderId="19" xfId="1" applyNumberFormat="1" applyFont="1" applyFill="1" applyBorder="1" applyAlignment="1">
      <alignment horizontal="right" vertical="center" shrinkToFit="1"/>
    </xf>
    <xf numFmtId="186" fontId="25" fillId="0" borderId="19" xfId="1" applyNumberFormat="1" applyFont="1" applyBorder="1" applyAlignment="1">
      <alignment horizontal="right" vertical="center" shrinkToFit="1"/>
    </xf>
    <xf numFmtId="186" fontId="25" fillId="0" borderId="21" xfId="1" applyNumberFormat="1" applyFont="1" applyBorder="1" applyAlignment="1">
      <alignment horizontal="right" vertical="center" shrinkToFit="1"/>
    </xf>
    <xf numFmtId="186" fontId="26" fillId="0" borderId="20" xfId="1" applyNumberFormat="1" applyFont="1" applyBorder="1" applyAlignment="1">
      <alignment vertical="center" shrinkToFit="1"/>
    </xf>
    <xf numFmtId="187" fontId="25" fillId="5" borderId="19" xfId="1" applyNumberFormat="1" applyFont="1" applyFill="1" applyBorder="1" applyAlignment="1">
      <alignment horizontal="right" vertical="center" shrinkToFit="1"/>
    </xf>
    <xf numFmtId="187" fontId="26" fillId="0" borderId="0" xfId="1" applyNumberFormat="1" applyFont="1" applyAlignment="1">
      <alignment vertical="center" shrinkToFit="1"/>
    </xf>
    <xf numFmtId="187" fontId="25" fillId="0" borderId="20" xfId="1" applyNumberFormat="1" applyFont="1" applyBorder="1" applyAlignment="1">
      <alignment horizontal="right" vertical="center" shrinkToFit="1"/>
    </xf>
    <xf numFmtId="186" fontId="26" fillId="5" borderId="20" xfId="1" applyNumberFormat="1" applyFont="1" applyFill="1" applyBorder="1" applyAlignment="1">
      <alignment vertical="center" shrinkToFit="1"/>
    </xf>
    <xf numFmtId="40" fontId="25" fillId="5" borderId="19" xfId="2" applyNumberFormat="1" applyFont="1" applyFill="1" applyBorder="1" applyAlignment="1">
      <alignment horizontal="right" vertical="center" shrinkToFit="1"/>
    </xf>
    <xf numFmtId="185" fontId="26" fillId="5" borderId="20" xfId="1" applyNumberFormat="1" applyFont="1" applyFill="1" applyBorder="1" applyAlignment="1">
      <alignment vertical="center" shrinkToFit="1"/>
    </xf>
    <xf numFmtId="186" fontId="26" fillId="0" borderId="19" xfId="1" applyNumberFormat="1" applyFont="1" applyBorder="1" applyAlignment="1">
      <alignment vertical="center" shrinkToFit="1"/>
    </xf>
    <xf numFmtId="186" fontId="26" fillId="5" borderId="19" xfId="1" applyNumberFormat="1" applyFont="1" applyFill="1" applyBorder="1" applyAlignment="1">
      <alignment vertical="center" shrinkToFit="1"/>
    </xf>
    <xf numFmtId="186" fontId="26" fillId="5" borderId="21" xfId="1" applyNumberFormat="1" applyFont="1" applyFill="1" applyBorder="1" applyAlignment="1">
      <alignment vertical="center" shrinkToFit="1"/>
    </xf>
    <xf numFmtId="0" fontId="25" fillId="0" borderId="49" xfId="1" applyFont="1" applyBorder="1" applyAlignment="1">
      <alignment horizontal="center" vertical="center" wrapText="1"/>
    </xf>
    <xf numFmtId="186" fontId="28" fillId="5" borderId="93" xfId="1" applyNumberFormat="1" applyFont="1" applyFill="1" applyBorder="1" applyAlignment="1">
      <alignment vertical="center" shrinkToFit="1"/>
    </xf>
    <xf numFmtId="186" fontId="25" fillId="0" borderId="48" xfId="1" applyNumberFormat="1" applyFont="1" applyBorder="1" applyAlignment="1">
      <alignment vertical="center" shrinkToFit="1"/>
    </xf>
    <xf numFmtId="186" fontId="25" fillId="0" borderId="49" xfId="1" applyNumberFormat="1" applyFont="1" applyBorder="1" applyAlignment="1">
      <alignment vertical="center" shrinkToFit="1"/>
    </xf>
    <xf numFmtId="186" fontId="25" fillId="5" borderId="93" xfId="1" applyNumberFormat="1" applyFont="1" applyFill="1" applyBorder="1" applyAlignment="1">
      <alignment vertical="center" shrinkToFit="1"/>
    </xf>
    <xf numFmtId="186" fontId="25" fillId="5" borderId="48" xfId="1" applyNumberFormat="1" applyFont="1" applyFill="1" applyBorder="1" applyAlignment="1">
      <alignment vertical="center" shrinkToFit="1"/>
    </xf>
    <xf numFmtId="0" fontId="25" fillId="5" borderId="29" xfId="1" applyFont="1" applyFill="1" applyBorder="1" applyAlignment="1">
      <alignment vertical="center" wrapText="1"/>
    </xf>
    <xf numFmtId="186" fontId="25" fillId="5" borderId="97" xfId="1" applyNumberFormat="1" applyFont="1" applyFill="1" applyBorder="1" applyAlignment="1">
      <alignment vertical="center" shrinkToFit="1"/>
    </xf>
    <xf numFmtId="186" fontId="25" fillId="0" borderId="78" xfId="1" applyNumberFormat="1" applyFont="1" applyBorder="1" applyAlignment="1">
      <alignment vertical="center" shrinkToFit="1"/>
    </xf>
    <xf numFmtId="186" fontId="25" fillId="5" borderId="29" xfId="1" applyNumberFormat="1" applyFont="1" applyFill="1" applyBorder="1" applyAlignment="1">
      <alignment vertical="center" shrinkToFit="1"/>
    </xf>
    <xf numFmtId="186" fontId="25" fillId="5" borderId="78" xfId="1" applyNumberFormat="1" applyFont="1" applyFill="1" applyBorder="1" applyAlignment="1">
      <alignment vertical="center" shrinkToFit="1"/>
    </xf>
    <xf numFmtId="0" fontId="25" fillId="5" borderId="21" xfId="1" applyFont="1" applyFill="1" applyBorder="1" applyAlignment="1">
      <alignment vertical="center" wrapText="1"/>
    </xf>
    <xf numFmtId="186" fontId="25" fillId="5" borderId="19" xfId="1" applyNumberFormat="1" applyFont="1" applyFill="1" applyBorder="1" applyAlignment="1">
      <alignment vertical="center" shrinkToFit="1"/>
    </xf>
    <xf numFmtId="186" fontId="25" fillId="0" borderId="20" xfId="1" applyNumberFormat="1" applyFont="1" applyBorder="1" applyAlignment="1">
      <alignment vertical="center" shrinkToFit="1"/>
    </xf>
    <xf numFmtId="186" fontId="25" fillId="5" borderId="21" xfId="1" applyNumberFormat="1" applyFont="1" applyFill="1" applyBorder="1" applyAlignment="1">
      <alignment vertical="center" shrinkToFit="1"/>
    </xf>
    <xf numFmtId="186" fontId="25" fillId="5" borderId="20" xfId="1" applyNumberFormat="1" applyFont="1" applyFill="1" applyBorder="1" applyAlignment="1">
      <alignment vertical="center" shrinkToFit="1"/>
    </xf>
    <xf numFmtId="0" fontId="25" fillId="5" borderId="46" xfId="1" applyFont="1" applyFill="1" applyBorder="1" applyAlignment="1">
      <alignment vertical="center" wrapText="1"/>
    </xf>
    <xf numFmtId="186" fontId="25" fillId="5" borderId="43" xfId="1" applyNumberFormat="1" applyFont="1" applyFill="1" applyBorder="1" applyAlignment="1">
      <alignment vertical="center" shrinkToFit="1"/>
    </xf>
    <xf numFmtId="186" fontId="25" fillId="0" borderId="44" xfId="1" applyNumberFormat="1" applyFont="1" applyBorder="1" applyAlignment="1">
      <alignment vertical="center" shrinkToFit="1"/>
    </xf>
    <xf numFmtId="186" fontId="25" fillId="5" borderId="46" xfId="1" applyNumberFormat="1" applyFont="1" applyFill="1" applyBorder="1" applyAlignment="1">
      <alignment vertical="center" shrinkToFit="1"/>
    </xf>
    <xf numFmtId="186" fontId="25" fillId="5" borderId="44" xfId="1" applyNumberFormat="1" applyFont="1" applyFill="1" applyBorder="1" applyAlignment="1">
      <alignment vertical="center" shrinkToFit="1"/>
    </xf>
    <xf numFmtId="0" fontId="25" fillId="0" borderId="94" xfId="1" applyFont="1" applyBorder="1" applyAlignment="1">
      <alignment horizontal="center" vertical="center" wrapText="1"/>
    </xf>
    <xf numFmtId="186" fontId="25" fillId="0" borderId="97" xfId="1" applyNumberFormat="1" applyFont="1" applyBorder="1" applyAlignment="1">
      <alignment vertical="center" shrinkToFit="1"/>
    </xf>
    <xf numFmtId="186" fontId="25" fillId="0" borderId="29" xfId="1" applyNumberFormat="1" applyFont="1" applyBorder="1" applyAlignment="1">
      <alignment vertical="center" shrinkToFit="1"/>
    </xf>
    <xf numFmtId="186" fontId="25" fillId="0" borderId="19" xfId="1" applyNumberFormat="1" applyFont="1" applyBorder="1" applyAlignment="1">
      <alignment vertical="center" shrinkToFit="1"/>
    </xf>
    <xf numFmtId="186" fontId="25" fillId="0" borderId="21" xfId="1" applyNumberFormat="1" applyFont="1" applyBorder="1" applyAlignment="1">
      <alignment vertical="center" shrinkToFit="1"/>
    </xf>
    <xf numFmtId="0" fontId="25" fillId="0" borderId="39" xfId="1" applyFont="1" applyBorder="1" applyAlignment="1">
      <alignment horizontal="right" vertical="center" wrapText="1"/>
    </xf>
    <xf numFmtId="0" fontId="25" fillId="0" borderId="0" xfId="1" applyFont="1" applyAlignment="1">
      <alignment horizontal="right" vertical="center" wrapText="1"/>
    </xf>
    <xf numFmtId="0" fontId="25" fillId="0" borderId="40" xfId="1" applyFont="1" applyBorder="1" applyAlignment="1">
      <alignment horizontal="right" vertical="center" wrapText="1"/>
    </xf>
    <xf numFmtId="0" fontId="25" fillId="5" borderId="30" xfId="1" applyFont="1" applyFill="1" applyBorder="1" applyAlignment="1">
      <alignment vertical="center" wrapText="1"/>
    </xf>
    <xf numFmtId="186" fontId="25" fillId="5" borderId="95" xfId="1" applyNumberFormat="1" applyFont="1" applyFill="1" applyBorder="1" applyAlignment="1">
      <alignment vertical="center" shrinkToFit="1"/>
    </xf>
    <xf numFmtId="186" fontId="25" fillId="0" borderId="37" xfId="1" applyNumberFormat="1" applyFont="1" applyBorder="1" applyAlignment="1">
      <alignment vertical="center" shrinkToFit="1"/>
    </xf>
    <xf numFmtId="186" fontId="25" fillId="0" borderId="15" xfId="1" applyNumberFormat="1" applyFont="1" applyBorder="1" applyAlignment="1">
      <alignment vertical="center" shrinkToFit="1"/>
    </xf>
    <xf numFmtId="186" fontId="25" fillId="5" borderId="37" xfId="1" applyNumberFormat="1" applyFont="1" applyFill="1" applyBorder="1" applyAlignment="1">
      <alignment vertical="center" shrinkToFit="1"/>
    </xf>
    <xf numFmtId="186" fontId="25" fillId="5" borderId="17" xfId="1" applyNumberFormat="1" applyFont="1" applyFill="1" applyBorder="1" applyAlignment="1">
      <alignment vertical="center" shrinkToFit="1"/>
    </xf>
    <xf numFmtId="186" fontId="25" fillId="5" borderId="16" xfId="1" applyNumberFormat="1" applyFont="1" applyFill="1" applyBorder="1" applyAlignment="1">
      <alignment vertical="center" shrinkToFit="1"/>
    </xf>
    <xf numFmtId="186" fontId="25" fillId="0" borderId="106" xfId="1" applyNumberFormat="1" applyFont="1" applyBorder="1" applyAlignment="1">
      <alignment vertical="center" shrinkToFit="1"/>
    </xf>
    <xf numFmtId="186" fontId="25" fillId="0" borderId="107" xfId="1" applyNumberFormat="1" applyFont="1" applyBorder="1" applyAlignment="1">
      <alignment vertical="center" shrinkToFit="1"/>
    </xf>
    <xf numFmtId="0" fontId="29" fillId="0" borderId="0" xfId="1" applyFont="1"/>
    <xf numFmtId="0" fontId="30" fillId="0" borderId="0" xfId="1" applyFont="1" applyAlignment="1">
      <alignment vertical="center"/>
    </xf>
    <xf numFmtId="49" fontId="30" fillId="0" borderId="0" xfId="1" applyNumberFormat="1" applyFont="1" applyAlignment="1">
      <alignment horizontal="right" vertical="center"/>
    </xf>
    <xf numFmtId="0" fontId="5" fillId="2" borderId="0" xfId="1" applyFont="1" applyFill="1"/>
    <xf numFmtId="0" fontId="31" fillId="2" borderId="0" xfId="1" applyFont="1" applyFill="1"/>
    <xf numFmtId="49" fontId="5" fillId="0" borderId="0" xfId="1" applyNumberFormat="1" applyFont="1" applyAlignment="1">
      <alignment horizontal="right"/>
    </xf>
    <xf numFmtId="0" fontId="33" fillId="0" borderId="0" xfId="3" applyFont="1">
      <alignment vertical="center"/>
    </xf>
    <xf numFmtId="0" fontId="33" fillId="3" borderId="0" xfId="3" applyFont="1" applyFill="1" applyAlignment="1">
      <alignment horizontal="right" vertical="center"/>
    </xf>
    <xf numFmtId="3" fontId="33" fillId="0" borderId="0" xfId="3" applyNumberFormat="1" applyFont="1" applyAlignment="1">
      <alignment horizontal="right" vertical="center"/>
    </xf>
    <xf numFmtId="0" fontId="33" fillId="0" borderId="48" xfId="3" applyFont="1" applyBorder="1" applyAlignment="1">
      <alignment horizontal="center" vertical="center"/>
    </xf>
    <xf numFmtId="0" fontId="33" fillId="0" borderId="78" xfId="3" applyFont="1" applyBorder="1" applyAlignment="1">
      <alignment horizontal="left" vertical="center" shrinkToFit="1"/>
    </xf>
    <xf numFmtId="3" fontId="33" fillId="0" borderId="78" xfId="3" applyNumberFormat="1" applyFont="1" applyBorder="1" applyAlignment="1">
      <alignment horizontal="right" vertical="center"/>
    </xf>
    <xf numFmtId="0" fontId="33" fillId="0" borderId="78" xfId="3" applyFont="1" applyBorder="1">
      <alignment vertical="center"/>
    </xf>
    <xf numFmtId="0" fontId="33" fillId="3" borderId="20" xfId="3" applyFont="1" applyFill="1" applyBorder="1" applyAlignment="1">
      <alignment horizontal="left" vertical="center" wrapText="1" shrinkToFit="1"/>
    </xf>
    <xf numFmtId="3" fontId="33" fillId="3" borderId="20" xfId="3" applyNumberFormat="1" applyFont="1" applyFill="1" applyBorder="1" applyAlignment="1">
      <alignment horizontal="right" vertical="center"/>
    </xf>
    <xf numFmtId="0" fontId="33" fillId="3" borderId="20" xfId="3" applyFont="1" applyFill="1" applyBorder="1">
      <alignment vertical="center"/>
    </xf>
    <xf numFmtId="0" fontId="33" fillId="3" borderId="20" xfId="3" applyFont="1" applyFill="1" applyBorder="1" applyAlignment="1">
      <alignment horizontal="left" vertical="center" wrapText="1"/>
    </xf>
    <xf numFmtId="0" fontId="33" fillId="3" borderId="44" xfId="3" applyFont="1" applyFill="1" applyBorder="1" applyAlignment="1">
      <alignment horizontal="left" vertical="center"/>
    </xf>
    <xf numFmtId="3" fontId="33" fillId="3" borderId="44" xfId="3" applyNumberFormat="1" applyFont="1" applyFill="1" applyBorder="1" applyAlignment="1">
      <alignment horizontal="right" vertical="center"/>
    </xf>
    <xf numFmtId="0" fontId="33" fillId="3" borderId="44" xfId="3" applyFont="1" applyFill="1" applyBorder="1">
      <alignment vertical="center"/>
    </xf>
    <xf numFmtId="3" fontId="33" fillId="0" borderId="48" xfId="3" applyNumberFormat="1" applyFont="1" applyBorder="1" applyAlignment="1">
      <alignment horizontal="right" vertical="center"/>
    </xf>
    <xf numFmtId="0" fontId="33" fillId="0" borderId="48" xfId="3" applyFont="1" applyBorder="1">
      <alignment vertical="center"/>
    </xf>
    <xf numFmtId="0" fontId="33" fillId="0" borderId="48" xfId="3" applyFont="1" applyBorder="1" applyAlignment="1">
      <alignment horizontal="left" vertical="center"/>
    </xf>
    <xf numFmtId="179" fontId="33" fillId="0" borderId="48" xfId="3" applyNumberFormat="1" applyFont="1" applyBorder="1" applyAlignment="1">
      <alignment horizontal="right" vertical="center"/>
    </xf>
    <xf numFmtId="179" fontId="33" fillId="0" borderId="0" xfId="3" applyNumberFormat="1" applyFont="1">
      <alignment vertical="center"/>
    </xf>
    <xf numFmtId="0" fontId="33" fillId="0" borderId="0" xfId="3" applyFont="1" applyAlignment="1">
      <alignment horizontal="left" vertical="center"/>
    </xf>
    <xf numFmtId="3" fontId="33" fillId="0" borderId="48" xfId="3" applyNumberFormat="1" applyFont="1" applyBorder="1" applyAlignment="1">
      <alignment horizontal="center" vertical="center"/>
    </xf>
    <xf numFmtId="0" fontId="33" fillId="0" borderId="48" xfId="3" applyFont="1" applyBorder="1" applyAlignment="1">
      <alignment horizontal="centerContinuous" vertical="center"/>
    </xf>
    <xf numFmtId="0" fontId="33" fillId="0" borderId="78" xfId="3" applyFont="1" applyBorder="1" applyAlignment="1">
      <alignment horizontal="center" vertical="center"/>
    </xf>
    <xf numFmtId="3" fontId="33" fillId="0" borderId="78" xfId="3" applyNumberFormat="1" applyFont="1" applyBorder="1">
      <alignment vertical="center"/>
    </xf>
    <xf numFmtId="0" fontId="33" fillId="0" borderId="44" xfId="3" applyFont="1" applyBorder="1" applyAlignment="1">
      <alignment horizontal="center" vertical="center" shrinkToFit="1"/>
    </xf>
    <xf numFmtId="3" fontId="33" fillId="3" borderId="44" xfId="3" applyNumberFormat="1" applyFont="1" applyFill="1" applyBorder="1" applyAlignment="1">
      <alignment vertical="center" wrapText="1"/>
    </xf>
    <xf numFmtId="179" fontId="33" fillId="0" borderId="48" xfId="3" applyNumberFormat="1" applyFont="1" applyBorder="1">
      <alignment vertical="center"/>
    </xf>
    <xf numFmtId="0" fontId="5" fillId="0" borderId="0" xfId="3" applyFont="1">
      <alignment vertical="center"/>
    </xf>
    <xf numFmtId="0" fontId="31" fillId="0" borderId="0" xfId="3">
      <alignment vertical="center"/>
    </xf>
    <xf numFmtId="0" fontId="5" fillId="0" borderId="78" xfId="3" applyFont="1" applyBorder="1" applyAlignment="1">
      <alignment horizontal="center" vertical="center" wrapText="1"/>
    </xf>
    <xf numFmtId="0" fontId="5" fillId="0" borderId="78" xfId="3" applyFont="1" applyBorder="1" applyAlignment="1">
      <alignment vertical="center" wrapText="1"/>
    </xf>
    <xf numFmtId="0" fontId="5" fillId="0" borderId="81" xfId="3" applyFont="1" applyBorder="1">
      <alignment vertical="center"/>
    </xf>
    <xf numFmtId="0" fontId="5" fillId="0" borderId="80" xfId="3" applyFont="1" applyBorder="1">
      <alignment vertical="center"/>
    </xf>
    <xf numFmtId="188" fontId="5" fillId="4" borderId="81" xfId="3" applyNumberFormat="1" applyFont="1" applyFill="1" applyBorder="1">
      <alignment vertical="center"/>
    </xf>
    <xf numFmtId="0" fontId="5" fillId="0" borderId="20" xfId="3" applyFont="1" applyBorder="1" applyAlignment="1">
      <alignment vertical="center" wrapText="1"/>
    </xf>
    <xf numFmtId="0" fontId="5" fillId="0" borderId="82" xfId="3" applyFont="1" applyBorder="1">
      <alignment vertical="center"/>
    </xf>
    <xf numFmtId="188" fontId="5" fillId="0" borderId="0" xfId="3" applyNumberFormat="1" applyFont="1">
      <alignment vertical="center"/>
    </xf>
    <xf numFmtId="0" fontId="5" fillId="0" borderId="0" xfId="3" quotePrefix="1" applyFont="1">
      <alignment vertical="center"/>
    </xf>
    <xf numFmtId="0" fontId="5" fillId="3" borderId="48" xfId="3" applyFont="1" applyFill="1" applyBorder="1">
      <alignment vertical="center"/>
    </xf>
    <xf numFmtId="188" fontId="5" fillId="0" borderId="82" xfId="3" applyNumberFormat="1" applyFont="1" applyBorder="1">
      <alignment vertical="center"/>
    </xf>
    <xf numFmtId="0" fontId="5" fillId="0" borderId="44" xfId="3" applyFont="1" applyBorder="1" applyAlignment="1">
      <alignment vertical="center" wrapText="1"/>
    </xf>
    <xf numFmtId="0" fontId="5" fillId="0" borderId="42" xfId="3" applyFont="1" applyBorder="1">
      <alignment vertical="center"/>
    </xf>
    <xf numFmtId="0" fontId="5" fillId="0" borderId="41" xfId="3" applyFont="1" applyBorder="1">
      <alignment vertical="center"/>
    </xf>
    <xf numFmtId="57" fontId="22" fillId="0" borderId="0" xfId="2" applyNumberFormat="1" applyFont="1" applyFill="1" applyBorder="1" applyAlignment="1"/>
    <xf numFmtId="0" fontId="8" fillId="0" borderId="76" xfId="0" applyFont="1" applyFill="1" applyBorder="1" applyAlignment="1">
      <alignment vertical="center" wrapText="1"/>
    </xf>
    <xf numFmtId="0" fontId="0" fillId="0" borderId="70" xfId="0" applyFill="1" applyBorder="1" applyAlignment="1">
      <alignment vertical="center" wrapText="1"/>
    </xf>
    <xf numFmtId="0" fontId="8" fillId="0" borderId="96" xfId="0" applyFont="1" applyBorder="1" applyAlignment="1">
      <alignment horizontal="center" vertical="center"/>
    </xf>
    <xf numFmtId="0" fontId="0" fillId="0" borderId="96" xfId="0" applyBorder="1" applyAlignment="1">
      <alignment horizontal="center" vertical="center"/>
    </xf>
    <xf numFmtId="0" fontId="35" fillId="0" borderId="0" xfId="0" applyFont="1">
      <alignment vertical="center"/>
    </xf>
    <xf numFmtId="0" fontId="36" fillId="0" borderId="0" xfId="0" applyFont="1">
      <alignment vertical="center"/>
    </xf>
    <xf numFmtId="0" fontId="0" fillId="0" borderId="96" xfId="0" applyBorder="1" applyAlignment="1">
      <alignment vertical="center"/>
    </xf>
    <xf numFmtId="0" fontId="0" fillId="3" borderId="36" xfId="0" applyFill="1" applyBorder="1" applyAlignment="1">
      <alignment horizontal="center" vertical="center"/>
    </xf>
    <xf numFmtId="0" fontId="0" fillId="3" borderId="0" xfId="0" applyFill="1" applyBorder="1" applyAlignment="1">
      <alignment horizontal="center" vertical="center"/>
    </xf>
    <xf numFmtId="0" fontId="0" fillId="3" borderId="70" xfId="0" applyFill="1" applyBorder="1" applyAlignment="1">
      <alignment horizontal="center" vertical="center"/>
    </xf>
    <xf numFmtId="0" fontId="0" fillId="3" borderId="10"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18" xfId="0" applyFill="1"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0" fillId="3" borderId="29" xfId="0" applyFill="1" applyBorder="1" applyAlignment="1">
      <alignment horizontal="center" vertical="center" wrapText="1"/>
    </xf>
    <xf numFmtId="0" fontId="0" fillId="0" borderId="23" xfId="0" applyBorder="1" applyAlignment="1">
      <alignment horizontal="center" vertical="center" wrapText="1"/>
    </xf>
    <xf numFmtId="40" fontId="13" fillId="0" borderId="40" xfId="2" applyNumberFormat="1" applyFont="1" applyBorder="1" applyAlignment="1">
      <alignment horizontal="center" vertical="center" wrapText="1"/>
    </xf>
    <xf numFmtId="40" fontId="13" fillId="0" borderId="41" xfId="2" applyNumberFormat="1" applyFont="1" applyBorder="1" applyAlignment="1">
      <alignment horizontal="center" vertical="center" wrapText="1"/>
    </xf>
    <xf numFmtId="40" fontId="13" fillId="0" borderId="42" xfId="2" applyNumberFormat="1" applyFont="1" applyBorder="1" applyAlignment="1">
      <alignment horizontal="center" vertical="center" wrapText="1"/>
    </xf>
    <xf numFmtId="0" fontId="25" fillId="0" borderId="87" xfId="1" applyFont="1" applyBorder="1" applyAlignment="1">
      <alignment horizontal="center" vertical="center" wrapText="1"/>
    </xf>
    <xf numFmtId="0" fontId="25" fillId="0" borderId="88" xfId="1" applyFont="1" applyBorder="1" applyAlignment="1">
      <alignment horizontal="center" vertical="center" wrapText="1"/>
    </xf>
    <xf numFmtId="0" fontId="25" fillId="0" borderId="90" xfId="1" applyFont="1" applyBorder="1" applyAlignment="1">
      <alignment horizontal="center" vertical="center" wrapText="1"/>
    </xf>
    <xf numFmtId="0" fontId="25" fillId="0" borderId="93" xfId="1" applyFont="1" applyBorder="1" applyAlignment="1">
      <alignment horizontal="center" vertical="center" wrapText="1"/>
    </xf>
    <xf numFmtId="0" fontId="25" fillId="0" borderId="95" xfId="1" applyFont="1" applyBorder="1" applyAlignment="1">
      <alignment horizontal="center" vertical="center" wrapText="1"/>
    </xf>
    <xf numFmtId="0" fontId="25" fillId="0" borderId="91" xfId="1" applyFont="1" applyBorder="1" applyAlignment="1">
      <alignment horizontal="center" vertical="center" wrapText="1"/>
    </xf>
    <xf numFmtId="0" fontId="25" fillId="0" borderId="92" xfId="1" applyFont="1" applyBorder="1" applyAlignment="1">
      <alignment horizontal="center" vertical="center" wrapText="1"/>
    </xf>
    <xf numFmtId="0" fontId="25" fillId="0" borderId="48" xfId="1" applyFont="1" applyBorder="1" applyAlignment="1">
      <alignment horizontal="center" vertical="center" wrapText="1"/>
    </xf>
    <xf numFmtId="0" fontId="25" fillId="0" borderId="49" xfId="1" applyFont="1" applyBorder="1" applyAlignment="1">
      <alignment horizontal="center" vertical="center" wrapText="1"/>
    </xf>
    <xf numFmtId="0" fontId="25" fillId="0" borderId="37" xfId="1" applyFont="1" applyBorder="1" applyAlignment="1">
      <alignment horizontal="center" vertical="center" wrapText="1"/>
    </xf>
    <xf numFmtId="0" fontId="25" fillId="0" borderId="15" xfId="1" applyFont="1" applyBorder="1" applyAlignment="1">
      <alignment horizontal="center" vertical="center" wrapText="1"/>
    </xf>
    <xf numFmtId="0" fontId="25" fillId="5" borderId="47" xfId="1" applyFont="1" applyFill="1" applyBorder="1" applyAlignment="1">
      <alignment horizontal="right" vertical="center" wrapText="1"/>
    </xf>
    <xf numFmtId="0" fontId="25" fillId="5" borderId="84" xfId="1" applyFont="1" applyFill="1" applyBorder="1" applyAlignment="1">
      <alignment horizontal="right" vertical="center" wrapText="1"/>
    </xf>
    <xf numFmtId="0" fontId="25" fillId="5" borderId="45" xfId="1" applyFont="1" applyFill="1" applyBorder="1" applyAlignment="1">
      <alignment horizontal="right" vertical="center" wrapText="1"/>
    </xf>
    <xf numFmtId="0" fontId="25" fillId="0" borderId="90" xfId="1" applyFont="1" applyBorder="1" applyAlignment="1">
      <alignment horizontal="center" vertical="center" textRotation="255" wrapText="1"/>
    </xf>
    <xf numFmtId="0" fontId="25" fillId="0" borderId="93" xfId="1" applyFont="1" applyBorder="1" applyAlignment="1">
      <alignment horizontal="center" vertical="center" textRotation="255" wrapText="1"/>
    </xf>
    <xf numFmtId="0" fontId="25" fillId="0" borderId="91" xfId="1" applyFont="1" applyBorder="1" applyAlignment="1">
      <alignment horizontal="center" vertical="center" textRotation="255" wrapText="1"/>
    </xf>
    <xf numFmtId="0" fontId="25" fillId="0" borderId="48" xfId="1" applyFont="1" applyBorder="1" applyAlignment="1">
      <alignment horizontal="center" vertical="center" textRotation="255" wrapText="1"/>
    </xf>
    <xf numFmtId="0" fontId="25" fillId="0" borderId="97" xfId="1" applyFont="1" applyBorder="1" applyAlignment="1">
      <alignment horizontal="center" vertical="center" textRotation="255" wrapText="1"/>
    </xf>
    <xf numFmtId="0" fontId="25" fillId="0" borderId="0" xfId="1" applyFont="1" applyAlignment="1">
      <alignment vertical="center" wrapText="1"/>
    </xf>
    <xf numFmtId="0" fontId="25" fillId="0" borderId="96" xfId="1" applyFont="1" applyBorder="1" applyAlignment="1">
      <alignment vertical="center" wrapText="1"/>
    </xf>
    <xf numFmtId="186" fontId="25" fillId="0" borderId="98" xfId="1" applyNumberFormat="1" applyFont="1" applyBorder="1" applyAlignment="1">
      <alignment vertical="center" shrinkToFit="1"/>
    </xf>
    <xf numFmtId="186" fontId="25" fillId="0" borderId="100" xfId="1" applyNumberFormat="1" applyFont="1" applyBorder="1" applyAlignment="1">
      <alignment vertical="center" shrinkToFit="1"/>
    </xf>
    <xf numFmtId="186" fontId="25" fillId="0" borderId="102" xfId="1" applyNumberFormat="1" applyFont="1" applyBorder="1" applyAlignment="1">
      <alignment vertical="center" shrinkToFit="1"/>
    </xf>
    <xf numFmtId="186" fontId="25" fillId="0" borderId="99" xfId="1" applyNumberFormat="1" applyFont="1" applyBorder="1" applyAlignment="1">
      <alignment vertical="center" shrinkToFit="1"/>
    </xf>
    <xf numFmtId="186" fontId="25" fillId="0" borderId="101" xfId="1" applyNumberFormat="1" applyFont="1" applyBorder="1" applyAlignment="1">
      <alignment vertical="center" shrinkToFit="1"/>
    </xf>
    <xf numFmtId="186" fontId="25" fillId="0" borderId="103" xfId="1" applyNumberFormat="1" applyFont="1" applyBorder="1" applyAlignment="1">
      <alignment vertical="center" shrinkToFit="1"/>
    </xf>
    <xf numFmtId="0" fontId="25" fillId="0" borderId="45" xfId="1" applyFont="1" applyBorder="1" applyAlignment="1">
      <alignment horizontal="center" vertical="center" wrapText="1"/>
    </xf>
    <xf numFmtId="0" fontId="25" fillId="0" borderId="94" xfId="1" applyFont="1" applyBorder="1" applyAlignment="1">
      <alignment horizontal="center" vertical="center" wrapText="1"/>
    </xf>
    <xf numFmtId="0" fontId="25" fillId="0" borderId="95" xfId="1" applyFont="1" applyBorder="1" applyAlignment="1">
      <alignment horizontal="center" vertical="center" textRotation="255" wrapText="1"/>
    </xf>
    <xf numFmtId="0" fontId="25" fillId="0" borderId="36" xfId="1" applyFont="1" applyBorder="1" applyAlignment="1">
      <alignment horizontal="left" vertical="center" wrapText="1"/>
    </xf>
    <xf numFmtId="0" fontId="25" fillId="0" borderId="26" xfId="1" applyFont="1" applyBorder="1" applyAlignment="1">
      <alignment horizontal="left" vertical="center" wrapText="1"/>
    </xf>
    <xf numFmtId="0" fontId="25" fillId="0" borderId="104" xfId="1" applyFont="1" applyBorder="1" applyAlignment="1">
      <alignment horizontal="center" vertical="center" wrapText="1"/>
    </xf>
    <xf numFmtId="0" fontId="25" fillId="0" borderId="105" xfId="1" applyFont="1" applyBorder="1" applyAlignment="1">
      <alignment horizontal="center" vertical="center" wrapText="1"/>
    </xf>
    <xf numFmtId="0" fontId="26" fillId="0" borderId="24" xfId="1" applyFont="1" applyBorder="1" applyAlignment="1">
      <alignment horizontal="left" vertical="center" wrapText="1"/>
    </xf>
    <xf numFmtId="0" fontId="26" fillId="0" borderId="0" xfId="1" applyFont="1" applyBorder="1" applyAlignment="1">
      <alignment horizontal="left" vertical="center" wrapText="1"/>
    </xf>
    <xf numFmtId="0" fontId="23" fillId="0" borderId="0" xfId="1" applyFont="1" applyAlignment="1">
      <alignment horizontal="center" vertical="center"/>
    </xf>
    <xf numFmtId="0" fontId="25" fillId="0" borderId="0" xfId="1" applyFont="1" applyAlignment="1">
      <alignment horizontal="left" vertical="center" wrapText="1"/>
    </xf>
    <xf numFmtId="0" fontId="25" fillId="0" borderId="96" xfId="1" applyFont="1" applyBorder="1" applyAlignment="1">
      <alignment horizontal="left" vertical="center" wrapText="1"/>
    </xf>
    <xf numFmtId="0" fontId="33" fillId="0" borderId="0" xfId="3" applyFont="1" applyAlignment="1">
      <alignment horizontal="left" vertical="center" wrapText="1"/>
    </xf>
    <xf numFmtId="0" fontId="5" fillId="0" borderId="39" xfId="3" applyFont="1" applyBorder="1" applyAlignment="1">
      <alignment horizontal="left" vertical="center"/>
    </xf>
    <xf numFmtId="0" fontId="5" fillId="0" borderId="0" xfId="3" applyFont="1" applyAlignment="1">
      <alignment horizontal="left" vertical="center"/>
    </xf>
    <xf numFmtId="0" fontId="5" fillId="0" borderId="45" xfId="3" applyFont="1" applyBorder="1" applyAlignment="1">
      <alignment horizontal="center" vertical="center"/>
    </xf>
    <xf numFmtId="0" fontId="5" fillId="0" borderId="84" xfId="3" applyFont="1" applyBorder="1" applyAlignment="1">
      <alignment horizontal="center" vertical="center"/>
    </xf>
    <xf numFmtId="0" fontId="5" fillId="0" borderId="83" xfId="3" applyFont="1" applyBorder="1" applyAlignment="1">
      <alignment horizontal="center" vertical="center"/>
    </xf>
    <xf numFmtId="0" fontId="5" fillId="0" borderId="79" xfId="3" applyFont="1" applyBorder="1" applyAlignment="1">
      <alignment horizontal="left" vertical="center" wrapText="1"/>
    </xf>
    <xf numFmtId="0" fontId="5" fillId="0" borderId="80" xfId="3" applyFont="1" applyBorder="1" applyAlignment="1">
      <alignment horizontal="left" vertical="center" wrapText="1"/>
    </xf>
    <xf numFmtId="0" fontId="5" fillId="0" borderId="39" xfId="3" applyFont="1" applyBorder="1" applyAlignment="1">
      <alignment horizontal="center" vertical="center" wrapText="1"/>
    </xf>
    <xf numFmtId="0" fontId="5" fillId="0" borderId="0" xfId="3" applyFont="1" applyAlignment="1">
      <alignment horizontal="center" vertical="center" wrapText="1"/>
    </xf>
    <xf numFmtId="0" fontId="5" fillId="0" borderId="39" xfId="3" quotePrefix="1" applyFont="1" applyBorder="1" applyAlignment="1">
      <alignment horizontal="left" vertical="center" wrapText="1"/>
    </xf>
    <xf numFmtId="0" fontId="5" fillId="0" borderId="0" xfId="3" quotePrefix="1" applyFont="1" applyAlignment="1">
      <alignment horizontal="left" vertical="center" wrapText="1"/>
    </xf>
    <xf numFmtId="0" fontId="5" fillId="0" borderId="40"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39" xfId="3" applyFont="1" applyBorder="1" applyAlignment="1">
      <alignment horizontal="left" vertical="center" wrapText="1"/>
    </xf>
    <xf numFmtId="0" fontId="5" fillId="0" borderId="0" xfId="3" applyFont="1" applyAlignment="1">
      <alignment horizontal="left" vertical="center" wrapText="1"/>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52</xdr:row>
      <xdr:rowOff>222250</xdr:rowOff>
    </xdr:to>
    <xdr:sp macro="" textlink="">
      <xdr:nvSpPr>
        <xdr:cNvPr id="2" name="右中かっこ 1">
          <a:extLst>
            <a:ext uri="{FF2B5EF4-FFF2-40B4-BE49-F238E27FC236}">
              <a16:creationId xmlns:a16="http://schemas.microsoft.com/office/drawing/2014/main" xmlns="" id="{00000000-0008-0000-0100-000002000000}"/>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4&#21307;&#30274;&#25351;&#23566;&#35506;/2024&#24180;&#24230;&#65288;&#20196;&#21644;6&#24180;&#24230;&#65289;&#19968;&#26178;&#21033;&#29992;&#9733;&#9733;&#9733;&#9733;/D_&#21307;&#21209;&#19968;&#33324;/D1_&#35036;&#21161;&#37329;&#12289;&#21103;&#30003;/D107_&#21508;&#31278;&#35036;&#21161;&#37329;/&#65288;R6&#24180;&#24230;&#35036;&#27491;&#65289;&#21307;&#24107;&#20559;&#22312;&#26159;&#27491;&#12395;&#20418;&#12427;&#35036;&#21161;&#37329;/01&#12288;&#21402;&#21172;&#30465;&#31561;&#12363;&#12425;&#12398;&#36890;&#30693;&#12539;&#29031;&#20250;&#12539;&#21839;&#21512;&#12379;&#31561;/250306&#65288;&#21402;&#21172;&#30465;&#65289;&#22269;&#12300;&#35373;&#20633;&#12301;&#35036;&#21161;&#37329;&#35201;&#32177;&#12288;R7&#20107;&#26989;&#35336;&#30011;/&#32207;&#25324;&#34920;/&#20196;&#21644;&#65303;&#24180;&#24230;&#65288;&#20196;&#21644;&#65302;&#24180;&#24230;&#12363;&#12425;&#12398;&#32368;&#36234;&#20998;&#65289;&#21307;&#30274;&#26045;&#35373;&#31561;&#35373;&#20633;&#25972;&#20633;&#36027;&#35036;&#21161;&#37329;&#20107;&#26989;&#35336;&#30011;&#32207;&#25324;&#34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74&#21307;&#30274;&#25351;&#23566;&#35506;/2025&#24180;&#24230;&#65288;&#20196;&#21644;7&#24180;&#24230;&#65289;&#19968;&#26178;&#21033;&#29992;&#9733;&#9733;&#9733;&#9733;/D_&#21307;&#21209;&#19968;&#33324;/D1_&#35036;&#21161;&#37329;&#12289;&#21103;&#30003;/D102_&#21307;&#30274;&#26045;&#35373;&#31561;&#26045;&#35373;&#25972;&#20633;&#35036;&#21161;&#37329;&#65288;&#33256;&#24202;&#30740;&#20462;&#26045;&#35373;&#65289;/02%20&#35201;&#32177;&#12539;&#20107;&#26989;&#35336;&#30011;&#26360;&#65288;&#22269;&#20107;&#21209;&#36899;&#32097;&#65289;/&#65288;&#26045;&#35373;&#65289;&#20132;&#20184;&#35201;&#32177;&#26696;&#21450;&#12403;&#20107;&#26989;&#35336;&#30011;&#26360;&#27096;&#24335;/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74&#21307;&#30274;&#25351;&#23566;&#35506;/2024&#24180;&#24230;&#65288;&#20196;&#21644;6&#24180;&#24230;&#65289;&#19968;&#26178;&#21033;&#29992;&#9733;&#9733;&#9733;&#9733;/D_&#21307;&#21209;&#19968;&#33324;/D1_&#35036;&#21161;&#37329;&#12289;&#21103;&#30003;/D107_&#21508;&#31278;&#35036;&#21161;&#37329;/&#65288;R6&#24180;&#24230;&#35036;&#27491;&#65289;&#21307;&#24107;&#20559;&#22312;&#26159;&#27491;&#12395;&#20418;&#12427;&#35036;&#21161;&#37329;/01&#12288;&#21402;&#21172;&#30465;&#31561;&#12363;&#12425;&#12398;&#36890;&#30693;&#12539;&#29031;&#20250;&#12539;&#21839;&#21512;&#12379;&#31561;/250324&#65288;&#21402;&#21172;&#30465;&#65289;&#22269;&#12300;&#26045;&#35373;&#12301;&#35036;&#21161;&#37329;&#35201;&#32177;&#12288;R7&#20107;&#26989;&#35336;&#30011;/&#65288;&#26045;&#35373;&#65289;&#20132;&#20184;&#35201;&#32177;&#26696;&#21450;&#12403;&#20107;&#26989;&#35336;&#30011;&#26360;&#27096;&#24335;/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設備"/>
      <sheetName val="事業区分"/>
      <sheetName val="補助率"/>
      <sheetName val="基準額"/>
    </sheetNames>
    <sheetDataSet>
      <sheetData sheetId="0"/>
      <sheetData sheetId="1"/>
      <sheetData sheetId="2">
        <row r="9">
          <cell r="B9" t="str">
            <v>（２０）_ア</v>
          </cell>
        </row>
        <row r="10">
          <cell r="B10" t="str">
            <v>（２０）_イ</v>
          </cell>
        </row>
        <row r="11">
          <cell r="B11" t="str">
            <v>（２１）_ア</v>
          </cell>
        </row>
        <row r="12">
          <cell r="B12" t="str">
            <v>（２１）_イ</v>
          </cell>
        </row>
        <row r="13">
          <cell r="B13" t="str">
            <v>（２２）_ア</v>
          </cell>
        </row>
        <row r="14">
          <cell r="B14" t="str">
            <v>（２２）_イ</v>
          </cell>
        </row>
      </sheetData>
      <sheetData sheetId="3">
        <row r="5">
          <cell r="B5" t="str">
            <v>遠隔ICU体制整備促進事業</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tabSelected="1" view="pageBreakPreview" zoomScale="80" zoomScaleNormal="100" zoomScaleSheetLayoutView="80" workbookViewId="0"/>
  </sheetViews>
  <sheetFormatPr defaultColWidth="10.625" defaultRowHeight="20.100000000000001" customHeight="1"/>
  <cols>
    <col min="1" max="1" width="8.125" customWidth="1"/>
    <col min="2" max="2" width="20.625" customWidth="1"/>
    <col min="3" max="6" width="12.625" customWidth="1"/>
    <col min="7" max="9" width="10.625" customWidth="1"/>
    <col min="10" max="10" width="12.625" customWidth="1"/>
    <col min="11" max="12" width="10.625" customWidth="1"/>
    <col min="13" max="13" width="12.625" customWidth="1"/>
    <col min="14" max="14" width="10.625" customWidth="1"/>
    <col min="15" max="15" width="37.75" customWidth="1"/>
    <col min="16" max="16" width="12.625" customWidth="1"/>
    <col min="17" max="18" width="10.625" customWidth="1"/>
    <col min="19" max="19" width="12.625" customWidth="1"/>
    <col min="20" max="20" width="10.625" customWidth="1"/>
    <col min="21" max="21" width="39.375" customWidth="1"/>
  </cols>
  <sheetData>
    <row r="1" spans="1:21" ht="20.100000000000001" customHeight="1">
      <c r="A1" s="316" t="s">
        <v>21</v>
      </c>
    </row>
    <row r="2" spans="1:21" ht="20.100000000000001" customHeight="1">
      <c r="A2" s="26"/>
    </row>
    <row r="4" spans="1:21" s="2" customFormat="1" ht="39.950000000000003" customHeight="1">
      <c r="A4" s="317" t="s">
        <v>224</v>
      </c>
    </row>
    <row r="5" spans="1:21" ht="20.100000000000001" customHeight="1" thickBot="1"/>
    <row r="6" spans="1:21" ht="30" customHeight="1" thickBot="1">
      <c r="A6" s="318"/>
      <c r="B6" s="3" t="s">
        <v>11</v>
      </c>
      <c r="C6" s="3"/>
      <c r="D6" s="3"/>
      <c r="E6" s="3"/>
      <c r="F6" s="3"/>
      <c r="G6" s="3"/>
      <c r="H6" s="3"/>
      <c r="I6" s="3"/>
      <c r="J6" s="3"/>
      <c r="K6" s="3"/>
      <c r="L6" s="3"/>
      <c r="M6" s="3"/>
      <c r="N6" s="3"/>
      <c r="O6" s="3"/>
      <c r="P6" s="3"/>
      <c r="Q6" s="3"/>
      <c r="R6" s="4"/>
      <c r="S6" s="3"/>
      <c r="T6" s="3"/>
      <c r="U6" s="4"/>
    </row>
    <row r="7" spans="1:21" ht="19.5" customHeight="1" thickBot="1">
      <c r="A7" s="318"/>
      <c r="B7" s="319" t="s">
        <v>0</v>
      </c>
      <c r="C7" s="15"/>
      <c r="D7" s="325" t="s">
        <v>15</v>
      </c>
      <c r="E7" s="322" t="s">
        <v>14</v>
      </c>
      <c r="F7" s="15"/>
      <c r="G7" s="5" t="s">
        <v>3</v>
      </c>
      <c r="H7" s="6"/>
      <c r="I7" s="6"/>
      <c r="J7" s="6"/>
      <c r="K7" s="6"/>
      <c r="L7" s="6"/>
      <c r="M7" s="6"/>
      <c r="N7" s="6"/>
      <c r="O7" s="6"/>
      <c r="P7" s="6"/>
      <c r="Q7" s="7"/>
      <c r="R7" s="25"/>
      <c r="S7" s="24"/>
      <c r="T7" s="16" t="s">
        <v>18</v>
      </c>
      <c r="U7" s="17"/>
    </row>
    <row r="8" spans="1:21" ht="20.100000000000001" customHeight="1">
      <c r="A8" s="318"/>
      <c r="B8" s="320"/>
      <c r="C8" s="328" t="s">
        <v>16</v>
      </c>
      <c r="D8" s="326"/>
      <c r="E8" s="323"/>
      <c r="F8" s="328" t="s">
        <v>225</v>
      </c>
      <c r="G8" s="28" t="s">
        <v>27</v>
      </c>
      <c r="H8" s="8"/>
      <c r="I8" s="8"/>
      <c r="J8" s="8"/>
      <c r="K8" s="8"/>
      <c r="L8" s="8"/>
      <c r="M8" s="9"/>
      <c r="N8" s="28" t="s">
        <v>28</v>
      </c>
      <c r="O8" s="8"/>
      <c r="P8" s="9"/>
      <c r="Q8" s="28" t="s">
        <v>29</v>
      </c>
      <c r="R8" s="8"/>
      <c r="S8" s="9"/>
      <c r="T8" s="18"/>
      <c r="U8" s="19"/>
    </row>
    <row r="9" spans="1:21" ht="39.950000000000003" customHeight="1" thickBot="1">
      <c r="A9" s="318"/>
      <c r="B9" s="321"/>
      <c r="C9" s="329"/>
      <c r="D9" s="327"/>
      <c r="E9" s="324"/>
      <c r="F9" s="329"/>
      <c r="G9" s="10"/>
      <c r="H9" s="11" t="s">
        <v>4</v>
      </c>
      <c r="I9" s="12" t="s">
        <v>5</v>
      </c>
      <c r="J9" s="22" t="s">
        <v>20</v>
      </c>
      <c r="K9" s="13" t="s">
        <v>6</v>
      </c>
      <c r="L9" s="12" t="s">
        <v>5</v>
      </c>
      <c r="M9" s="14" t="s">
        <v>20</v>
      </c>
      <c r="N9" s="10"/>
      <c r="O9" s="23" t="s">
        <v>9</v>
      </c>
      <c r="P9" s="14" t="s">
        <v>20</v>
      </c>
      <c r="Q9" s="10"/>
      <c r="R9" s="23" t="s">
        <v>10</v>
      </c>
      <c r="S9" s="14" t="s">
        <v>20</v>
      </c>
      <c r="T9" s="20" t="s">
        <v>17</v>
      </c>
      <c r="U9" s="21" t="s">
        <v>19</v>
      </c>
    </row>
    <row r="10" spans="1:21" s="27" customFormat="1" ht="50.1" customHeight="1" thickBot="1">
      <c r="A10" s="314" t="s">
        <v>23</v>
      </c>
      <c r="B10" s="312" t="s">
        <v>22</v>
      </c>
      <c r="C10" s="157" t="s">
        <v>25</v>
      </c>
      <c r="D10" s="158" t="s">
        <v>24</v>
      </c>
      <c r="E10" s="159" t="s">
        <v>1</v>
      </c>
      <c r="F10" s="160">
        <v>45931</v>
      </c>
      <c r="G10" s="158" t="s">
        <v>12</v>
      </c>
      <c r="H10" s="161">
        <v>0</v>
      </c>
      <c r="I10" s="162">
        <v>160</v>
      </c>
      <c r="J10" s="163">
        <v>77440</v>
      </c>
      <c r="K10" s="164" t="s">
        <v>8</v>
      </c>
      <c r="L10" s="162"/>
      <c r="M10" s="163"/>
      <c r="N10" s="158" t="s">
        <v>13</v>
      </c>
      <c r="O10" s="165"/>
      <c r="P10" s="166"/>
      <c r="Q10" s="158" t="s">
        <v>12</v>
      </c>
      <c r="R10" s="167">
        <v>180</v>
      </c>
      <c r="S10" s="168">
        <v>20060</v>
      </c>
      <c r="T10" s="169" t="s">
        <v>12</v>
      </c>
      <c r="U10" s="170" t="s">
        <v>30</v>
      </c>
    </row>
    <row r="11" spans="1:21" ht="50.1" customHeight="1" thickTop="1" thickBot="1">
      <c r="A11" s="315"/>
      <c r="B11" s="313"/>
      <c r="C11" s="143"/>
      <c r="D11" s="144"/>
      <c r="E11" s="145"/>
      <c r="F11" s="146"/>
      <c r="G11" s="144"/>
      <c r="H11" s="147"/>
      <c r="I11" s="148"/>
      <c r="J11" s="149"/>
      <c r="K11" s="150"/>
      <c r="L11" s="148"/>
      <c r="M11" s="149"/>
      <c r="N11" s="144"/>
      <c r="O11" s="151"/>
      <c r="P11" s="152"/>
      <c r="Q11" s="144"/>
      <c r="R11" s="153"/>
      <c r="S11" s="154"/>
      <c r="T11" s="155"/>
      <c r="U11" s="156"/>
    </row>
    <row r="12" spans="1:21" ht="20.100000000000001" customHeight="1">
      <c r="A12" s="29" t="s">
        <v>26</v>
      </c>
    </row>
    <row r="13" spans="1:21" ht="20.100000000000001" customHeight="1">
      <c r="A13" t="s">
        <v>230</v>
      </c>
    </row>
    <row r="15" spans="1:21" ht="20.100000000000001" customHeight="1">
      <c r="C15" s="1"/>
      <c r="D15" s="1"/>
      <c r="E15" s="1" t="s">
        <v>1</v>
      </c>
      <c r="F15" s="1"/>
      <c r="G15" s="1" t="s">
        <v>12</v>
      </c>
      <c r="H15" s="1"/>
      <c r="I15" s="1"/>
      <c r="J15" s="1"/>
      <c r="K15" s="1" t="s">
        <v>7</v>
      </c>
      <c r="L15" s="1"/>
      <c r="M15" s="1"/>
      <c r="N15" s="1" t="s">
        <v>12</v>
      </c>
      <c r="O15" s="1"/>
      <c r="P15" s="1"/>
      <c r="Q15" s="1" t="s">
        <v>12</v>
      </c>
      <c r="R15" s="1"/>
      <c r="S15" s="1"/>
      <c r="T15" s="1" t="s">
        <v>12</v>
      </c>
    </row>
    <row r="16" spans="1:21" ht="20.100000000000001" customHeight="1">
      <c r="C16" s="1"/>
      <c r="D16" s="1"/>
      <c r="E16" s="1" t="s">
        <v>2</v>
      </c>
      <c r="F16" s="1"/>
      <c r="G16" s="1" t="s">
        <v>13</v>
      </c>
      <c r="H16" s="1"/>
      <c r="I16" s="1"/>
      <c r="J16" s="1"/>
      <c r="K16" s="1" t="s">
        <v>8</v>
      </c>
      <c r="L16" s="1"/>
      <c r="M16" s="1"/>
      <c r="N16" s="1" t="s">
        <v>13</v>
      </c>
      <c r="O16" s="1"/>
      <c r="P16" s="1"/>
      <c r="Q16" s="1" t="s">
        <v>13</v>
      </c>
      <c r="R16" s="1"/>
      <c r="S16" s="1"/>
      <c r="T16" s="1" t="s">
        <v>13</v>
      </c>
    </row>
  </sheetData>
  <mergeCells count="6">
    <mergeCell ref="A6:A9"/>
    <mergeCell ref="B7:B9"/>
    <mergeCell ref="E7:E9"/>
    <mergeCell ref="D7:D9"/>
    <mergeCell ref="F8:F9"/>
    <mergeCell ref="C8:C9"/>
  </mergeCells>
  <phoneticPr fontId="1"/>
  <dataValidations count="6">
    <dataValidation type="list" allowBlank="1" showInputMessage="1" showErrorMessage="1" sqref="E10:E11">
      <formula1>$E$15:$E$16</formula1>
    </dataValidation>
    <dataValidation type="list" allowBlank="1" showInputMessage="1" showErrorMessage="1" sqref="N10:N11">
      <formula1>$N$15:$N$16</formula1>
    </dataValidation>
    <dataValidation type="list" allowBlank="1" showInputMessage="1" showErrorMessage="1" sqref="Q10:Q11">
      <formula1>$Q$15:$Q$16</formula1>
    </dataValidation>
    <dataValidation type="list" allowBlank="1" showInputMessage="1" showErrorMessage="1" sqref="G10:G11">
      <formula1>$G$15:$G$16</formula1>
    </dataValidation>
    <dataValidation type="list" allowBlank="1" showInputMessage="1" showErrorMessage="1" sqref="K10:K11">
      <formula1>$K$15:$K$16</formula1>
    </dataValidation>
    <dataValidation type="list" allowBlank="1" showInputMessage="1" showErrorMessage="1" sqref="T10:T11">
      <formula1>$T$15:$T$16</formula1>
    </dataValidation>
  </dataValidations>
  <printOptions horizontalCentered="1"/>
  <pageMargins left="0.39370078740157483" right="0.39370078740157483" top="0.39370078740157483" bottom="0.39370078740157483" header="0.39370078740157483" footer="0.39370078740157483"/>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4"/>
  <sheetViews>
    <sheetView showGridLines="0" view="pageBreakPreview" zoomScale="80" zoomScaleNormal="75" zoomScaleSheetLayoutView="80" workbookViewId="0">
      <pane ySplit="6" topLeftCell="A7" activePane="bottomLeft" state="frozen"/>
      <selection activeCell="H8" sqref="H8"/>
      <selection pane="bottomLeft"/>
    </sheetView>
  </sheetViews>
  <sheetFormatPr defaultColWidth="9" defaultRowHeight="13.5"/>
  <cols>
    <col min="1" max="2" width="3.25" style="30" customWidth="1"/>
    <col min="3" max="3" width="9" style="32"/>
    <col min="4" max="4" width="9.5" style="32" customWidth="1"/>
    <col min="5" max="5" width="16.625" style="32" customWidth="1"/>
    <col min="6" max="6" width="12.125" style="32" customWidth="1"/>
    <col min="7" max="7" width="12.625" style="32" customWidth="1"/>
    <col min="8" max="8" width="8.625" style="32" customWidth="1"/>
    <col min="9" max="9" width="12.625" style="32" customWidth="1"/>
    <col min="10" max="10" width="9.625" style="32" customWidth="1"/>
    <col min="11" max="11" width="8.625" style="32" customWidth="1"/>
    <col min="12" max="12" width="12.625" style="32" customWidth="1"/>
    <col min="13" max="13" width="9.625" style="32" customWidth="1"/>
    <col min="14" max="14" width="8.625" style="32" customWidth="1"/>
    <col min="15" max="18" width="12.625" style="32" customWidth="1"/>
    <col min="19" max="16384" width="9" style="32"/>
  </cols>
  <sheetData>
    <row r="1" spans="1:24" ht="28.5">
      <c r="A1" s="119" t="s">
        <v>31</v>
      </c>
      <c r="C1" s="31"/>
    </row>
    <row r="2" spans="1:24" s="38" customFormat="1" ht="30" customHeight="1" thickBot="1">
      <c r="A2" s="33"/>
      <c r="B2" s="33"/>
      <c r="C2" s="34" t="s">
        <v>226</v>
      </c>
      <c r="D2" s="35"/>
      <c r="E2" s="36"/>
      <c r="F2" s="36"/>
      <c r="G2" s="36"/>
      <c r="H2" s="36"/>
      <c r="I2" s="36"/>
      <c r="J2" s="36"/>
      <c r="K2" s="36"/>
      <c r="L2" s="36"/>
      <c r="M2" s="36"/>
      <c r="N2" s="36"/>
      <c r="O2" s="36"/>
      <c r="P2" s="37"/>
      <c r="Q2" s="37"/>
      <c r="R2" s="37"/>
    </row>
    <row r="3" spans="1:24" s="47" customFormat="1" ht="14.1" customHeight="1">
      <c r="A3" s="33"/>
      <c r="B3" s="33"/>
      <c r="C3" s="39"/>
      <c r="D3" s="40"/>
      <c r="E3" s="41"/>
      <c r="F3" s="42"/>
      <c r="G3" s="43" t="s">
        <v>32</v>
      </c>
      <c r="H3" s="43" t="s">
        <v>33</v>
      </c>
      <c r="I3" s="43" t="s">
        <v>34</v>
      </c>
      <c r="J3" s="44"/>
      <c r="K3" s="45"/>
      <c r="L3" s="122" t="s">
        <v>35</v>
      </c>
      <c r="M3" s="44"/>
      <c r="N3" s="45"/>
      <c r="O3" s="122" t="s">
        <v>73</v>
      </c>
      <c r="P3" s="41"/>
      <c r="Q3" s="40"/>
      <c r="R3" s="46"/>
    </row>
    <row r="4" spans="1:24" s="47" customFormat="1" ht="50.1" customHeight="1">
      <c r="A4" s="48"/>
      <c r="B4" s="48"/>
      <c r="C4" s="49" t="s">
        <v>36</v>
      </c>
      <c r="D4" s="51" t="s">
        <v>37</v>
      </c>
      <c r="E4" s="50" t="s">
        <v>38</v>
      </c>
      <c r="F4" s="52" t="s">
        <v>61</v>
      </c>
      <c r="G4" s="53" t="s">
        <v>39</v>
      </c>
      <c r="H4" s="54" t="s">
        <v>40</v>
      </c>
      <c r="I4" s="53" t="s">
        <v>41</v>
      </c>
      <c r="J4" s="330" t="s">
        <v>42</v>
      </c>
      <c r="K4" s="331"/>
      <c r="L4" s="332"/>
      <c r="M4" s="330" t="s">
        <v>72</v>
      </c>
      <c r="N4" s="331"/>
      <c r="O4" s="332"/>
      <c r="P4" s="50" t="s">
        <v>43</v>
      </c>
      <c r="Q4" s="50" t="s">
        <v>44</v>
      </c>
      <c r="R4" s="55" t="s">
        <v>45</v>
      </c>
    </row>
    <row r="5" spans="1:24" s="64" customFormat="1" ht="14.1" customHeight="1">
      <c r="A5" s="56"/>
      <c r="B5" s="56"/>
      <c r="C5" s="57"/>
      <c r="D5" s="58"/>
      <c r="E5" s="59"/>
      <c r="F5" s="58"/>
      <c r="G5" s="59"/>
      <c r="H5" s="59"/>
      <c r="I5" s="60"/>
      <c r="J5" s="61" t="s">
        <v>46</v>
      </c>
      <c r="K5" s="61" t="s">
        <v>47</v>
      </c>
      <c r="L5" s="61" t="s">
        <v>48</v>
      </c>
      <c r="M5" s="61" t="s">
        <v>46</v>
      </c>
      <c r="N5" s="61" t="s">
        <v>47</v>
      </c>
      <c r="O5" s="61" t="s">
        <v>48</v>
      </c>
      <c r="P5" s="62" t="s">
        <v>49</v>
      </c>
      <c r="Q5" s="62"/>
      <c r="R5" s="63"/>
    </row>
    <row r="6" spans="1:24" s="74" customFormat="1" ht="19.5" customHeight="1">
      <c r="A6" s="65"/>
      <c r="B6" s="65"/>
      <c r="C6" s="66"/>
      <c r="D6" s="67"/>
      <c r="E6" s="68"/>
      <c r="F6" s="69"/>
      <c r="G6" s="70" t="s">
        <v>50</v>
      </c>
      <c r="H6" s="70" t="s">
        <v>50</v>
      </c>
      <c r="I6" s="70" t="s">
        <v>50</v>
      </c>
      <c r="J6" s="70" t="s">
        <v>62</v>
      </c>
      <c r="K6" s="70" t="s">
        <v>50</v>
      </c>
      <c r="L6" s="70" t="s">
        <v>50</v>
      </c>
      <c r="M6" s="70" t="s">
        <v>62</v>
      </c>
      <c r="N6" s="70" t="s">
        <v>50</v>
      </c>
      <c r="O6" s="70" t="s">
        <v>50</v>
      </c>
      <c r="P6" s="71"/>
      <c r="Q6" s="72"/>
      <c r="R6" s="73"/>
    </row>
    <row r="7" spans="1:24" s="116" customFormat="1" ht="39.75" customHeight="1">
      <c r="A7" s="107"/>
      <c r="B7" s="107" t="s">
        <v>64</v>
      </c>
      <c r="C7" s="108" t="s">
        <v>65</v>
      </c>
      <c r="D7" s="109" t="s">
        <v>52</v>
      </c>
      <c r="E7" s="110" t="s">
        <v>53</v>
      </c>
      <c r="F7" s="111" t="s">
        <v>68</v>
      </c>
      <c r="G7" s="120">
        <v>77440000</v>
      </c>
      <c r="H7" s="120">
        <v>0</v>
      </c>
      <c r="I7" s="112">
        <f>G7-H7</f>
        <v>77440000</v>
      </c>
      <c r="J7" s="121">
        <v>180</v>
      </c>
      <c r="K7" s="112">
        <f>IF(L7="","",IF(J7="","",L7/J7))</f>
        <v>484000</v>
      </c>
      <c r="L7" s="120">
        <v>87120000</v>
      </c>
      <c r="M7" s="121">
        <v>160</v>
      </c>
      <c r="N7" s="120">
        <v>484000</v>
      </c>
      <c r="O7" s="112">
        <f>IF(N7="","",IF(M7="","",M7*N7))</f>
        <v>77440000</v>
      </c>
      <c r="P7" s="113" t="s">
        <v>54</v>
      </c>
      <c r="Q7" s="114" t="s">
        <v>70</v>
      </c>
      <c r="R7" s="115" t="s">
        <v>56</v>
      </c>
      <c r="U7" s="117"/>
      <c r="W7" s="117"/>
      <c r="X7" s="117"/>
    </row>
    <row r="8" spans="1:24" s="116" customFormat="1" ht="39.75" customHeight="1" thickBot="1">
      <c r="A8" s="107"/>
      <c r="B8" s="107" t="s">
        <v>64</v>
      </c>
      <c r="C8" s="133" t="s">
        <v>66</v>
      </c>
      <c r="D8" s="134" t="s">
        <v>51</v>
      </c>
      <c r="E8" s="135" t="s">
        <v>57</v>
      </c>
      <c r="F8" s="136" t="s">
        <v>69</v>
      </c>
      <c r="G8" s="137">
        <v>9680000</v>
      </c>
      <c r="H8" s="174">
        <v>320000</v>
      </c>
      <c r="I8" s="175">
        <f>G8-H8</f>
        <v>9360000</v>
      </c>
      <c r="J8" s="176">
        <v>20</v>
      </c>
      <c r="K8" s="139">
        <f t="shared" ref="K8" si="0">IF(L8="","",IF(J8="","",L8/J8))</f>
        <v>484000</v>
      </c>
      <c r="L8" s="137">
        <v>9680000</v>
      </c>
      <c r="M8" s="138">
        <v>20</v>
      </c>
      <c r="N8" s="137">
        <v>484000</v>
      </c>
      <c r="O8" s="139">
        <f t="shared" ref="O8" si="1">IF(N8="","",IF(M8="","",M8*N8))</f>
        <v>9680000</v>
      </c>
      <c r="P8" s="140" t="s">
        <v>67</v>
      </c>
      <c r="Q8" s="141" t="s">
        <v>55</v>
      </c>
      <c r="R8" s="142" t="s">
        <v>58</v>
      </c>
      <c r="U8" s="117"/>
      <c r="W8" s="117"/>
      <c r="X8" s="117"/>
    </row>
    <row r="9" spans="1:24" s="76" customFormat="1" ht="39.75" customHeight="1" thickTop="1">
      <c r="A9" s="75"/>
      <c r="B9" s="75">
        <v>1</v>
      </c>
      <c r="C9" s="123"/>
      <c r="D9" s="124"/>
      <c r="E9" s="125"/>
      <c r="F9" s="126"/>
      <c r="G9" s="127"/>
      <c r="H9" s="127"/>
      <c r="I9" s="128" t="str">
        <f t="shared" ref="I9:I11" si="2">IF(G9="","",G9-H9)</f>
        <v/>
      </c>
      <c r="J9" s="129"/>
      <c r="K9" s="128" t="str">
        <f>IF(L9="","",IF(J9="","",L9/J9))</f>
        <v/>
      </c>
      <c r="L9" s="127"/>
      <c r="M9" s="129"/>
      <c r="N9" s="127"/>
      <c r="O9" s="128" t="str">
        <f t="shared" ref="O9:O11" si="3">IF(N9="","",IF(M9="","",M9*N9))</f>
        <v/>
      </c>
      <c r="P9" s="130"/>
      <c r="Q9" s="131"/>
      <c r="R9" s="132"/>
      <c r="U9" s="77"/>
      <c r="W9" s="77"/>
      <c r="X9" s="77"/>
    </row>
    <row r="10" spans="1:24" s="76" customFormat="1" ht="39.75" customHeight="1">
      <c r="A10" s="75"/>
      <c r="B10" s="75">
        <v>2</v>
      </c>
      <c r="C10" s="88"/>
      <c r="D10" s="78"/>
      <c r="E10" s="79"/>
      <c r="F10" s="89"/>
      <c r="G10" s="90"/>
      <c r="H10" s="90"/>
      <c r="I10" s="91" t="str">
        <f t="shared" si="2"/>
        <v/>
      </c>
      <c r="J10" s="92"/>
      <c r="K10" s="91" t="str">
        <f>IF(L10="","",IF(J10="","",L10/J10))</f>
        <v/>
      </c>
      <c r="L10" s="90"/>
      <c r="M10" s="92"/>
      <c r="N10" s="90"/>
      <c r="O10" s="91" t="str">
        <f t="shared" si="3"/>
        <v/>
      </c>
      <c r="P10" s="80"/>
      <c r="Q10" s="81"/>
      <c r="R10" s="82"/>
      <c r="U10" s="77"/>
      <c r="W10" s="77"/>
      <c r="X10" s="77"/>
    </row>
    <row r="11" spans="1:24" s="76" customFormat="1" ht="39.75" customHeight="1" thickBot="1">
      <c r="A11" s="75"/>
      <c r="B11" s="75">
        <v>3</v>
      </c>
      <c r="C11" s="93"/>
      <c r="D11" s="94"/>
      <c r="E11" s="95"/>
      <c r="F11" s="96"/>
      <c r="G11" s="97"/>
      <c r="H11" s="97"/>
      <c r="I11" s="98" t="str">
        <f t="shared" si="2"/>
        <v/>
      </c>
      <c r="J11" s="99"/>
      <c r="K11" s="98" t="str">
        <f t="shared" ref="K11" si="4">IF(L11="","",IF(J11="","",L11/J11))</f>
        <v/>
      </c>
      <c r="L11" s="97"/>
      <c r="M11" s="99"/>
      <c r="N11" s="97"/>
      <c r="O11" s="98" t="str">
        <f t="shared" si="3"/>
        <v/>
      </c>
      <c r="P11" s="100"/>
      <c r="Q11" s="101"/>
      <c r="R11" s="102"/>
      <c r="U11" s="77"/>
      <c r="W11" s="77"/>
      <c r="X11" s="77"/>
    </row>
    <row r="12" spans="1:24" s="76" customFormat="1" ht="39.75" customHeight="1" thickTop="1" thickBot="1">
      <c r="A12" s="75"/>
      <c r="B12" s="75"/>
      <c r="C12" s="103"/>
      <c r="D12" s="104"/>
      <c r="E12" s="105"/>
      <c r="F12" s="83" t="s">
        <v>59</v>
      </c>
      <c r="G12" s="84">
        <f>SUM(G9:G11)</f>
        <v>0</v>
      </c>
      <c r="H12" s="84">
        <f t="shared" ref="H12:I12" si="5">SUM(H9:H11)</f>
        <v>0</v>
      </c>
      <c r="I12" s="84">
        <f t="shared" si="5"/>
        <v>0</v>
      </c>
      <c r="J12" s="85" t="s">
        <v>60</v>
      </c>
      <c r="K12" s="86" t="s">
        <v>63</v>
      </c>
      <c r="L12" s="84">
        <f>SUM(L9:L11)</f>
        <v>0</v>
      </c>
      <c r="M12" s="85" t="s">
        <v>60</v>
      </c>
      <c r="N12" s="86" t="s">
        <v>63</v>
      </c>
      <c r="O12" s="118">
        <f>SUM(O9:O11)</f>
        <v>0</v>
      </c>
      <c r="P12" s="106"/>
      <c r="Q12" s="106"/>
      <c r="R12" s="106"/>
      <c r="U12" s="77"/>
      <c r="W12" s="77"/>
      <c r="X12" s="77"/>
    </row>
    <row r="14" spans="1:24" ht="17.25">
      <c r="C14" s="87" t="s">
        <v>71</v>
      </c>
    </row>
  </sheetData>
  <mergeCells count="2">
    <mergeCell ref="J4:L4"/>
    <mergeCell ref="M4:O4"/>
  </mergeCells>
  <phoneticPr fontId="1"/>
  <dataValidations count="5">
    <dataValidation type="list" allowBlank="1" showInputMessage="1" showErrorMessage="1" sqref="D12">
      <formula1>INDIRECT(#REF!)</formula1>
    </dataValidation>
    <dataValidation type="list" allowBlank="1" showInputMessage="1" showErrorMessage="1" sqref="D7:D11">
      <formula1>重点医師偏在対策支援区域における診療所の承継・開業支援事業</formula1>
    </dataValidation>
    <dataValidation type="list" allowBlank="1" showInputMessage="1" showErrorMessage="1" sqref="N7:N11">
      <formula1>"484000,214000,355000"</formula1>
    </dataValidation>
    <dataValidation type="list" allowBlank="1" showInputMessage="1" showErrorMessage="1" sqref="Q7:Q11">
      <formula1>"無,有"</formula1>
    </dataValidation>
    <dataValidation type="list" allowBlank="1" showInputMessage="1" showErrorMessage="1" sqref="R7:R11">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67" orientation="landscape" blackAndWhite="1"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9"/>
  <sheetViews>
    <sheetView view="pageBreakPreview" zoomScaleNormal="100" zoomScaleSheetLayoutView="100" workbookViewId="0"/>
  </sheetViews>
  <sheetFormatPr defaultColWidth="9" defaultRowHeight="18.75" outlineLevelCol="1"/>
  <cols>
    <col min="1" max="2" width="5" style="181" customWidth="1"/>
    <col min="3" max="3" width="24.875" style="181" customWidth="1"/>
    <col min="4" max="9" width="8.5" style="181" customWidth="1"/>
    <col min="10" max="12" width="8.5" style="181" hidden="1" customWidth="1"/>
    <col min="13" max="21" width="8.5" style="181" hidden="1" customWidth="1" outlineLevel="1"/>
    <col min="22" max="22" width="9" style="181" collapsed="1"/>
    <col min="23" max="16384" width="9" style="181"/>
  </cols>
  <sheetData>
    <row r="1" spans="1:21" ht="19.5" customHeight="1">
      <c r="A1" s="180" t="s">
        <v>165</v>
      </c>
    </row>
    <row r="2" spans="1:21" ht="17.25" customHeight="1">
      <c r="A2" s="180"/>
      <c r="B2" s="180"/>
      <c r="C2" s="369" t="s">
        <v>164</v>
      </c>
      <c r="D2" s="369"/>
      <c r="E2" s="369"/>
      <c r="F2" s="369"/>
      <c r="G2" s="369"/>
      <c r="H2" s="369"/>
      <c r="I2" s="180"/>
      <c r="J2" s="180"/>
      <c r="K2" s="180"/>
      <c r="L2" s="180"/>
      <c r="M2" s="182"/>
      <c r="N2" s="182"/>
      <c r="O2" s="182"/>
      <c r="P2" s="182"/>
      <c r="Q2" s="182"/>
      <c r="R2" s="182"/>
      <c r="S2" s="182"/>
      <c r="T2" s="182"/>
      <c r="U2" s="182"/>
    </row>
    <row r="3" spans="1:21" ht="24">
      <c r="A3" s="180"/>
      <c r="B3" s="180"/>
      <c r="C3" s="369"/>
      <c r="D3" s="369"/>
      <c r="E3" s="369"/>
      <c r="F3" s="369"/>
      <c r="G3" s="369"/>
      <c r="H3" s="369"/>
      <c r="I3" s="180"/>
      <c r="J3" s="180"/>
      <c r="K3" s="180"/>
      <c r="L3" s="180"/>
      <c r="M3" s="182"/>
      <c r="N3" s="182"/>
      <c r="O3" s="182"/>
      <c r="P3" s="182"/>
      <c r="Q3" s="182"/>
      <c r="R3" s="182"/>
      <c r="S3" s="182"/>
      <c r="T3" s="182"/>
      <c r="U3" s="182"/>
    </row>
    <row r="4" spans="1:21" ht="19.5" thickBot="1">
      <c r="A4" s="183" t="s">
        <v>81</v>
      </c>
    </row>
    <row r="5" spans="1:21" s="185" customFormat="1" ht="19.5" customHeight="1" thickBot="1">
      <c r="A5" s="333" t="s">
        <v>74</v>
      </c>
      <c r="B5" s="334"/>
      <c r="C5" s="184"/>
      <c r="P5" s="185" t="s">
        <v>82</v>
      </c>
    </row>
    <row r="6" spans="1:21" s="185" customFormat="1" ht="17.25" thickBot="1">
      <c r="A6" s="186"/>
    </row>
    <row r="7" spans="1:21" s="185" customFormat="1" ht="18" customHeight="1">
      <c r="A7" s="335" t="s">
        <v>83</v>
      </c>
      <c r="B7" s="338" t="s">
        <v>84</v>
      </c>
      <c r="C7" s="339"/>
      <c r="D7" s="335" t="s">
        <v>85</v>
      </c>
      <c r="E7" s="338"/>
      <c r="F7" s="339"/>
      <c r="G7" s="335" t="s">
        <v>86</v>
      </c>
      <c r="H7" s="338"/>
      <c r="I7" s="338"/>
      <c r="J7" s="338"/>
      <c r="K7" s="338"/>
      <c r="L7" s="339"/>
      <c r="M7" s="335" t="s">
        <v>86</v>
      </c>
      <c r="N7" s="338"/>
      <c r="O7" s="338"/>
      <c r="P7" s="338"/>
      <c r="Q7" s="338"/>
      <c r="R7" s="338"/>
      <c r="S7" s="338"/>
      <c r="T7" s="338"/>
      <c r="U7" s="339"/>
    </row>
    <row r="8" spans="1:21" s="185" customFormat="1" ht="18" customHeight="1">
      <c r="A8" s="336"/>
      <c r="B8" s="340"/>
      <c r="C8" s="341"/>
      <c r="D8" s="336" t="s">
        <v>87</v>
      </c>
      <c r="E8" s="340" t="s">
        <v>88</v>
      </c>
      <c r="F8" s="341" t="s">
        <v>89</v>
      </c>
      <c r="G8" s="344" t="s">
        <v>162</v>
      </c>
      <c r="H8" s="345"/>
      <c r="I8" s="187" t="str">
        <f>IF(I28="","",ROUND(I28/F28*100,0))</f>
        <v/>
      </c>
      <c r="J8" s="346" t="s">
        <v>90</v>
      </c>
      <c r="K8" s="345"/>
      <c r="L8" s="188" t="str">
        <f>IF(I8="","",IF(I8=100,"",100-I8))</f>
        <v/>
      </c>
      <c r="M8" s="344" t="s">
        <v>91</v>
      </c>
      <c r="N8" s="345"/>
      <c r="O8" s="187" t="str">
        <f>IF(O28="","",ROUND(O28/L28*100,0))</f>
        <v/>
      </c>
      <c r="P8" s="344" t="s">
        <v>92</v>
      </c>
      <c r="Q8" s="345"/>
      <c r="R8" s="187" t="str">
        <f>IF(R28="","",ROUND(R28/O28*100,0))</f>
        <v/>
      </c>
      <c r="S8" s="346" t="s">
        <v>91</v>
      </c>
      <c r="T8" s="345"/>
      <c r="U8" s="188" t="str">
        <f>IF(O8="","",IF(O8=100,"",100-O8))</f>
        <v/>
      </c>
    </row>
    <row r="9" spans="1:21" s="185" customFormat="1" ht="18" customHeight="1" thickBot="1">
      <c r="A9" s="337"/>
      <c r="B9" s="342"/>
      <c r="C9" s="343"/>
      <c r="D9" s="337"/>
      <c r="E9" s="342"/>
      <c r="F9" s="343"/>
      <c r="G9" s="189" t="s">
        <v>87</v>
      </c>
      <c r="H9" s="190" t="s">
        <v>88</v>
      </c>
      <c r="I9" s="190" t="s">
        <v>93</v>
      </c>
      <c r="J9" s="190" t="s">
        <v>87</v>
      </c>
      <c r="K9" s="190" t="s">
        <v>94</v>
      </c>
      <c r="L9" s="191" t="s">
        <v>95</v>
      </c>
      <c r="M9" s="189" t="s">
        <v>96</v>
      </c>
      <c r="N9" s="190" t="s">
        <v>88</v>
      </c>
      <c r="O9" s="190" t="s">
        <v>93</v>
      </c>
      <c r="P9" s="189" t="s">
        <v>87</v>
      </c>
      <c r="Q9" s="190" t="s">
        <v>88</v>
      </c>
      <c r="R9" s="190" t="s">
        <v>93</v>
      </c>
      <c r="S9" s="190" t="s">
        <v>87</v>
      </c>
      <c r="T9" s="190" t="s">
        <v>88</v>
      </c>
      <c r="U9" s="191" t="s">
        <v>89</v>
      </c>
    </row>
    <row r="10" spans="1:21" s="185" customFormat="1" ht="18" customHeight="1">
      <c r="A10" s="347" t="s">
        <v>97</v>
      </c>
      <c r="B10" s="349" t="s">
        <v>98</v>
      </c>
      <c r="C10" s="192"/>
      <c r="D10" s="193" t="s">
        <v>99</v>
      </c>
      <c r="E10" s="194" t="s">
        <v>100</v>
      </c>
      <c r="F10" s="195" t="s">
        <v>101</v>
      </c>
      <c r="G10" s="193" t="s">
        <v>102</v>
      </c>
      <c r="H10" s="194" t="s">
        <v>100</v>
      </c>
      <c r="I10" s="194" t="s">
        <v>103</v>
      </c>
      <c r="J10" s="194" t="s">
        <v>99</v>
      </c>
      <c r="K10" s="194" t="s">
        <v>100</v>
      </c>
      <c r="L10" s="195" t="s">
        <v>103</v>
      </c>
      <c r="M10" s="193" t="s">
        <v>102</v>
      </c>
      <c r="N10" s="194" t="s">
        <v>100</v>
      </c>
      <c r="O10" s="194" t="s">
        <v>103</v>
      </c>
      <c r="P10" s="193" t="s">
        <v>102</v>
      </c>
      <c r="Q10" s="194" t="s">
        <v>100</v>
      </c>
      <c r="R10" s="194" t="s">
        <v>103</v>
      </c>
      <c r="S10" s="194" t="s">
        <v>99</v>
      </c>
      <c r="T10" s="194" t="s">
        <v>100</v>
      </c>
      <c r="U10" s="195" t="s">
        <v>103</v>
      </c>
    </row>
    <row r="11" spans="1:21" s="185" customFormat="1" ht="18" customHeight="1">
      <c r="A11" s="348"/>
      <c r="B11" s="350"/>
      <c r="C11" s="196" t="s">
        <v>104</v>
      </c>
      <c r="D11" s="197"/>
      <c r="E11" s="198" t="str">
        <f>IF(D11="","",F11/D11)</f>
        <v/>
      </c>
      <c r="F11" s="199"/>
      <c r="G11" s="197"/>
      <c r="H11" s="198" t="str">
        <f>IF(G11="","",I11/G11)</f>
        <v/>
      </c>
      <c r="I11" s="200"/>
      <c r="J11" s="198"/>
      <c r="K11" s="198" t="str">
        <f>IF(J11="","",L11/J11)</f>
        <v/>
      </c>
      <c r="L11" s="201"/>
      <c r="M11" s="197"/>
      <c r="N11" s="198" t="str">
        <f>IF(M11="","",O11/M11)</f>
        <v/>
      </c>
      <c r="O11" s="200"/>
      <c r="P11" s="197"/>
      <c r="Q11" s="198" t="str">
        <f>IF(P11="","",R11/P11)</f>
        <v/>
      </c>
      <c r="R11" s="200"/>
      <c r="S11" s="198"/>
      <c r="T11" s="198" t="str">
        <f>IF(S11="","",U11/S11)</f>
        <v/>
      </c>
      <c r="U11" s="201"/>
    </row>
    <row r="12" spans="1:21" s="185" customFormat="1" ht="18" customHeight="1">
      <c r="A12" s="348"/>
      <c r="B12" s="350"/>
      <c r="C12" s="202" t="s">
        <v>105</v>
      </c>
      <c r="D12" s="197"/>
      <c r="E12" s="198" t="str">
        <f>IF(D12="","",F12/D12)</f>
        <v/>
      </c>
      <c r="F12" s="199"/>
      <c r="G12" s="197"/>
      <c r="H12" s="198" t="str">
        <f>IF(G12="","",I12/G12)</f>
        <v/>
      </c>
      <c r="I12" s="200"/>
      <c r="J12" s="198"/>
      <c r="K12" s="198" t="str">
        <f t="shared" ref="K12:K47" si="0">IF(J12="","",L12/J12)</f>
        <v/>
      </c>
      <c r="L12" s="201"/>
      <c r="M12" s="197"/>
      <c r="N12" s="198" t="str">
        <f>IF(M12="","",O12/M12)</f>
        <v/>
      </c>
      <c r="O12" s="200"/>
      <c r="P12" s="197"/>
      <c r="Q12" s="198" t="str">
        <f>IF(P12="","",R12/P12)</f>
        <v/>
      </c>
      <c r="R12" s="200"/>
      <c r="S12" s="198"/>
      <c r="T12" s="198" t="str">
        <f t="shared" ref="T12:T47" si="1">IF(S12="","",U12/S12)</f>
        <v/>
      </c>
      <c r="U12" s="201"/>
    </row>
    <row r="13" spans="1:21" s="185" customFormat="1" ht="18" customHeight="1">
      <c r="A13" s="348"/>
      <c r="B13" s="350"/>
      <c r="C13" s="203" t="s">
        <v>106</v>
      </c>
      <c r="D13" s="204"/>
      <c r="E13" s="205" t="str">
        <f>IF(D13="","",F13/D13)</f>
        <v/>
      </c>
      <c r="F13" s="206"/>
      <c r="G13" s="207"/>
      <c r="H13" s="208" t="str">
        <f>IF(G13="","",I13/G13)</f>
        <v/>
      </c>
      <c r="I13" s="209"/>
      <c r="J13" s="210"/>
      <c r="K13" s="208" t="str">
        <f t="shared" si="0"/>
        <v/>
      </c>
      <c r="L13" s="206"/>
      <c r="M13" s="211"/>
      <c r="N13" s="208" t="str">
        <f>IF(M13="","",O13/M13)</f>
        <v/>
      </c>
      <c r="O13" s="209"/>
      <c r="P13" s="211"/>
      <c r="Q13" s="208" t="str">
        <f>IF(P13="","",R13/P13)</f>
        <v/>
      </c>
      <c r="R13" s="209"/>
      <c r="S13" s="209"/>
      <c r="T13" s="208" t="str">
        <f t="shared" si="1"/>
        <v/>
      </c>
      <c r="U13" s="206"/>
    </row>
    <row r="14" spans="1:21" s="185" customFormat="1" ht="18" customHeight="1">
      <c r="A14" s="348"/>
      <c r="B14" s="350"/>
      <c r="C14" s="196" t="s">
        <v>107</v>
      </c>
      <c r="D14" s="212"/>
      <c r="E14" s="208" t="str">
        <f t="shared" ref="E14:E47" si="2">IF(D14="","",F14/D14)</f>
        <v/>
      </c>
      <c r="F14" s="213"/>
      <c r="G14" s="212"/>
      <c r="H14" s="208" t="str">
        <f>IF(G14="","",I14/G14)</f>
        <v/>
      </c>
      <c r="I14" s="214"/>
      <c r="J14" s="208"/>
      <c r="K14" s="208" t="str">
        <f t="shared" si="0"/>
        <v/>
      </c>
      <c r="L14" s="213"/>
      <c r="M14" s="212"/>
      <c r="N14" s="208" t="str">
        <f>IF(M14="","",O14/M14)</f>
        <v/>
      </c>
      <c r="O14" s="214"/>
      <c r="P14" s="212"/>
      <c r="Q14" s="208" t="str">
        <f>IF(P14="","",R14/P14)</f>
        <v/>
      </c>
      <c r="R14" s="214"/>
      <c r="S14" s="208"/>
      <c r="T14" s="208" t="str">
        <f t="shared" si="1"/>
        <v/>
      </c>
      <c r="U14" s="213"/>
    </row>
    <row r="15" spans="1:21" s="185" customFormat="1" ht="18" customHeight="1">
      <c r="A15" s="348"/>
      <c r="B15" s="350"/>
      <c r="C15" s="202"/>
      <c r="D15" s="215"/>
      <c r="E15" s="216" t="str">
        <f t="shared" si="2"/>
        <v/>
      </c>
      <c r="F15" s="209"/>
      <c r="G15" s="215"/>
      <c r="H15" s="217" t="str">
        <f t="shared" ref="H15:H47" si="3">IF(G15="","",I15/G15)</f>
        <v/>
      </c>
      <c r="I15" s="218"/>
      <c r="J15" s="209"/>
      <c r="K15" s="208" t="str">
        <f t="shared" si="0"/>
        <v/>
      </c>
      <c r="L15" s="206"/>
      <c r="M15" s="211"/>
      <c r="N15" s="208" t="str">
        <f t="shared" ref="N15:N47" si="4">IF(M15="","",O15/M15)</f>
        <v/>
      </c>
      <c r="O15" s="218"/>
      <c r="P15" s="211"/>
      <c r="Q15" s="208" t="str">
        <f t="shared" ref="Q15:Q47" si="5">IF(P15="","",R15/P15)</f>
        <v/>
      </c>
      <c r="R15" s="218"/>
      <c r="S15" s="209"/>
      <c r="T15" s="208" t="str">
        <f t="shared" si="1"/>
        <v/>
      </c>
      <c r="U15" s="206"/>
    </row>
    <row r="16" spans="1:21" s="185" customFormat="1" ht="18" customHeight="1">
      <c r="A16" s="348"/>
      <c r="B16" s="350"/>
      <c r="C16" s="202"/>
      <c r="D16" s="215"/>
      <c r="E16" s="217" t="str">
        <f t="shared" si="2"/>
        <v/>
      </c>
      <c r="F16" s="206"/>
      <c r="G16" s="215"/>
      <c r="H16" s="217" t="str">
        <f t="shared" si="3"/>
        <v/>
      </c>
      <c r="I16" s="218"/>
      <c r="J16" s="209"/>
      <c r="K16" s="208" t="str">
        <f t="shared" si="0"/>
        <v/>
      </c>
      <c r="L16" s="206"/>
      <c r="M16" s="211"/>
      <c r="N16" s="208" t="str">
        <f t="shared" si="4"/>
        <v/>
      </c>
      <c r="O16" s="218"/>
      <c r="P16" s="211"/>
      <c r="Q16" s="208" t="str">
        <f t="shared" si="5"/>
        <v/>
      </c>
      <c r="R16" s="218"/>
      <c r="S16" s="209"/>
      <c r="T16" s="208" t="str">
        <f t="shared" si="1"/>
        <v/>
      </c>
      <c r="U16" s="206"/>
    </row>
    <row r="17" spans="1:26" s="185" customFormat="1" ht="18" customHeight="1">
      <c r="A17" s="348"/>
      <c r="B17" s="350"/>
      <c r="C17" s="202"/>
      <c r="D17" s="219"/>
      <c r="E17" s="217" t="str">
        <f t="shared" si="2"/>
        <v/>
      </c>
      <c r="F17" s="206"/>
      <c r="G17" s="215"/>
      <c r="H17" s="217" t="str">
        <f t="shared" si="3"/>
        <v/>
      </c>
      <c r="I17" s="218"/>
      <c r="J17" s="220"/>
      <c r="K17" s="214"/>
      <c r="L17" s="206"/>
      <c r="M17" s="211"/>
      <c r="N17" s="208" t="str">
        <f t="shared" si="4"/>
        <v/>
      </c>
      <c r="O17" s="218"/>
      <c r="P17" s="211"/>
      <c r="Q17" s="208" t="str">
        <f t="shared" si="5"/>
        <v/>
      </c>
      <c r="R17" s="218"/>
      <c r="S17" s="218"/>
      <c r="T17" s="214" t="str">
        <f t="shared" si="1"/>
        <v/>
      </c>
      <c r="U17" s="206"/>
    </row>
    <row r="18" spans="1:26" s="185" customFormat="1" ht="18" customHeight="1">
      <c r="A18" s="348"/>
      <c r="B18" s="350"/>
      <c r="C18" s="196" t="s">
        <v>108</v>
      </c>
      <c r="D18" s="212"/>
      <c r="E18" s="208" t="str">
        <f t="shared" si="2"/>
        <v/>
      </c>
      <c r="F18" s="213"/>
      <c r="G18" s="212"/>
      <c r="H18" s="214" t="str">
        <f t="shared" si="3"/>
        <v/>
      </c>
      <c r="I18" s="214"/>
      <c r="J18" s="214"/>
      <c r="K18" s="214" t="str">
        <f t="shared" si="0"/>
        <v/>
      </c>
      <c r="L18" s="213"/>
      <c r="M18" s="212"/>
      <c r="N18" s="214" t="str">
        <f t="shared" si="4"/>
        <v/>
      </c>
      <c r="O18" s="214"/>
      <c r="P18" s="212"/>
      <c r="Q18" s="214" t="str">
        <f t="shared" si="5"/>
        <v/>
      </c>
      <c r="R18" s="214"/>
      <c r="S18" s="214"/>
      <c r="T18" s="214" t="str">
        <f t="shared" si="1"/>
        <v/>
      </c>
      <c r="U18" s="213"/>
    </row>
    <row r="19" spans="1:26" s="185" customFormat="1" ht="18" customHeight="1">
      <c r="A19" s="348"/>
      <c r="B19" s="350"/>
      <c r="C19" s="196" t="str">
        <f>C12</f>
        <v>&lt;改修工事&gt;</v>
      </c>
      <c r="D19" s="212"/>
      <c r="E19" s="208" t="str">
        <f t="shared" si="2"/>
        <v/>
      </c>
      <c r="F19" s="213"/>
      <c r="G19" s="221"/>
      <c r="H19" s="214" t="str">
        <f t="shared" si="3"/>
        <v/>
      </c>
      <c r="I19" s="214"/>
      <c r="J19" s="214"/>
      <c r="K19" s="214" t="str">
        <f t="shared" si="0"/>
        <v/>
      </c>
      <c r="L19" s="213"/>
      <c r="M19" s="221"/>
      <c r="N19" s="214" t="str">
        <f t="shared" si="4"/>
        <v/>
      </c>
      <c r="O19" s="214"/>
      <c r="P19" s="221"/>
      <c r="Q19" s="214" t="str">
        <f t="shared" si="5"/>
        <v/>
      </c>
      <c r="R19" s="214"/>
      <c r="S19" s="214"/>
      <c r="T19" s="214" t="str">
        <f t="shared" si="1"/>
        <v/>
      </c>
      <c r="U19" s="213"/>
    </row>
    <row r="20" spans="1:26" s="185" customFormat="1" ht="18" customHeight="1">
      <c r="A20" s="348"/>
      <c r="B20" s="350"/>
      <c r="C20" s="196" t="str">
        <f>IF(C13="","",C13)</f>
        <v>　（改築）</v>
      </c>
      <c r="D20" s="212"/>
      <c r="E20" s="208" t="str">
        <f t="shared" si="2"/>
        <v/>
      </c>
      <c r="F20" s="213"/>
      <c r="G20" s="221"/>
      <c r="H20" s="214" t="str">
        <f t="shared" si="3"/>
        <v/>
      </c>
      <c r="I20" s="214"/>
      <c r="J20" s="214"/>
      <c r="K20" s="214" t="str">
        <f t="shared" si="0"/>
        <v/>
      </c>
      <c r="L20" s="213"/>
      <c r="M20" s="221"/>
      <c r="N20" s="214" t="str">
        <f t="shared" si="4"/>
        <v/>
      </c>
      <c r="O20" s="214"/>
      <c r="P20" s="221"/>
      <c r="Q20" s="214" t="str">
        <f t="shared" si="5"/>
        <v/>
      </c>
      <c r="R20" s="214"/>
      <c r="S20" s="214"/>
      <c r="T20" s="214" t="str">
        <f t="shared" si="1"/>
        <v/>
      </c>
      <c r="U20" s="213"/>
    </row>
    <row r="21" spans="1:26" s="185" customFormat="1" ht="18" customHeight="1">
      <c r="A21" s="348"/>
      <c r="B21" s="350"/>
      <c r="C21" s="196" t="s">
        <v>109</v>
      </c>
      <c r="D21" s="212"/>
      <c r="E21" s="208" t="str">
        <f t="shared" si="2"/>
        <v/>
      </c>
      <c r="F21" s="213"/>
      <c r="G21" s="221"/>
      <c r="H21" s="214" t="str">
        <f t="shared" si="3"/>
        <v/>
      </c>
      <c r="I21" s="214"/>
      <c r="J21" s="214"/>
      <c r="K21" s="214" t="str">
        <f t="shared" si="0"/>
        <v/>
      </c>
      <c r="L21" s="213"/>
      <c r="M21" s="221"/>
      <c r="N21" s="214" t="str">
        <f t="shared" si="4"/>
        <v/>
      </c>
      <c r="O21" s="214"/>
      <c r="P21" s="221"/>
      <c r="Q21" s="214" t="str">
        <f t="shared" si="5"/>
        <v/>
      </c>
      <c r="R21" s="214"/>
      <c r="S21" s="214"/>
      <c r="T21" s="214" t="str">
        <f t="shared" si="1"/>
        <v/>
      </c>
      <c r="U21" s="213"/>
    </row>
    <row r="22" spans="1:26" s="185" customFormat="1" ht="18" customHeight="1">
      <c r="A22" s="348"/>
      <c r="B22" s="350"/>
      <c r="C22" s="202"/>
      <c r="D22" s="211"/>
      <c r="E22" s="208" t="str">
        <f t="shared" si="2"/>
        <v/>
      </c>
      <c r="F22" s="206"/>
      <c r="G22" s="222"/>
      <c r="H22" s="214" t="str">
        <f t="shared" si="3"/>
        <v/>
      </c>
      <c r="I22" s="218"/>
      <c r="J22" s="218"/>
      <c r="K22" s="214" t="str">
        <f t="shared" si="0"/>
        <v/>
      </c>
      <c r="L22" s="206"/>
      <c r="M22" s="222"/>
      <c r="N22" s="214" t="str">
        <f t="shared" si="4"/>
        <v/>
      </c>
      <c r="O22" s="218"/>
      <c r="P22" s="222"/>
      <c r="Q22" s="214" t="str">
        <f t="shared" si="5"/>
        <v/>
      </c>
      <c r="R22" s="218"/>
      <c r="S22" s="218"/>
      <c r="T22" s="214" t="str">
        <f t="shared" si="1"/>
        <v/>
      </c>
      <c r="U22" s="206"/>
    </row>
    <row r="23" spans="1:26" s="185" customFormat="1" ht="18" customHeight="1">
      <c r="A23" s="348"/>
      <c r="B23" s="350"/>
      <c r="C23" s="202"/>
      <c r="D23" s="211"/>
      <c r="E23" s="208" t="str">
        <f t="shared" si="2"/>
        <v/>
      </c>
      <c r="F23" s="206"/>
      <c r="G23" s="222"/>
      <c r="H23" s="214" t="str">
        <f t="shared" si="3"/>
        <v/>
      </c>
      <c r="I23" s="218"/>
      <c r="J23" s="218"/>
      <c r="K23" s="214" t="str">
        <f t="shared" si="0"/>
        <v/>
      </c>
      <c r="L23" s="206"/>
      <c r="M23" s="222"/>
      <c r="N23" s="214" t="str">
        <f t="shared" si="4"/>
        <v/>
      </c>
      <c r="O23" s="218"/>
      <c r="P23" s="222"/>
      <c r="Q23" s="214" t="str">
        <f t="shared" si="5"/>
        <v/>
      </c>
      <c r="R23" s="218"/>
      <c r="S23" s="218"/>
      <c r="T23" s="214" t="str">
        <f t="shared" si="1"/>
        <v/>
      </c>
      <c r="U23" s="206"/>
    </row>
    <row r="24" spans="1:26" s="185" customFormat="1" ht="18" customHeight="1">
      <c r="A24" s="348"/>
      <c r="B24" s="350"/>
      <c r="C24" s="202"/>
      <c r="D24" s="211"/>
      <c r="E24" s="208" t="str">
        <f t="shared" si="2"/>
        <v/>
      </c>
      <c r="F24" s="223"/>
      <c r="G24" s="222"/>
      <c r="H24" s="214" t="str">
        <f t="shared" si="3"/>
        <v/>
      </c>
      <c r="I24" s="218"/>
      <c r="J24" s="218"/>
      <c r="K24" s="214" t="str">
        <f t="shared" si="0"/>
        <v/>
      </c>
      <c r="L24" s="206"/>
      <c r="M24" s="222"/>
      <c r="N24" s="214" t="str">
        <f t="shared" si="4"/>
        <v/>
      </c>
      <c r="O24" s="218"/>
      <c r="P24" s="222"/>
      <c r="Q24" s="214" t="str">
        <f t="shared" si="5"/>
        <v/>
      </c>
      <c r="R24" s="218"/>
      <c r="S24" s="218"/>
      <c r="T24" s="214" t="str">
        <f t="shared" si="1"/>
        <v/>
      </c>
      <c r="U24" s="206"/>
    </row>
    <row r="25" spans="1:26" s="185" customFormat="1" ht="18" customHeight="1">
      <c r="A25" s="348"/>
      <c r="B25" s="350"/>
      <c r="C25" s="202"/>
      <c r="D25" s="211"/>
      <c r="E25" s="208" t="str">
        <f t="shared" si="2"/>
        <v/>
      </c>
      <c r="F25" s="223"/>
      <c r="G25" s="222"/>
      <c r="H25" s="214" t="str">
        <f t="shared" si="3"/>
        <v/>
      </c>
      <c r="I25" s="218"/>
      <c r="J25" s="218"/>
      <c r="K25" s="214" t="str">
        <f t="shared" si="0"/>
        <v/>
      </c>
      <c r="L25" s="206"/>
      <c r="M25" s="222"/>
      <c r="N25" s="214" t="str">
        <f t="shared" si="4"/>
        <v/>
      </c>
      <c r="O25" s="218"/>
      <c r="P25" s="222"/>
      <c r="Q25" s="214" t="str">
        <f t="shared" si="5"/>
        <v/>
      </c>
      <c r="R25" s="218"/>
      <c r="S25" s="218"/>
      <c r="T25" s="214" t="str">
        <f t="shared" si="1"/>
        <v/>
      </c>
      <c r="U25" s="206"/>
    </row>
    <row r="26" spans="1:26" s="185" customFormat="1" ht="18" customHeight="1">
      <c r="A26" s="348"/>
      <c r="B26" s="350"/>
      <c r="C26" s="202"/>
      <c r="D26" s="211"/>
      <c r="E26" s="208" t="str">
        <f t="shared" si="2"/>
        <v/>
      </c>
      <c r="F26" s="223"/>
      <c r="G26" s="222"/>
      <c r="H26" s="214" t="str">
        <f t="shared" si="3"/>
        <v/>
      </c>
      <c r="I26" s="218"/>
      <c r="J26" s="218"/>
      <c r="K26" s="214" t="str">
        <f t="shared" si="0"/>
        <v/>
      </c>
      <c r="L26" s="206"/>
      <c r="M26" s="222"/>
      <c r="N26" s="214" t="str">
        <f t="shared" si="4"/>
        <v/>
      </c>
      <c r="O26" s="218"/>
      <c r="P26" s="222"/>
      <c r="Q26" s="214" t="str">
        <f t="shared" si="5"/>
        <v/>
      </c>
      <c r="R26" s="218"/>
      <c r="S26" s="218"/>
      <c r="T26" s="214" t="str">
        <f t="shared" si="1"/>
        <v/>
      </c>
      <c r="U26" s="206"/>
    </row>
    <row r="27" spans="1:26" s="185" customFormat="1" ht="18" customHeight="1">
      <c r="A27" s="348"/>
      <c r="B27" s="350"/>
      <c r="C27" s="202"/>
      <c r="D27" s="211"/>
      <c r="E27" s="214" t="str">
        <f t="shared" si="2"/>
        <v/>
      </c>
      <c r="F27" s="223"/>
      <c r="G27" s="222"/>
      <c r="H27" s="214" t="str">
        <f t="shared" si="3"/>
        <v/>
      </c>
      <c r="I27" s="218"/>
      <c r="J27" s="218"/>
      <c r="K27" s="214" t="str">
        <f t="shared" si="0"/>
        <v/>
      </c>
      <c r="L27" s="206"/>
      <c r="M27" s="222"/>
      <c r="N27" s="214" t="str">
        <f t="shared" si="4"/>
        <v/>
      </c>
      <c r="O27" s="218"/>
      <c r="P27" s="222"/>
      <c r="Q27" s="214" t="str">
        <f t="shared" si="5"/>
        <v/>
      </c>
      <c r="R27" s="218"/>
      <c r="S27" s="218"/>
      <c r="T27" s="214" t="str">
        <f t="shared" si="1"/>
        <v/>
      </c>
      <c r="U27" s="206"/>
    </row>
    <row r="28" spans="1:26" s="185" customFormat="1" ht="18" customHeight="1">
      <c r="A28" s="348"/>
      <c r="B28" s="350"/>
      <c r="C28" s="224" t="s">
        <v>110</v>
      </c>
      <c r="D28" s="225"/>
      <c r="E28" s="226" t="str">
        <f t="shared" si="2"/>
        <v/>
      </c>
      <c r="F28" s="227" t="str">
        <f>IF(SUM(F12:F27)=0,"",SUM(F12:F27))</f>
        <v/>
      </c>
      <c r="G28" s="228"/>
      <c r="H28" s="226" t="str">
        <f t="shared" si="3"/>
        <v/>
      </c>
      <c r="I28" s="226" t="str">
        <f>IF(SUM(I12:I27)=0,"",SUM(I12:I27))</f>
        <v/>
      </c>
      <c r="J28" s="229"/>
      <c r="K28" s="226" t="str">
        <f t="shared" si="0"/>
        <v/>
      </c>
      <c r="L28" s="227" t="str">
        <f>IF(SUM(L12:L27)=0,"",SUM(L12:L27))</f>
        <v/>
      </c>
      <c r="M28" s="228"/>
      <c r="N28" s="226" t="str">
        <f t="shared" si="4"/>
        <v/>
      </c>
      <c r="O28" s="226" t="str">
        <f>IF(SUM(O12:O27)=0,"",SUM(O12:O27))</f>
        <v/>
      </c>
      <c r="P28" s="228"/>
      <c r="Q28" s="226" t="str">
        <f t="shared" si="5"/>
        <v/>
      </c>
      <c r="R28" s="226" t="str">
        <f>IF(SUM(R12:R27)=0,"",SUM(R12:R27))</f>
        <v/>
      </c>
      <c r="S28" s="229"/>
      <c r="T28" s="226" t="str">
        <f t="shared" si="1"/>
        <v/>
      </c>
      <c r="U28" s="227" t="str">
        <f>IF(SUM(U12:U27)=0,"",SUM(U12:U27))</f>
        <v/>
      </c>
    </row>
    <row r="29" spans="1:26" s="185" customFormat="1" ht="18" customHeight="1">
      <c r="A29" s="348"/>
      <c r="B29" s="350" t="s">
        <v>163</v>
      </c>
      <c r="C29" s="230"/>
      <c r="D29" s="231"/>
      <c r="E29" s="232" t="str">
        <f t="shared" si="2"/>
        <v/>
      </c>
      <c r="F29" s="233"/>
      <c r="G29" s="231"/>
      <c r="H29" s="232" t="str">
        <f t="shared" si="3"/>
        <v/>
      </c>
      <c r="I29" s="234"/>
      <c r="J29" s="234"/>
      <c r="K29" s="232" t="str">
        <f t="shared" si="0"/>
        <v/>
      </c>
      <c r="L29" s="233"/>
      <c r="M29" s="231"/>
      <c r="N29" s="232" t="str">
        <f t="shared" si="4"/>
        <v/>
      </c>
      <c r="O29" s="234"/>
      <c r="P29" s="231"/>
      <c r="Q29" s="232" t="str">
        <f t="shared" si="5"/>
        <v/>
      </c>
      <c r="R29" s="234"/>
      <c r="S29" s="234"/>
      <c r="T29" s="232" t="str">
        <f t="shared" si="1"/>
        <v/>
      </c>
      <c r="U29" s="233"/>
    </row>
    <row r="30" spans="1:26" s="185" customFormat="1" ht="18" customHeight="1">
      <c r="A30" s="348"/>
      <c r="B30" s="350"/>
      <c r="C30" s="235"/>
      <c r="D30" s="236"/>
      <c r="E30" s="237" t="str">
        <f t="shared" si="2"/>
        <v/>
      </c>
      <c r="F30" s="238"/>
      <c r="G30" s="236"/>
      <c r="H30" s="237" t="str">
        <f t="shared" si="3"/>
        <v/>
      </c>
      <c r="I30" s="239"/>
      <c r="J30" s="239"/>
      <c r="K30" s="237" t="str">
        <f t="shared" si="0"/>
        <v/>
      </c>
      <c r="L30" s="238"/>
      <c r="M30" s="236"/>
      <c r="N30" s="237" t="str">
        <f t="shared" si="4"/>
        <v/>
      </c>
      <c r="O30" s="239"/>
      <c r="P30" s="236"/>
      <c r="Q30" s="237" t="str">
        <f t="shared" si="5"/>
        <v/>
      </c>
      <c r="R30" s="239"/>
      <c r="S30" s="239"/>
      <c r="T30" s="237" t="str">
        <f t="shared" si="1"/>
        <v/>
      </c>
      <c r="U30" s="238"/>
    </row>
    <row r="31" spans="1:26" s="185" customFormat="1" ht="18" customHeight="1">
      <c r="A31" s="348"/>
      <c r="B31" s="350"/>
      <c r="C31" s="235"/>
      <c r="D31" s="236"/>
      <c r="E31" s="237" t="str">
        <f t="shared" si="2"/>
        <v/>
      </c>
      <c r="F31" s="238"/>
      <c r="G31" s="236"/>
      <c r="H31" s="237" t="str">
        <f t="shared" si="3"/>
        <v/>
      </c>
      <c r="I31" s="239"/>
      <c r="J31" s="239"/>
      <c r="K31" s="237" t="str">
        <f t="shared" si="0"/>
        <v/>
      </c>
      <c r="L31" s="238"/>
      <c r="M31" s="236"/>
      <c r="N31" s="237" t="str">
        <f t="shared" si="4"/>
        <v/>
      </c>
      <c r="O31" s="239"/>
      <c r="P31" s="236"/>
      <c r="Q31" s="237" t="str">
        <f t="shared" si="5"/>
        <v/>
      </c>
      <c r="R31" s="239"/>
      <c r="S31" s="239"/>
      <c r="T31" s="237" t="str">
        <f t="shared" si="1"/>
        <v/>
      </c>
      <c r="U31" s="238"/>
    </row>
    <row r="32" spans="1:26" s="185" customFormat="1" ht="18" customHeight="1">
      <c r="A32" s="348"/>
      <c r="B32" s="350"/>
      <c r="C32" s="235"/>
      <c r="D32" s="236"/>
      <c r="E32" s="237" t="str">
        <f t="shared" si="2"/>
        <v/>
      </c>
      <c r="F32" s="238"/>
      <c r="G32" s="236"/>
      <c r="H32" s="237" t="str">
        <f t="shared" si="3"/>
        <v/>
      </c>
      <c r="I32" s="239"/>
      <c r="J32" s="239"/>
      <c r="K32" s="237" t="str">
        <f t="shared" si="0"/>
        <v/>
      </c>
      <c r="L32" s="238"/>
      <c r="M32" s="236"/>
      <c r="N32" s="237" t="str">
        <f t="shared" si="4"/>
        <v/>
      </c>
      <c r="O32" s="239"/>
      <c r="P32" s="236"/>
      <c r="Q32" s="237" t="str">
        <f t="shared" si="5"/>
        <v/>
      </c>
      <c r="R32" s="239"/>
      <c r="S32" s="239"/>
      <c r="T32" s="237" t="str">
        <f t="shared" si="1"/>
        <v/>
      </c>
      <c r="U32" s="238"/>
      <c r="V32" s="367" t="s">
        <v>111</v>
      </c>
      <c r="W32" s="368"/>
      <c r="X32" s="368"/>
      <c r="Y32" s="368"/>
      <c r="Z32" s="368"/>
    </row>
    <row r="33" spans="1:26" s="185" customFormat="1" ht="18" customHeight="1">
      <c r="A33" s="348"/>
      <c r="B33" s="350"/>
      <c r="C33" s="240"/>
      <c r="D33" s="241"/>
      <c r="E33" s="242" t="str">
        <f t="shared" si="2"/>
        <v/>
      </c>
      <c r="F33" s="243"/>
      <c r="G33" s="241"/>
      <c r="H33" s="242" t="str">
        <f t="shared" si="3"/>
        <v/>
      </c>
      <c r="I33" s="244"/>
      <c r="J33" s="244"/>
      <c r="K33" s="242" t="str">
        <f t="shared" si="0"/>
        <v/>
      </c>
      <c r="L33" s="243"/>
      <c r="M33" s="241"/>
      <c r="N33" s="242" t="str">
        <f t="shared" si="4"/>
        <v/>
      </c>
      <c r="O33" s="244"/>
      <c r="P33" s="241"/>
      <c r="Q33" s="242" t="str">
        <f t="shared" si="5"/>
        <v/>
      </c>
      <c r="R33" s="244"/>
      <c r="S33" s="244"/>
      <c r="T33" s="242" t="str">
        <f t="shared" si="1"/>
        <v/>
      </c>
      <c r="U33" s="243"/>
      <c r="V33" s="367"/>
      <c r="W33" s="368"/>
      <c r="X33" s="368"/>
      <c r="Y33" s="368"/>
      <c r="Z33" s="368"/>
    </row>
    <row r="34" spans="1:26" s="185" customFormat="1" ht="18" customHeight="1">
      <c r="A34" s="348"/>
      <c r="B34" s="350"/>
      <c r="C34" s="245" t="s">
        <v>112</v>
      </c>
      <c r="D34" s="228"/>
      <c r="E34" s="226" t="str">
        <f t="shared" si="2"/>
        <v/>
      </c>
      <c r="F34" s="227" t="str">
        <f>IF(SUM(F29:F33)=0,"",(SUM(F29:F33)))</f>
        <v/>
      </c>
      <c r="G34" s="228"/>
      <c r="H34" s="226" t="str">
        <f t="shared" si="3"/>
        <v/>
      </c>
      <c r="I34" s="226" t="str">
        <f>IF(SUM(I29:I33)=0,"",(SUM(I29:I33)))</f>
        <v/>
      </c>
      <c r="J34" s="229"/>
      <c r="K34" s="226" t="str">
        <f t="shared" si="0"/>
        <v/>
      </c>
      <c r="L34" s="227" t="str">
        <f>IF(SUM(L29:L33)=0,"",(SUM(L29:L33)))</f>
        <v/>
      </c>
      <c r="M34" s="228"/>
      <c r="N34" s="226" t="str">
        <f t="shared" si="4"/>
        <v/>
      </c>
      <c r="O34" s="226" t="str">
        <f>IF(SUM(O29:O33)=0,"",(SUM(O29:O33)))</f>
        <v/>
      </c>
      <c r="P34" s="228"/>
      <c r="Q34" s="226" t="str">
        <f t="shared" si="5"/>
        <v/>
      </c>
      <c r="R34" s="226" t="str">
        <f>IF(SUM(R29:R33)=0,"",(SUM(R29:R33)))</f>
        <v/>
      </c>
      <c r="S34" s="229"/>
      <c r="T34" s="226" t="str">
        <f t="shared" si="1"/>
        <v/>
      </c>
      <c r="U34" s="227" t="str">
        <f>IF(SUM(U29:U33)=0,"",(SUM(U29:U33)))</f>
        <v/>
      </c>
    </row>
    <row r="35" spans="1:26" s="185" customFormat="1" ht="18" customHeight="1">
      <c r="A35" s="348"/>
      <c r="B35" s="340" t="s">
        <v>113</v>
      </c>
      <c r="C35" s="341"/>
      <c r="D35" s="228"/>
      <c r="E35" s="226" t="str">
        <f t="shared" si="2"/>
        <v/>
      </c>
      <c r="F35" s="227" t="str">
        <f>IF(F28="","",IF(F34="",F28,F28+F34))</f>
        <v/>
      </c>
      <c r="G35" s="228"/>
      <c r="H35" s="226" t="str">
        <f t="shared" si="3"/>
        <v/>
      </c>
      <c r="I35" s="226" t="str">
        <f>IF(I28="","",IF(I34="",I28,I28+I34))</f>
        <v/>
      </c>
      <c r="J35" s="229"/>
      <c r="K35" s="226" t="str">
        <f t="shared" si="0"/>
        <v/>
      </c>
      <c r="L35" s="227" t="str">
        <f>IF(L28="","",IF(L34="",L28,L28+L34))</f>
        <v/>
      </c>
      <c r="M35" s="228"/>
      <c r="N35" s="226" t="str">
        <f t="shared" si="4"/>
        <v/>
      </c>
      <c r="O35" s="226" t="str">
        <f>IF(O28="","",IF(O34="",O28,O28+O34))</f>
        <v/>
      </c>
      <c r="P35" s="228"/>
      <c r="Q35" s="226" t="str">
        <f t="shared" si="5"/>
        <v/>
      </c>
      <c r="R35" s="226" t="str">
        <f>IF(R28="","",IF(R34="",R28,R28+R34))</f>
        <v/>
      </c>
      <c r="S35" s="229"/>
      <c r="T35" s="226" t="str">
        <f t="shared" si="1"/>
        <v/>
      </c>
      <c r="U35" s="227" t="str">
        <f>IF(U28="","",IF(U34="",U28,U28+U34))</f>
        <v/>
      </c>
    </row>
    <row r="36" spans="1:26" s="185" customFormat="1" ht="18" customHeight="1">
      <c r="A36" s="348" t="s">
        <v>114</v>
      </c>
      <c r="B36" s="352" t="str">
        <f>C12</f>
        <v>&lt;改修工事&gt;</v>
      </c>
      <c r="C36" s="353"/>
      <c r="D36" s="246"/>
      <c r="E36" s="232" t="str">
        <f t="shared" si="2"/>
        <v/>
      </c>
      <c r="F36" s="247"/>
      <c r="G36" s="246"/>
      <c r="H36" s="232" t="str">
        <f t="shared" si="3"/>
        <v/>
      </c>
      <c r="I36" s="232"/>
      <c r="J36" s="232"/>
      <c r="K36" s="232" t="str">
        <f t="shared" si="0"/>
        <v/>
      </c>
      <c r="L36" s="247"/>
      <c r="M36" s="246"/>
      <c r="N36" s="232" t="str">
        <f t="shared" si="4"/>
        <v/>
      </c>
      <c r="O36" s="232"/>
      <c r="P36" s="246"/>
      <c r="Q36" s="232" t="str">
        <f t="shared" si="5"/>
        <v/>
      </c>
      <c r="R36" s="232"/>
      <c r="S36" s="232"/>
      <c r="T36" s="232" t="str">
        <f t="shared" si="1"/>
        <v/>
      </c>
      <c r="U36" s="247"/>
    </row>
    <row r="37" spans="1:26" s="185" customFormat="1" ht="18" customHeight="1">
      <c r="A37" s="348"/>
      <c r="B37" s="352" t="str">
        <f>C20</f>
        <v>　（改築）</v>
      </c>
      <c r="C37" s="353"/>
      <c r="D37" s="248"/>
      <c r="E37" s="237" t="str">
        <f t="shared" si="2"/>
        <v/>
      </c>
      <c r="F37" s="249"/>
      <c r="G37" s="248"/>
      <c r="H37" s="237" t="str">
        <f t="shared" si="3"/>
        <v/>
      </c>
      <c r="I37" s="237"/>
      <c r="J37" s="237"/>
      <c r="K37" s="237" t="str">
        <f t="shared" si="0"/>
        <v/>
      </c>
      <c r="L37" s="249"/>
      <c r="M37" s="248"/>
      <c r="N37" s="237" t="str">
        <f t="shared" si="4"/>
        <v/>
      </c>
      <c r="O37" s="237"/>
      <c r="P37" s="248"/>
      <c r="Q37" s="237" t="str">
        <f t="shared" si="5"/>
        <v/>
      </c>
      <c r="R37" s="237"/>
      <c r="S37" s="237"/>
      <c r="T37" s="237" t="str">
        <f t="shared" si="1"/>
        <v/>
      </c>
      <c r="U37" s="249"/>
    </row>
    <row r="38" spans="1:26" s="185" customFormat="1" ht="18" customHeight="1">
      <c r="A38" s="348"/>
      <c r="B38" s="250" t="s">
        <v>115</v>
      </c>
      <c r="C38" s="202"/>
      <c r="D38" s="236"/>
      <c r="E38" s="237" t="str">
        <f t="shared" si="2"/>
        <v/>
      </c>
      <c r="F38" s="238"/>
      <c r="G38" s="236"/>
      <c r="H38" s="237" t="str">
        <f t="shared" si="3"/>
        <v/>
      </c>
      <c r="I38" s="239"/>
      <c r="J38" s="239"/>
      <c r="K38" s="237" t="str">
        <f t="shared" si="0"/>
        <v/>
      </c>
      <c r="L38" s="238"/>
      <c r="M38" s="236"/>
      <c r="N38" s="237" t="str">
        <f t="shared" si="4"/>
        <v/>
      </c>
      <c r="O38" s="239"/>
      <c r="P38" s="236"/>
      <c r="Q38" s="237" t="str">
        <f t="shared" si="5"/>
        <v/>
      </c>
      <c r="R38" s="239"/>
      <c r="S38" s="239"/>
      <c r="T38" s="237" t="str">
        <f t="shared" si="1"/>
        <v/>
      </c>
      <c r="U38" s="238"/>
    </row>
    <row r="39" spans="1:26" s="185" customFormat="1" ht="18" customHeight="1">
      <c r="A39" s="348"/>
      <c r="B39" s="250" t="s">
        <v>115</v>
      </c>
      <c r="C39" s="202"/>
      <c r="D39" s="236"/>
      <c r="E39" s="237" t="str">
        <f t="shared" si="2"/>
        <v/>
      </c>
      <c r="F39" s="238"/>
      <c r="G39" s="236"/>
      <c r="H39" s="237" t="str">
        <f t="shared" si="3"/>
        <v/>
      </c>
      <c r="I39" s="239"/>
      <c r="J39" s="239"/>
      <c r="K39" s="237" t="str">
        <f t="shared" si="0"/>
        <v/>
      </c>
      <c r="L39" s="238"/>
      <c r="M39" s="236"/>
      <c r="N39" s="237" t="str">
        <f t="shared" si="4"/>
        <v/>
      </c>
      <c r="O39" s="239"/>
      <c r="P39" s="236"/>
      <c r="Q39" s="237" t="str">
        <f t="shared" si="5"/>
        <v/>
      </c>
      <c r="R39" s="239"/>
      <c r="S39" s="239"/>
      <c r="T39" s="237" t="str">
        <f t="shared" si="1"/>
        <v/>
      </c>
      <c r="U39" s="238"/>
    </row>
    <row r="40" spans="1:26" s="185" customFormat="1" ht="18" customHeight="1">
      <c r="A40" s="348"/>
      <c r="B40" s="251" t="s">
        <v>116</v>
      </c>
      <c r="C40" s="202"/>
      <c r="D40" s="236"/>
      <c r="E40" s="237" t="str">
        <f t="shared" si="2"/>
        <v/>
      </c>
      <c r="F40" s="238"/>
      <c r="G40" s="236"/>
      <c r="H40" s="237" t="str">
        <f t="shared" si="3"/>
        <v/>
      </c>
      <c r="I40" s="239"/>
      <c r="J40" s="239"/>
      <c r="K40" s="237" t="str">
        <f t="shared" si="0"/>
        <v/>
      </c>
      <c r="L40" s="238"/>
      <c r="M40" s="236"/>
      <c r="N40" s="237" t="str">
        <f t="shared" si="4"/>
        <v/>
      </c>
      <c r="O40" s="239"/>
      <c r="P40" s="236"/>
      <c r="Q40" s="237" t="str">
        <f t="shared" si="5"/>
        <v/>
      </c>
      <c r="R40" s="239"/>
      <c r="S40" s="239"/>
      <c r="T40" s="237" t="str">
        <f t="shared" si="1"/>
        <v/>
      </c>
      <c r="U40" s="238"/>
    </row>
    <row r="41" spans="1:26" s="185" customFormat="1" ht="18" customHeight="1">
      <c r="A41" s="348"/>
      <c r="B41" s="352" t="s">
        <v>117</v>
      </c>
      <c r="C41" s="353"/>
      <c r="D41" s="248"/>
      <c r="E41" s="237" t="str">
        <f t="shared" si="2"/>
        <v/>
      </c>
      <c r="F41" s="249"/>
      <c r="G41" s="248"/>
      <c r="H41" s="237" t="str">
        <f t="shared" si="3"/>
        <v/>
      </c>
      <c r="I41" s="237"/>
      <c r="J41" s="237"/>
      <c r="K41" s="237" t="str">
        <f t="shared" si="0"/>
        <v/>
      </c>
      <c r="L41" s="249"/>
      <c r="M41" s="248"/>
      <c r="N41" s="237" t="str">
        <f t="shared" si="4"/>
        <v/>
      </c>
      <c r="O41" s="237"/>
      <c r="P41" s="248"/>
      <c r="Q41" s="237" t="str">
        <f t="shared" si="5"/>
        <v/>
      </c>
      <c r="R41" s="237"/>
      <c r="S41" s="237"/>
      <c r="T41" s="237" t="str">
        <f t="shared" si="1"/>
        <v/>
      </c>
      <c r="U41" s="249"/>
    </row>
    <row r="42" spans="1:26" s="185" customFormat="1" ht="18" customHeight="1">
      <c r="A42" s="348"/>
      <c r="B42" s="352" t="str">
        <f>C20</f>
        <v>　（改築）</v>
      </c>
      <c r="C42" s="353"/>
      <c r="D42" s="248"/>
      <c r="E42" s="237" t="str">
        <f t="shared" si="2"/>
        <v/>
      </c>
      <c r="F42" s="249"/>
      <c r="G42" s="248"/>
      <c r="H42" s="237" t="str">
        <f t="shared" si="3"/>
        <v/>
      </c>
      <c r="I42" s="237"/>
      <c r="J42" s="237"/>
      <c r="K42" s="237" t="str">
        <f t="shared" si="0"/>
        <v/>
      </c>
      <c r="L42" s="249"/>
      <c r="M42" s="248"/>
      <c r="N42" s="237" t="str">
        <f t="shared" si="4"/>
        <v/>
      </c>
      <c r="O42" s="237"/>
      <c r="P42" s="248"/>
      <c r="Q42" s="237" t="str">
        <f t="shared" si="5"/>
        <v/>
      </c>
      <c r="R42" s="237"/>
      <c r="S42" s="237"/>
      <c r="T42" s="237" t="str">
        <f t="shared" si="1"/>
        <v/>
      </c>
      <c r="U42" s="249"/>
    </row>
    <row r="43" spans="1:26" s="185" customFormat="1" ht="18" customHeight="1">
      <c r="A43" s="348"/>
      <c r="B43" s="251" t="s">
        <v>116</v>
      </c>
      <c r="C43" s="202"/>
      <c r="D43" s="236"/>
      <c r="E43" s="237" t="str">
        <f t="shared" si="2"/>
        <v/>
      </c>
      <c r="F43" s="238"/>
      <c r="G43" s="236"/>
      <c r="H43" s="237" t="str">
        <f t="shared" si="3"/>
        <v/>
      </c>
      <c r="I43" s="239"/>
      <c r="J43" s="239"/>
      <c r="K43" s="237" t="str">
        <f t="shared" si="0"/>
        <v/>
      </c>
      <c r="L43" s="238"/>
      <c r="M43" s="236"/>
      <c r="N43" s="237" t="str">
        <f t="shared" si="4"/>
        <v/>
      </c>
      <c r="O43" s="239"/>
      <c r="P43" s="236"/>
      <c r="Q43" s="237" t="str">
        <f t="shared" si="5"/>
        <v/>
      </c>
      <c r="R43" s="239"/>
      <c r="S43" s="239"/>
      <c r="T43" s="237" t="str">
        <f t="shared" si="1"/>
        <v/>
      </c>
      <c r="U43" s="238"/>
    </row>
    <row r="44" spans="1:26" s="185" customFormat="1" ht="18" customHeight="1">
      <c r="A44" s="348"/>
      <c r="B44" s="250" t="s">
        <v>116</v>
      </c>
      <c r="C44" s="202"/>
      <c r="D44" s="236"/>
      <c r="E44" s="237" t="str">
        <f t="shared" si="2"/>
        <v/>
      </c>
      <c r="F44" s="238"/>
      <c r="G44" s="236"/>
      <c r="H44" s="237" t="str">
        <f t="shared" si="3"/>
        <v/>
      </c>
      <c r="I44" s="239"/>
      <c r="J44" s="239"/>
      <c r="K44" s="237" t="str">
        <f t="shared" si="0"/>
        <v/>
      </c>
      <c r="L44" s="238"/>
      <c r="M44" s="236"/>
      <c r="N44" s="237" t="str">
        <f t="shared" si="4"/>
        <v/>
      </c>
      <c r="O44" s="239"/>
      <c r="P44" s="236"/>
      <c r="Q44" s="237" t="str">
        <f t="shared" si="5"/>
        <v/>
      </c>
      <c r="R44" s="239"/>
      <c r="S44" s="239"/>
      <c r="T44" s="237" t="str">
        <f t="shared" si="1"/>
        <v/>
      </c>
      <c r="U44" s="238"/>
    </row>
    <row r="45" spans="1:26" s="185" customFormat="1" ht="18" customHeight="1">
      <c r="A45" s="348"/>
      <c r="B45" s="252" t="s">
        <v>115</v>
      </c>
      <c r="C45" s="253"/>
      <c r="D45" s="241"/>
      <c r="E45" s="242" t="str">
        <f t="shared" si="2"/>
        <v/>
      </c>
      <c r="F45" s="243"/>
      <c r="G45" s="241"/>
      <c r="H45" s="242" t="str">
        <f t="shared" si="3"/>
        <v/>
      </c>
      <c r="I45" s="244"/>
      <c r="J45" s="244"/>
      <c r="K45" s="242" t="str">
        <f t="shared" si="0"/>
        <v/>
      </c>
      <c r="L45" s="243"/>
      <c r="M45" s="241"/>
      <c r="N45" s="242" t="str">
        <f t="shared" si="4"/>
        <v/>
      </c>
      <c r="O45" s="244"/>
      <c r="P45" s="241"/>
      <c r="Q45" s="242" t="str">
        <f t="shared" si="5"/>
        <v/>
      </c>
      <c r="R45" s="244"/>
      <c r="S45" s="244"/>
      <c r="T45" s="242" t="str">
        <f t="shared" si="1"/>
        <v/>
      </c>
      <c r="U45" s="243"/>
    </row>
    <row r="46" spans="1:26" s="185" customFormat="1" ht="18" customHeight="1">
      <c r="A46" s="351"/>
      <c r="B46" s="360" t="s">
        <v>118</v>
      </c>
      <c r="C46" s="361"/>
      <c r="D46" s="228"/>
      <c r="E46" s="226" t="str">
        <f t="shared" si="2"/>
        <v/>
      </c>
      <c r="F46" s="227" t="str">
        <f>IF(SUM(F36:F45)=0,"",(SUM(F36:F45)))</f>
        <v/>
      </c>
      <c r="G46" s="228"/>
      <c r="H46" s="226" t="str">
        <f t="shared" si="3"/>
        <v/>
      </c>
      <c r="I46" s="226" t="str">
        <f>IF(SUM(I36:I45)=0,"",(SUM(I36:I45)))</f>
        <v/>
      </c>
      <c r="J46" s="229"/>
      <c r="K46" s="226" t="str">
        <f t="shared" si="0"/>
        <v/>
      </c>
      <c r="L46" s="227" t="str">
        <f>IF(SUM(L36:L45)=0,"",(SUM(L36:L45)))</f>
        <v/>
      </c>
      <c r="M46" s="228"/>
      <c r="N46" s="226" t="str">
        <f t="shared" si="4"/>
        <v/>
      </c>
      <c r="O46" s="226" t="str">
        <f>IF(SUM(O36:O45)=0,"",(SUM(O36:O45)))</f>
        <v/>
      </c>
      <c r="P46" s="228"/>
      <c r="Q46" s="226" t="str">
        <f t="shared" si="5"/>
        <v/>
      </c>
      <c r="R46" s="226" t="str">
        <f>IF(SUM(R36:R45)=0,"",(SUM(R36:R45)))</f>
        <v/>
      </c>
      <c r="S46" s="229"/>
      <c r="T46" s="226" t="str">
        <f t="shared" si="1"/>
        <v/>
      </c>
      <c r="U46" s="227" t="str">
        <f>IF(SUM(U36:U45)=0,"",(SUM(U36:U45)))</f>
        <v/>
      </c>
    </row>
    <row r="47" spans="1:26" s="185" customFormat="1" ht="18" customHeight="1" thickBot="1">
      <c r="A47" s="337" t="s">
        <v>119</v>
      </c>
      <c r="B47" s="342"/>
      <c r="C47" s="343"/>
      <c r="D47" s="254"/>
      <c r="E47" s="255" t="str">
        <f t="shared" si="2"/>
        <v/>
      </c>
      <c r="F47" s="256" t="str">
        <f>IF(F35="","",IF(F46="",F35,F35+F46))</f>
        <v/>
      </c>
      <c r="G47" s="254"/>
      <c r="H47" s="255" t="str">
        <f t="shared" si="3"/>
        <v/>
      </c>
      <c r="I47" s="255" t="str">
        <f>IF(I35="","",IF(I46="",I35,I35+I46))</f>
        <v/>
      </c>
      <c r="J47" s="257"/>
      <c r="K47" s="255" t="str">
        <f t="shared" si="0"/>
        <v/>
      </c>
      <c r="L47" s="256" t="str">
        <f>IF(L35="","",IF(L46="",L35,L35+L46))</f>
        <v/>
      </c>
      <c r="M47" s="254"/>
      <c r="N47" s="255" t="str">
        <f t="shared" si="4"/>
        <v/>
      </c>
      <c r="O47" s="255" t="str">
        <f>IF(O35="","",IF(O46="",O35,O35+O46))</f>
        <v/>
      </c>
      <c r="P47" s="254"/>
      <c r="Q47" s="255" t="str">
        <f t="shared" si="5"/>
        <v/>
      </c>
      <c r="R47" s="255" t="str">
        <f>IF(R35="","",IF(R46="",R35,R35+R46))</f>
        <v/>
      </c>
      <c r="S47" s="257"/>
      <c r="T47" s="255" t="str">
        <f t="shared" si="1"/>
        <v/>
      </c>
      <c r="U47" s="256" t="str">
        <f>IF(U35="","",IF(U46="",U35,U35+U46))</f>
        <v/>
      </c>
    </row>
    <row r="48" spans="1:26" s="185" customFormat="1" ht="18" customHeight="1">
      <c r="A48" s="347" t="s">
        <v>120</v>
      </c>
      <c r="B48" s="363" t="s">
        <v>227</v>
      </c>
      <c r="C48" s="364"/>
      <c r="D48" s="354" t="s">
        <v>121</v>
      </c>
      <c r="E48" s="357" t="s">
        <v>121</v>
      </c>
      <c r="F48" s="258"/>
      <c r="G48" s="354"/>
      <c r="H48" s="357"/>
      <c r="I48" s="259"/>
      <c r="J48" s="357"/>
      <c r="K48" s="357" t="s">
        <v>121</v>
      </c>
      <c r="L48" s="258"/>
      <c r="M48" s="354"/>
      <c r="N48" s="357"/>
      <c r="O48" s="259"/>
      <c r="P48" s="354"/>
      <c r="Q48" s="357"/>
      <c r="R48" s="259"/>
      <c r="S48" s="357"/>
      <c r="T48" s="357" t="s">
        <v>121</v>
      </c>
      <c r="U48" s="258" t="s">
        <v>121</v>
      </c>
    </row>
    <row r="49" spans="1:21" s="185" customFormat="1" ht="18" customHeight="1">
      <c r="A49" s="348"/>
      <c r="B49" s="370" t="s">
        <v>122</v>
      </c>
      <c r="C49" s="371"/>
      <c r="D49" s="355"/>
      <c r="E49" s="358"/>
      <c r="F49" s="238" t="s">
        <v>121</v>
      </c>
      <c r="G49" s="355"/>
      <c r="H49" s="358"/>
      <c r="I49" s="239"/>
      <c r="J49" s="358"/>
      <c r="K49" s="358"/>
      <c r="L49" s="238" t="s">
        <v>121</v>
      </c>
      <c r="M49" s="355"/>
      <c r="N49" s="358"/>
      <c r="O49" s="239"/>
      <c r="P49" s="355"/>
      <c r="Q49" s="358"/>
      <c r="R49" s="239"/>
      <c r="S49" s="358"/>
      <c r="T49" s="358"/>
      <c r="U49" s="238" t="s">
        <v>121</v>
      </c>
    </row>
    <row r="50" spans="1:21" s="185" customFormat="1" ht="18" customHeight="1">
      <c r="A50" s="348"/>
      <c r="B50" s="370" t="s">
        <v>123</v>
      </c>
      <c r="C50" s="371"/>
      <c r="D50" s="355"/>
      <c r="E50" s="358"/>
      <c r="F50" s="223"/>
      <c r="G50" s="355"/>
      <c r="H50" s="358"/>
      <c r="I50" s="239"/>
      <c r="J50" s="358"/>
      <c r="K50" s="358"/>
      <c r="L50" s="238" t="s">
        <v>121</v>
      </c>
      <c r="M50" s="355"/>
      <c r="N50" s="358"/>
      <c r="O50" s="239"/>
      <c r="P50" s="355"/>
      <c r="Q50" s="358"/>
      <c r="R50" s="239"/>
      <c r="S50" s="358"/>
      <c r="T50" s="358"/>
      <c r="U50" s="238" t="s">
        <v>121</v>
      </c>
    </row>
    <row r="51" spans="1:21" s="185" customFormat="1" ht="18" customHeight="1">
      <c r="A51" s="348"/>
      <c r="B51" s="370" t="s">
        <v>124</v>
      </c>
      <c r="C51" s="371"/>
      <c r="D51" s="355"/>
      <c r="E51" s="358"/>
      <c r="F51" s="223"/>
      <c r="G51" s="355"/>
      <c r="H51" s="358"/>
      <c r="I51" s="239"/>
      <c r="J51" s="358"/>
      <c r="K51" s="358"/>
      <c r="L51" s="238" t="s">
        <v>121</v>
      </c>
      <c r="M51" s="355"/>
      <c r="N51" s="358"/>
      <c r="O51" s="239"/>
      <c r="P51" s="355"/>
      <c r="Q51" s="358"/>
      <c r="R51" s="239"/>
      <c r="S51" s="358"/>
      <c r="T51" s="358"/>
      <c r="U51" s="238" t="s">
        <v>121</v>
      </c>
    </row>
    <row r="52" spans="1:21" s="185" customFormat="1" ht="18" customHeight="1">
      <c r="A52" s="348"/>
      <c r="B52" s="370" t="s">
        <v>125</v>
      </c>
      <c r="C52" s="371"/>
      <c r="D52" s="356"/>
      <c r="E52" s="359"/>
      <c r="F52" s="223"/>
      <c r="G52" s="356"/>
      <c r="H52" s="359"/>
      <c r="I52" s="244"/>
      <c r="J52" s="359"/>
      <c r="K52" s="359"/>
      <c r="L52" s="238"/>
      <c r="M52" s="356"/>
      <c r="N52" s="359"/>
      <c r="O52" s="244"/>
      <c r="P52" s="356"/>
      <c r="Q52" s="359"/>
      <c r="R52" s="244"/>
      <c r="S52" s="359"/>
      <c r="T52" s="359"/>
      <c r="U52" s="238" t="s">
        <v>121</v>
      </c>
    </row>
    <row r="53" spans="1:21" s="185" customFormat="1" ht="18" customHeight="1" thickBot="1">
      <c r="A53" s="362"/>
      <c r="B53" s="365" t="s">
        <v>126</v>
      </c>
      <c r="C53" s="366"/>
      <c r="D53" s="260" t="s">
        <v>127</v>
      </c>
      <c r="E53" s="261" t="s">
        <v>127</v>
      </c>
      <c r="F53" s="256" t="str">
        <f>IF(SUM(F48:F52)=0,"",SUM(F48:F52))</f>
        <v/>
      </c>
      <c r="G53" s="260" t="s">
        <v>128</v>
      </c>
      <c r="H53" s="261" t="s">
        <v>128</v>
      </c>
      <c r="I53" s="255" t="str">
        <f>IF(SUM(I48:I52)=0,"",SUM(I48:I52))</f>
        <v/>
      </c>
      <c r="J53" s="261" t="s">
        <v>128</v>
      </c>
      <c r="K53" s="261" t="s">
        <v>128</v>
      </c>
      <c r="L53" s="256" t="str">
        <f>IF(SUM(L48:L52)=0,"",SUM(L48:L52))</f>
        <v/>
      </c>
      <c r="M53" s="260" t="s">
        <v>128</v>
      </c>
      <c r="N53" s="261" t="s">
        <v>128</v>
      </c>
      <c r="O53" s="255" t="str">
        <f>IF(SUM(O48:O52)=0,"",SUM(O48:O52))</f>
        <v/>
      </c>
      <c r="P53" s="260" t="s">
        <v>128</v>
      </c>
      <c r="Q53" s="261" t="s">
        <v>128</v>
      </c>
      <c r="R53" s="255" t="str">
        <f>IF(SUM(R48:R52)=0,"",SUM(R48:R52))</f>
        <v/>
      </c>
      <c r="S53" s="261" t="s">
        <v>128</v>
      </c>
      <c r="T53" s="261" t="s">
        <v>128</v>
      </c>
      <c r="U53" s="256" t="str">
        <f>IF(SUM(U48:U52)=0,"",SUM(U48:U52))</f>
        <v/>
      </c>
    </row>
    <row r="54" spans="1:21">
      <c r="F54" s="262" t="str">
        <f>IF(F47=F53,"","↑【確認】「事業財源」の合計と「合計（総事業費）」が不一致")</f>
        <v/>
      </c>
    </row>
    <row r="55" spans="1:21">
      <c r="F55" s="262"/>
    </row>
    <row r="56" spans="1:21">
      <c r="A56" s="263" t="s">
        <v>129</v>
      </c>
    </row>
    <row r="57" spans="1:21">
      <c r="A57" s="263"/>
    </row>
    <row r="58" spans="1:21">
      <c r="A58" s="264" t="s">
        <v>130</v>
      </c>
      <c r="B58" s="265" t="s">
        <v>131</v>
      </c>
      <c r="C58" s="265"/>
      <c r="D58" s="265"/>
      <c r="E58" s="265"/>
      <c r="F58" s="265"/>
      <c r="G58" s="265"/>
      <c r="H58" s="265"/>
      <c r="I58" s="265"/>
      <c r="J58" s="265"/>
      <c r="K58" s="265"/>
      <c r="L58" s="265"/>
    </row>
    <row r="59" spans="1:21">
      <c r="A59" s="264"/>
      <c r="B59" s="265" t="s">
        <v>132</v>
      </c>
      <c r="C59" s="265"/>
      <c r="D59" s="265"/>
      <c r="E59" s="265"/>
      <c r="F59" s="265"/>
      <c r="G59" s="265"/>
      <c r="H59" s="265"/>
      <c r="I59" s="265"/>
      <c r="J59" s="265"/>
      <c r="K59" s="265"/>
      <c r="L59" s="265"/>
    </row>
    <row r="60" spans="1:21">
      <c r="A60" s="264" t="s">
        <v>133</v>
      </c>
      <c r="B60" s="265" t="s">
        <v>134</v>
      </c>
      <c r="C60" s="265"/>
      <c r="D60" s="265"/>
      <c r="E60" s="265"/>
      <c r="F60" s="265"/>
      <c r="G60" s="265"/>
      <c r="H60" s="265"/>
      <c r="I60" s="265"/>
      <c r="J60" s="265"/>
      <c r="K60" s="265"/>
      <c r="L60" s="265"/>
    </row>
    <row r="61" spans="1:21">
      <c r="A61" s="264"/>
      <c r="B61" s="265" t="s">
        <v>135</v>
      </c>
      <c r="C61" s="265"/>
      <c r="D61" s="265"/>
      <c r="E61" s="265"/>
      <c r="F61" s="265"/>
      <c r="G61" s="265"/>
      <c r="H61" s="265"/>
      <c r="I61" s="265"/>
      <c r="J61" s="265"/>
      <c r="K61" s="265"/>
      <c r="L61" s="265"/>
    </row>
    <row r="62" spans="1:21">
      <c r="A62" s="264" t="s">
        <v>136</v>
      </c>
      <c r="B62" s="265" t="s">
        <v>137</v>
      </c>
      <c r="C62" s="265"/>
      <c r="D62" s="265"/>
      <c r="E62" s="265"/>
      <c r="F62" s="265"/>
      <c r="G62" s="265"/>
      <c r="H62" s="265"/>
      <c r="I62" s="265"/>
      <c r="J62" s="265"/>
      <c r="K62" s="265"/>
      <c r="L62" s="265"/>
    </row>
    <row r="63" spans="1:21">
      <c r="A63" s="264" t="s">
        <v>138</v>
      </c>
      <c r="B63" s="265" t="s">
        <v>139</v>
      </c>
      <c r="C63" s="265"/>
      <c r="D63" s="265"/>
      <c r="E63" s="265"/>
      <c r="F63" s="265"/>
      <c r="G63" s="265"/>
      <c r="H63" s="265"/>
      <c r="I63" s="265"/>
      <c r="J63" s="265"/>
      <c r="K63" s="265"/>
      <c r="L63" s="265"/>
    </row>
    <row r="64" spans="1:21">
      <c r="A64" s="264"/>
      <c r="B64" s="265" t="s">
        <v>140</v>
      </c>
      <c r="C64" s="265"/>
      <c r="D64" s="265"/>
      <c r="E64" s="265"/>
      <c r="F64" s="265"/>
      <c r="G64" s="265"/>
      <c r="H64" s="265"/>
      <c r="I64" s="265"/>
      <c r="J64" s="265"/>
      <c r="K64" s="265"/>
      <c r="L64" s="265"/>
    </row>
    <row r="65" spans="1:12">
      <c r="A65" s="264"/>
      <c r="B65" s="265" t="s">
        <v>141</v>
      </c>
      <c r="C65" s="265"/>
      <c r="D65" s="265"/>
      <c r="E65" s="265"/>
      <c r="F65" s="265"/>
      <c r="G65" s="265"/>
      <c r="H65" s="265"/>
      <c r="I65" s="265"/>
      <c r="J65" s="265"/>
      <c r="K65" s="265"/>
      <c r="L65" s="265"/>
    </row>
    <row r="66" spans="1:12">
      <c r="A66" s="264"/>
      <c r="B66" s="265"/>
      <c r="C66" s="265"/>
      <c r="D66" s="265"/>
      <c r="E66" s="265"/>
      <c r="F66" s="265"/>
      <c r="G66" s="265"/>
      <c r="H66" s="265"/>
      <c r="I66" s="265"/>
      <c r="J66" s="265"/>
      <c r="K66" s="265"/>
      <c r="L66" s="265"/>
    </row>
    <row r="67" spans="1:12">
      <c r="A67" s="264" t="s">
        <v>142</v>
      </c>
      <c r="B67" s="265" t="s">
        <v>143</v>
      </c>
      <c r="C67" s="265"/>
      <c r="D67" s="265"/>
      <c r="E67" s="265"/>
      <c r="F67" s="265"/>
      <c r="G67" s="265"/>
      <c r="H67" s="265"/>
      <c r="I67" s="265"/>
      <c r="J67" s="265"/>
      <c r="K67" s="265"/>
      <c r="L67" s="265"/>
    </row>
    <row r="68" spans="1:12">
      <c r="A68" s="264"/>
      <c r="B68" s="265"/>
      <c r="C68" s="265"/>
      <c r="D68" s="265"/>
      <c r="E68" s="265"/>
      <c r="F68" s="265"/>
      <c r="G68" s="265"/>
      <c r="H68" s="265"/>
      <c r="I68" s="265"/>
      <c r="J68" s="265"/>
      <c r="K68" s="265"/>
      <c r="L68" s="265"/>
    </row>
    <row r="69" spans="1:12">
      <c r="A69" s="264" t="s">
        <v>144</v>
      </c>
      <c r="B69" s="265" t="s">
        <v>145</v>
      </c>
      <c r="C69" s="265"/>
      <c r="D69" s="265"/>
      <c r="E69" s="265"/>
      <c r="F69" s="265"/>
      <c r="G69" s="265"/>
      <c r="H69" s="265"/>
      <c r="I69" s="265"/>
      <c r="J69" s="265"/>
      <c r="K69" s="265"/>
      <c r="L69" s="265"/>
    </row>
    <row r="70" spans="1:12">
      <c r="A70" s="264" t="s">
        <v>146</v>
      </c>
      <c r="B70" s="265" t="s">
        <v>147</v>
      </c>
      <c r="C70" s="265"/>
      <c r="D70" s="265"/>
      <c r="E70" s="265"/>
      <c r="F70" s="265"/>
      <c r="G70" s="265"/>
      <c r="H70" s="265"/>
      <c r="I70" s="265"/>
      <c r="J70" s="265"/>
      <c r="K70" s="265"/>
      <c r="L70" s="265"/>
    </row>
    <row r="71" spans="1:12">
      <c r="A71" s="264" t="s">
        <v>148</v>
      </c>
      <c r="B71" s="265" t="s">
        <v>149</v>
      </c>
      <c r="C71" s="265"/>
      <c r="D71" s="265"/>
      <c r="E71" s="265"/>
      <c r="F71" s="265"/>
      <c r="G71" s="265"/>
      <c r="H71" s="265"/>
      <c r="I71" s="265"/>
      <c r="J71" s="265"/>
      <c r="K71" s="265"/>
      <c r="L71" s="265"/>
    </row>
    <row r="72" spans="1:12">
      <c r="A72" s="264" t="s">
        <v>150</v>
      </c>
      <c r="B72" s="266" t="s">
        <v>151</v>
      </c>
      <c r="C72" s="266"/>
      <c r="D72" s="265"/>
      <c r="E72" s="265"/>
      <c r="F72" s="265"/>
      <c r="G72" s="265"/>
      <c r="H72" s="265"/>
      <c r="I72" s="265"/>
      <c r="J72" s="265"/>
      <c r="K72" s="265"/>
      <c r="L72" s="265"/>
    </row>
    <row r="73" spans="1:12">
      <c r="A73" s="264" t="s">
        <v>152</v>
      </c>
      <c r="B73" s="266" t="s">
        <v>153</v>
      </c>
      <c r="C73" s="266"/>
      <c r="D73" s="265"/>
      <c r="E73" s="265"/>
      <c r="F73" s="265"/>
      <c r="G73" s="265"/>
      <c r="H73" s="265"/>
      <c r="I73" s="265"/>
      <c r="J73" s="265"/>
      <c r="K73" s="265"/>
      <c r="L73" s="265"/>
    </row>
    <row r="74" spans="1:12">
      <c r="A74" s="264" t="s">
        <v>154</v>
      </c>
      <c r="B74" s="266" t="s">
        <v>155</v>
      </c>
      <c r="C74" s="266"/>
      <c r="D74" s="265"/>
      <c r="E74" s="265"/>
      <c r="F74" s="265"/>
      <c r="G74" s="265"/>
      <c r="H74" s="265"/>
      <c r="I74" s="265"/>
      <c r="J74" s="265"/>
      <c r="K74" s="265"/>
      <c r="L74" s="265"/>
    </row>
    <row r="75" spans="1:12">
      <c r="A75" s="264" t="s">
        <v>148</v>
      </c>
      <c r="B75" s="266" t="s">
        <v>156</v>
      </c>
      <c r="C75" s="266"/>
      <c r="D75" s="265"/>
      <c r="E75" s="265"/>
      <c r="F75" s="265"/>
      <c r="G75" s="265"/>
      <c r="H75" s="265"/>
      <c r="I75" s="265"/>
      <c r="J75" s="265"/>
      <c r="K75" s="265"/>
      <c r="L75" s="265"/>
    </row>
    <row r="76" spans="1:12">
      <c r="A76" s="264" t="s">
        <v>157</v>
      </c>
      <c r="B76" s="265" t="s">
        <v>158</v>
      </c>
      <c r="C76" s="265"/>
      <c r="D76" s="265"/>
      <c r="E76" s="265"/>
      <c r="F76" s="265"/>
      <c r="G76" s="265"/>
      <c r="H76" s="265"/>
      <c r="I76" s="265"/>
      <c r="J76" s="265"/>
      <c r="K76" s="265"/>
      <c r="L76" s="265"/>
    </row>
    <row r="77" spans="1:12">
      <c r="A77" s="264" t="s">
        <v>159</v>
      </c>
      <c r="B77" s="265" t="s">
        <v>160</v>
      </c>
      <c r="C77" s="265"/>
      <c r="D77" s="265"/>
      <c r="E77" s="265"/>
      <c r="F77" s="265"/>
      <c r="G77" s="265"/>
      <c r="H77" s="265"/>
      <c r="I77" s="265"/>
      <c r="J77" s="265"/>
      <c r="K77" s="265"/>
      <c r="L77" s="265"/>
    </row>
    <row r="78" spans="1:12">
      <c r="A78" s="267"/>
      <c r="B78" s="265" t="s">
        <v>161</v>
      </c>
      <c r="C78" s="265"/>
      <c r="D78" s="265"/>
      <c r="E78" s="265"/>
      <c r="F78" s="265"/>
      <c r="G78" s="265"/>
      <c r="H78" s="265"/>
      <c r="I78" s="265"/>
      <c r="J78" s="265"/>
      <c r="K78" s="265"/>
      <c r="L78" s="265"/>
    </row>
    <row r="79" spans="1:12">
      <c r="A79" s="267"/>
    </row>
  </sheetData>
  <mergeCells count="46">
    <mergeCell ref="V32:Z33"/>
    <mergeCell ref="C2:H3"/>
    <mergeCell ref="P48:P52"/>
    <mergeCell ref="Q48:Q52"/>
    <mergeCell ref="S48:S52"/>
    <mergeCell ref="T48:T52"/>
    <mergeCell ref="B49:C49"/>
    <mergeCell ref="B50:C50"/>
    <mergeCell ref="B51:C51"/>
    <mergeCell ref="B52:C52"/>
    <mergeCell ref="G48:G52"/>
    <mergeCell ref="H48:H52"/>
    <mergeCell ref="J48:J52"/>
    <mergeCell ref="K48:K52"/>
    <mergeCell ref="M48:M52"/>
    <mergeCell ref="N48:N52"/>
    <mergeCell ref="B46:C46"/>
    <mergeCell ref="A47:C47"/>
    <mergeCell ref="A48:A53"/>
    <mergeCell ref="B48:C48"/>
    <mergeCell ref="D48:D52"/>
    <mergeCell ref="E48:E52"/>
    <mergeCell ref="B53:C53"/>
    <mergeCell ref="A10:A35"/>
    <mergeCell ref="B10:B28"/>
    <mergeCell ref="B29:B34"/>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A5:B5"/>
    <mergeCell ref="A7:A9"/>
    <mergeCell ref="B7:C9"/>
    <mergeCell ref="D7:F7"/>
    <mergeCell ref="G7:L7"/>
  </mergeCells>
  <phoneticPr fontId="1"/>
  <dataValidations count="3">
    <dataValidation type="list" allowBlank="1" showInputMessage="1" showErrorMessage="1" sqref="C13">
      <formula1>"　（新築）,（移転新築）,　（増築）,　（改築）"</formula1>
    </dataValidation>
    <dataValidation type="list" showInputMessage="1" showErrorMessage="1" sqref="C12">
      <formula1>" &lt;建築工事&gt;, &lt;改修工事&gt;"</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77" fitToWidth="0" orientation="portrait" blackAndWhite="1"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1"/>
  <sheetViews>
    <sheetView showGridLines="0" view="pageBreakPreview" zoomScale="80" zoomScaleNormal="75" zoomScaleSheetLayoutView="80" workbookViewId="0">
      <pane ySplit="6" topLeftCell="A7" activePane="bottomLeft" state="frozen"/>
      <selection activeCell="H8" sqref="H8"/>
      <selection pane="bottomLeft"/>
    </sheetView>
  </sheetViews>
  <sheetFormatPr defaultColWidth="9" defaultRowHeight="13.5"/>
  <cols>
    <col min="1" max="2" width="3.25" style="30" customWidth="1"/>
    <col min="3" max="3" width="9" style="32"/>
    <col min="4" max="4" width="16.625" style="32" customWidth="1"/>
    <col min="5" max="5" width="12.125" style="32" customWidth="1"/>
    <col min="6" max="6" width="12.625" style="32" customWidth="1"/>
    <col min="7" max="7" width="8.625" style="32" customWidth="1"/>
    <col min="8" max="10" width="12.625" style="32" customWidth="1"/>
    <col min="11" max="11" width="33" style="32" customWidth="1"/>
    <col min="12" max="16384" width="9" style="32"/>
  </cols>
  <sheetData>
    <row r="1" spans="1:17" ht="28.5">
      <c r="A1" s="119" t="s">
        <v>75</v>
      </c>
      <c r="C1" s="31"/>
    </row>
    <row r="2" spans="1:17" s="38" customFormat="1" ht="30" customHeight="1" thickBot="1">
      <c r="A2" s="33"/>
      <c r="B2" s="33"/>
      <c r="C2" s="34" t="s">
        <v>228</v>
      </c>
      <c r="D2" s="36"/>
      <c r="E2" s="36"/>
      <c r="F2" s="36"/>
      <c r="G2" s="36"/>
      <c r="H2" s="36"/>
      <c r="I2" s="36"/>
      <c r="J2" s="37"/>
      <c r="K2" s="37"/>
    </row>
    <row r="3" spans="1:17" s="47" customFormat="1" ht="14.1" customHeight="1">
      <c r="A3" s="33"/>
      <c r="B3" s="33"/>
      <c r="C3" s="39"/>
      <c r="D3" s="41"/>
      <c r="E3" s="42"/>
      <c r="F3" s="43" t="s">
        <v>32</v>
      </c>
      <c r="G3" s="43" t="s">
        <v>33</v>
      </c>
      <c r="H3" s="43" t="s">
        <v>34</v>
      </c>
      <c r="I3" s="43" t="s">
        <v>73</v>
      </c>
      <c r="J3" s="41"/>
      <c r="K3" s="46"/>
    </row>
    <row r="4" spans="1:17" s="47" customFormat="1" ht="50.1" customHeight="1">
      <c r="A4" s="48"/>
      <c r="B4" s="48"/>
      <c r="C4" s="49" t="s">
        <v>36</v>
      </c>
      <c r="D4" s="50" t="s">
        <v>38</v>
      </c>
      <c r="E4" s="52" t="s">
        <v>61</v>
      </c>
      <c r="F4" s="53" t="s">
        <v>39</v>
      </c>
      <c r="G4" s="54" t="s">
        <v>40</v>
      </c>
      <c r="H4" s="53" t="s">
        <v>41</v>
      </c>
      <c r="I4" s="53" t="s">
        <v>76</v>
      </c>
      <c r="J4" s="50" t="s">
        <v>43</v>
      </c>
      <c r="K4" s="55" t="s">
        <v>77</v>
      </c>
    </row>
    <row r="5" spans="1:17" s="64" customFormat="1" ht="14.1" customHeight="1">
      <c r="A5" s="56"/>
      <c r="B5" s="56"/>
      <c r="C5" s="57"/>
      <c r="D5" s="59"/>
      <c r="E5" s="58"/>
      <c r="F5" s="59"/>
      <c r="G5" s="59"/>
      <c r="H5" s="60"/>
      <c r="I5" s="60"/>
      <c r="J5" s="62" t="s">
        <v>49</v>
      </c>
      <c r="K5" s="63"/>
    </row>
    <row r="6" spans="1:17" s="74" customFormat="1" ht="19.5" customHeight="1">
      <c r="A6" s="65"/>
      <c r="B6" s="65"/>
      <c r="C6" s="66"/>
      <c r="D6" s="68"/>
      <c r="E6" s="69"/>
      <c r="F6" s="70" t="s">
        <v>50</v>
      </c>
      <c r="G6" s="70" t="s">
        <v>50</v>
      </c>
      <c r="H6" s="70" t="s">
        <v>50</v>
      </c>
      <c r="I6" s="70" t="s">
        <v>50</v>
      </c>
      <c r="J6" s="71"/>
      <c r="K6" s="73"/>
    </row>
    <row r="7" spans="1:17" s="116" customFormat="1" ht="39.75" customHeight="1">
      <c r="A7" s="107"/>
      <c r="B7" s="107" t="s">
        <v>64</v>
      </c>
      <c r="C7" s="108" t="s">
        <v>65</v>
      </c>
      <c r="D7" s="110" t="s">
        <v>53</v>
      </c>
      <c r="E7" s="111" t="s">
        <v>68</v>
      </c>
      <c r="F7" s="120">
        <v>18000000</v>
      </c>
      <c r="G7" s="120">
        <v>0</v>
      </c>
      <c r="H7" s="112">
        <f>F7-G7</f>
        <v>18000000</v>
      </c>
      <c r="I7" s="112">
        <v>16500000</v>
      </c>
      <c r="J7" s="113" t="s">
        <v>54</v>
      </c>
      <c r="K7" s="171" t="s">
        <v>78</v>
      </c>
      <c r="N7" s="117"/>
      <c r="P7" s="117"/>
      <c r="Q7" s="117"/>
    </row>
    <row r="8" spans="1:17" s="116" customFormat="1" ht="39.75" customHeight="1" thickBot="1">
      <c r="A8" s="107"/>
      <c r="B8" s="107" t="s">
        <v>64</v>
      </c>
      <c r="C8" s="133" t="s">
        <v>66</v>
      </c>
      <c r="D8" s="135" t="s">
        <v>57</v>
      </c>
      <c r="E8" s="136" t="s">
        <v>69</v>
      </c>
      <c r="F8" s="137">
        <v>20000000</v>
      </c>
      <c r="G8" s="137">
        <v>320000</v>
      </c>
      <c r="H8" s="175">
        <f>F8-G8</f>
        <v>19680000</v>
      </c>
      <c r="I8" s="175">
        <v>16500000</v>
      </c>
      <c r="J8" s="140" t="s">
        <v>67</v>
      </c>
      <c r="K8" s="172" t="s">
        <v>79</v>
      </c>
      <c r="N8" s="117"/>
      <c r="P8" s="117"/>
      <c r="Q8" s="117"/>
    </row>
    <row r="9" spans="1:17" s="76" customFormat="1" ht="39.75" customHeight="1" thickTop="1" thickBot="1">
      <c r="A9" s="75"/>
      <c r="B9" s="75"/>
      <c r="C9" s="93"/>
      <c r="D9" s="95"/>
      <c r="E9" s="177"/>
      <c r="F9" s="178"/>
      <c r="G9" s="178"/>
      <c r="H9" s="179" t="str">
        <f>IF(F9="","",F9-G9)</f>
        <v/>
      </c>
      <c r="I9" s="84">
        <v>16500000</v>
      </c>
      <c r="J9" s="100"/>
      <c r="K9" s="173"/>
      <c r="N9" s="77"/>
      <c r="P9" s="77"/>
      <c r="Q9" s="77"/>
    </row>
    <row r="11" spans="1:17" ht="17.25">
      <c r="C11" s="87" t="s">
        <v>80</v>
      </c>
    </row>
  </sheetData>
  <phoneticPr fontId="1"/>
  <printOptions horizontalCentered="1" verticalCentered="1"/>
  <pageMargins left="0.15748031496062992" right="0.15748031496062992" top="0.59055118110236227" bottom="0.59055118110236227" header="0.62992125984251968" footer="0.51181102362204722"/>
  <pageSetup paperSize="9" scale="91" orientation="landscape" blackAndWhite="1" horizontalDpi="4294967292"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view="pageBreakPreview" zoomScaleNormal="100" zoomScaleSheetLayoutView="100" workbookViewId="0"/>
  </sheetViews>
  <sheetFormatPr defaultColWidth="9" defaultRowHeight="19.5"/>
  <cols>
    <col min="1" max="1" width="20.125" style="268" customWidth="1"/>
    <col min="2" max="2" width="19.375" style="268" customWidth="1"/>
    <col min="3" max="3" width="61.875" style="268" customWidth="1"/>
    <col min="4" max="16384" width="9" style="268"/>
  </cols>
  <sheetData>
    <row r="1" spans="1:16">
      <c r="A1" s="268" t="s">
        <v>221</v>
      </c>
    </row>
    <row r="2" spans="1:16" s="38" customFormat="1" ht="30" customHeight="1">
      <c r="A2" s="311" t="s">
        <v>229</v>
      </c>
      <c r="B2" s="35"/>
      <c r="C2" s="36"/>
      <c r="D2" s="36"/>
      <c r="E2" s="36"/>
      <c r="F2" s="36"/>
      <c r="G2" s="36"/>
      <c r="H2" s="36"/>
      <c r="I2" s="36"/>
      <c r="J2" s="36"/>
      <c r="K2" s="36"/>
      <c r="L2" s="36"/>
      <c r="M2" s="36"/>
      <c r="N2" s="37"/>
      <c r="O2" s="37"/>
      <c r="P2" s="37"/>
    </row>
    <row r="4" spans="1:16">
      <c r="A4" s="268" t="s">
        <v>166</v>
      </c>
    </row>
    <row r="6" spans="1:16">
      <c r="C6" s="269" t="s">
        <v>167</v>
      </c>
    </row>
    <row r="8" spans="1:16">
      <c r="A8" s="268" t="s">
        <v>168</v>
      </c>
      <c r="C8" s="270"/>
    </row>
    <row r="9" spans="1:16" ht="17.100000000000001" customHeight="1">
      <c r="A9" s="271" t="s">
        <v>83</v>
      </c>
      <c r="B9" s="271" t="s">
        <v>169</v>
      </c>
      <c r="C9" s="271" t="s">
        <v>170</v>
      </c>
    </row>
    <row r="10" spans="1:16" ht="17.100000000000001" customHeight="1">
      <c r="A10" s="272"/>
      <c r="B10" s="273" t="s">
        <v>171</v>
      </c>
      <c r="C10" s="274"/>
    </row>
    <row r="11" spans="1:16">
      <c r="A11" s="275" t="s">
        <v>172</v>
      </c>
      <c r="B11" s="276"/>
      <c r="C11" s="277"/>
    </row>
    <row r="12" spans="1:16">
      <c r="A12" s="275" t="s">
        <v>173</v>
      </c>
      <c r="B12" s="276"/>
      <c r="C12" s="277"/>
    </row>
    <row r="13" spans="1:16">
      <c r="A13" s="275" t="s">
        <v>174</v>
      </c>
      <c r="B13" s="276"/>
      <c r="C13" s="277"/>
    </row>
    <row r="14" spans="1:16">
      <c r="A14" s="275" t="s">
        <v>175</v>
      </c>
      <c r="B14" s="276"/>
      <c r="C14" s="277"/>
    </row>
    <row r="15" spans="1:16">
      <c r="A15" s="275" t="s">
        <v>176</v>
      </c>
      <c r="B15" s="276"/>
      <c r="C15" s="277"/>
    </row>
    <row r="16" spans="1:16" ht="39">
      <c r="A16" s="275" t="s">
        <v>177</v>
      </c>
      <c r="B16" s="276"/>
      <c r="C16" s="277"/>
    </row>
    <row r="17" spans="1:3">
      <c r="A17" s="275" t="s">
        <v>178</v>
      </c>
      <c r="B17" s="276"/>
      <c r="C17" s="277"/>
    </row>
    <row r="18" spans="1:3">
      <c r="A18" s="275" t="s">
        <v>179</v>
      </c>
      <c r="B18" s="276"/>
      <c r="C18" s="277"/>
    </row>
    <row r="19" spans="1:3">
      <c r="A19" s="275" t="s">
        <v>180</v>
      </c>
      <c r="B19" s="276"/>
      <c r="C19" s="277"/>
    </row>
    <row r="20" spans="1:3">
      <c r="A20" s="275" t="s">
        <v>181</v>
      </c>
      <c r="B20" s="276"/>
      <c r="C20" s="277"/>
    </row>
    <row r="21" spans="1:3">
      <c r="A21" s="275" t="s">
        <v>182</v>
      </c>
      <c r="B21" s="276"/>
      <c r="C21" s="277"/>
    </row>
    <row r="22" spans="1:3">
      <c r="A22" s="275" t="s">
        <v>183</v>
      </c>
      <c r="B22" s="276"/>
      <c r="C22" s="277"/>
    </row>
    <row r="23" spans="1:3">
      <c r="A23" s="278" t="s">
        <v>184</v>
      </c>
      <c r="B23" s="276"/>
      <c r="C23" s="277"/>
    </row>
    <row r="24" spans="1:3">
      <c r="A24" s="278" t="s">
        <v>185</v>
      </c>
      <c r="B24" s="276"/>
      <c r="C24" s="277"/>
    </row>
    <row r="25" spans="1:3" ht="17.100000000000001" customHeight="1">
      <c r="A25" s="279" t="s">
        <v>186</v>
      </c>
      <c r="B25" s="280"/>
      <c r="C25" s="281"/>
    </row>
    <row r="26" spans="1:3" ht="17.100000000000001" customHeight="1">
      <c r="A26" s="271" t="s">
        <v>187</v>
      </c>
      <c r="B26" s="282">
        <f>SUM(B11:B25)</f>
        <v>0</v>
      </c>
      <c r="C26" s="283"/>
    </row>
    <row r="27" spans="1:3" ht="17.100000000000001" customHeight="1">
      <c r="A27" s="284" t="s">
        <v>188</v>
      </c>
      <c r="B27" s="282"/>
      <c r="C27" s="283"/>
    </row>
    <row r="28" spans="1:3" ht="17.100000000000001" customHeight="1">
      <c r="A28" s="271"/>
      <c r="B28" s="282"/>
      <c r="C28" s="283"/>
    </row>
    <row r="29" spans="1:3" ht="16.5" customHeight="1">
      <c r="A29" s="271" t="s">
        <v>189</v>
      </c>
      <c r="B29" s="285"/>
      <c r="C29" s="285"/>
    </row>
    <row r="30" spans="1:3" ht="16.5" customHeight="1">
      <c r="A30" s="268" t="s">
        <v>190</v>
      </c>
      <c r="B30" s="286"/>
      <c r="C30" s="286"/>
    </row>
    <row r="31" spans="1:3" ht="17.100000000000001" customHeight="1">
      <c r="A31" s="287"/>
      <c r="B31" s="270"/>
    </row>
    <row r="32" spans="1:3" ht="17.100000000000001" customHeight="1">
      <c r="A32" s="287" t="s">
        <v>191</v>
      </c>
      <c r="B32" s="270"/>
      <c r="C32" s="270"/>
    </row>
    <row r="33" spans="1:3" ht="17.100000000000001" customHeight="1">
      <c r="A33" s="271" t="s">
        <v>83</v>
      </c>
      <c r="B33" s="288" t="s">
        <v>192</v>
      </c>
      <c r="C33" s="289"/>
    </row>
    <row r="34" spans="1:3" ht="17.100000000000001" customHeight="1">
      <c r="A34" s="290"/>
      <c r="B34" s="273" t="s">
        <v>193</v>
      </c>
      <c r="C34" s="291"/>
    </row>
    <row r="35" spans="1:3" ht="17.100000000000001" customHeight="1">
      <c r="A35" s="292" t="s">
        <v>194</v>
      </c>
      <c r="B35" s="280"/>
      <c r="C35" s="293"/>
    </row>
    <row r="36" spans="1:3">
      <c r="A36" s="271" t="s">
        <v>187</v>
      </c>
      <c r="B36" s="282">
        <f>SUM(B35)</f>
        <v>0</v>
      </c>
      <c r="C36" s="294"/>
    </row>
    <row r="39" spans="1:3">
      <c r="A39" s="268" t="s">
        <v>195</v>
      </c>
      <c r="B39" s="286"/>
      <c r="C39" s="286"/>
    </row>
    <row r="40" spans="1:3" ht="14.25" customHeight="1">
      <c r="A40" s="372" t="s">
        <v>196</v>
      </c>
      <c r="B40" s="372"/>
      <c r="C40" s="372"/>
    </row>
    <row r="41" spans="1:3">
      <c r="A41" s="372"/>
      <c r="B41" s="372"/>
      <c r="C41" s="372"/>
    </row>
    <row r="42" spans="1:3">
      <c r="A42" s="372"/>
      <c r="B42" s="372"/>
      <c r="C42" s="372"/>
    </row>
    <row r="43" spans="1:3">
      <c r="A43" s="268" t="s">
        <v>197</v>
      </c>
      <c r="B43" s="286"/>
      <c r="C43" s="286"/>
    </row>
    <row r="44" spans="1:3">
      <c r="B44" s="286"/>
      <c r="C44" s="286"/>
    </row>
    <row r="45" spans="1:3">
      <c r="B45" s="286"/>
      <c r="C45" s="286"/>
    </row>
  </sheetData>
  <mergeCells count="1">
    <mergeCell ref="A40:C42"/>
  </mergeCells>
  <phoneticPr fontId="1"/>
  <printOptions horizontalCentered="1"/>
  <pageMargins left="0.70866141732283472" right="0.70866141732283472" top="0.74803149606299213" bottom="0.74803149606299213" header="0.31496062992125984" footer="0.31496062992125984"/>
  <pageSetup paperSize="9" scale="7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showGridLines="0" view="pageBreakPreview" zoomScaleNormal="100" zoomScaleSheetLayoutView="100" workbookViewId="0"/>
  </sheetViews>
  <sheetFormatPr defaultColWidth="9" defaultRowHeight="18.75"/>
  <cols>
    <col min="1" max="1" width="2.5" style="296" customWidth="1"/>
    <col min="2" max="2" width="13.75" style="295" customWidth="1"/>
    <col min="3" max="3" width="5.375" style="295" customWidth="1"/>
    <col min="4" max="4" width="46.375" style="295" customWidth="1"/>
    <col min="5" max="5" width="9.75" style="295" customWidth="1"/>
    <col min="6" max="6" width="11.25" style="295" customWidth="1"/>
    <col min="7" max="7" width="4.375" style="295" customWidth="1"/>
    <col min="8" max="8" width="9" style="295"/>
    <col min="9" max="9" width="3.375" style="295" customWidth="1"/>
    <col min="10" max="10" width="11" style="295" customWidth="1"/>
    <col min="11" max="11" width="2.5" style="295" customWidth="1"/>
    <col min="12" max="12" width="3.375" style="295" customWidth="1"/>
    <col min="13" max="13" width="12.375" style="295" customWidth="1"/>
    <col min="14" max="14" width="7.25" style="296" customWidth="1"/>
    <col min="15" max="15" width="17.125" style="296" customWidth="1"/>
    <col min="16" max="16384" width="9" style="296"/>
  </cols>
  <sheetData>
    <row r="1" spans="2:14">
      <c r="B1" s="295" t="s">
        <v>222</v>
      </c>
    </row>
    <row r="3" spans="2:14">
      <c r="B3" s="295" t="s">
        <v>223</v>
      </c>
    </row>
    <row r="5" spans="2:14">
      <c r="B5" s="297" t="s">
        <v>198</v>
      </c>
      <c r="C5" s="375" t="s">
        <v>199</v>
      </c>
      <c r="D5" s="376"/>
      <c r="E5" s="376"/>
      <c r="F5" s="376"/>
      <c r="G5" s="376"/>
      <c r="H5" s="376"/>
      <c r="I5" s="376"/>
      <c r="J5" s="376"/>
      <c r="K5" s="376"/>
      <c r="L5" s="376"/>
      <c r="M5" s="377"/>
    </row>
    <row r="6" spans="2:14" ht="13.5" customHeight="1">
      <c r="B6" s="298" t="s">
        <v>200</v>
      </c>
      <c r="C6" s="378" t="s">
        <v>201</v>
      </c>
      <c r="D6" s="379"/>
      <c r="E6" s="299"/>
      <c r="F6" s="300"/>
      <c r="G6" s="300"/>
      <c r="H6" s="300"/>
      <c r="I6" s="300"/>
      <c r="J6" s="300"/>
      <c r="K6" s="300"/>
      <c r="L6" s="300"/>
      <c r="M6" s="301">
        <f>IFERROR(SUM(M9:M15),"")</f>
        <v>0</v>
      </c>
      <c r="N6" s="296" t="s">
        <v>202</v>
      </c>
    </row>
    <row r="7" spans="2:14">
      <c r="B7" s="302"/>
      <c r="C7" s="380"/>
      <c r="D7" s="381"/>
      <c r="E7" s="303"/>
      <c r="M7" s="303"/>
    </row>
    <row r="8" spans="2:14">
      <c r="B8" s="302"/>
      <c r="C8" s="382" t="s">
        <v>203</v>
      </c>
      <c r="D8" s="383"/>
      <c r="E8" s="303"/>
      <c r="J8" s="295" t="s">
        <v>204</v>
      </c>
      <c r="M8" s="303"/>
    </row>
    <row r="9" spans="2:14">
      <c r="B9" s="302"/>
      <c r="C9" s="373" t="s">
        <v>205</v>
      </c>
      <c r="D9" s="374"/>
      <c r="E9" s="303"/>
      <c r="F9" s="304">
        <v>6200000</v>
      </c>
      <c r="G9" s="305" t="s">
        <v>206</v>
      </c>
      <c r="H9" s="304">
        <v>71000</v>
      </c>
      <c r="I9" s="295" t="s">
        <v>207</v>
      </c>
      <c r="J9" s="306"/>
      <c r="K9" s="295" t="s">
        <v>208</v>
      </c>
      <c r="L9" s="295" t="s">
        <v>209</v>
      </c>
      <c r="M9" s="307" t="str">
        <f>IF(J9="","0",F9+(H9*J9))</f>
        <v>0</v>
      </c>
    </row>
    <row r="10" spans="2:14">
      <c r="B10" s="302"/>
      <c r="C10" s="373" t="s">
        <v>210</v>
      </c>
      <c r="D10" s="374"/>
      <c r="E10" s="303"/>
      <c r="M10" s="303"/>
    </row>
    <row r="11" spans="2:14">
      <c r="B11" s="302"/>
      <c r="C11" s="373" t="s">
        <v>211</v>
      </c>
      <c r="D11" s="374"/>
      <c r="E11" s="303"/>
      <c r="F11" s="304">
        <v>6200000</v>
      </c>
      <c r="G11" s="305" t="s">
        <v>206</v>
      </c>
      <c r="H11" s="304">
        <v>77000</v>
      </c>
      <c r="I11" s="295" t="s">
        <v>212</v>
      </c>
      <c r="J11" s="306"/>
      <c r="K11" s="295" t="s">
        <v>208</v>
      </c>
      <c r="L11" s="295" t="s">
        <v>213</v>
      </c>
      <c r="M11" s="307" t="str">
        <f>IF(J11="","0",F11+(H11*J11))</f>
        <v>0</v>
      </c>
    </row>
    <row r="12" spans="2:14">
      <c r="B12" s="302"/>
      <c r="C12" s="373" t="s">
        <v>214</v>
      </c>
      <c r="D12" s="374"/>
      <c r="E12" s="303"/>
      <c r="M12" s="303"/>
    </row>
    <row r="13" spans="2:14">
      <c r="B13" s="302"/>
      <c r="C13" s="373" t="s">
        <v>215</v>
      </c>
      <c r="D13" s="374"/>
      <c r="E13" s="303"/>
      <c r="F13" s="304">
        <v>6200000</v>
      </c>
      <c r="G13" s="305" t="s">
        <v>206</v>
      </c>
      <c r="H13" s="304">
        <v>87000</v>
      </c>
      <c r="I13" s="295" t="s">
        <v>207</v>
      </c>
      <c r="J13" s="306"/>
      <c r="K13" s="295" t="s">
        <v>216</v>
      </c>
      <c r="L13" s="295" t="s">
        <v>213</v>
      </c>
      <c r="M13" s="307" t="str">
        <f>IF(J13="","0",F13+(H13*J13))</f>
        <v>0</v>
      </c>
    </row>
    <row r="14" spans="2:14">
      <c r="B14" s="302"/>
      <c r="C14" s="373" t="s">
        <v>217</v>
      </c>
      <c r="D14" s="374"/>
      <c r="E14" s="303"/>
      <c r="H14" s="295" t="s">
        <v>218</v>
      </c>
      <c r="M14" s="303"/>
    </row>
    <row r="15" spans="2:14">
      <c r="B15" s="302"/>
      <c r="C15" s="386" t="s">
        <v>219</v>
      </c>
      <c r="D15" s="387"/>
      <c r="E15" s="303"/>
      <c r="F15" s="304">
        <v>25000</v>
      </c>
      <c r="G15" s="295" t="s">
        <v>212</v>
      </c>
      <c r="H15" s="306"/>
      <c r="L15" s="295" t="s">
        <v>213</v>
      </c>
      <c r="M15" s="307">
        <f>F15*H15</f>
        <v>0</v>
      </c>
    </row>
    <row r="16" spans="2:14">
      <c r="B16" s="302"/>
      <c r="C16" s="373" t="s">
        <v>220</v>
      </c>
      <c r="D16" s="374"/>
      <c r="E16" s="303"/>
      <c r="M16" s="303"/>
    </row>
    <row r="17" spans="2:13">
      <c r="B17" s="308"/>
      <c r="C17" s="384"/>
      <c r="D17" s="385"/>
      <c r="E17" s="309"/>
      <c r="F17" s="310"/>
      <c r="G17" s="310"/>
      <c r="H17" s="310"/>
      <c r="I17" s="310"/>
      <c r="J17" s="310"/>
      <c r="K17" s="310"/>
      <c r="L17" s="310"/>
      <c r="M17" s="309"/>
    </row>
  </sheetData>
  <dataConsolidate/>
  <mergeCells count="13">
    <mergeCell ref="C17:D17"/>
    <mergeCell ref="C11:D11"/>
    <mergeCell ref="C12:D12"/>
    <mergeCell ref="C13:D13"/>
    <mergeCell ref="C14:D14"/>
    <mergeCell ref="C15:D15"/>
    <mergeCell ref="C16:D16"/>
    <mergeCell ref="C10:D10"/>
    <mergeCell ref="C5:M5"/>
    <mergeCell ref="C6:D6"/>
    <mergeCell ref="C7:D7"/>
    <mergeCell ref="C8:D8"/>
    <mergeCell ref="C9:D9"/>
  </mergeCells>
  <phoneticPr fontId="1"/>
  <dataValidations count="4">
    <dataValidation type="decimal" allowBlank="1" showInputMessage="1" showErrorMessage="1" sqref="H15">
      <formula1>1</formula1>
      <formula2>366</formula2>
    </dataValidation>
    <dataValidation type="decimal" allowBlank="1" showInputMessage="1" showErrorMessage="1" sqref="J13">
      <formula1>260</formula1>
      <formula2>366</formula2>
    </dataValidation>
    <dataValidation type="decimal" allowBlank="1" showInputMessage="1" showErrorMessage="1" sqref="J11">
      <formula1>130</formula1>
      <formula2>259</formula2>
    </dataValidation>
    <dataValidation type="decimal" allowBlank="1" showInputMessage="1" showErrorMessage="1" sqref="J9">
      <formula1>1</formula1>
      <formula2>129</formula2>
    </dataValidation>
  </dataValidations>
  <pageMargins left="0.70866141732283472" right="0.70866141732283472" top="0.74803149606299213" bottom="0.74803149606299213" header="0.31496062992125984" footer="0.31496062992125984"/>
  <pageSetup paperSize="9" scale="84"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様式１（全事業共通）</vt:lpstr>
      <vt:lpstr>様式２</vt:lpstr>
      <vt:lpstr>様式２（内訳書）</vt:lpstr>
      <vt:lpstr>様式３</vt:lpstr>
      <vt:lpstr>様式４－１</vt:lpstr>
      <vt:lpstr>様式４－２</vt:lpstr>
      <vt:lpstr>'様式１（全事業共通）'!Print_Area</vt:lpstr>
      <vt:lpstr>様式２!Print_Area</vt:lpstr>
      <vt:lpstr>'様式２（内訳書）'!Print_Area</vt:lpstr>
      <vt:lpstr>様式３!Print_Area</vt:lpstr>
      <vt:lpstr>'様式４－１'!Print_Area</vt:lpstr>
      <vt:lpstr>'様式４－２'!Print_Area</vt:lpstr>
      <vt:lpstr>様式２!Print_Titles</vt:lpstr>
      <vt:lpstr>'様式２（内訳書）'!Print_Titles</vt:lpstr>
      <vt:lpstr>様式３!Print_Titles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紘至(makino-koujimk)</dc:creator>
  <cp:lastModifiedBy>福岡県</cp:lastModifiedBy>
  <cp:lastPrinted>2025-06-06T12:59:03Z</cp:lastPrinted>
  <dcterms:created xsi:type="dcterms:W3CDTF">2024-12-23T05:25:16Z</dcterms:created>
  <dcterms:modified xsi:type="dcterms:W3CDTF">2025-06-09T01:59:16Z</dcterms:modified>
</cp:coreProperties>
</file>