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158畜産課\◎2024年度（令和6年度）一時利用\D_畜政\D1_畜政一般\D101_家畜飼養頭羽数\☆R06_2_1調査\05 ホームページ掲載\"/>
    </mc:Choice>
  </mc:AlternateContent>
  <bookViews>
    <workbookView xWindow="10245" yWindow="-15" windowWidth="10290" windowHeight="8160" tabRatio="881"/>
  </bookViews>
  <sheets>
    <sheet name="１　家畜飼養戸数及び頭羽数の推移" sheetId="13" r:id="rId1"/>
    <sheet name="（１）家畜飼養戸数及び頭羽数" sheetId="4" r:id="rId2"/>
    <sheet name="（２）飼養規模別飼養戸数" sheetId="16" r:id="rId3"/>
    <sheet name="（３）肉用牛の内訳" sheetId="18" r:id="rId4"/>
    <sheet name="(4)豚　(5)採卵鶏及び種鶏　(6)ブロイラー" sheetId="36" r:id="rId5"/>
    <sheet name="　(7)飼料作物作付状況　その１" sheetId="27" r:id="rId6"/>
    <sheet name="(7)飼料作物作付状況　その２" sheetId="34" r:id="rId7"/>
    <sheet name="(8)農業法人数" sheetId="11" r:id="rId8"/>
  </sheets>
  <definedNames>
    <definedName name="_Regression_Int" localSheetId="5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6" hidden="1">1</definedName>
    <definedName name="_xlnm.Print_Area" localSheetId="5">'　(7)飼料作物作付状況　その１'!$A$1:$O$38</definedName>
    <definedName name="_xlnm.Print_Area" localSheetId="1">'（１）家畜飼養戸数及び頭羽数'!$A$1:$AD$50</definedName>
    <definedName name="_xlnm.Print_Area" localSheetId="2">'（２）飼養規模別飼養戸数'!$A$1:$AC$44</definedName>
    <definedName name="_xlnm.Print_Area" localSheetId="3">'（３）肉用牛の内訳'!$A$1:$AB$43</definedName>
    <definedName name="_xlnm.Print_Area" localSheetId="4">'(4)豚　(5)採卵鶏及び種鶏　(6)ブロイラー'!$A$1:$X$45</definedName>
    <definedName name="_xlnm.Print_Area" localSheetId="6">'(7)飼料作物作付状況　その２'!$A$1:$Q$38</definedName>
    <definedName name="_xlnm.Print_Area" localSheetId="7">'(8)農業法人数'!$A$1:$G$53</definedName>
    <definedName name="_xlnm.Print_Area" localSheetId="0">'１　家畜飼養戸数及び頭羽数の推移'!$A$1:$V$87</definedName>
    <definedName name="Print_Area_MI" localSheetId="5">'　(7)飼料作物作付状況　その１'!$A$2:$H$38</definedName>
    <definedName name="Print_Area_MI" localSheetId="1">'（１）家畜飼養戸数及び頭羽数'!$A$2:$N$29</definedName>
    <definedName name="Print_Area_MI" localSheetId="2">'（２）飼養規模別飼養戸数'!$P$2:$AD$21</definedName>
    <definedName name="Print_Area_MI" localSheetId="3">'（３）肉用牛の内訳'!$A$2:$M$21</definedName>
    <definedName name="Print_Area_MI" localSheetId="4">'(4)豚　(5)採卵鶏及び種鶏　(6)ブロイラー'!#REF!</definedName>
    <definedName name="Print_Area_MI" localSheetId="6">'(7)飼料作物作付状況　その２'!$A$2:$H$38</definedName>
  </definedNames>
  <calcPr calcId="152511"/>
</workbook>
</file>

<file path=xl/calcChain.xml><?xml version="1.0" encoding="utf-8"?>
<calcChain xmlns="http://schemas.openxmlformats.org/spreadsheetml/2006/main">
  <c r="G46" i="11" l="1"/>
  <c r="F46" i="11"/>
  <c r="E46" i="11"/>
  <c r="D46" i="11"/>
  <c r="C45" i="11"/>
  <c r="C44" i="11"/>
  <c r="C43" i="11"/>
  <c r="C42" i="11"/>
  <c r="C41" i="11"/>
  <c r="C40" i="11"/>
  <c r="C46" i="11" s="1"/>
  <c r="G39" i="11"/>
  <c r="F39" i="11"/>
  <c r="E39" i="11"/>
  <c r="D39" i="11"/>
  <c r="C38" i="11"/>
  <c r="C37" i="11"/>
  <c r="C36" i="11"/>
  <c r="C35" i="11"/>
  <c r="C39" i="11" s="1"/>
  <c r="C34" i="11"/>
  <c r="C33" i="11"/>
  <c r="G32" i="11"/>
  <c r="F32" i="11"/>
  <c r="E32" i="11"/>
  <c r="D32" i="11"/>
  <c r="C31" i="11"/>
  <c r="C30" i="11"/>
  <c r="C29" i="11"/>
  <c r="C28" i="11"/>
  <c r="C27" i="11"/>
  <c r="C26" i="11"/>
  <c r="C32" i="11" s="1"/>
  <c r="G25" i="11"/>
  <c r="F25" i="11"/>
  <c r="E25" i="11"/>
  <c r="D25" i="11"/>
  <c r="C24" i="11"/>
  <c r="C23" i="11"/>
  <c r="C21" i="11"/>
  <c r="C19" i="11"/>
  <c r="C25" i="11" s="1"/>
  <c r="G18" i="11"/>
  <c r="F18" i="11"/>
  <c r="E18" i="11"/>
  <c r="D18" i="11"/>
  <c r="C17" i="11"/>
  <c r="C16" i="11"/>
  <c r="C15" i="11"/>
  <c r="C14" i="11"/>
  <c r="C13" i="11"/>
  <c r="C12" i="11"/>
  <c r="C18" i="11" s="1"/>
  <c r="G11" i="11"/>
  <c r="F11" i="11"/>
  <c r="E11" i="11"/>
  <c r="D11" i="11"/>
  <c r="C10" i="11"/>
  <c r="C9" i="11"/>
  <c r="C8" i="11"/>
  <c r="C7" i="11"/>
  <c r="C6" i="11"/>
  <c r="C5" i="11"/>
  <c r="C11" i="11" s="1"/>
  <c r="Q32" i="34"/>
  <c r="P32" i="34"/>
  <c r="O32" i="34"/>
  <c r="Q28" i="34"/>
  <c r="P28" i="34"/>
  <c r="O28" i="34"/>
  <c r="Q24" i="34"/>
  <c r="P24" i="34"/>
  <c r="O24" i="34"/>
  <c r="Q20" i="34"/>
  <c r="P20" i="34"/>
  <c r="O20" i="34"/>
  <c r="Q16" i="34"/>
  <c r="P16" i="34"/>
  <c r="O16" i="34"/>
  <c r="Q12" i="34"/>
  <c r="P12" i="34"/>
  <c r="O12" i="34"/>
  <c r="K32" i="34"/>
  <c r="N31" i="34"/>
  <c r="M31" i="34"/>
  <c r="L31" i="34"/>
  <c r="K31" i="34"/>
  <c r="J31" i="34"/>
  <c r="N30" i="34"/>
  <c r="M30" i="34"/>
  <c r="L30" i="34"/>
  <c r="K30" i="34"/>
  <c r="J30" i="34"/>
  <c r="N29" i="34"/>
  <c r="N32" i="34" s="1"/>
  <c r="M29" i="34"/>
  <c r="M32" i="34" s="1"/>
  <c r="L29" i="34"/>
  <c r="L32" i="34" s="1"/>
  <c r="K29" i="34"/>
  <c r="J29" i="34"/>
  <c r="J32" i="34" s="1"/>
  <c r="K28" i="34"/>
  <c r="N27" i="34"/>
  <c r="M27" i="34"/>
  <c r="L27" i="34"/>
  <c r="K27" i="34"/>
  <c r="J27" i="34"/>
  <c r="N26" i="34"/>
  <c r="M26" i="34"/>
  <c r="L26" i="34"/>
  <c r="K26" i="34"/>
  <c r="J26" i="34"/>
  <c r="N25" i="34"/>
  <c r="N28" i="34" s="1"/>
  <c r="M25" i="34"/>
  <c r="M28" i="34" s="1"/>
  <c r="L25" i="34"/>
  <c r="L28" i="34" s="1"/>
  <c r="K25" i="34"/>
  <c r="J25" i="34"/>
  <c r="J28" i="34" s="1"/>
  <c r="K24" i="34"/>
  <c r="N23" i="34"/>
  <c r="M23" i="34"/>
  <c r="L23" i="34"/>
  <c r="K23" i="34"/>
  <c r="J23" i="34"/>
  <c r="N22" i="34"/>
  <c r="M22" i="34"/>
  <c r="L22" i="34"/>
  <c r="K22" i="34"/>
  <c r="J22" i="34"/>
  <c r="N21" i="34"/>
  <c r="N24" i="34" s="1"/>
  <c r="M21" i="34"/>
  <c r="M24" i="34" s="1"/>
  <c r="L21" i="34"/>
  <c r="L24" i="34" s="1"/>
  <c r="K21" i="34"/>
  <c r="J21" i="34"/>
  <c r="J24" i="34" s="1"/>
  <c r="K20" i="34"/>
  <c r="N19" i="34"/>
  <c r="M19" i="34"/>
  <c r="L19" i="34"/>
  <c r="K19" i="34"/>
  <c r="J19" i="34"/>
  <c r="N18" i="34"/>
  <c r="M18" i="34"/>
  <c r="L18" i="34"/>
  <c r="K18" i="34"/>
  <c r="J18" i="34"/>
  <c r="N17" i="34"/>
  <c r="N20" i="34" s="1"/>
  <c r="M17" i="34"/>
  <c r="M20" i="34" s="1"/>
  <c r="L17" i="34"/>
  <c r="L20" i="34" s="1"/>
  <c r="K17" i="34"/>
  <c r="J17" i="34"/>
  <c r="J20" i="34" s="1"/>
  <c r="K16" i="34"/>
  <c r="N15" i="34"/>
  <c r="M15" i="34"/>
  <c r="L15" i="34"/>
  <c r="K15" i="34"/>
  <c r="J15" i="34"/>
  <c r="N14" i="34"/>
  <c r="M14" i="34"/>
  <c r="L14" i="34"/>
  <c r="K14" i="34"/>
  <c r="J14" i="34"/>
  <c r="N13" i="34"/>
  <c r="N16" i="34" s="1"/>
  <c r="M13" i="34"/>
  <c r="M16" i="34" s="1"/>
  <c r="L13" i="34"/>
  <c r="L16" i="34" s="1"/>
  <c r="K13" i="34"/>
  <c r="J13" i="34"/>
  <c r="J16" i="34" s="1"/>
  <c r="N11" i="34"/>
  <c r="M11" i="34"/>
  <c r="L11" i="34"/>
  <c r="K11" i="34"/>
  <c r="J11" i="34"/>
  <c r="N10" i="34"/>
  <c r="M10" i="34"/>
  <c r="L10" i="34"/>
  <c r="K10" i="34"/>
  <c r="J10" i="34"/>
  <c r="N9" i="34"/>
  <c r="M9" i="34"/>
  <c r="L9" i="34"/>
  <c r="K9" i="34"/>
  <c r="J9" i="34"/>
  <c r="I31" i="34"/>
  <c r="I30" i="34"/>
  <c r="I29" i="34"/>
  <c r="I32" i="34" s="1"/>
  <c r="I27" i="34"/>
  <c r="I26" i="34"/>
  <c r="I25" i="34"/>
  <c r="I28" i="34" s="1"/>
  <c r="I23" i="34"/>
  <c r="I22" i="34"/>
  <c r="I21" i="34"/>
  <c r="I24" i="34" s="1"/>
  <c r="I19" i="34"/>
  <c r="I18" i="34"/>
  <c r="I17" i="34"/>
  <c r="I20" i="34" s="1"/>
  <c r="I15" i="34"/>
  <c r="I14" i="34"/>
  <c r="I13" i="34"/>
  <c r="I16" i="34" s="1"/>
  <c r="I11" i="34"/>
  <c r="I10" i="34"/>
  <c r="I9" i="34"/>
  <c r="H31" i="34"/>
  <c r="G31" i="34"/>
  <c r="H30" i="34"/>
  <c r="G30" i="34"/>
  <c r="H29" i="34"/>
  <c r="H32" i="34" s="1"/>
  <c r="G29" i="34"/>
  <c r="G32" i="34" s="1"/>
  <c r="H27" i="34"/>
  <c r="G27" i="34"/>
  <c r="H26" i="34"/>
  <c r="G26" i="34"/>
  <c r="H25" i="34"/>
  <c r="H28" i="34" s="1"/>
  <c r="G25" i="34"/>
  <c r="G28" i="34" s="1"/>
  <c r="H23" i="34"/>
  <c r="G23" i="34"/>
  <c r="H22" i="34"/>
  <c r="G22" i="34"/>
  <c r="H21" i="34"/>
  <c r="H24" i="34" s="1"/>
  <c r="G21" i="34"/>
  <c r="G24" i="34" s="1"/>
  <c r="H19" i="34"/>
  <c r="G19" i="34"/>
  <c r="H18" i="34"/>
  <c r="G18" i="34"/>
  <c r="H17" i="34"/>
  <c r="H20" i="34" s="1"/>
  <c r="G17" i="34"/>
  <c r="G20" i="34" s="1"/>
  <c r="H15" i="34"/>
  <c r="G15" i="34"/>
  <c r="H14" i="34"/>
  <c r="G14" i="34"/>
  <c r="H13" i="34"/>
  <c r="H16" i="34" s="1"/>
  <c r="G13" i="34"/>
  <c r="G16" i="34" s="1"/>
  <c r="H11" i="34"/>
  <c r="H10" i="34"/>
  <c r="H9" i="34"/>
  <c r="G11" i="34"/>
  <c r="G10" i="34"/>
  <c r="G9" i="34"/>
  <c r="G12" i="34" s="1"/>
  <c r="F32" i="34"/>
  <c r="D32" i="34"/>
  <c r="C32" i="34"/>
  <c r="E31" i="34"/>
  <c r="E30" i="34"/>
  <c r="E32" i="34" s="1"/>
  <c r="E29" i="34"/>
  <c r="F28" i="34"/>
  <c r="D28" i="34"/>
  <c r="C28" i="34"/>
  <c r="E27" i="34"/>
  <c r="E26" i="34"/>
  <c r="E28" i="34" s="1"/>
  <c r="E25" i="34"/>
  <c r="F24" i="34"/>
  <c r="D24" i="34"/>
  <c r="C24" i="34"/>
  <c r="E23" i="34"/>
  <c r="E22" i="34"/>
  <c r="E21" i="34"/>
  <c r="E24" i="34" s="1"/>
  <c r="F20" i="34"/>
  <c r="D20" i="34"/>
  <c r="C20" i="34"/>
  <c r="E19" i="34"/>
  <c r="E18" i="34"/>
  <c r="E17" i="34"/>
  <c r="E20" i="34" s="1"/>
  <c r="F16" i="34"/>
  <c r="D16" i="34"/>
  <c r="C16" i="34"/>
  <c r="E15" i="34"/>
  <c r="E14" i="34"/>
  <c r="E16" i="34" s="1"/>
  <c r="E13" i="34"/>
  <c r="F12" i="34"/>
  <c r="D12" i="34"/>
  <c r="C12" i="34"/>
  <c r="E11" i="34"/>
  <c r="E10" i="34"/>
  <c r="E12" i="34" s="1"/>
  <c r="H12" i="34"/>
  <c r="E9" i="34"/>
  <c r="O32" i="27"/>
  <c r="N32" i="27"/>
  <c r="L32" i="27"/>
  <c r="K32" i="27"/>
  <c r="J32" i="27"/>
  <c r="I32" i="27"/>
  <c r="M31" i="27"/>
  <c r="M30" i="27"/>
  <c r="M29" i="27"/>
  <c r="M32" i="27" s="1"/>
  <c r="O28" i="27"/>
  <c r="N28" i="27"/>
  <c r="L28" i="27"/>
  <c r="K28" i="27"/>
  <c r="J28" i="27"/>
  <c r="I28" i="27"/>
  <c r="M27" i="27"/>
  <c r="M26" i="27"/>
  <c r="M25" i="27"/>
  <c r="M28" i="27" s="1"/>
  <c r="O24" i="27"/>
  <c r="N24" i="27"/>
  <c r="L24" i="27"/>
  <c r="K24" i="27"/>
  <c r="J24" i="27"/>
  <c r="I24" i="27"/>
  <c r="M23" i="27"/>
  <c r="M22" i="27"/>
  <c r="M21" i="27"/>
  <c r="M24" i="27" s="1"/>
  <c r="O20" i="27"/>
  <c r="N20" i="27"/>
  <c r="L20" i="27"/>
  <c r="K20" i="27"/>
  <c r="J20" i="27"/>
  <c r="I20" i="27"/>
  <c r="M19" i="27"/>
  <c r="M18" i="27"/>
  <c r="M17" i="27"/>
  <c r="M20" i="27" s="1"/>
  <c r="O16" i="27"/>
  <c r="N16" i="27"/>
  <c r="L16" i="27"/>
  <c r="K16" i="27"/>
  <c r="J16" i="27"/>
  <c r="I16" i="27"/>
  <c r="M15" i="27"/>
  <c r="M14" i="27"/>
  <c r="M13" i="27"/>
  <c r="M16" i="27" s="1"/>
  <c r="O12" i="27"/>
  <c r="N12" i="27"/>
  <c r="L12" i="27"/>
  <c r="K12" i="27"/>
  <c r="J12" i="27"/>
  <c r="I12" i="27"/>
  <c r="M11" i="27"/>
  <c r="M10" i="27"/>
  <c r="M9" i="27"/>
  <c r="M12" i="27" s="1"/>
  <c r="H32" i="27"/>
  <c r="G32" i="27"/>
  <c r="F32" i="27"/>
  <c r="D32" i="27"/>
  <c r="C32" i="27"/>
  <c r="E31" i="27"/>
  <c r="E30" i="27"/>
  <c r="E32" i="27" s="1"/>
  <c r="E29" i="27"/>
  <c r="H28" i="27"/>
  <c r="G28" i="27"/>
  <c r="F28" i="27"/>
  <c r="D28" i="27"/>
  <c r="C28" i="27"/>
  <c r="E27" i="27"/>
  <c r="E26" i="27"/>
  <c r="E25" i="27"/>
  <c r="E28" i="27" s="1"/>
  <c r="H24" i="27"/>
  <c r="G24" i="27"/>
  <c r="F24" i="27"/>
  <c r="D24" i="27"/>
  <c r="C24" i="27"/>
  <c r="E23" i="27"/>
  <c r="E22" i="27"/>
  <c r="E24" i="27" s="1"/>
  <c r="E21" i="27"/>
  <c r="H20" i="27"/>
  <c r="G20" i="27"/>
  <c r="F20" i="27"/>
  <c r="D20" i="27"/>
  <c r="C20" i="27"/>
  <c r="E19" i="27"/>
  <c r="E18" i="27"/>
  <c r="E17" i="27"/>
  <c r="E20" i="27" s="1"/>
  <c r="H16" i="27"/>
  <c r="G16" i="27"/>
  <c r="F16" i="27"/>
  <c r="D16" i="27"/>
  <c r="C16" i="27"/>
  <c r="E15" i="27"/>
  <c r="E14" i="27"/>
  <c r="E16" i="27" s="1"/>
  <c r="E13" i="27"/>
  <c r="H12" i="27"/>
  <c r="G12" i="27"/>
  <c r="F12" i="27"/>
  <c r="D12" i="27"/>
  <c r="C12" i="27"/>
  <c r="E11" i="27"/>
  <c r="E10" i="27"/>
  <c r="E9" i="27"/>
  <c r="E12" i="27" s="1"/>
  <c r="AB41" i="18" l="1"/>
  <c r="AB39" i="18"/>
  <c r="AB37" i="18"/>
  <c r="AB35" i="18"/>
  <c r="AB33" i="18"/>
  <c r="AB31" i="18"/>
  <c r="U19" i="18"/>
  <c r="T19" i="18"/>
  <c r="V19" i="18" s="1"/>
  <c r="V17" i="18"/>
  <c r="U17" i="18"/>
  <c r="T17" i="18"/>
  <c r="U15" i="18"/>
  <c r="T15" i="18"/>
  <c r="V15" i="18" s="1"/>
  <c r="U13" i="18"/>
  <c r="T13" i="18"/>
  <c r="V13" i="18" s="1"/>
  <c r="U11" i="18"/>
  <c r="T11" i="18"/>
  <c r="V11" i="18" s="1"/>
  <c r="V9" i="18"/>
  <c r="U9" i="18"/>
  <c r="T9" i="18"/>
  <c r="Z36" i="16"/>
  <c r="Z42" i="16" s="1"/>
  <c r="O19" i="16"/>
  <c r="O17" i="16"/>
  <c r="O15" i="16"/>
  <c r="O13" i="16"/>
  <c r="O11" i="16"/>
  <c r="O9" i="16"/>
  <c r="AD49" i="4" l="1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O28" i="4"/>
  <c r="O27" i="4"/>
  <c r="O26" i="4"/>
  <c r="AB43" i="18" l="1"/>
  <c r="H9" i="18"/>
  <c r="I9" i="18"/>
  <c r="H11" i="18"/>
  <c r="I11" i="18"/>
  <c r="H13" i="18"/>
  <c r="I13" i="18"/>
  <c r="H15" i="18"/>
  <c r="I15" i="18"/>
  <c r="H17" i="18"/>
  <c r="I17" i="18"/>
  <c r="H19" i="18"/>
  <c r="I19" i="18"/>
  <c r="AC28" i="4"/>
  <c r="AA28" i="4"/>
  <c r="Y16" i="4" l="1"/>
  <c r="Y28" i="4" s="1"/>
  <c r="Q28" i="4"/>
  <c r="S28" i="4"/>
  <c r="U28" i="4"/>
  <c r="W28" i="4"/>
  <c r="L28" i="4"/>
  <c r="G28" i="4"/>
  <c r="E28" i="4"/>
  <c r="B28" i="4"/>
  <c r="I25" i="4"/>
  <c r="I22" i="4"/>
  <c r="I19" i="4"/>
  <c r="I16" i="4"/>
  <c r="I13" i="4"/>
  <c r="I10" i="4"/>
  <c r="D28" i="4"/>
  <c r="L27" i="4"/>
  <c r="B52" i="13"/>
  <c r="I28" i="4" l="1"/>
  <c r="S20" i="36"/>
  <c r="S18" i="36"/>
  <c r="S16" i="36"/>
  <c r="S14" i="36"/>
  <c r="S12" i="36"/>
  <c r="S10" i="36"/>
  <c r="J20" i="36"/>
  <c r="J18" i="36"/>
  <c r="J16" i="36"/>
  <c r="J14" i="36"/>
  <c r="J12" i="36"/>
  <c r="J10" i="36"/>
  <c r="M22" i="36"/>
  <c r="L22" i="36"/>
  <c r="K22" i="36"/>
  <c r="I22" i="36"/>
  <c r="H22" i="36"/>
  <c r="G22" i="36"/>
  <c r="F22" i="36"/>
  <c r="E22" i="36"/>
  <c r="D22" i="36"/>
  <c r="C22" i="36"/>
  <c r="J22" i="36" l="1"/>
  <c r="B22" i="36"/>
  <c r="Q35" i="34" l="1"/>
  <c r="P35" i="34"/>
  <c r="O35" i="34"/>
  <c r="Q34" i="34"/>
  <c r="P34" i="34"/>
  <c r="O34" i="34"/>
  <c r="Q33" i="34"/>
  <c r="P33" i="34"/>
  <c r="O33" i="34"/>
  <c r="M12" i="34"/>
  <c r="N35" i="34"/>
  <c r="M35" i="34"/>
  <c r="L35" i="34"/>
  <c r="K35" i="34"/>
  <c r="J35" i="34"/>
  <c r="I35" i="34"/>
  <c r="N34" i="34"/>
  <c r="M34" i="34"/>
  <c r="L34" i="34"/>
  <c r="I34" i="34"/>
  <c r="N33" i="34"/>
  <c r="M33" i="34"/>
  <c r="L33" i="34"/>
  <c r="K33" i="34"/>
  <c r="J33" i="34"/>
  <c r="O35" i="27"/>
  <c r="N35" i="27"/>
  <c r="L35" i="27"/>
  <c r="K35" i="27"/>
  <c r="J35" i="27"/>
  <c r="I35" i="27"/>
  <c r="O34" i="27"/>
  <c r="N34" i="27"/>
  <c r="L34" i="27"/>
  <c r="K34" i="27"/>
  <c r="J34" i="27"/>
  <c r="I34" i="27"/>
  <c r="O33" i="27"/>
  <c r="N33" i="27"/>
  <c r="L33" i="27"/>
  <c r="K33" i="27"/>
  <c r="J33" i="27"/>
  <c r="I33" i="27"/>
  <c r="N44" i="36"/>
  <c r="X44" i="36"/>
  <c r="W44" i="36"/>
  <c r="V44" i="36"/>
  <c r="U44" i="36"/>
  <c r="T44" i="36"/>
  <c r="S44" i="36"/>
  <c r="R44" i="36"/>
  <c r="Q44" i="36"/>
  <c r="P44" i="36"/>
  <c r="V22" i="36"/>
  <c r="U22" i="36"/>
  <c r="T22" i="36"/>
  <c r="R22" i="36"/>
  <c r="Q22" i="36"/>
  <c r="P22" i="36"/>
  <c r="O22" i="36"/>
  <c r="N22" i="36"/>
  <c r="W20" i="36"/>
  <c r="X20" i="36" s="1"/>
  <c r="W18" i="36"/>
  <c r="X18" i="36" s="1"/>
  <c r="W16" i="36"/>
  <c r="X16" i="36" s="1"/>
  <c r="W14" i="36"/>
  <c r="X14" i="36" s="1"/>
  <c r="W12" i="36"/>
  <c r="X12" i="36" s="1"/>
  <c r="W10" i="36"/>
  <c r="S22" i="36"/>
  <c r="H44" i="36"/>
  <c r="G44" i="36"/>
  <c r="F44" i="36"/>
  <c r="E44" i="36"/>
  <c r="C44" i="36"/>
  <c r="B44" i="36"/>
  <c r="J42" i="36"/>
  <c r="I42" i="36"/>
  <c r="D42" i="36"/>
  <c r="J40" i="36"/>
  <c r="I40" i="36"/>
  <c r="D40" i="36"/>
  <c r="J38" i="36"/>
  <c r="I38" i="36"/>
  <c r="D38" i="36"/>
  <c r="J36" i="36"/>
  <c r="I36" i="36"/>
  <c r="D36" i="36"/>
  <c r="J34" i="36"/>
  <c r="I34" i="36"/>
  <c r="D34" i="36"/>
  <c r="J32" i="36"/>
  <c r="I32" i="36"/>
  <c r="D32" i="36"/>
  <c r="U43" i="18"/>
  <c r="T43" i="18"/>
  <c r="S43" i="18"/>
  <c r="Q43" i="18"/>
  <c r="P43" i="18"/>
  <c r="O43" i="18"/>
  <c r="Y41" i="18"/>
  <c r="X41" i="18"/>
  <c r="W41" i="18"/>
  <c r="V41" i="18"/>
  <c r="R41" i="18"/>
  <c r="Z41" i="18" s="1"/>
  <c r="Y39" i="18"/>
  <c r="X39" i="18"/>
  <c r="W39" i="18"/>
  <c r="V39" i="18"/>
  <c r="R39" i="18"/>
  <c r="Y37" i="18"/>
  <c r="X37" i="18"/>
  <c r="W37" i="18"/>
  <c r="V37" i="18"/>
  <c r="R37" i="18"/>
  <c r="Y35" i="18"/>
  <c r="X35" i="18"/>
  <c r="W35" i="18"/>
  <c r="V35" i="18"/>
  <c r="R35" i="18"/>
  <c r="Y33" i="18"/>
  <c r="X33" i="18"/>
  <c r="W33" i="18"/>
  <c r="V33" i="18"/>
  <c r="R33" i="18"/>
  <c r="Z33" i="18" s="1"/>
  <c r="Y31" i="18"/>
  <c r="X31" i="18"/>
  <c r="W31" i="18"/>
  <c r="V31" i="18"/>
  <c r="V43" i="18" s="1"/>
  <c r="R31" i="18"/>
  <c r="X21" i="18"/>
  <c r="W21" i="18"/>
  <c r="R21" i="18"/>
  <c r="Q21" i="18"/>
  <c r="O21" i="18"/>
  <c r="N21" i="18"/>
  <c r="Y19" i="18"/>
  <c r="Y17" i="18"/>
  <c r="AB17" i="18"/>
  <c r="Y15" i="18"/>
  <c r="Y13" i="18"/>
  <c r="Y11" i="18"/>
  <c r="Y9" i="18"/>
  <c r="Y42" i="16"/>
  <c r="X42" i="16"/>
  <c r="W42" i="16"/>
  <c r="V42" i="16"/>
  <c r="U42" i="16"/>
  <c r="T42" i="16"/>
  <c r="S42" i="16"/>
  <c r="R42" i="16"/>
  <c r="Z40" i="16"/>
  <c r="Z38" i="16"/>
  <c r="Z34" i="16"/>
  <c r="Z32" i="16"/>
  <c r="Z30" i="16"/>
  <c r="AB21" i="16"/>
  <c r="AA21" i="16"/>
  <c r="Z21" i="16"/>
  <c r="Y21" i="16"/>
  <c r="X21" i="16"/>
  <c r="W21" i="16"/>
  <c r="V21" i="16"/>
  <c r="U21" i="16"/>
  <c r="T21" i="16"/>
  <c r="S21" i="16"/>
  <c r="R21" i="16"/>
  <c r="Q21" i="16"/>
  <c r="P21" i="16"/>
  <c r="AC19" i="16"/>
  <c r="AC17" i="16"/>
  <c r="AC15" i="16"/>
  <c r="AC13" i="16"/>
  <c r="AC11" i="16"/>
  <c r="AC9" i="16"/>
  <c r="M35" i="27" l="1"/>
  <c r="Z39" i="18"/>
  <c r="P36" i="34"/>
  <c r="N36" i="27"/>
  <c r="M34" i="27"/>
  <c r="L36" i="27"/>
  <c r="I36" i="27"/>
  <c r="O36" i="34"/>
  <c r="Q36" i="34"/>
  <c r="O36" i="27"/>
  <c r="K36" i="27"/>
  <c r="M33" i="27"/>
  <c r="M36" i="27" s="1"/>
  <c r="J36" i="27"/>
  <c r="M44" i="36"/>
  <c r="J44" i="36"/>
  <c r="I44" i="36"/>
  <c r="D44" i="36"/>
  <c r="W22" i="36"/>
  <c r="X10" i="36"/>
  <c r="X22" i="36" s="1"/>
  <c r="W43" i="18"/>
  <c r="X43" i="18"/>
  <c r="R43" i="18"/>
  <c r="Y43" i="18"/>
  <c r="Z37" i="18"/>
  <c r="Y21" i="18"/>
  <c r="T21" i="18"/>
  <c r="S21" i="18"/>
  <c r="P21" i="18"/>
  <c r="AC21" i="16"/>
  <c r="K34" i="34"/>
  <c r="K36" i="34" s="1"/>
  <c r="N36" i="34"/>
  <c r="M36" i="34"/>
  <c r="L36" i="34"/>
  <c r="I12" i="34"/>
  <c r="N12" i="34"/>
  <c r="I33" i="34"/>
  <c r="I36" i="34" s="1"/>
  <c r="K12" i="34"/>
  <c r="L12" i="34"/>
  <c r="AB15" i="18"/>
  <c r="AB11" i="18"/>
  <c r="AB19" i="18"/>
  <c r="Z21" i="18"/>
  <c r="AB13" i="18"/>
  <c r="Z35" i="18"/>
  <c r="U21" i="18"/>
  <c r="Z31" i="18"/>
  <c r="Z43" i="18" l="1"/>
  <c r="V21" i="18"/>
  <c r="AA21" i="18" l="1"/>
  <c r="AB9" i="18"/>
  <c r="AB21" i="18" l="1"/>
  <c r="D41" i="18" l="1"/>
  <c r="D39" i="18" l="1"/>
  <c r="D31" i="18" l="1"/>
  <c r="M21" i="18" l="1"/>
  <c r="B21" i="16"/>
  <c r="F33" i="34" l="1"/>
  <c r="C34" i="27" l="1"/>
  <c r="G35" i="27" l="1"/>
  <c r="H35" i="34" l="1"/>
  <c r="H34" i="34"/>
  <c r="H33" i="34"/>
  <c r="G35" i="34"/>
  <c r="G34" i="34"/>
  <c r="G33" i="34"/>
  <c r="F35" i="34"/>
  <c r="F34" i="34"/>
  <c r="E35" i="34"/>
  <c r="D35" i="34"/>
  <c r="D34" i="34"/>
  <c r="D33" i="34"/>
  <c r="C35" i="34"/>
  <c r="C34" i="34"/>
  <c r="C33" i="34"/>
  <c r="D33" i="18"/>
  <c r="C42" i="16"/>
  <c r="D42" i="16"/>
  <c r="E42" i="16"/>
  <c r="F42" i="16"/>
  <c r="G42" i="16"/>
  <c r="H42" i="16"/>
  <c r="I42" i="16"/>
  <c r="J42" i="16"/>
  <c r="B42" i="16"/>
  <c r="K40" i="16"/>
  <c r="K38" i="16"/>
  <c r="K36" i="16"/>
  <c r="K34" i="16"/>
  <c r="K32" i="16"/>
  <c r="K30" i="16"/>
  <c r="C21" i="16"/>
  <c r="D21" i="16"/>
  <c r="E21" i="16"/>
  <c r="F21" i="16"/>
  <c r="H21" i="16"/>
  <c r="I21" i="16"/>
  <c r="J21" i="16"/>
  <c r="K21" i="16"/>
  <c r="L21" i="16"/>
  <c r="M21" i="16"/>
  <c r="N21" i="16"/>
  <c r="C36" i="34" l="1"/>
  <c r="H36" i="34"/>
  <c r="G36" i="34"/>
  <c r="F36" i="34"/>
  <c r="D36" i="34"/>
  <c r="K42" i="16"/>
  <c r="G21" i="16" l="1"/>
  <c r="O21" i="16"/>
  <c r="E34" i="34"/>
  <c r="H35" i="27"/>
  <c r="H34" i="27"/>
  <c r="H33" i="27"/>
  <c r="G34" i="27"/>
  <c r="G33" i="27"/>
  <c r="F35" i="27"/>
  <c r="F34" i="27"/>
  <c r="F33" i="27"/>
  <c r="D33" i="27"/>
  <c r="D34" i="27"/>
  <c r="D35" i="27"/>
  <c r="C35" i="27"/>
  <c r="C33" i="27"/>
  <c r="G36" i="27" l="1"/>
  <c r="E35" i="27"/>
  <c r="E33" i="34"/>
  <c r="E36" i="34" s="1"/>
  <c r="D36" i="27"/>
  <c r="F36" i="27"/>
  <c r="E34" i="27"/>
  <c r="E33" i="27"/>
  <c r="H36" i="27"/>
  <c r="C36" i="27"/>
  <c r="E36" i="27" l="1"/>
  <c r="F52" i="11" l="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G43" i="18"/>
  <c r="F43" i="18"/>
  <c r="E43" i="18"/>
  <c r="C43" i="18"/>
  <c r="B43" i="18"/>
  <c r="H41" i="18"/>
  <c r="H39" i="18"/>
  <c r="H37" i="18"/>
  <c r="D37" i="18"/>
  <c r="H35" i="18"/>
  <c r="D35" i="18"/>
  <c r="H33" i="18"/>
  <c r="I33" i="18" s="1"/>
  <c r="H31" i="18"/>
  <c r="L21" i="18"/>
  <c r="K21" i="18"/>
  <c r="F21" i="18"/>
  <c r="E21" i="18"/>
  <c r="C21" i="18"/>
  <c r="B21" i="18"/>
  <c r="I37" i="18" l="1"/>
  <c r="D53" i="11"/>
  <c r="F53" i="11"/>
  <c r="I41" i="18"/>
  <c r="I35" i="18"/>
  <c r="I39" i="18"/>
  <c r="E53" i="11"/>
  <c r="H43" i="18"/>
  <c r="D43" i="18"/>
  <c r="J19" i="18"/>
  <c r="J17" i="18"/>
  <c r="G21" i="18"/>
  <c r="J15" i="18"/>
  <c r="J13" i="18"/>
  <c r="I21" i="18"/>
  <c r="J11" i="18"/>
  <c r="D21" i="18"/>
  <c r="H21" i="18"/>
  <c r="I31" i="18"/>
  <c r="J9" i="18"/>
  <c r="I43" i="18" l="1"/>
  <c r="J21" i="18"/>
  <c r="G52" i="11" l="1"/>
  <c r="G51" i="11"/>
  <c r="G50" i="11"/>
  <c r="G49" i="11"/>
  <c r="G48" i="11"/>
  <c r="G47" i="11"/>
  <c r="C52" i="11" l="1"/>
  <c r="C51" i="11"/>
  <c r="G53" i="11"/>
  <c r="C47" i="11"/>
  <c r="C48" i="11"/>
  <c r="C50" i="11"/>
  <c r="C49" i="11"/>
  <c r="C53" i="11" l="1"/>
  <c r="J34" i="34"/>
  <c r="J36" i="34" s="1"/>
  <c r="J12" i="34"/>
</calcChain>
</file>

<file path=xl/comments1.xml><?xml version="1.0" encoding="utf-8"?>
<comments xmlns="http://schemas.openxmlformats.org/spreadsheetml/2006/main">
  <authors>
    <author>福岡県</author>
  </authors>
  <commentList>
    <comment ref="L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四捨五入</t>
        </r>
      </text>
    </comment>
    <comment ref="L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四捨五入</t>
        </r>
      </text>
    </comment>
    <comment ref="L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四捨五入</t>
        </r>
      </text>
    </comment>
  </commentList>
</comments>
</file>

<file path=xl/sharedStrings.xml><?xml version="1.0" encoding="utf-8"?>
<sst xmlns="http://schemas.openxmlformats.org/spreadsheetml/2006/main" count="961" uniqueCount="282">
  <si>
    <t>区分</t>
    <rPh sb="0" eb="2">
      <t>クブン</t>
    </rPh>
    <phoneticPr fontId="2"/>
  </si>
  <si>
    <t>ブロイラー</t>
    <phoneticPr fontId="2"/>
  </si>
  <si>
    <t>馬</t>
    <rPh sb="0" eb="1">
      <t>ウマ</t>
    </rPh>
    <phoneticPr fontId="2"/>
  </si>
  <si>
    <t>年次</t>
    <rPh sb="0" eb="2">
      <t>ネンジ</t>
    </rPh>
    <phoneticPr fontId="2"/>
  </si>
  <si>
    <t>千羽</t>
    <rPh sb="0" eb="2">
      <t>センバ</t>
    </rPh>
    <phoneticPr fontId="2"/>
  </si>
  <si>
    <t>戸</t>
    <rPh sb="0" eb="1">
      <t>ト</t>
    </rPh>
    <phoneticPr fontId="2"/>
  </si>
  <si>
    <t>頭</t>
    <rPh sb="0" eb="1">
      <t>アタマ</t>
    </rPh>
    <phoneticPr fontId="2"/>
  </si>
  <si>
    <t>昭和40年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</si>
  <si>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</si>
  <si>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乳用牛</t>
    <rPh sb="0" eb="1">
      <t>ニュウ</t>
    </rPh>
    <rPh sb="1" eb="2">
      <t>ヨウ</t>
    </rPh>
    <rPh sb="2" eb="3">
      <t>ギュウ</t>
    </rPh>
    <phoneticPr fontId="2"/>
  </si>
  <si>
    <t>戸数</t>
    <rPh sb="0" eb="2">
      <t>コスウ</t>
    </rPh>
    <phoneticPr fontId="2"/>
  </si>
  <si>
    <t>頭数</t>
    <rPh sb="0" eb="2">
      <t>トウスウ</t>
    </rPh>
    <phoneticPr fontId="2"/>
  </si>
  <si>
    <t>肉用牛</t>
    <rPh sb="0" eb="2">
      <t>ニクヨウ</t>
    </rPh>
    <rPh sb="2" eb="3">
      <t>ギュウ</t>
    </rPh>
    <phoneticPr fontId="2"/>
  </si>
  <si>
    <t>うち乳用種</t>
    <rPh sb="2" eb="3">
      <t>ニュウ</t>
    </rPh>
    <rPh sb="3" eb="4">
      <t>ヨウ</t>
    </rPh>
    <rPh sb="4" eb="5">
      <t>タネ</t>
    </rPh>
    <phoneticPr fontId="2"/>
  </si>
  <si>
    <t>豚</t>
    <rPh sb="0" eb="1">
      <t>ブタ</t>
    </rPh>
    <phoneticPr fontId="2"/>
  </si>
  <si>
    <t>羽数</t>
    <rPh sb="0" eb="1">
      <t>ハ</t>
    </rPh>
    <rPh sb="1" eb="2">
      <t>スウ</t>
    </rPh>
    <phoneticPr fontId="2"/>
  </si>
  <si>
    <t>成鶏羽数</t>
    <rPh sb="0" eb="1">
      <t>セイ</t>
    </rPh>
    <rPh sb="1" eb="2">
      <t>ケイ</t>
    </rPh>
    <rPh sb="2" eb="3">
      <t>ハ</t>
    </rPh>
    <rPh sb="3" eb="4">
      <t>スウ</t>
    </rPh>
    <phoneticPr fontId="2"/>
  </si>
  <si>
    <t>めん羊</t>
    <rPh sb="2" eb="3">
      <t>ヒツジ</t>
    </rPh>
    <phoneticPr fontId="2"/>
  </si>
  <si>
    <t>群数</t>
    <rPh sb="0" eb="1">
      <t>グン</t>
    </rPh>
    <rPh sb="1" eb="2">
      <t>スウ</t>
    </rPh>
    <phoneticPr fontId="2"/>
  </si>
  <si>
    <t>群</t>
    <rPh sb="0" eb="1">
      <t>グン</t>
    </rPh>
    <phoneticPr fontId="2"/>
  </si>
  <si>
    <t xml:space="preserve">-  </t>
    <phoneticPr fontId="2"/>
  </si>
  <si>
    <t>山羊</t>
    <rPh sb="0" eb="2">
      <t>ヤギ</t>
    </rPh>
    <phoneticPr fontId="2"/>
  </si>
  <si>
    <t>（１）家畜飼養戸数及び頭羽数</t>
  </si>
  <si>
    <t>区分</t>
  </si>
  <si>
    <t>乳肉複合</t>
  </si>
  <si>
    <t>猪豚・猪</t>
  </si>
  <si>
    <t>うち肥育馬</t>
  </si>
  <si>
    <t>うち乗用馬</t>
  </si>
  <si>
    <t>農林</t>
  </si>
  <si>
    <t>飼養戸数</t>
  </si>
  <si>
    <t>計</t>
  </si>
  <si>
    <t>飼養</t>
  </si>
  <si>
    <t>事務所</t>
  </si>
  <si>
    <t>戸数</t>
  </si>
  <si>
    <t>成鶏めす</t>
  </si>
  <si>
    <t>頭数</t>
  </si>
  <si>
    <t>羽数</t>
  </si>
  <si>
    <t>頭羽数</t>
  </si>
  <si>
    <t>戸</t>
  </si>
  <si>
    <t>頭</t>
  </si>
  <si>
    <t>羽</t>
  </si>
  <si>
    <t>群</t>
  </si>
  <si>
    <t>頭羽</t>
  </si>
  <si>
    <t>福　岡</t>
  </si>
  <si>
    <t>八　幡</t>
  </si>
  <si>
    <t>飯　塚</t>
  </si>
  <si>
    <t>筑　後</t>
  </si>
  <si>
    <t>行　橋</t>
  </si>
  <si>
    <t>うち外国種</t>
    <rPh sb="4" eb="5">
      <t>シュ</t>
    </rPh>
    <phoneticPr fontId="5"/>
  </si>
  <si>
    <t>育成牛</t>
  </si>
  <si>
    <t>１</t>
  </si>
  <si>
    <t>20</t>
  </si>
  <si>
    <t>30</t>
  </si>
  <si>
    <t>50</t>
  </si>
  <si>
    <t>100</t>
  </si>
  <si>
    <t>1</t>
  </si>
  <si>
    <t>200</t>
  </si>
  <si>
    <t>500</t>
  </si>
  <si>
    <t>～</t>
  </si>
  <si>
    <t>数</t>
  </si>
  <si>
    <t>19頭</t>
  </si>
  <si>
    <t>29</t>
  </si>
  <si>
    <t>49</t>
  </si>
  <si>
    <t>99</t>
  </si>
  <si>
    <t>4頭</t>
  </si>
  <si>
    <t>19</t>
  </si>
  <si>
    <t>9頭</t>
  </si>
  <si>
    <t>49頭</t>
  </si>
  <si>
    <t>199</t>
  </si>
  <si>
    <t>499</t>
  </si>
  <si>
    <t>999</t>
  </si>
  <si>
    <t>999羽</t>
  </si>
  <si>
    <t>おす</t>
  </si>
  <si>
    <t>めす</t>
  </si>
  <si>
    <t>肥育牛</t>
  </si>
  <si>
    <t>哺育牛</t>
  </si>
  <si>
    <t>合計</t>
  </si>
  <si>
    <t>肉用牛</t>
  </si>
  <si>
    <t>成牛</t>
  </si>
  <si>
    <t>総合計</t>
  </si>
  <si>
    <t>繁 殖 用</t>
  </si>
  <si>
    <t>雑種</t>
  </si>
  <si>
    <t>総頭数</t>
  </si>
  <si>
    <t>（６）ブロイラーの出荷羽数</t>
    <rPh sb="9" eb="11">
      <t>シュッカ</t>
    </rPh>
    <rPh sb="11" eb="12">
      <t>ハ</t>
    </rPh>
    <rPh sb="12" eb="13">
      <t>スウ</t>
    </rPh>
    <phoneticPr fontId="5"/>
  </si>
  <si>
    <t>育 成 豚</t>
    <phoneticPr fontId="5"/>
  </si>
  <si>
    <t>田</t>
  </si>
  <si>
    <t>畑</t>
  </si>
  <si>
    <t>ha</t>
  </si>
  <si>
    <t>乳用牛経営</t>
  </si>
  <si>
    <t>肉用牛経営</t>
  </si>
  <si>
    <t>そ　の  他</t>
  </si>
  <si>
    <t xml:space="preserve"> 合    計 </t>
  </si>
  <si>
    <t>豚</t>
    <phoneticPr fontId="5"/>
  </si>
  <si>
    <t>（３）肉用牛の内訳</t>
    <rPh sb="3" eb="5">
      <t>ニクヨウ</t>
    </rPh>
    <rPh sb="5" eb="6">
      <t>ギュウ</t>
    </rPh>
    <rPh sb="7" eb="9">
      <t>ウチワケ</t>
    </rPh>
    <phoneticPr fontId="5"/>
  </si>
  <si>
    <t>（４）豚の品種別内訳</t>
    <rPh sb="3" eb="4">
      <t>ブタ</t>
    </rPh>
    <rPh sb="5" eb="7">
      <t>ヒンシュ</t>
    </rPh>
    <rPh sb="7" eb="8">
      <t>ベツ</t>
    </rPh>
    <rPh sb="8" eb="10">
      <t>ウチワケ</t>
    </rPh>
    <phoneticPr fontId="5"/>
  </si>
  <si>
    <t>（８）農業法人数</t>
    <rPh sb="3" eb="5">
      <t>ノウギョウ</t>
    </rPh>
    <rPh sb="5" eb="8">
      <t>ホウジンスウ</t>
    </rPh>
    <phoneticPr fontId="2"/>
  </si>
  <si>
    <t>事務所</t>
    <rPh sb="0" eb="2">
      <t>ジム</t>
    </rPh>
    <rPh sb="2" eb="3">
      <t>ショ</t>
    </rPh>
    <phoneticPr fontId="2"/>
  </si>
  <si>
    <t>部門</t>
    <rPh sb="0" eb="2">
      <t>ブモン</t>
    </rPh>
    <phoneticPr fontId="2"/>
  </si>
  <si>
    <t>有限会社</t>
    <rPh sb="0" eb="4">
      <t>ユウゲンガイシャ</t>
    </rPh>
    <phoneticPr fontId="2"/>
  </si>
  <si>
    <t>株式会社</t>
    <rPh sb="0" eb="2">
      <t>カブシキ</t>
    </rPh>
    <rPh sb="2" eb="4">
      <t>カイシャ</t>
    </rPh>
    <phoneticPr fontId="2"/>
  </si>
  <si>
    <t>肥育馬</t>
    <rPh sb="0" eb="2">
      <t>ヒイク</t>
    </rPh>
    <rPh sb="2" eb="3">
      <t>ウマ</t>
    </rPh>
    <phoneticPr fontId="2"/>
  </si>
  <si>
    <t>計</t>
    <rPh sb="0" eb="1">
      <t>ケイ</t>
    </rPh>
    <phoneticPr fontId="2"/>
  </si>
  <si>
    <t>酪　 農</t>
    <rPh sb="0" eb="1">
      <t>ラク</t>
    </rPh>
    <rPh sb="3" eb="4">
      <t>ノウ</t>
    </rPh>
    <phoneticPr fontId="2"/>
  </si>
  <si>
    <t>養   豚</t>
    <rPh sb="0" eb="1">
      <t>オサム</t>
    </rPh>
    <rPh sb="4" eb="5">
      <t>ブタ</t>
    </rPh>
    <phoneticPr fontId="2"/>
  </si>
  <si>
    <t>養   鶏</t>
    <rPh sb="0" eb="1">
      <t>オサム</t>
    </rPh>
    <rPh sb="4" eb="5">
      <t>ニワトリ</t>
    </rPh>
    <phoneticPr fontId="2"/>
  </si>
  <si>
    <t>養   蜂</t>
    <rPh sb="0" eb="1">
      <t>オサム</t>
    </rPh>
    <rPh sb="4" eb="5">
      <t>ハチ</t>
    </rPh>
    <phoneticPr fontId="2"/>
  </si>
  <si>
    <t>小   計</t>
    <rPh sb="0" eb="1">
      <t>ショウ</t>
    </rPh>
    <rPh sb="4" eb="5">
      <t>ケイ</t>
    </rPh>
    <phoneticPr fontId="2"/>
  </si>
  <si>
    <t>農   林</t>
    <rPh sb="0" eb="1">
      <t>ノウ</t>
    </rPh>
    <rPh sb="4" eb="5">
      <t>ハヤシ</t>
    </rPh>
    <phoneticPr fontId="2"/>
  </si>
  <si>
    <t>合名･合資会社</t>
    <rPh sb="0" eb="1">
      <t>ア</t>
    </rPh>
    <rPh sb="1" eb="2">
      <t>メイ</t>
    </rPh>
    <rPh sb="3" eb="4">
      <t>ガッ</t>
    </rPh>
    <rPh sb="4" eb="5">
      <t>シ</t>
    </rPh>
    <rPh sb="5" eb="7">
      <t>ガイシャ</t>
    </rPh>
    <phoneticPr fontId="2"/>
  </si>
  <si>
    <t>育成牛のみ</t>
    <rPh sb="0" eb="2">
      <t>イクセイ</t>
    </rPh>
    <rPh sb="2" eb="3">
      <t>ギュウ</t>
    </rPh>
    <phoneticPr fontId="5"/>
  </si>
  <si>
    <t>戸</t>
    <rPh sb="0" eb="1">
      <t>コ</t>
    </rPh>
    <phoneticPr fontId="5"/>
  </si>
  <si>
    <t>数</t>
    <rPh sb="0" eb="1">
      <t>カズ</t>
    </rPh>
    <phoneticPr fontId="5"/>
  </si>
  <si>
    <t>計</t>
    <rPh sb="0" eb="1">
      <t>ケイ</t>
    </rPh>
    <phoneticPr fontId="5"/>
  </si>
  <si>
    <t>戸</t>
    <rPh sb="0" eb="1">
      <t>ト</t>
    </rPh>
    <phoneticPr fontId="5"/>
  </si>
  <si>
    <t>うち乳用種</t>
    <phoneticPr fontId="5"/>
  </si>
  <si>
    <t>うち交雑種</t>
    <phoneticPr fontId="5"/>
  </si>
  <si>
    <t>農事組合法人</t>
    <rPh sb="0" eb="2">
      <t>ノウジ</t>
    </rPh>
    <rPh sb="2" eb="4">
      <t>クミアイ</t>
    </rPh>
    <rPh sb="4" eb="6">
      <t>ホウジン</t>
    </rPh>
    <phoneticPr fontId="2"/>
  </si>
  <si>
    <t>朝　倉</t>
    <rPh sb="0" eb="1">
      <t>アサ</t>
    </rPh>
    <rPh sb="2" eb="3">
      <t>クラ</t>
    </rPh>
    <phoneticPr fontId="5"/>
  </si>
  <si>
    <t>朝　倉</t>
  </si>
  <si>
    <t>飼養戸数</t>
    <phoneticPr fontId="5"/>
  </si>
  <si>
    <t>おす</t>
    <phoneticPr fontId="5"/>
  </si>
  <si>
    <t>めす</t>
    <phoneticPr fontId="5"/>
  </si>
  <si>
    <t>頭数</t>
    <rPh sb="0" eb="2">
      <t>トウスウ</t>
    </rPh>
    <phoneticPr fontId="5"/>
  </si>
  <si>
    <t>※種鶏の戸数計は実数で記載</t>
    <rPh sb="1" eb="3">
      <t>シュケイ</t>
    </rPh>
    <rPh sb="4" eb="6">
      <t>コスウ</t>
    </rPh>
    <rPh sb="6" eb="7">
      <t>ケイ</t>
    </rPh>
    <rPh sb="8" eb="10">
      <t>ジッスウ</t>
    </rPh>
    <rPh sb="11" eb="13">
      <t>キサイ</t>
    </rPh>
    <phoneticPr fontId="5"/>
  </si>
  <si>
    <t>採卵鶏（育成鶏専門及び種鶏を除く）</t>
    <rPh sb="4" eb="6">
      <t>イクセイ</t>
    </rPh>
    <rPh sb="6" eb="7">
      <t>トリ</t>
    </rPh>
    <rPh sb="7" eb="9">
      <t>センモン</t>
    </rPh>
    <rPh sb="9" eb="10">
      <t>オヨ</t>
    </rPh>
    <phoneticPr fontId="5"/>
  </si>
  <si>
    <t>　肉用牛(繁殖部門）</t>
    <phoneticPr fontId="5"/>
  </si>
  <si>
    <t>肉用牛（肥育・育成部門）</t>
    <phoneticPr fontId="5"/>
  </si>
  <si>
    <t>蜜蜂</t>
    <rPh sb="0" eb="2">
      <t>ミツバチ</t>
    </rPh>
    <phoneticPr fontId="2"/>
  </si>
  <si>
    <t>注：肉用牛の（ ）内は乳肉複合分で外数</t>
    <rPh sb="0" eb="1">
      <t>チュウ</t>
    </rPh>
    <rPh sb="2" eb="4">
      <t>ニクヨウ</t>
    </rPh>
    <rPh sb="4" eb="5">
      <t>ギュウ</t>
    </rPh>
    <rPh sb="9" eb="10">
      <t>ナイ</t>
    </rPh>
    <rPh sb="11" eb="13">
      <t>ニュウニク</t>
    </rPh>
    <rPh sb="13" eb="15">
      <t>フクゴウ</t>
    </rPh>
    <rPh sb="15" eb="16">
      <t>ブン</t>
    </rPh>
    <rPh sb="17" eb="18">
      <t>ソト</t>
    </rPh>
    <rPh sb="18" eb="19">
      <t>スウ</t>
    </rPh>
    <phoneticPr fontId="2"/>
  </si>
  <si>
    <t>採卵鶏（種鶏</t>
    <rPh sb="0" eb="3">
      <t>サイランケイ</t>
    </rPh>
    <rPh sb="4" eb="6">
      <t>シュケイ</t>
    </rPh>
    <phoneticPr fontId="2"/>
  </si>
  <si>
    <t>除く）</t>
    <rPh sb="0" eb="1">
      <t>ノゾ</t>
    </rPh>
    <phoneticPr fontId="2"/>
  </si>
  <si>
    <t>蜜蜂</t>
    <rPh sb="0" eb="2">
      <t>ミツバチ</t>
    </rPh>
    <phoneticPr fontId="5"/>
  </si>
  <si>
    <t>農林</t>
    <phoneticPr fontId="5"/>
  </si>
  <si>
    <t>事務所</t>
    <rPh sb="0" eb="2">
      <t>ジム</t>
    </rPh>
    <rPh sb="2" eb="3">
      <t>ショ</t>
    </rPh>
    <phoneticPr fontId="5"/>
  </si>
  <si>
    <t>朝　倉</t>
    <phoneticPr fontId="5"/>
  </si>
  <si>
    <t>ブロイラー</t>
    <phoneticPr fontId="5"/>
  </si>
  <si>
    <t>馬</t>
    <phoneticPr fontId="5"/>
  </si>
  <si>
    <t>ダチョウ</t>
    <phoneticPr fontId="5"/>
  </si>
  <si>
    <t>計</t>
    <phoneticPr fontId="5"/>
  </si>
  <si>
    <t>その他</t>
    <phoneticPr fontId="5"/>
  </si>
  <si>
    <t>あひる</t>
    <phoneticPr fontId="5"/>
  </si>
  <si>
    <t>合がも・かも</t>
    <rPh sb="0" eb="1">
      <t>ゴウ</t>
    </rPh>
    <phoneticPr fontId="5"/>
  </si>
  <si>
    <t>子取り用
めす豚</t>
    <rPh sb="7" eb="8">
      <t>ブタ</t>
    </rPh>
    <phoneticPr fontId="5"/>
  </si>
  <si>
    <t>肉用牛飼養頭数</t>
    <rPh sb="0" eb="2">
      <t>ニクヨウ</t>
    </rPh>
    <rPh sb="2" eb="3">
      <t>ギュウ</t>
    </rPh>
    <rPh sb="3" eb="5">
      <t>シヨウ</t>
    </rPh>
    <rPh sb="5" eb="7">
      <t>トウスウ</t>
    </rPh>
    <phoneticPr fontId="5"/>
  </si>
  <si>
    <t>七面鳥</t>
    <phoneticPr fontId="5"/>
  </si>
  <si>
    <t>山羊</t>
    <phoneticPr fontId="5"/>
  </si>
  <si>
    <t>めん羊</t>
    <phoneticPr fontId="5"/>
  </si>
  <si>
    <t>注１：（ ）内は乳肉複合農家戸数で乳用牛飼養戸数の内数　　</t>
    <rPh sb="0" eb="1">
      <t>チュウ</t>
    </rPh>
    <rPh sb="6" eb="7">
      <t>ナイ</t>
    </rPh>
    <rPh sb="8" eb="10">
      <t>ニュウニク</t>
    </rPh>
    <rPh sb="10" eb="12">
      <t>フクゴウ</t>
    </rPh>
    <rPh sb="12" eb="14">
      <t>ノウカ</t>
    </rPh>
    <rPh sb="14" eb="16">
      <t>コスウ</t>
    </rPh>
    <rPh sb="17" eb="20">
      <t>ニュウヨウギュウ</t>
    </rPh>
    <rPh sb="20" eb="22">
      <t>シヨウ</t>
    </rPh>
    <rPh sb="22" eb="24">
      <t>コスウ</t>
    </rPh>
    <rPh sb="25" eb="26">
      <t>ウチ</t>
    </rPh>
    <rPh sb="26" eb="27">
      <t>スウ</t>
    </rPh>
    <phoneticPr fontId="5"/>
  </si>
  <si>
    <t>乳用牛　</t>
    <phoneticPr fontId="5"/>
  </si>
  <si>
    <t>肉用牛</t>
    <phoneticPr fontId="5"/>
  </si>
  <si>
    <t>飼養頭数</t>
    <phoneticPr fontId="5"/>
  </si>
  <si>
    <t>飼養頭数</t>
    <rPh sb="0" eb="1">
      <t>カ</t>
    </rPh>
    <rPh sb="1" eb="2">
      <t>オサム</t>
    </rPh>
    <rPh sb="2" eb="3">
      <t>アタマ</t>
    </rPh>
    <rPh sb="3" eb="4">
      <t>カズ</t>
    </rPh>
    <phoneticPr fontId="5"/>
  </si>
  <si>
    <t>飼養頭数</t>
    <rPh sb="0" eb="2">
      <t>シヨウ</t>
    </rPh>
    <phoneticPr fontId="5"/>
  </si>
  <si>
    <t>総頭数</t>
    <phoneticPr fontId="5"/>
  </si>
  <si>
    <t>豚</t>
    <phoneticPr fontId="5"/>
  </si>
  <si>
    <t xml:space="preserve">  　乳用牛　</t>
    <phoneticPr fontId="5"/>
  </si>
  <si>
    <t>注：採卵鶏は育成専門及び種鶏を除く</t>
    <rPh sb="0" eb="1">
      <t>チュウ</t>
    </rPh>
    <rPh sb="2" eb="5">
      <t>サイランケイ</t>
    </rPh>
    <rPh sb="6" eb="8">
      <t>イクセイ</t>
    </rPh>
    <rPh sb="8" eb="10">
      <t>センモン</t>
    </rPh>
    <rPh sb="10" eb="11">
      <t>オヨ</t>
    </rPh>
    <rPh sb="12" eb="14">
      <t>シュケイ</t>
    </rPh>
    <rPh sb="15" eb="16">
      <t>ノゾ</t>
    </rPh>
    <phoneticPr fontId="2"/>
  </si>
  <si>
    <t>おす</t>
    <phoneticPr fontId="5"/>
  </si>
  <si>
    <t>めす</t>
    <phoneticPr fontId="5"/>
  </si>
  <si>
    <t>乳用種若齢肥育（交雑牛含む）</t>
    <phoneticPr fontId="5"/>
  </si>
  <si>
    <t>肉専用種肥育(黒毛･褐毛)</t>
    <phoneticPr fontId="5"/>
  </si>
  <si>
    <t>肥育牛</t>
    <phoneticPr fontId="5"/>
  </si>
  <si>
    <t>ア　肥育・肥育育成部門</t>
    <phoneticPr fontId="5"/>
  </si>
  <si>
    <t xml:space="preserve"> 和牛</t>
    <phoneticPr fontId="5"/>
  </si>
  <si>
    <t>黒毛</t>
    <phoneticPr fontId="5"/>
  </si>
  <si>
    <t>褐毛</t>
    <phoneticPr fontId="5"/>
  </si>
  <si>
    <t>外国種</t>
    <rPh sb="2" eb="3">
      <t>シュ</t>
    </rPh>
    <phoneticPr fontId="5"/>
  </si>
  <si>
    <t xml:space="preserve"> 乳用種</t>
    <phoneticPr fontId="5"/>
  </si>
  <si>
    <t>交雑種</t>
    <phoneticPr fontId="5"/>
  </si>
  <si>
    <t>合計</t>
    <phoneticPr fontId="5"/>
  </si>
  <si>
    <t>イ　乳肉複合部門</t>
    <phoneticPr fontId="5"/>
  </si>
  <si>
    <t>ウ　繁殖部門</t>
    <phoneticPr fontId="5"/>
  </si>
  <si>
    <t>交雑牛</t>
    <rPh sb="0" eb="2">
      <t>コウザツ</t>
    </rPh>
    <phoneticPr fontId="5"/>
  </si>
  <si>
    <t>うち</t>
    <phoneticPr fontId="5"/>
  </si>
  <si>
    <t>おす・めす</t>
    <phoneticPr fontId="5"/>
  </si>
  <si>
    <t xml:space="preserve"> （５）採卵鶏及び種鶏</t>
    <phoneticPr fontId="5"/>
  </si>
  <si>
    <t>区分</t>
    <phoneticPr fontId="5"/>
  </si>
  <si>
    <t>育成鶏</t>
    <phoneticPr fontId="5"/>
  </si>
  <si>
    <t>成牛</t>
    <rPh sb="0" eb="2">
      <t>セイギュウ</t>
    </rPh>
    <phoneticPr fontId="5"/>
  </si>
  <si>
    <t>育成牛</t>
    <rPh sb="0" eb="2">
      <t>イクセイ</t>
    </rPh>
    <rPh sb="2" eb="3">
      <t>ギュウ</t>
    </rPh>
    <phoneticPr fontId="5"/>
  </si>
  <si>
    <t>計</t>
    <rPh sb="0" eb="1">
      <t>ケイ</t>
    </rPh>
    <phoneticPr fontId="5"/>
  </si>
  <si>
    <t xml:space="preserve"> 羽数</t>
    <phoneticPr fontId="2"/>
  </si>
  <si>
    <t>戸数</t>
    <phoneticPr fontId="5"/>
  </si>
  <si>
    <t>6ケ月齢
以上</t>
    <rPh sb="5" eb="7">
      <t>イジョウ</t>
    </rPh>
    <phoneticPr fontId="2"/>
  </si>
  <si>
    <t>6ケ月齢
未満</t>
    <rPh sb="5" eb="7">
      <t>ミマン</t>
    </rPh>
    <phoneticPr fontId="2"/>
  </si>
  <si>
    <t>採卵鶏</t>
    <phoneticPr fontId="5"/>
  </si>
  <si>
    <t>肉用鶏</t>
    <phoneticPr fontId="5"/>
  </si>
  <si>
    <t>ハイ
ブリッド</t>
    <phoneticPr fontId="5"/>
  </si>
  <si>
    <t>ランド
レース</t>
    <phoneticPr fontId="5"/>
  </si>
  <si>
    <t>大
ヨーク
シャー</t>
    <rPh sb="0" eb="1">
      <t>ダイ</t>
    </rPh>
    <phoneticPr fontId="5"/>
  </si>
  <si>
    <t>デュ
ロック</t>
    <phoneticPr fontId="5"/>
  </si>
  <si>
    <t>バーク
シャー</t>
    <phoneticPr fontId="5"/>
  </si>
  <si>
    <t>その他
純粋種</t>
    <rPh sb="2" eb="3">
      <t>タ</t>
    </rPh>
    <rPh sb="4" eb="6">
      <t>ジュンスイ</t>
    </rPh>
    <rPh sb="6" eb="7">
      <t>シュ</t>
    </rPh>
    <phoneticPr fontId="5"/>
  </si>
  <si>
    <t xml:space="preserve"> 肥育豚</t>
    <phoneticPr fontId="2"/>
  </si>
  <si>
    <t>肥育豚</t>
    <phoneticPr fontId="5"/>
  </si>
  <si>
    <t xml:space="preserve"> 子豚</t>
    <phoneticPr fontId="2"/>
  </si>
  <si>
    <t>3ヶ月齢
以上</t>
    <rPh sb="2" eb="3">
      <t>ゲツ</t>
    </rPh>
    <rPh sb="3" eb="4">
      <t>レイ</t>
    </rPh>
    <rPh sb="5" eb="7">
      <t>イジョウ</t>
    </rPh>
    <phoneticPr fontId="2"/>
  </si>
  <si>
    <t>3ヶ月齢
未満</t>
    <rPh sb="2" eb="3">
      <t>ゲツ</t>
    </rPh>
    <rPh sb="3" eb="4">
      <t>レイ</t>
    </rPh>
    <rPh sb="5" eb="7">
      <t>ミマン</t>
    </rPh>
    <phoneticPr fontId="5"/>
  </si>
  <si>
    <t>6ケ月齢
未満</t>
    <rPh sb="5" eb="7">
      <t>ミマン</t>
    </rPh>
    <phoneticPr fontId="5"/>
  </si>
  <si>
    <t>ハイ
ブリット</t>
    <phoneticPr fontId="5"/>
  </si>
  <si>
    <t>めす</t>
    <phoneticPr fontId="2"/>
  </si>
  <si>
    <t>出荷羽数規模別戸数</t>
    <rPh sb="4" eb="7">
      <t>キボベツ</t>
    </rPh>
    <rPh sb="7" eb="9">
      <t>コスウ</t>
    </rPh>
    <phoneticPr fontId="5"/>
  </si>
  <si>
    <t>経営
区分</t>
    <rPh sb="0" eb="2">
      <t>ケイエイ</t>
    </rPh>
    <rPh sb="4" eb="6">
      <t>クブン</t>
    </rPh>
    <phoneticPr fontId="5"/>
  </si>
  <si>
    <t>その他</t>
    <phoneticPr fontId="2"/>
  </si>
  <si>
    <t xml:space="preserve"> 合計 </t>
    <phoneticPr fontId="2"/>
  </si>
  <si>
    <t>飼料作物</t>
    <rPh sb="0" eb="2">
      <t>シリョウ</t>
    </rPh>
    <rPh sb="2" eb="4">
      <t>サクモツ</t>
    </rPh>
    <phoneticPr fontId="2"/>
  </si>
  <si>
    <t>栽培面積</t>
    <rPh sb="0" eb="2">
      <t>サイバイ</t>
    </rPh>
    <rPh sb="2" eb="4">
      <t>メンセキ</t>
    </rPh>
    <phoneticPr fontId="2"/>
  </si>
  <si>
    <t>法人形態</t>
    <rPh sb="0" eb="1">
      <t>ホウ</t>
    </rPh>
    <rPh sb="1" eb="2">
      <t>ジン</t>
    </rPh>
    <rPh sb="2" eb="3">
      <t>ケイ</t>
    </rPh>
    <rPh sb="3" eb="4">
      <t>タイ</t>
    </rPh>
    <phoneticPr fontId="2"/>
  </si>
  <si>
    <t>福　岡</t>
    <rPh sb="0" eb="1">
      <t>フク</t>
    </rPh>
    <rPh sb="2" eb="3">
      <t>オカ</t>
    </rPh>
    <phoneticPr fontId="2"/>
  </si>
  <si>
    <t>朝　倉</t>
    <rPh sb="0" eb="1">
      <t>アサ</t>
    </rPh>
    <rPh sb="2" eb="3">
      <t>クラ</t>
    </rPh>
    <phoneticPr fontId="2"/>
  </si>
  <si>
    <t>八　幡</t>
    <rPh sb="0" eb="1">
      <t>ヤツ</t>
    </rPh>
    <rPh sb="2" eb="3">
      <t>ハタ</t>
    </rPh>
    <phoneticPr fontId="2"/>
  </si>
  <si>
    <t>筑　後</t>
    <rPh sb="0" eb="1">
      <t>チク</t>
    </rPh>
    <rPh sb="2" eb="3">
      <t>アト</t>
    </rPh>
    <phoneticPr fontId="2"/>
  </si>
  <si>
    <t>飯　塚</t>
    <rPh sb="0" eb="1">
      <t>メシ</t>
    </rPh>
    <rPh sb="2" eb="3">
      <t>ツカ</t>
    </rPh>
    <phoneticPr fontId="2"/>
  </si>
  <si>
    <t>行　橋</t>
    <rPh sb="0" eb="1">
      <t>ギョウ</t>
    </rPh>
    <rPh sb="2" eb="3">
      <t>ハシ</t>
    </rPh>
    <phoneticPr fontId="2"/>
  </si>
  <si>
    <t>飼養</t>
    <phoneticPr fontId="5"/>
  </si>
  <si>
    <t>群数</t>
    <phoneticPr fontId="5"/>
  </si>
  <si>
    <t>飼　養　羽　数</t>
    <phoneticPr fontId="5"/>
  </si>
  <si>
    <t>総羽数</t>
    <phoneticPr fontId="5"/>
  </si>
  <si>
    <t>羽数</t>
    <phoneticPr fontId="5"/>
  </si>
  <si>
    <t>頭数</t>
    <phoneticPr fontId="5"/>
  </si>
  <si>
    <t>黒毛和種</t>
    <phoneticPr fontId="5"/>
  </si>
  <si>
    <t>褐毛和種</t>
    <phoneticPr fontId="5"/>
  </si>
  <si>
    <t>成鶏</t>
    <phoneticPr fontId="2"/>
  </si>
  <si>
    <t>（注）　四捨五入により計の小数点が一致しない場合がある</t>
    <rPh sb="4" eb="8">
      <t>シシャゴニュウ</t>
    </rPh>
    <rPh sb="11" eb="12">
      <t>ケイ</t>
    </rPh>
    <rPh sb="13" eb="16">
      <t>ショウスウテン</t>
    </rPh>
    <rPh sb="17" eb="19">
      <t>イッチ</t>
    </rPh>
    <rPh sb="22" eb="24">
      <t>バアイ</t>
    </rPh>
    <phoneticPr fontId="5"/>
  </si>
  <si>
    <t>（注4）</t>
    <rPh sb="1" eb="2">
      <t>チュウ</t>
    </rPh>
    <phoneticPr fontId="5"/>
  </si>
  <si>
    <t>（注2）</t>
    <rPh sb="1" eb="2">
      <t>チュウ</t>
    </rPh>
    <phoneticPr fontId="2"/>
  </si>
  <si>
    <t>（注3）</t>
    <rPh sb="1" eb="2">
      <t>チュウ</t>
    </rPh>
    <phoneticPr fontId="2"/>
  </si>
  <si>
    <t>(注1）</t>
    <rPh sb="1" eb="2">
      <t>チュウ</t>
    </rPh>
    <phoneticPr fontId="5"/>
  </si>
  <si>
    <t>注2：（ ）内は繁殖と肥育・育成の一貫経営農家数（肉用牛飼養戸数の内数）</t>
    <phoneticPr fontId="5"/>
  </si>
  <si>
    <t>齢以上</t>
    <rPh sb="0" eb="1">
      <t>レイ</t>
    </rPh>
    <phoneticPr fontId="5"/>
  </si>
  <si>
    <t>6ケ月</t>
    <phoneticPr fontId="5"/>
  </si>
  <si>
    <t>齢未満</t>
    <rPh sb="0" eb="1">
      <t>レイ</t>
    </rPh>
    <phoneticPr fontId="5"/>
  </si>
  <si>
    <t>6ケ月</t>
    <phoneticPr fontId="2"/>
  </si>
  <si>
    <t>採卵鶏 (種鶏を除く)</t>
    <phoneticPr fontId="5"/>
  </si>
  <si>
    <t>注3：（ ）内は繁殖と酪農経営農家数（肉用牛飼養戸数の内数）</t>
    <phoneticPr fontId="2"/>
  </si>
  <si>
    <t>6ヶ月齢以上</t>
    <phoneticPr fontId="5"/>
  </si>
  <si>
    <t>6ヶ月齢未満</t>
    <rPh sb="2" eb="3">
      <t>ゲツ</t>
    </rPh>
    <phoneticPr fontId="5"/>
  </si>
  <si>
    <t xml:space="preserve">繁　殖　用　成　豚　（　6　ヶ　月　齢　以　上　） </t>
    <rPh sb="16" eb="17">
      <t>ゲツ</t>
    </rPh>
    <rPh sb="18" eb="19">
      <t>レイ</t>
    </rPh>
    <rPh sb="20" eb="21">
      <t>イ</t>
    </rPh>
    <rPh sb="22" eb="23">
      <t>ジョウ</t>
    </rPh>
    <phoneticPr fontId="5"/>
  </si>
  <si>
    <t>注：蜜蜂は各年1月1日現在。</t>
    <rPh sb="0" eb="1">
      <t>チュウ</t>
    </rPh>
    <rPh sb="2" eb="4">
      <t>ミツバチ</t>
    </rPh>
    <rPh sb="5" eb="7">
      <t>カクネン</t>
    </rPh>
    <rPh sb="8" eb="9">
      <t>ガツ</t>
    </rPh>
    <rPh sb="10" eb="11">
      <t>ヒ</t>
    </rPh>
    <rPh sb="11" eb="13">
      <t>ゲンザイ</t>
    </rPh>
    <phoneticPr fontId="2"/>
  </si>
  <si>
    <t xml:space="preserve">-  </t>
  </si>
  <si>
    <t>令和元年</t>
    <rPh sb="0" eb="2">
      <t>レイワ</t>
    </rPh>
    <rPh sb="2" eb="4">
      <t>ガンネン</t>
    </rPh>
    <phoneticPr fontId="2"/>
  </si>
  <si>
    <t xml:space="preserve"> - </t>
  </si>
  <si>
    <t>計</t>
    <phoneticPr fontId="2"/>
  </si>
  <si>
    <t>青刈りトウモロコシ</t>
  </si>
  <si>
    <t>ソルゴー</t>
  </si>
  <si>
    <t>牧草</t>
  </si>
  <si>
    <t>田</t>
    <rPh sb="0" eb="1">
      <t>タ</t>
    </rPh>
    <phoneticPr fontId="2"/>
  </si>
  <si>
    <t>畑</t>
    <rPh sb="0" eb="1">
      <t>ハタケ</t>
    </rPh>
    <phoneticPr fontId="2"/>
  </si>
  <si>
    <t>牧草</t>
    <rPh sb="0" eb="2">
      <t>ボクソウ</t>
    </rPh>
    <phoneticPr fontId="2"/>
  </si>
  <si>
    <t>WCS用稲</t>
    <rPh sb="3" eb="4">
      <t>ヨウ</t>
    </rPh>
    <rPh sb="4" eb="5">
      <t>イネ</t>
    </rPh>
    <phoneticPr fontId="2"/>
  </si>
  <si>
    <t>その他</t>
    <rPh sb="2" eb="3">
      <t>タ</t>
    </rPh>
    <phoneticPr fontId="2"/>
  </si>
  <si>
    <t>冬作物</t>
    <rPh sb="0" eb="3">
      <t>フユサクモツ</t>
    </rPh>
    <phoneticPr fontId="5"/>
  </si>
  <si>
    <t>夏作物</t>
    <rPh sb="0" eb="1">
      <t>ナツ</t>
    </rPh>
    <rPh sb="1" eb="3">
      <t>サクモツ</t>
    </rPh>
    <phoneticPr fontId="2"/>
  </si>
  <si>
    <t>永年作物</t>
    <rPh sb="0" eb="2">
      <t>エイネン</t>
    </rPh>
    <rPh sb="2" eb="4">
      <t>サクモツ</t>
    </rPh>
    <phoneticPr fontId="2"/>
  </si>
  <si>
    <t>青刈りトウモロコシ</t>
    <rPh sb="0" eb="2">
      <t>アオガ</t>
    </rPh>
    <phoneticPr fontId="2"/>
  </si>
  <si>
    <t>ソルゴー</t>
    <phoneticPr fontId="2"/>
  </si>
  <si>
    <t>WCS用稲</t>
    <rPh sb="3" eb="5">
      <t>ヨウイネ</t>
    </rPh>
    <phoneticPr fontId="2"/>
  </si>
  <si>
    <t>　　　　　　　　合計</t>
    <rPh sb="8" eb="10">
      <t>ゴウケイ</t>
    </rPh>
    <phoneticPr fontId="2"/>
  </si>
  <si>
    <t>草地面積</t>
    <rPh sb="0" eb="2">
      <t>ソウチ</t>
    </rPh>
    <rPh sb="2" eb="4">
      <t>メンセキ</t>
    </rPh>
    <phoneticPr fontId="2"/>
  </si>
  <si>
    <t>河川敷
造成草地</t>
    <rPh sb="0" eb="3">
      <t>カセンジキ</t>
    </rPh>
    <rPh sb="4" eb="6">
      <t>ゾウセイ</t>
    </rPh>
    <rPh sb="6" eb="8">
      <t>ソウチ</t>
    </rPh>
    <phoneticPr fontId="2"/>
  </si>
  <si>
    <t>山林原野
よりの
造成草地</t>
    <rPh sb="0" eb="2">
      <t>サンリン</t>
    </rPh>
    <rPh sb="2" eb="4">
      <t>ゲンヤ</t>
    </rPh>
    <rPh sb="9" eb="11">
      <t>ゾウセイ</t>
    </rPh>
    <rPh sb="11" eb="13">
      <t>ソウチ</t>
    </rPh>
    <phoneticPr fontId="2"/>
  </si>
  <si>
    <t>稲わらの
収集面積</t>
    <rPh sb="0" eb="1">
      <t>イナ</t>
    </rPh>
    <rPh sb="5" eb="7">
      <t>シュウシュウ</t>
    </rPh>
    <rPh sb="7" eb="9">
      <t>メンセキ</t>
    </rPh>
    <phoneticPr fontId="2"/>
  </si>
  <si>
    <t>ランド
レース</t>
    <phoneticPr fontId="5"/>
  </si>
  <si>
    <t>ハンプ
シャー</t>
    <phoneticPr fontId="5"/>
  </si>
  <si>
    <t>デュ
ロック</t>
    <phoneticPr fontId="5"/>
  </si>
  <si>
    <t>種鶏</t>
    <phoneticPr fontId="5"/>
  </si>
  <si>
    <t>令和3年
1月～12月
出荷羽数</t>
    <rPh sb="0" eb="2">
      <t>レイワ</t>
    </rPh>
    <rPh sb="6" eb="7">
      <t>ガツ</t>
    </rPh>
    <rPh sb="10" eb="11">
      <t>ガツ</t>
    </rPh>
    <rPh sb="12" eb="14">
      <t>シュッカ</t>
    </rPh>
    <rPh sb="14" eb="16">
      <t>ハスウ</t>
    </rPh>
    <phoneticPr fontId="5"/>
  </si>
  <si>
    <t>総農家戸数
（2020年センサス）</t>
    <rPh sb="11" eb="12">
      <t>ネン</t>
    </rPh>
    <phoneticPr fontId="5"/>
  </si>
  <si>
    <t>福岡県農林水産部畜産課調査</t>
    <rPh sb="0" eb="3">
      <t>フクオカケン</t>
    </rPh>
    <rPh sb="3" eb="8">
      <t>ノウリンスイサンブ</t>
    </rPh>
    <rPh sb="8" eb="11">
      <t>チクサンカ</t>
    </rPh>
    <rPh sb="11" eb="13">
      <t>チョウサ</t>
    </rPh>
    <phoneticPr fontId="2"/>
  </si>
  <si>
    <t>１　家畜飼養戸数及び頭羽数の推移</t>
    <rPh sb="2" eb="4">
      <t>カチク</t>
    </rPh>
    <rPh sb="4" eb="6">
      <t>シヨウ</t>
    </rPh>
    <rPh sb="6" eb="8">
      <t>コスウ</t>
    </rPh>
    <rPh sb="8" eb="9">
      <t>オヨ</t>
    </rPh>
    <rPh sb="10" eb="13">
      <t>トウハスウ</t>
    </rPh>
    <rPh sb="14" eb="16">
      <t>スイイ</t>
    </rPh>
    <phoneticPr fontId="2"/>
  </si>
  <si>
    <t>飼料作物栽培面積</t>
    <rPh sb="0" eb="2">
      <t>シリョウ</t>
    </rPh>
    <rPh sb="2" eb="4">
      <t>サクモツ</t>
    </rPh>
    <rPh sb="4" eb="6">
      <t>サイバイ</t>
    </rPh>
    <rPh sb="6" eb="8">
      <t>メンセキ</t>
    </rPh>
    <phoneticPr fontId="2"/>
  </si>
  <si>
    <t>（２）飼養規模別飼養戸数</t>
    <phoneticPr fontId="2"/>
  </si>
  <si>
    <t>（７）飼料作物作付状況（その１）</t>
    <rPh sb="3" eb="5">
      <t>シリョウ</t>
    </rPh>
    <rPh sb="5" eb="7">
      <t>サクモツ</t>
    </rPh>
    <rPh sb="7" eb="9">
      <t>サクツ</t>
    </rPh>
    <rPh sb="9" eb="11">
      <t>ジョウキョウ</t>
    </rPh>
    <phoneticPr fontId="5"/>
  </si>
  <si>
    <t>（７）飼料作物作付状況（その２）</t>
    <rPh sb="3" eb="5">
      <t>シリョウ</t>
    </rPh>
    <rPh sb="5" eb="7">
      <t>サクモツ</t>
    </rPh>
    <rPh sb="7" eb="9">
      <t>サクツ</t>
    </rPh>
    <rPh sb="9" eb="11">
      <t>ジョウキョウ</t>
    </rPh>
    <phoneticPr fontId="5"/>
  </si>
  <si>
    <t xml:space="preserve">-  </t>
    <phoneticPr fontId="2"/>
  </si>
  <si>
    <t xml:space="preserve">-  </t>
    <phoneticPr fontId="2"/>
  </si>
  <si>
    <t>(0)</t>
    <phoneticPr fontId="5"/>
  </si>
  <si>
    <t>-</t>
    <phoneticPr fontId="5"/>
  </si>
  <si>
    <t>-</t>
    <phoneticPr fontId="5"/>
  </si>
  <si>
    <t>注4：蜜蜂は令和6年1月1日現在</t>
    <rPh sb="3" eb="4">
      <t>ミツ</t>
    </rPh>
    <rPh sb="6" eb="8">
      <t>レイワ</t>
    </rPh>
    <phoneticPr fontId="2"/>
  </si>
  <si>
    <t>(0)</t>
  </si>
  <si>
    <t>（注）　夏作物＝令和5年春夏作付、冬作物＝令和5年秋冬作付</t>
    <rPh sb="8" eb="10">
      <t>レイワ</t>
    </rPh>
    <rPh sb="17" eb="18">
      <t>フユ</t>
    </rPh>
    <rPh sb="18" eb="20">
      <t>サクモツ</t>
    </rPh>
    <rPh sb="21" eb="23">
      <t>レイワ</t>
    </rPh>
    <rPh sb="24" eb="26">
      <t>ネンアキ</t>
    </rPh>
    <rPh sb="25" eb="26">
      <t>ガンネン</t>
    </rPh>
    <rPh sb="26" eb="27">
      <t>フユ</t>
    </rPh>
    <rPh sb="27" eb="29">
      <t>サクツケ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</si>
</sst>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#,##0.00\ ;&quot;0&quot;;&quot;-&quot;\ "/>
    <numFmt numFmtId="178" formatCode="#,###,##0\ ;&quot;0&quot;;&quot;-&quot;\ "/>
    <numFmt numFmtId="179" formatCode="#,###,##0.00\ ;&quot;0&quot;;&quot;- &quot;"/>
    <numFmt numFmtId="180" formatCode="#,###,###,##0.00\ ;&quot;0&quot;;&quot;-&quot;\ "/>
    <numFmt numFmtId="181" formatCode="#,##0_);\(#,##0\)"/>
    <numFmt numFmtId="182" formatCode="0_);\(0\)"/>
    <numFmt numFmtId="183" formatCode="\(#,##0\)"/>
    <numFmt numFmtId="184" formatCode="0_);[Red]\(0\)"/>
  </numFmts>
  <fonts count="16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2" fontId="4" fillId="0" borderId="0"/>
    <xf numFmtId="37" fontId="4" fillId="0" borderId="0"/>
  </cellStyleXfs>
  <cellXfs count="6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49" fontId="1" fillId="0" borderId="0" xfId="0" applyNumberFormat="1" applyFont="1" applyAlignment="1">
      <alignment vertical="center"/>
    </xf>
    <xf numFmtId="176" fontId="3" fillId="0" borderId="13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81" fontId="3" fillId="0" borderId="13" xfId="0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76" fontId="6" fillId="0" borderId="10" xfId="0" applyNumberFormat="1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49" fontId="6" fillId="0" borderId="1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183" fontId="3" fillId="0" borderId="7" xfId="0" applyNumberFormat="1" applyFont="1" applyBorder="1" applyAlignment="1">
      <alignment horizontal="right" vertical="center" wrapText="1"/>
    </xf>
    <xf numFmtId="183" fontId="3" fillId="0" borderId="1" xfId="0" applyNumberFormat="1" applyFont="1" applyBorder="1" applyAlignment="1">
      <alignment horizontal="right" vertical="center" wrapText="1"/>
    </xf>
    <xf numFmtId="183" fontId="3" fillId="0" borderId="1" xfId="0" applyNumberFormat="1" applyFont="1" applyFill="1" applyBorder="1" applyAlignment="1">
      <alignment horizontal="right" vertical="center" wrapText="1"/>
    </xf>
    <xf numFmtId="37" fontId="7" fillId="0" borderId="15" xfId="2" applyFont="1" applyBorder="1" applyAlignment="1" applyProtection="1">
      <alignment horizontal="left"/>
    </xf>
    <xf numFmtId="37" fontId="7" fillId="0" borderId="17" xfId="2" applyFont="1" applyBorder="1" applyAlignment="1" applyProtection="1">
      <alignment horizontal="center" vertical="center"/>
    </xf>
    <xf numFmtId="37" fontId="7" fillId="0" borderId="2" xfId="2" applyFont="1" applyBorder="1" applyAlignment="1" applyProtection="1">
      <alignment horizontal="center" vertical="center"/>
    </xf>
    <xf numFmtId="37" fontId="1" fillId="0" borderId="0" xfId="2" applyFont="1"/>
    <xf numFmtId="37" fontId="7" fillId="0" borderId="18" xfId="2" applyFont="1" applyBorder="1" applyAlignment="1" applyProtection="1">
      <alignment horizontal="center" vertical="center"/>
    </xf>
    <xf numFmtId="37" fontId="7" fillId="0" borderId="0" xfId="2" applyFont="1"/>
    <xf numFmtId="37" fontId="7" fillId="0" borderId="15" xfId="2" applyFont="1" applyBorder="1"/>
    <xf numFmtId="37" fontId="7" fillId="0" borderId="0" xfId="2" applyFont="1" applyBorder="1"/>
    <xf numFmtId="37" fontId="7" fillId="0" borderId="16" xfId="2" applyFont="1" applyBorder="1" applyAlignment="1" applyProtection="1">
      <alignment horizontal="right" vertical="center"/>
    </xf>
    <xf numFmtId="0" fontId="7" fillId="0" borderId="0" xfId="0" applyFont="1" applyBorder="1" applyAlignment="1">
      <alignment vertical="center"/>
    </xf>
    <xf numFmtId="37" fontId="7" fillId="0" borderId="0" xfId="2" applyFont="1" applyBorder="1" applyAlignment="1">
      <alignment vertical="center"/>
    </xf>
    <xf numFmtId="37" fontId="7" fillId="0" borderId="0" xfId="2" applyFont="1" applyAlignment="1">
      <alignment vertical="center"/>
    </xf>
    <xf numFmtId="37" fontId="7" fillId="0" borderId="4" xfId="2" applyFont="1" applyBorder="1" applyAlignment="1">
      <alignment vertical="center"/>
    </xf>
    <xf numFmtId="37" fontId="7" fillId="0" borderId="17" xfId="2" applyFont="1" applyBorder="1" applyAlignment="1" applyProtection="1">
      <alignment horizontal="center" vertical="center"/>
    </xf>
    <xf numFmtId="37" fontId="7" fillId="0" borderId="17" xfId="2" applyFont="1" applyBorder="1" applyAlignment="1">
      <alignment vertical="center"/>
    </xf>
    <xf numFmtId="37" fontId="7" fillId="0" borderId="4" xfId="2" applyFont="1" applyBorder="1" applyAlignment="1" applyProtection="1">
      <alignment horizontal="left" vertical="center"/>
    </xf>
    <xf numFmtId="37" fontId="7" fillId="0" borderId="17" xfId="2" applyFont="1" applyBorder="1" applyAlignment="1" applyProtection="1">
      <alignment vertical="center"/>
    </xf>
    <xf numFmtId="37" fontId="7" fillId="0" borderId="28" xfId="2" applyFont="1" applyBorder="1" applyAlignment="1">
      <alignment vertical="center"/>
    </xf>
    <xf numFmtId="37" fontId="7" fillId="0" borderId="19" xfId="2" applyFont="1" applyBorder="1" applyAlignment="1" applyProtection="1">
      <alignment horizontal="left" vertical="center"/>
    </xf>
    <xf numFmtId="37" fontId="7" fillId="0" borderId="18" xfId="2" applyFont="1" applyBorder="1" applyAlignment="1" applyProtection="1">
      <alignment horizontal="center" vertical="center"/>
    </xf>
    <xf numFmtId="37" fontId="7" fillId="0" borderId="18" xfId="2" applyFont="1" applyBorder="1" applyAlignment="1">
      <alignment vertical="center"/>
    </xf>
    <xf numFmtId="37" fontId="7" fillId="0" borderId="26" xfId="2" applyFont="1" applyBorder="1" applyAlignment="1">
      <alignment vertical="center"/>
    </xf>
    <xf numFmtId="37" fontId="8" fillId="0" borderId="4" xfId="2" applyFont="1" applyBorder="1" applyAlignment="1">
      <alignment vertical="center"/>
    </xf>
    <xf numFmtId="37" fontId="8" fillId="0" borderId="17" xfId="2" applyFont="1" applyBorder="1" applyAlignment="1">
      <alignment vertical="center"/>
    </xf>
    <xf numFmtId="37" fontId="8" fillId="0" borderId="0" xfId="2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37" fontId="8" fillId="0" borderId="0" xfId="2" applyFont="1" applyBorder="1"/>
    <xf numFmtId="37" fontId="8" fillId="0" borderId="0" xfId="2" applyFont="1"/>
    <xf numFmtId="37" fontId="8" fillId="0" borderId="19" xfId="2" applyFont="1" applyBorder="1" applyAlignment="1" applyProtection="1">
      <alignment horizontal="center" vertical="center"/>
    </xf>
    <xf numFmtId="41" fontId="8" fillId="0" borderId="18" xfId="2" applyNumberFormat="1" applyFont="1" applyBorder="1" applyAlignment="1" applyProtection="1">
      <alignment vertical="center"/>
    </xf>
    <xf numFmtId="37" fontId="9" fillId="0" borderId="4" xfId="2" applyFont="1" applyBorder="1" applyAlignment="1">
      <alignment vertical="center"/>
    </xf>
    <xf numFmtId="41" fontId="9" fillId="0" borderId="17" xfId="2" applyNumberFormat="1" applyFont="1" applyBorder="1" applyAlignment="1">
      <alignment vertical="center"/>
    </xf>
    <xf numFmtId="37" fontId="9" fillId="0" borderId="0" xfId="2" applyFont="1" applyAlignment="1">
      <alignment vertical="center"/>
    </xf>
    <xf numFmtId="0" fontId="9" fillId="0" borderId="0" xfId="0" applyFont="1" applyBorder="1" applyAlignment="1">
      <alignment vertical="center"/>
    </xf>
    <xf numFmtId="37" fontId="9" fillId="0" borderId="0" xfId="2" applyFont="1" applyBorder="1"/>
    <xf numFmtId="37" fontId="9" fillId="0" borderId="0" xfId="2" applyFont="1"/>
    <xf numFmtId="41" fontId="7" fillId="0" borderId="17" xfId="2" applyNumberFormat="1" applyFont="1" applyBorder="1" applyAlignment="1">
      <alignment vertical="center"/>
    </xf>
    <xf numFmtId="37" fontId="7" fillId="0" borderId="31" xfId="2" applyFont="1" applyBorder="1" applyAlignment="1">
      <alignment vertical="center"/>
    </xf>
    <xf numFmtId="37" fontId="7" fillId="0" borderId="32" xfId="2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37" fontId="7" fillId="0" borderId="20" xfId="2" applyFont="1" applyBorder="1" applyAlignment="1" applyProtection="1">
      <alignment horizontal="center" vertical="center"/>
    </xf>
    <xf numFmtId="41" fontId="7" fillId="0" borderId="21" xfId="2" applyNumberFormat="1" applyFont="1" applyBorder="1" applyAlignment="1" applyProtection="1">
      <alignment vertical="center"/>
    </xf>
    <xf numFmtId="37" fontId="7" fillId="0" borderId="1" xfId="2" applyFont="1" applyBorder="1" applyAlignment="1">
      <alignment vertical="center"/>
    </xf>
    <xf numFmtId="37" fontId="7" fillId="0" borderId="2" xfId="2" applyFont="1" applyBorder="1" applyAlignment="1">
      <alignment vertical="center"/>
    </xf>
    <xf numFmtId="41" fontId="8" fillId="0" borderId="18" xfId="2" applyNumberFormat="1" applyFont="1" applyBorder="1" applyAlignment="1" applyProtection="1">
      <alignment vertical="center" shrinkToFit="1"/>
    </xf>
    <xf numFmtId="41" fontId="8" fillId="0" borderId="7" xfId="2" applyNumberFormat="1" applyFont="1" applyBorder="1" applyAlignment="1" applyProtection="1">
      <alignment vertical="center" shrinkToFit="1"/>
    </xf>
    <xf numFmtId="41" fontId="8" fillId="0" borderId="8" xfId="2" applyNumberFormat="1" applyFont="1" applyBorder="1" applyAlignment="1" applyProtection="1">
      <alignment vertical="center"/>
    </xf>
    <xf numFmtId="41" fontId="10" fillId="0" borderId="17" xfId="2" applyNumberFormat="1" applyFont="1" applyBorder="1" applyAlignment="1">
      <alignment vertical="center" shrinkToFit="1"/>
    </xf>
    <xf numFmtId="41" fontId="11" fillId="0" borderId="17" xfId="2" applyNumberFormat="1" applyFont="1" applyBorder="1" applyAlignment="1">
      <alignment vertical="center" shrinkToFit="1"/>
    </xf>
    <xf numFmtId="41" fontId="10" fillId="0" borderId="17" xfId="2" applyNumberFormat="1" applyFont="1" applyBorder="1" applyAlignment="1">
      <alignment vertical="center"/>
    </xf>
    <xf numFmtId="41" fontId="10" fillId="0" borderId="1" xfId="2" applyNumberFormat="1" applyFont="1" applyBorder="1" applyAlignment="1">
      <alignment vertical="center"/>
    </xf>
    <xf numFmtId="41" fontId="10" fillId="0" borderId="2" xfId="2" applyNumberFormat="1" applyFont="1" applyBorder="1" applyAlignment="1">
      <alignment vertical="center"/>
    </xf>
    <xf numFmtId="41" fontId="8" fillId="0" borderId="17" xfId="2" applyNumberFormat="1" applyFont="1" applyBorder="1" applyAlignment="1">
      <alignment vertical="center" shrinkToFit="1"/>
    </xf>
    <xf numFmtId="41" fontId="8" fillId="0" borderId="1" xfId="2" applyNumberFormat="1" applyFont="1" applyBorder="1" applyAlignment="1">
      <alignment vertical="center" shrinkToFit="1"/>
    </xf>
    <xf numFmtId="41" fontId="8" fillId="0" borderId="2" xfId="2" applyNumberFormat="1" applyFont="1" applyBorder="1" applyAlignment="1">
      <alignment vertical="center"/>
    </xf>
    <xf numFmtId="41" fontId="8" fillId="0" borderId="18" xfId="2" applyNumberFormat="1" applyFont="1" applyBorder="1" applyAlignment="1" applyProtection="1">
      <alignment horizontal="right" vertical="center"/>
    </xf>
    <xf numFmtId="41" fontId="9" fillId="0" borderId="17" xfId="2" applyNumberFormat="1" applyFont="1" applyBorder="1" applyAlignment="1">
      <alignment vertical="center" shrinkToFit="1"/>
    </xf>
    <xf numFmtId="41" fontId="9" fillId="0" borderId="1" xfId="2" applyNumberFormat="1" applyFont="1" applyBorder="1" applyAlignment="1">
      <alignment vertical="center" shrinkToFit="1"/>
    </xf>
    <xf numFmtId="41" fontId="9" fillId="0" borderId="2" xfId="2" applyNumberFormat="1" applyFont="1" applyBorder="1" applyAlignment="1">
      <alignment vertical="center"/>
    </xf>
    <xf numFmtId="41" fontId="7" fillId="0" borderId="17" xfId="2" applyNumberFormat="1" applyFont="1" applyBorder="1" applyAlignment="1">
      <alignment vertical="center" shrinkToFit="1"/>
    </xf>
    <xf numFmtId="41" fontId="7" fillId="0" borderId="1" xfId="2" applyNumberFormat="1" applyFont="1" applyBorder="1" applyAlignment="1">
      <alignment vertical="center" shrinkToFit="1"/>
    </xf>
    <xf numFmtId="41" fontId="7" fillId="0" borderId="1" xfId="2" applyNumberFormat="1" applyFont="1" applyBorder="1" applyAlignment="1">
      <alignment vertical="center"/>
    </xf>
    <xf numFmtId="41" fontId="7" fillId="0" borderId="2" xfId="2" applyNumberFormat="1" applyFont="1" applyBorder="1" applyAlignment="1">
      <alignment vertical="center"/>
    </xf>
    <xf numFmtId="41" fontId="7" fillId="0" borderId="21" xfId="2" applyNumberFormat="1" applyFont="1" applyBorder="1" applyAlignment="1" applyProtection="1">
      <alignment vertical="center" shrinkToFit="1"/>
    </xf>
    <xf numFmtId="41" fontId="7" fillId="0" borderId="24" xfId="2" applyNumberFormat="1" applyFont="1" applyBorder="1" applyAlignment="1" applyProtection="1">
      <alignment vertical="center" shrinkToFit="1"/>
    </xf>
    <xf numFmtId="41" fontId="7" fillId="0" borderId="22" xfId="2" applyNumberFormat="1" applyFont="1" applyBorder="1" applyAlignment="1" applyProtection="1">
      <alignment vertical="center"/>
    </xf>
    <xf numFmtId="37" fontId="7" fillId="0" borderId="18" xfId="2" applyFont="1" applyBorder="1" applyAlignment="1">
      <alignment horizontal="center" vertical="center"/>
    </xf>
    <xf numFmtId="37" fontId="1" fillId="0" borderId="4" xfId="2" applyFont="1" applyBorder="1" applyAlignment="1">
      <alignment vertical="center"/>
    </xf>
    <xf numFmtId="37" fontId="1" fillId="0" borderId="17" xfId="2" applyFont="1" applyBorder="1" applyAlignment="1" applyProtection="1">
      <alignment horizontal="right" vertical="center"/>
    </xf>
    <xf numFmtId="37" fontId="1" fillId="0" borderId="1" xfId="2" applyFont="1" applyBorder="1" applyAlignment="1" applyProtection="1">
      <alignment horizontal="right" vertical="center"/>
    </xf>
    <xf numFmtId="37" fontId="7" fillId="0" borderId="17" xfId="2" applyFont="1" applyBorder="1" applyAlignment="1" applyProtection="1">
      <alignment horizontal="center" vertical="center" shrinkToFit="1"/>
    </xf>
    <xf numFmtId="37" fontId="7" fillId="0" borderId="25" xfId="2" applyFont="1" applyBorder="1" applyAlignment="1">
      <alignment vertical="center"/>
    </xf>
    <xf numFmtId="37" fontId="7" fillId="0" borderId="18" xfId="2" applyFont="1" applyBorder="1" applyAlignment="1" applyProtection="1">
      <alignment horizontal="center" vertical="center" shrinkToFit="1"/>
    </xf>
    <xf numFmtId="37" fontId="7" fillId="0" borderId="4" xfId="2" applyFont="1" applyBorder="1" applyAlignment="1" applyProtection="1">
      <alignment horizontal="right" vertical="center"/>
    </xf>
    <xf numFmtId="37" fontId="7" fillId="0" borderId="4" xfId="2" applyFont="1" applyBorder="1"/>
    <xf numFmtId="37" fontId="7" fillId="0" borderId="2" xfId="2" applyFont="1" applyBorder="1" applyAlignment="1">
      <alignment horizontal="center" vertical="center"/>
    </xf>
    <xf numFmtId="37" fontId="7" fillId="0" borderId="8" xfId="2" applyFont="1" applyBorder="1" applyAlignment="1">
      <alignment horizontal="center" vertical="center"/>
    </xf>
    <xf numFmtId="37" fontId="7" fillId="0" borderId="18" xfId="2" applyFont="1" applyBorder="1" applyAlignment="1">
      <alignment horizontal="center" vertical="center" shrinkToFit="1"/>
    </xf>
    <xf numFmtId="37" fontId="8" fillId="0" borderId="25" xfId="2" applyFont="1" applyBorder="1" applyAlignment="1">
      <alignment vertical="center"/>
    </xf>
    <xf numFmtId="37" fontId="9" fillId="0" borderId="25" xfId="2" applyFont="1" applyBorder="1" applyAlignment="1">
      <alignment vertical="center"/>
    </xf>
    <xf numFmtId="37" fontId="7" fillId="0" borderId="0" xfId="2" applyFont="1" applyBorder="1" applyAlignment="1" applyProtection="1">
      <alignment horizontal="left" vertical="center"/>
    </xf>
    <xf numFmtId="37" fontId="7" fillId="0" borderId="8" xfId="2" applyFont="1" applyBorder="1" applyAlignment="1" applyProtection="1">
      <alignment horizontal="center" vertical="center"/>
    </xf>
    <xf numFmtId="37" fontId="8" fillId="0" borderId="19" xfId="2" applyFont="1" applyBorder="1" applyAlignment="1" applyProtection="1">
      <alignment horizontal="center" vertical="center" shrinkToFit="1"/>
    </xf>
    <xf numFmtId="41" fontId="8" fillId="0" borderId="18" xfId="2" applyNumberFormat="1" applyFont="1" applyBorder="1" applyAlignment="1" applyProtection="1">
      <alignment horizontal="right" vertical="center" shrinkToFit="1"/>
    </xf>
    <xf numFmtId="41" fontId="8" fillId="0" borderId="8" xfId="2" applyNumberFormat="1" applyFont="1" applyBorder="1" applyAlignment="1" applyProtection="1">
      <alignment vertical="center" shrinkToFit="1"/>
    </xf>
    <xf numFmtId="37" fontId="8" fillId="0" borderId="4" xfId="2" applyFont="1" applyBorder="1" applyAlignment="1">
      <alignment shrinkToFit="1"/>
    </xf>
    <xf numFmtId="37" fontId="8" fillId="0" borderId="0" xfId="2" applyFont="1" applyAlignment="1">
      <alignment shrinkToFit="1"/>
    </xf>
    <xf numFmtId="37" fontId="8" fillId="0" borderId="4" xfId="2" applyFont="1" applyBorder="1" applyAlignment="1">
      <alignment vertical="center" shrinkToFit="1"/>
    </xf>
    <xf numFmtId="41" fontId="8" fillId="0" borderId="2" xfId="2" applyNumberFormat="1" applyFont="1" applyBorder="1" applyAlignment="1">
      <alignment vertical="center" shrinkToFit="1"/>
    </xf>
    <xf numFmtId="37" fontId="9" fillId="0" borderId="4" xfId="2" applyFont="1" applyBorder="1" applyAlignment="1">
      <alignment vertical="center" shrinkToFit="1"/>
    </xf>
    <xf numFmtId="41" fontId="9" fillId="0" borderId="2" xfId="2" applyNumberFormat="1" applyFont="1" applyBorder="1" applyAlignment="1">
      <alignment vertical="center" shrinkToFit="1"/>
    </xf>
    <xf numFmtId="37" fontId="9" fillId="0" borderId="4" xfId="2" applyFont="1" applyBorder="1" applyAlignment="1">
      <alignment shrinkToFit="1"/>
    </xf>
    <xf numFmtId="37" fontId="9" fillId="0" borderId="0" xfId="2" applyFont="1" applyAlignment="1">
      <alignment shrinkToFit="1"/>
    </xf>
    <xf numFmtId="37" fontId="7" fillId="0" borderId="4" xfId="2" applyFont="1" applyBorder="1" applyAlignment="1">
      <alignment vertical="center" shrinkToFit="1"/>
    </xf>
    <xf numFmtId="41" fontId="7" fillId="0" borderId="2" xfId="2" applyNumberFormat="1" applyFont="1" applyBorder="1" applyAlignment="1">
      <alignment vertical="center" shrinkToFit="1"/>
    </xf>
    <xf numFmtId="37" fontId="7" fillId="0" borderId="4" xfId="2" applyFont="1" applyBorder="1" applyAlignment="1">
      <alignment shrinkToFit="1"/>
    </xf>
    <xf numFmtId="37" fontId="7" fillId="0" borderId="0" xfId="2" applyFont="1" applyAlignment="1">
      <alignment shrinkToFit="1"/>
    </xf>
    <xf numFmtId="37" fontId="7" fillId="0" borderId="20" xfId="2" applyFont="1" applyBorder="1" applyAlignment="1" applyProtection="1">
      <alignment horizontal="center" vertical="center" shrinkToFit="1"/>
    </xf>
    <xf numFmtId="41" fontId="7" fillId="0" borderId="22" xfId="2" applyNumberFormat="1" applyFont="1" applyBorder="1" applyAlignment="1" applyProtection="1">
      <alignment vertical="center" shrinkToFit="1"/>
    </xf>
    <xf numFmtId="37" fontId="7" fillId="0" borderId="33" xfId="2" applyFont="1" applyBorder="1" applyAlignment="1">
      <alignment vertical="center"/>
    </xf>
    <xf numFmtId="37" fontId="7" fillId="0" borderId="17" xfId="2" applyFont="1" applyBorder="1" applyAlignment="1">
      <alignment horizontal="center" vertical="center" shrinkToFit="1"/>
    </xf>
    <xf numFmtId="37" fontId="7" fillId="0" borderId="17" xfId="2" applyFont="1" applyBorder="1" applyAlignment="1">
      <alignment vertical="center" shrinkToFit="1"/>
    </xf>
    <xf numFmtId="37" fontId="7" fillId="0" borderId="34" xfId="2" applyFont="1" applyBorder="1" applyAlignment="1" applyProtection="1">
      <alignment horizontal="center" vertical="center"/>
    </xf>
    <xf numFmtId="37" fontId="7" fillId="0" borderId="18" xfId="2" applyFont="1" applyBorder="1" applyAlignment="1">
      <alignment vertical="center" shrinkToFit="1"/>
    </xf>
    <xf numFmtId="37" fontId="7" fillId="0" borderId="35" xfId="2" applyFont="1" applyBorder="1" applyAlignment="1">
      <alignment vertical="center"/>
    </xf>
    <xf numFmtId="37" fontId="7" fillId="0" borderId="34" xfId="2" applyFont="1" applyBorder="1" applyAlignment="1">
      <alignment vertical="center"/>
    </xf>
    <xf numFmtId="41" fontId="8" fillId="0" borderId="35" xfId="2" applyNumberFormat="1" applyFont="1" applyBorder="1" applyAlignment="1" applyProtection="1">
      <alignment vertical="center" shrinkToFit="1"/>
    </xf>
    <xf numFmtId="41" fontId="8" fillId="0" borderId="13" xfId="2" applyNumberFormat="1" applyFont="1" applyBorder="1" applyAlignment="1" applyProtection="1">
      <alignment vertical="center" shrinkToFit="1"/>
    </xf>
    <xf numFmtId="41" fontId="8" fillId="0" borderId="34" xfId="2" applyNumberFormat="1" applyFont="1" applyBorder="1" applyAlignment="1">
      <alignment vertical="center" shrinkToFit="1"/>
    </xf>
    <xf numFmtId="41" fontId="9" fillId="0" borderId="34" xfId="2" applyNumberFormat="1" applyFont="1" applyBorder="1" applyAlignment="1">
      <alignment vertical="center" shrinkToFit="1"/>
    </xf>
    <xf numFmtId="41" fontId="7" fillId="0" borderId="34" xfId="2" applyNumberFormat="1" applyFont="1" applyBorder="1" applyAlignment="1">
      <alignment vertical="center" shrinkToFit="1"/>
    </xf>
    <xf numFmtId="41" fontId="7" fillId="0" borderId="47" xfId="2" applyNumberFormat="1" applyFont="1" applyBorder="1" applyAlignment="1" applyProtection="1">
      <alignment vertical="center" shrinkToFit="1"/>
    </xf>
    <xf numFmtId="37" fontId="7" fillId="0" borderId="23" xfId="2" applyFont="1" applyBorder="1" applyAlignment="1" applyProtection="1">
      <alignment horizontal="center" vertical="center" shrinkToFit="1"/>
    </xf>
    <xf numFmtId="41" fontId="8" fillId="0" borderId="18" xfId="2" applyNumberFormat="1" applyFont="1" applyBorder="1" applyAlignment="1" applyProtection="1">
      <alignment vertical="center" shrinkToFit="1"/>
    </xf>
    <xf numFmtId="41" fontId="7" fillId="0" borderId="31" xfId="2" applyNumberFormat="1" applyFont="1" applyBorder="1" applyAlignment="1">
      <alignment vertical="center" shrinkToFit="1"/>
    </xf>
    <xf numFmtId="41" fontId="7" fillId="0" borderId="21" xfId="2" applyNumberFormat="1" applyFont="1" applyBorder="1" applyAlignment="1" applyProtection="1">
      <alignment vertical="center" shrinkToFit="1"/>
    </xf>
    <xf numFmtId="37" fontId="7" fillId="0" borderId="23" xfId="2" applyFont="1" applyBorder="1" applyAlignment="1">
      <alignment vertical="center"/>
    </xf>
    <xf numFmtId="37" fontId="10" fillId="0" borderId="17" xfId="2" applyFont="1" applyBorder="1" applyAlignment="1">
      <alignment vertical="center"/>
    </xf>
    <xf numFmtId="41" fontId="8" fillId="0" borderId="18" xfId="2" quotePrefix="1" applyNumberFormat="1" applyFont="1" applyBorder="1" applyAlignment="1" applyProtection="1">
      <alignment vertical="center" shrinkToFit="1"/>
    </xf>
    <xf numFmtId="41" fontId="8" fillId="0" borderId="8" xfId="2" applyNumberFormat="1" applyFont="1" applyBorder="1" applyAlignment="1" applyProtection="1">
      <alignment horizontal="right" vertical="center" shrinkToFit="1"/>
    </xf>
    <xf numFmtId="37" fontId="7" fillId="0" borderId="42" xfId="2" applyFont="1" applyBorder="1" applyAlignment="1" applyProtection="1">
      <alignment vertical="center"/>
    </xf>
    <xf numFmtId="37" fontId="7" fillId="0" borderId="43" xfId="2" applyFont="1" applyBorder="1" applyAlignment="1" applyProtection="1">
      <alignment vertical="center"/>
    </xf>
    <xf numFmtId="37" fontId="1" fillId="0" borderId="14" xfId="2" applyFont="1" applyBorder="1" applyAlignment="1" applyProtection="1">
      <alignment horizontal="right" vertical="center"/>
    </xf>
    <xf numFmtId="41" fontId="7" fillId="0" borderId="14" xfId="2" applyNumberFormat="1" applyFont="1" applyBorder="1" applyAlignment="1">
      <alignment vertical="center" shrinkToFit="1"/>
    </xf>
    <xf numFmtId="41" fontId="10" fillId="0" borderId="2" xfId="2" applyNumberFormat="1" applyFont="1" applyBorder="1" applyAlignment="1">
      <alignment vertical="center" shrinkToFit="1"/>
    </xf>
    <xf numFmtId="2" fontId="7" fillId="0" borderId="4" xfId="1" applyFont="1" applyBorder="1" applyAlignment="1" applyProtection="1">
      <alignment horizontal="right" vertical="center"/>
    </xf>
    <xf numFmtId="2" fontId="7" fillId="0" borderId="4" xfId="1" applyFont="1" applyBorder="1" applyAlignment="1">
      <alignment vertical="center"/>
    </xf>
    <xf numFmtId="2" fontId="7" fillId="0" borderId="19" xfId="1" applyFont="1" applyBorder="1" applyAlignment="1" applyProtection="1">
      <alignment horizontal="left" vertical="center"/>
    </xf>
    <xf numFmtId="2" fontId="8" fillId="0" borderId="17" xfId="1" applyFont="1" applyBorder="1" applyAlignment="1" applyProtection="1">
      <alignment horizontal="center" vertical="center"/>
    </xf>
    <xf numFmtId="177" fontId="8" fillId="0" borderId="1" xfId="2" applyNumberFormat="1" applyFont="1" applyFill="1" applyBorder="1" applyAlignment="1">
      <alignment horizontal="right" vertical="center"/>
    </xf>
    <xf numFmtId="177" fontId="8" fillId="0" borderId="2" xfId="2" applyNumberFormat="1" applyFont="1" applyFill="1" applyBorder="1" applyAlignment="1">
      <alignment horizontal="right" vertical="center"/>
    </xf>
    <xf numFmtId="2" fontId="8" fillId="0" borderId="48" xfId="1" applyFont="1" applyBorder="1" applyAlignment="1" applyProtection="1">
      <alignment horizontal="center" vertical="center"/>
    </xf>
    <xf numFmtId="177" fontId="8" fillId="0" borderId="49" xfId="2" applyNumberFormat="1" applyFont="1" applyFill="1" applyBorder="1" applyAlignment="1">
      <alignment horizontal="right" vertical="center"/>
    </xf>
    <xf numFmtId="177" fontId="8" fillId="0" borderId="50" xfId="2" applyNumberFormat="1" applyFont="1" applyFill="1" applyBorder="1" applyAlignment="1">
      <alignment horizontal="right" vertical="center"/>
    </xf>
    <xf numFmtId="179" fontId="8" fillId="0" borderId="1" xfId="2" applyNumberFormat="1" applyFont="1" applyFill="1" applyBorder="1" applyAlignment="1">
      <alignment horizontal="right" vertical="center"/>
    </xf>
    <xf numFmtId="179" fontId="8" fillId="0" borderId="2" xfId="2" applyNumberFormat="1" applyFont="1" applyFill="1" applyBorder="1" applyAlignment="1">
      <alignment horizontal="right" vertical="center"/>
    </xf>
    <xf numFmtId="179" fontId="8" fillId="0" borderId="49" xfId="2" applyNumberFormat="1" applyFont="1" applyFill="1" applyBorder="1" applyAlignment="1">
      <alignment horizontal="right" vertical="center"/>
    </xf>
    <xf numFmtId="179" fontId="8" fillId="0" borderId="50" xfId="2" applyNumberFormat="1" applyFont="1" applyFill="1" applyBorder="1" applyAlignment="1">
      <alignment horizontal="right" vertical="center"/>
    </xf>
    <xf numFmtId="179" fontId="8" fillId="0" borderId="13" xfId="2" applyNumberFormat="1" applyFont="1" applyFill="1" applyBorder="1" applyAlignment="1">
      <alignment horizontal="right" vertical="center"/>
    </xf>
    <xf numFmtId="179" fontId="8" fillId="0" borderId="14" xfId="2" applyNumberFormat="1" applyFont="1" applyFill="1" applyBorder="1" applyAlignment="1">
      <alignment horizontal="right" vertical="center"/>
    </xf>
    <xf numFmtId="180" fontId="8" fillId="0" borderId="1" xfId="2" applyNumberFormat="1" applyFont="1" applyFill="1" applyBorder="1" applyAlignment="1">
      <alignment horizontal="right" vertical="center"/>
    </xf>
    <xf numFmtId="180" fontId="8" fillId="0" borderId="2" xfId="2" applyNumberFormat="1" applyFont="1" applyFill="1" applyBorder="1" applyAlignment="1">
      <alignment horizontal="right" vertical="center"/>
    </xf>
    <xf numFmtId="180" fontId="8" fillId="0" borderId="49" xfId="2" applyNumberFormat="1" applyFont="1" applyFill="1" applyBorder="1" applyAlignment="1">
      <alignment horizontal="right" vertical="center"/>
    </xf>
    <xf numFmtId="180" fontId="8" fillId="0" borderId="50" xfId="2" applyNumberFormat="1" applyFont="1" applyFill="1" applyBorder="1" applyAlignment="1">
      <alignment horizontal="right" vertical="center"/>
    </xf>
    <xf numFmtId="43" fontId="7" fillId="0" borderId="48" xfId="1" applyNumberFormat="1" applyFont="1" applyBorder="1" applyAlignment="1" applyProtection="1">
      <alignment vertical="center"/>
    </xf>
    <xf numFmtId="43" fontId="7" fillId="0" borderId="49" xfId="1" applyNumberFormat="1" applyFont="1" applyBorder="1" applyAlignment="1" applyProtection="1">
      <alignment vertical="center"/>
    </xf>
    <xf numFmtId="2" fontId="7" fillId="0" borderId="0" xfId="1" applyFont="1" applyAlignment="1">
      <alignment vertical="center"/>
    </xf>
    <xf numFmtId="37" fontId="7" fillId="0" borderId="15" xfId="2" applyFont="1" applyBorder="1" applyAlignment="1" applyProtection="1">
      <alignment horizontal="left" vertical="center"/>
    </xf>
    <xf numFmtId="2" fontId="7" fillId="0" borderId="15" xfId="1" applyFont="1" applyBorder="1" applyAlignment="1">
      <alignment vertical="center"/>
    </xf>
    <xf numFmtId="2" fontId="8" fillId="0" borderId="0" xfId="1" applyFont="1" applyAlignment="1">
      <alignment vertical="center"/>
    </xf>
    <xf numFmtId="37" fontId="1" fillId="0" borderId="18" xfId="2" applyFont="1" applyBorder="1" applyAlignment="1" applyProtection="1">
      <alignment horizontal="center" vertical="center"/>
    </xf>
    <xf numFmtId="37" fontId="1" fillId="0" borderId="31" xfId="2" applyFont="1" applyBorder="1" applyAlignment="1" applyProtection="1">
      <alignment horizontal="right" vertical="center"/>
    </xf>
    <xf numFmtId="2" fontId="12" fillId="0" borderId="17" xfId="1" applyFont="1" applyBorder="1" applyAlignment="1">
      <alignment vertical="center"/>
    </xf>
    <xf numFmtId="2" fontId="12" fillId="0" borderId="0" xfId="1" applyFont="1" applyAlignment="1">
      <alignment vertical="center"/>
    </xf>
    <xf numFmtId="2" fontId="8" fillId="0" borderId="61" xfId="1" applyFont="1" applyBorder="1" applyAlignment="1" applyProtection="1">
      <alignment horizontal="center" vertical="center"/>
    </xf>
    <xf numFmtId="177" fontId="8" fillId="0" borderId="62" xfId="2" applyNumberFormat="1" applyFont="1" applyFill="1" applyBorder="1" applyAlignment="1">
      <alignment horizontal="right" vertical="center"/>
    </xf>
    <xf numFmtId="177" fontId="8" fillId="0" borderId="63" xfId="2" applyNumberFormat="1" applyFont="1" applyFill="1" applyBorder="1" applyAlignment="1">
      <alignment horizontal="right" vertical="center"/>
    </xf>
    <xf numFmtId="43" fontId="7" fillId="0" borderId="65" xfId="1" applyNumberFormat="1" applyFont="1" applyBorder="1" applyAlignment="1" applyProtection="1">
      <alignment vertical="center"/>
    </xf>
    <xf numFmtId="2" fontId="7" fillId="0" borderId="4" xfId="1" applyFont="1" applyBorder="1" applyAlignment="1" applyProtection="1">
      <alignment horizontal="left" vertical="center"/>
    </xf>
    <xf numFmtId="2" fontId="8" fillId="0" borderId="65" xfId="1" applyFont="1" applyBorder="1" applyAlignment="1" applyProtection="1">
      <alignment horizontal="center" vertical="center"/>
    </xf>
    <xf numFmtId="2" fontId="7" fillId="0" borderId="56" xfId="1" applyFont="1" applyBorder="1" applyAlignment="1" applyProtection="1">
      <alignment vertical="center"/>
    </xf>
    <xf numFmtId="2" fontId="7" fillId="0" borderId="36" xfId="1" applyFont="1" applyBorder="1" applyAlignment="1" applyProtection="1">
      <alignment vertical="center"/>
    </xf>
    <xf numFmtId="2" fontId="7" fillId="0" borderId="0" xfId="1" applyFont="1" applyBorder="1" applyAlignment="1">
      <alignment vertical="center"/>
    </xf>
    <xf numFmtId="0" fontId="0" fillId="0" borderId="36" xfId="0" applyBorder="1" applyAlignment="1"/>
    <xf numFmtId="0" fontId="0" fillId="0" borderId="51" xfId="0" applyBorder="1" applyAlignment="1"/>
    <xf numFmtId="2" fontId="7" fillId="0" borderId="36" xfId="1" applyFont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178" fontId="7" fillId="0" borderId="24" xfId="0" applyNumberFormat="1" applyFont="1" applyBorder="1" applyAlignment="1">
      <alignment vertical="center"/>
    </xf>
    <xf numFmtId="178" fontId="7" fillId="0" borderId="22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178" fontId="8" fillId="0" borderId="5" xfId="0" applyNumberFormat="1" applyFont="1" applyBorder="1" applyAlignment="1">
      <alignment vertical="center"/>
    </xf>
    <xf numFmtId="178" fontId="8" fillId="0" borderId="6" xfId="0" applyNumberFormat="1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178" fontId="8" fillId="0" borderId="24" xfId="0" applyNumberFormat="1" applyFont="1" applyBorder="1" applyAlignment="1">
      <alignment vertical="center"/>
    </xf>
    <xf numFmtId="178" fontId="8" fillId="0" borderId="22" xfId="0" applyNumberFormat="1" applyFont="1" applyBorder="1" applyAlignment="1">
      <alignment vertical="center"/>
    </xf>
    <xf numFmtId="0" fontId="8" fillId="0" borderId="49" xfId="0" applyFont="1" applyBorder="1" applyAlignment="1">
      <alignment horizontal="center" vertical="center"/>
    </xf>
    <xf numFmtId="178" fontId="8" fillId="0" borderId="49" xfId="0" applyNumberFormat="1" applyFont="1" applyBorder="1" applyAlignment="1">
      <alignment vertical="center"/>
    </xf>
    <xf numFmtId="178" fontId="8" fillId="0" borderId="50" xfId="0" applyNumberFormat="1" applyFont="1" applyBorder="1" applyAlignment="1">
      <alignment vertical="center"/>
    </xf>
    <xf numFmtId="0" fontId="8" fillId="0" borderId="62" xfId="0" applyFont="1" applyBorder="1" applyAlignment="1">
      <alignment horizontal="center" vertical="center"/>
    </xf>
    <xf numFmtId="178" fontId="8" fillId="0" borderId="62" xfId="0" applyNumberFormat="1" applyFont="1" applyBorder="1" applyAlignment="1">
      <alignment vertical="center"/>
    </xf>
    <xf numFmtId="178" fontId="8" fillId="0" borderId="63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178" fontId="7" fillId="0" borderId="5" xfId="0" applyNumberFormat="1" applyFont="1" applyBorder="1" applyAlignment="1">
      <alignment vertical="center"/>
    </xf>
    <xf numFmtId="178" fontId="7" fillId="0" borderId="6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vertical="center"/>
    </xf>
    <xf numFmtId="178" fontId="8" fillId="0" borderId="2" xfId="0" applyNumberFormat="1" applyFont="1" applyBorder="1" applyAlignment="1">
      <alignment vertical="center"/>
    </xf>
    <xf numFmtId="0" fontId="7" fillId="0" borderId="49" xfId="0" applyFont="1" applyBorder="1" applyAlignment="1">
      <alignment horizontal="center" vertical="center"/>
    </xf>
    <xf numFmtId="178" fontId="7" fillId="0" borderId="49" xfId="0" applyNumberFormat="1" applyFont="1" applyBorder="1" applyAlignment="1">
      <alignment vertical="center"/>
    </xf>
    <xf numFmtId="178" fontId="7" fillId="0" borderId="50" xfId="0" applyNumberFormat="1" applyFont="1" applyBorder="1" applyAlignment="1">
      <alignment vertical="center"/>
    </xf>
    <xf numFmtId="0" fontId="7" fillId="0" borderId="62" xfId="0" applyFont="1" applyBorder="1" applyAlignment="1">
      <alignment horizontal="center" vertical="center"/>
    </xf>
    <xf numFmtId="178" fontId="7" fillId="0" borderId="62" xfId="0" applyNumberFormat="1" applyFont="1" applyBorder="1" applyAlignment="1">
      <alignment vertical="center"/>
    </xf>
    <xf numFmtId="178" fontId="7" fillId="0" borderId="63" xfId="0" applyNumberFormat="1" applyFont="1" applyBorder="1" applyAlignment="1">
      <alignment vertical="center"/>
    </xf>
    <xf numFmtId="37" fontId="1" fillId="0" borderId="17" xfId="2" applyFont="1" applyBorder="1" applyAlignment="1" applyProtection="1">
      <alignment horizontal="center" vertical="center"/>
    </xf>
    <xf numFmtId="37" fontId="1" fillId="0" borderId="1" xfId="2" applyFont="1" applyBorder="1" applyAlignment="1" applyProtection="1">
      <alignment horizontal="center" vertical="center"/>
    </xf>
    <xf numFmtId="37" fontId="1" fillId="0" borderId="2" xfId="2" applyFont="1" applyBorder="1" applyAlignment="1" applyProtection="1">
      <alignment horizontal="center" vertical="center"/>
    </xf>
    <xf numFmtId="37" fontId="1" fillId="0" borderId="8" xfId="2" applyFont="1" applyBorder="1" applyAlignment="1" applyProtection="1">
      <alignment horizontal="center" vertical="center" shrinkToFit="1"/>
    </xf>
    <xf numFmtId="37" fontId="1" fillId="0" borderId="14" xfId="2" applyFont="1" applyBorder="1" applyAlignment="1" applyProtection="1">
      <alignment horizontal="center" vertical="center"/>
    </xf>
    <xf numFmtId="37" fontId="1" fillId="0" borderId="8" xfId="2" applyFont="1" applyBorder="1" applyAlignment="1" applyProtection="1">
      <alignment horizontal="center" vertical="center"/>
    </xf>
    <xf numFmtId="37" fontId="1" fillId="0" borderId="4" xfId="2" applyFont="1" applyBorder="1" applyAlignment="1" applyProtection="1">
      <alignment horizontal="left"/>
    </xf>
    <xf numFmtId="37" fontId="1" fillId="0" borderId="19" xfId="2" applyFont="1" applyBorder="1" applyAlignment="1" applyProtection="1">
      <alignment horizontal="left" vertical="center"/>
    </xf>
    <xf numFmtId="41" fontId="8" fillId="0" borderId="18" xfId="2" applyNumberFormat="1" applyFont="1" applyFill="1" applyBorder="1" applyAlignment="1" applyProtection="1">
      <alignment vertical="center"/>
    </xf>
    <xf numFmtId="41" fontId="8" fillId="0" borderId="7" xfId="2" applyNumberFormat="1" applyFont="1" applyFill="1" applyBorder="1" applyAlignment="1" applyProtection="1">
      <alignment vertical="center"/>
    </xf>
    <xf numFmtId="49" fontId="7" fillId="0" borderId="15" xfId="2" applyNumberFormat="1" applyFont="1" applyBorder="1" applyAlignment="1" applyProtection="1">
      <alignment horizontal="left" vertical="center"/>
    </xf>
    <xf numFmtId="37" fontId="7" fillId="0" borderId="17" xfId="2" applyFont="1" applyBorder="1" applyAlignment="1" applyProtection="1">
      <alignment horizontal="center" vertical="center" shrinkToFit="1"/>
    </xf>
    <xf numFmtId="37" fontId="7" fillId="0" borderId="18" xfId="2" applyFont="1" applyBorder="1" applyAlignment="1" applyProtection="1">
      <alignment horizontal="center" vertical="center" shrinkToFit="1"/>
    </xf>
    <xf numFmtId="37" fontId="6" fillId="0" borderId="31" xfId="2" applyFont="1" applyBorder="1" applyAlignment="1" applyProtection="1">
      <alignment horizontal="right" vertical="center"/>
    </xf>
    <xf numFmtId="37" fontId="6" fillId="0" borderId="17" xfId="2" applyFont="1" applyBorder="1" applyAlignment="1" applyProtection="1">
      <alignment horizontal="right" vertical="center"/>
    </xf>
    <xf numFmtId="37" fontId="6" fillId="0" borderId="2" xfId="2" applyFont="1" applyBorder="1" applyAlignment="1" applyProtection="1">
      <alignment horizontal="right" vertical="center"/>
    </xf>
    <xf numFmtId="37" fontId="6" fillId="0" borderId="1" xfId="2" applyFont="1" applyBorder="1" applyAlignment="1" applyProtection="1">
      <alignment horizontal="right" vertical="center"/>
    </xf>
    <xf numFmtId="37" fontId="6" fillId="0" borderId="17" xfId="2" applyFont="1" applyBorder="1" applyAlignment="1">
      <alignment horizontal="right" vertical="center"/>
    </xf>
    <xf numFmtId="37" fontId="6" fillId="0" borderId="0" xfId="2" applyFont="1"/>
    <xf numFmtId="37" fontId="6" fillId="0" borderId="34" xfId="2" applyFont="1" applyBorder="1" applyAlignment="1" applyProtection="1">
      <alignment horizontal="right" vertical="center"/>
    </xf>
    <xf numFmtId="37" fontId="6" fillId="0" borderId="13" xfId="2" applyFont="1" applyBorder="1" applyAlignment="1" applyProtection="1">
      <alignment horizontal="right" vertical="center"/>
    </xf>
    <xf numFmtId="37" fontId="6" fillId="0" borderId="14" xfId="2" applyFont="1" applyBorder="1" applyAlignment="1" applyProtection="1">
      <alignment horizontal="right" vertical="center"/>
    </xf>
    <xf numFmtId="2" fontId="13" fillId="0" borderId="17" xfId="1" applyFont="1" applyBorder="1" applyAlignment="1" applyProtection="1">
      <alignment horizontal="right" vertical="center"/>
    </xf>
    <xf numFmtId="2" fontId="13" fillId="0" borderId="1" xfId="1" applyFont="1" applyBorder="1" applyAlignment="1" applyProtection="1">
      <alignment horizontal="right" vertical="center"/>
    </xf>
    <xf numFmtId="41" fontId="8" fillId="0" borderId="18" xfId="2" applyNumberFormat="1" applyFont="1" applyBorder="1" applyAlignment="1" applyProtection="1">
      <alignment horizontal="right" vertical="center" shrinkToFit="1"/>
    </xf>
    <xf numFmtId="181" fontId="3" fillId="0" borderId="1" xfId="0" applyNumberFormat="1" applyFont="1" applyFill="1" applyBorder="1" applyAlignment="1">
      <alignment horizontal="right" vertical="center" wrapText="1"/>
    </xf>
    <xf numFmtId="183" fontId="3" fillId="0" borderId="7" xfId="0" applyNumberFormat="1" applyFont="1" applyFill="1" applyBorder="1" applyAlignment="1">
      <alignment horizontal="right" vertical="center" wrapText="1"/>
    </xf>
    <xf numFmtId="41" fontId="8" fillId="0" borderId="18" xfId="2" applyNumberFormat="1" applyFont="1" applyBorder="1" applyAlignment="1" applyProtection="1">
      <alignment vertical="center" shrinkToFit="1"/>
    </xf>
    <xf numFmtId="41" fontId="8" fillId="0" borderId="18" xfId="2" applyNumberFormat="1" applyFont="1" applyBorder="1" applyAlignment="1" applyProtection="1">
      <alignment horizontal="right" vertical="center" shrinkToFit="1"/>
    </xf>
    <xf numFmtId="41" fontId="8" fillId="0" borderId="18" xfId="2" applyNumberFormat="1" applyFont="1" applyBorder="1" applyAlignment="1" applyProtection="1">
      <alignment vertical="center" shrinkToFit="1"/>
    </xf>
    <xf numFmtId="41" fontId="8" fillId="0" borderId="18" xfId="2" applyNumberFormat="1" applyFont="1" applyBorder="1" applyAlignment="1" applyProtection="1">
      <alignment horizontal="right" vertical="center" shrinkToFit="1"/>
    </xf>
    <xf numFmtId="41" fontId="9" fillId="0" borderId="17" xfId="2" applyNumberFormat="1" applyFont="1" applyBorder="1" applyAlignment="1">
      <alignment horizontal="right" vertical="center"/>
    </xf>
    <xf numFmtId="41" fontId="8" fillId="0" borderId="17" xfId="2" applyNumberFormat="1" applyFont="1" applyBorder="1" applyAlignment="1">
      <alignment horizontal="right" vertical="center"/>
    </xf>
    <xf numFmtId="41" fontId="9" fillId="0" borderId="17" xfId="2" applyNumberFormat="1" applyFont="1" applyBorder="1" applyAlignment="1">
      <alignment horizontal="right" vertical="center" shrinkToFit="1"/>
    </xf>
    <xf numFmtId="177" fontId="8" fillId="0" borderId="66" xfId="2" applyNumberFormat="1" applyFont="1" applyFill="1" applyBorder="1" applyAlignment="1">
      <alignment horizontal="right" vertical="center"/>
    </xf>
    <xf numFmtId="177" fontId="8" fillId="0" borderId="65" xfId="2" applyNumberFormat="1" applyFont="1" applyFill="1" applyBorder="1" applyAlignment="1">
      <alignment horizontal="right" vertical="center"/>
    </xf>
    <xf numFmtId="41" fontId="7" fillId="0" borderId="17" xfId="2" applyNumberFormat="1" applyFont="1" applyFill="1" applyBorder="1" applyAlignment="1">
      <alignment vertical="center" shrinkToFit="1"/>
    </xf>
    <xf numFmtId="41" fontId="7" fillId="0" borderId="13" xfId="2" applyNumberFormat="1" applyFont="1" applyFill="1" applyBorder="1" applyAlignment="1">
      <alignment vertical="center" shrinkToFit="1"/>
    </xf>
    <xf numFmtId="41" fontId="7" fillId="0" borderId="21" xfId="2" applyNumberFormat="1" applyFont="1" applyFill="1" applyBorder="1" applyAlignment="1" applyProtection="1">
      <alignment vertical="center" shrinkToFit="1"/>
    </xf>
    <xf numFmtId="41" fontId="7" fillId="0" borderId="24" xfId="2" applyNumberFormat="1" applyFont="1" applyFill="1" applyBorder="1" applyAlignment="1" applyProtection="1">
      <alignment vertical="center" shrinkToFit="1"/>
    </xf>
    <xf numFmtId="41" fontId="8" fillId="0" borderId="17" xfId="2" applyNumberFormat="1" applyFont="1" applyBorder="1" applyAlignment="1">
      <alignment horizontal="right" vertical="center" shrinkToFit="1"/>
    </xf>
    <xf numFmtId="41" fontId="7" fillId="0" borderId="1" xfId="2" applyNumberFormat="1" applyFont="1" applyFill="1" applyBorder="1" applyAlignment="1">
      <alignment vertical="center" shrinkToFit="1"/>
    </xf>
    <xf numFmtId="41" fontId="7" fillId="0" borderId="18" xfId="2" applyNumberFormat="1" applyFont="1" applyFill="1" applyBorder="1" applyAlignment="1" applyProtection="1">
      <alignment vertical="center" shrinkToFit="1"/>
    </xf>
    <xf numFmtId="41" fontId="7" fillId="0" borderId="7" xfId="2" applyNumberFormat="1" applyFont="1" applyFill="1" applyBorder="1" applyAlignment="1" applyProtection="1">
      <alignment vertical="center" shrinkToFit="1"/>
    </xf>
    <xf numFmtId="41" fontId="8" fillId="0" borderId="18" xfId="2" applyNumberFormat="1" applyFont="1" applyBorder="1" applyAlignment="1" applyProtection="1">
      <alignment vertical="center" shrinkToFit="1"/>
    </xf>
    <xf numFmtId="41" fontId="7" fillId="0" borderId="21" xfId="2" applyNumberFormat="1" applyFont="1" applyBorder="1" applyAlignment="1" applyProtection="1">
      <alignment vertical="center" shrinkToFit="1"/>
    </xf>
    <xf numFmtId="41" fontId="7" fillId="0" borderId="18" xfId="2" applyNumberFormat="1" applyFont="1" applyBorder="1" applyAlignment="1" applyProtection="1">
      <alignment vertical="center"/>
    </xf>
    <xf numFmtId="41" fontId="7" fillId="0" borderId="18" xfId="2" applyNumberFormat="1" applyFont="1" applyBorder="1" applyAlignment="1" applyProtection="1">
      <alignment horizontal="right" vertical="center"/>
    </xf>
    <xf numFmtId="41" fontId="7" fillId="0" borderId="18" xfId="2" applyNumberFormat="1" applyFont="1" applyBorder="1" applyAlignment="1" applyProtection="1">
      <alignment vertical="center" shrinkToFit="1"/>
      <protection locked="0"/>
    </xf>
    <xf numFmtId="41" fontId="7" fillId="0" borderId="18" xfId="2" applyNumberFormat="1" applyFont="1" applyBorder="1" applyAlignment="1" applyProtection="1">
      <alignment horizontal="right" vertical="center" shrinkToFit="1"/>
      <protection locked="0"/>
    </xf>
    <xf numFmtId="41" fontId="7" fillId="0" borderId="18" xfId="2" applyNumberFormat="1" applyFont="1" applyBorder="1" applyAlignment="1" applyProtection="1">
      <alignment vertical="center" shrinkToFit="1"/>
    </xf>
    <xf numFmtId="41" fontId="7" fillId="0" borderId="18" xfId="2" applyNumberFormat="1" applyFont="1" applyBorder="1" applyAlignment="1" applyProtection="1">
      <alignment horizontal="right" vertical="center" shrinkToFit="1"/>
    </xf>
    <xf numFmtId="41" fontId="7" fillId="0" borderId="7" xfId="2" applyNumberFormat="1" applyFont="1" applyBorder="1" applyAlignment="1" applyProtection="1">
      <alignment vertical="center" shrinkToFit="1"/>
      <protection locked="0"/>
    </xf>
    <xf numFmtId="41" fontId="7" fillId="0" borderId="8" xfId="2" applyNumberFormat="1" applyFont="1" applyBorder="1" applyAlignment="1" applyProtection="1">
      <alignment vertical="center" shrinkToFit="1"/>
      <protection locked="0"/>
    </xf>
    <xf numFmtId="177" fontId="7" fillId="0" borderId="49" xfId="2" applyNumberFormat="1" applyFont="1" applyFill="1" applyBorder="1" applyAlignment="1">
      <alignment horizontal="right" vertical="center"/>
    </xf>
    <xf numFmtId="177" fontId="7" fillId="0" borderId="62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179" fontId="7" fillId="0" borderId="49" xfId="2" applyNumberFormat="1" applyFont="1" applyFill="1" applyBorder="1" applyAlignment="1">
      <alignment horizontal="right" vertical="center"/>
    </xf>
    <xf numFmtId="179" fontId="7" fillId="0" borderId="13" xfId="2" applyNumberFormat="1" applyFont="1" applyFill="1" applyBorder="1" applyAlignment="1">
      <alignment horizontal="right" vertical="center"/>
    </xf>
    <xf numFmtId="180" fontId="7" fillId="0" borderId="1" xfId="2" applyNumberFormat="1" applyFont="1" applyFill="1" applyBorder="1" applyAlignment="1">
      <alignment horizontal="right" vertical="center"/>
    </xf>
    <xf numFmtId="180" fontId="7" fillId="0" borderId="49" xfId="2" applyNumberFormat="1" applyFont="1" applyFill="1" applyBorder="1" applyAlignment="1">
      <alignment horizontal="right" vertical="center"/>
    </xf>
    <xf numFmtId="179" fontId="7" fillId="0" borderId="1" xfId="2" applyNumberFormat="1" applyFont="1" applyFill="1" applyBorder="1" applyAlignment="1">
      <alignment horizontal="right" vertical="center"/>
    </xf>
    <xf numFmtId="41" fontId="8" fillId="0" borderId="18" xfId="2" applyNumberFormat="1" applyFont="1" applyFill="1" applyBorder="1" applyAlignment="1" applyProtection="1">
      <alignment vertical="center" shrinkToFit="1"/>
    </xf>
    <xf numFmtId="41" fontId="10" fillId="0" borderId="17" xfId="2" applyNumberFormat="1" applyFont="1" applyFill="1" applyBorder="1" applyAlignment="1">
      <alignment vertical="center" shrinkToFit="1"/>
    </xf>
    <xf numFmtId="41" fontId="8" fillId="0" borderId="17" xfId="2" applyNumberFormat="1" applyFont="1" applyFill="1" applyBorder="1" applyAlignment="1">
      <alignment vertical="center" shrinkToFit="1"/>
    </xf>
    <xf numFmtId="41" fontId="9" fillId="0" borderId="17" xfId="2" applyNumberFormat="1" applyFont="1" applyFill="1" applyBorder="1" applyAlignment="1">
      <alignment vertical="center" shrinkToFit="1"/>
    </xf>
    <xf numFmtId="37" fontId="7" fillId="0" borderId="17" xfId="2" applyFont="1" applyFill="1" applyBorder="1" applyAlignment="1">
      <alignment vertical="center"/>
    </xf>
    <xf numFmtId="41" fontId="8" fillId="0" borderId="18" xfId="2" applyNumberFormat="1" applyFont="1" applyBorder="1" applyAlignment="1" applyProtection="1">
      <alignment vertical="center" shrinkToFit="1"/>
    </xf>
    <xf numFmtId="41" fontId="8" fillId="0" borderId="18" xfId="2" applyNumberFormat="1" applyFont="1" applyBorder="1" applyAlignment="1" applyProtection="1">
      <alignment vertical="center" shrinkToFit="1"/>
    </xf>
    <xf numFmtId="2" fontId="7" fillId="0" borderId="42" xfId="1" applyFont="1" applyBorder="1" applyAlignment="1" applyProtection="1">
      <alignment horizontal="center" vertical="center"/>
    </xf>
    <xf numFmtId="41" fontId="7" fillId="0" borderId="8" xfId="2" applyNumberFormat="1" applyFont="1" applyBorder="1" applyAlignment="1" applyProtection="1">
      <alignment horizontal="right" vertical="center"/>
    </xf>
    <xf numFmtId="41" fontId="7" fillId="0" borderId="17" xfId="2" applyNumberFormat="1" applyFont="1" applyBorder="1" applyAlignment="1">
      <alignment horizontal="right" vertical="center"/>
    </xf>
    <xf numFmtId="41" fontId="7" fillId="0" borderId="2" xfId="2" applyNumberFormat="1" applyFont="1" applyBorder="1" applyAlignment="1">
      <alignment horizontal="right" vertical="center"/>
    </xf>
    <xf numFmtId="41" fontId="7" fillId="0" borderId="21" xfId="2" applyNumberFormat="1" applyFont="1" applyBorder="1" applyAlignment="1" applyProtection="1">
      <alignment horizontal="right" vertical="center"/>
    </xf>
    <xf numFmtId="41" fontId="7" fillId="0" borderId="22" xfId="2" applyNumberFormat="1" applyFont="1" applyBorder="1" applyAlignment="1" applyProtection="1">
      <alignment horizontal="right" vertical="center"/>
    </xf>
    <xf numFmtId="41" fontId="8" fillId="0" borderId="18" xfId="2" applyNumberFormat="1" applyFont="1" applyFill="1" applyBorder="1" applyAlignment="1" applyProtection="1">
      <alignment horizontal="right" vertical="center"/>
    </xf>
    <xf numFmtId="41" fontId="8" fillId="0" borderId="8" xfId="2" applyNumberFormat="1" applyFont="1" applyBorder="1" applyAlignment="1" applyProtection="1">
      <alignment horizontal="right" vertical="center"/>
    </xf>
    <xf numFmtId="41" fontId="8" fillId="0" borderId="2" xfId="2" applyNumberFormat="1" applyFont="1" applyBorder="1" applyAlignment="1">
      <alignment horizontal="right" vertical="center"/>
    </xf>
    <xf numFmtId="41" fontId="9" fillId="0" borderId="2" xfId="2" applyNumberFormat="1" applyFont="1" applyBorder="1" applyAlignment="1">
      <alignment horizontal="right" vertical="center"/>
    </xf>
    <xf numFmtId="37" fontId="7" fillId="0" borderId="17" xfId="2" applyFont="1" applyBorder="1" applyAlignment="1">
      <alignment horizontal="right" vertical="center"/>
    </xf>
    <xf numFmtId="37" fontId="7" fillId="0" borderId="2" xfId="2" applyFont="1" applyBorder="1" applyAlignment="1">
      <alignment horizontal="right" vertical="center"/>
    </xf>
    <xf numFmtId="2" fontId="7" fillId="0" borderId="54" xfId="1" applyFont="1" applyBorder="1" applyAlignment="1" applyProtection="1">
      <alignment vertical="center"/>
    </xf>
    <xf numFmtId="179" fontId="7" fillId="0" borderId="49" xfId="1" applyNumberFormat="1" applyFont="1" applyBorder="1" applyAlignment="1" applyProtection="1">
      <alignment horizontal="right" vertical="center"/>
    </xf>
    <xf numFmtId="177" fontId="8" fillId="0" borderId="17" xfId="2" applyNumberFormat="1" applyFont="1" applyFill="1" applyBorder="1" applyAlignment="1">
      <alignment horizontal="right" vertical="center"/>
    </xf>
    <xf numFmtId="177" fontId="8" fillId="0" borderId="48" xfId="2" applyNumberFormat="1" applyFont="1" applyFill="1" applyBorder="1" applyAlignment="1">
      <alignment horizontal="right" vertical="center"/>
    </xf>
    <xf numFmtId="179" fontId="8" fillId="0" borderId="17" xfId="2" applyNumberFormat="1" applyFont="1" applyFill="1" applyBorder="1" applyAlignment="1">
      <alignment horizontal="right" vertical="center"/>
    </xf>
    <xf numFmtId="179" fontId="8" fillId="0" borderId="48" xfId="2" applyNumberFormat="1" applyFont="1" applyFill="1" applyBorder="1" applyAlignment="1">
      <alignment horizontal="right" vertical="center"/>
    </xf>
    <xf numFmtId="179" fontId="8" fillId="0" borderId="31" xfId="2" applyNumberFormat="1" applyFont="1" applyFill="1" applyBorder="1" applyAlignment="1">
      <alignment horizontal="right" vertical="center"/>
    </xf>
    <xf numFmtId="180" fontId="8" fillId="0" borderId="17" xfId="2" applyNumberFormat="1" applyFont="1" applyFill="1" applyBorder="1" applyAlignment="1">
      <alignment horizontal="right" vertical="center"/>
    </xf>
    <xf numFmtId="180" fontId="8" fillId="0" borderId="48" xfId="2" applyNumberFormat="1" applyFont="1" applyFill="1" applyBorder="1" applyAlignment="1">
      <alignment horizontal="right" vertical="center"/>
    </xf>
    <xf numFmtId="2" fontId="13" fillId="0" borderId="2" xfId="1" applyFont="1" applyBorder="1" applyAlignment="1" applyProtection="1">
      <alignment horizontal="right" vertical="center"/>
    </xf>
    <xf numFmtId="179" fontId="7" fillId="0" borderId="50" xfId="1" applyNumberFormat="1" applyFont="1" applyBorder="1" applyAlignment="1" applyProtection="1">
      <alignment horizontal="right" vertical="center"/>
    </xf>
    <xf numFmtId="177" fontId="8" fillId="0" borderId="64" xfId="2" applyNumberFormat="1" applyFont="1" applyFill="1" applyBorder="1" applyAlignment="1">
      <alignment horizontal="right" vertical="center"/>
    </xf>
    <xf numFmtId="177" fontId="7" fillId="0" borderId="65" xfId="2" applyNumberFormat="1" applyFont="1" applyFill="1" applyBorder="1" applyAlignment="1">
      <alignment horizontal="right" vertical="center"/>
    </xf>
    <xf numFmtId="43" fontId="7" fillId="0" borderId="68" xfId="1" applyNumberFormat="1" applyFont="1" applyBorder="1" applyAlignment="1" applyProtection="1">
      <alignment vertical="center"/>
    </xf>
    <xf numFmtId="43" fontId="7" fillId="0" borderId="67" xfId="1" applyNumberFormat="1" applyFont="1" applyBorder="1" applyAlignment="1" applyProtection="1">
      <alignment vertical="center"/>
    </xf>
    <xf numFmtId="179" fontId="7" fillId="0" borderId="67" xfId="1" applyNumberFormat="1" applyFont="1" applyBorder="1" applyAlignment="1" applyProtection="1">
      <alignment horizontal="right" vertical="center"/>
    </xf>
    <xf numFmtId="179" fontId="7" fillId="0" borderId="69" xfId="1" applyNumberFormat="1" applyFont="1" applyBorder="1" applyAlignment="1" applyProtection="1">
      <alignment horizontal="right" vertical="center"/>
    </xf>
    <xf numFmtId="2" fontId="7" fillId="0" borderId="42" xfId="1" applyFont="1" applyBorder="1" applyAlignment="1" applyProtection="1">
      <alignment vertical="center"/>
    </xf>
    <xf numFmtId="37" fontId="7" fillId="0" borderId="4" xfId="2" applyFont="1" applyBorder="1" applyAlignment="1" applyProtection="1">
      <alignment horizontal="center" vertical="center"/>
    </xf>
    <xf numFmtId="37" fontId="7" fillId="0" borderId="19" xfId="2" applyFont="1" applyBorder="1" applyAlignment="1" applyProtection="1">
      <alignment horizontal="center" vertical="center"/>
    </xf>
    <xf numFmtId="37" fontId="6" fillId="0" borderId="4" xfId="2" applyFont="1" applyBorder="1" applyAlignment="1">
      <alignment horizontal="right" vertical="center"/>
    </xf>
    <xf numFmtId="37" fontId="7" fillId="0" borderId="4" xfId="2" applyFont="1" applyBorder="1" applyAlignment="1">
      <alignment horizontal="right" vertical="center"/>
    </xf>
    <xf numFmtId="41" fontId="8" fillId="0" borderId="19" xfId="2" applyNumberFormat="1" applyFont="1" applyBorder="1" applyAlignment="1" applyProtection="1">
      <alignment horizontal="right" vertical="center"/>
    </xf>
    <xf numFmtId="41" fontId="8" fillId="0" borderId="4" xfId="2" applyNumberFormat="1" applyFont="1" applyBorder="1" applyAlignment="1">
      <alignment horizontal="right" vertical="center"/>
    </xf>
    <xf numFmtId="41" fontId="9" fillId="0" borderId="4" xfId="2" applyNumberFormat="1" applyFont="1" applyBorder="1" applyAlignment="1">
      <alignment horizontal="right" vertical="center"/>
    </xf>
    <xf numFmtId="41" fontId="7" fillId="0" borderId="4" xfId="2" applyNumberFormat="1" applyFont="1" applyBorder="1" applyAlignment="1">
      <alignment horizontal="right" vertical="center"/>
    </xf>
    <xf numFmtId="41" fontId="7" fillId="0" borderId="20" xfId="2" applyNumberFormat="1" applyFont="1" applyBorder="1" applyAlignment="1" applyProtection="1">
      <alignment vertical="center"/>
    </xf>
    <xf numFmtId="177" fontId="7" fillId="0" borderId="66" xfId="2" applyNumberFormat="1" applyFont="1" applyFill="1" applyBorder="1" applyAlignment="1">
      <alignment horizontal="right" vertical="center"/>
    </xf>
    <xf numFmtId="37" fontId="6" fillId="0" borderId="31" xfId="2" applyFont="1" applyBorder="1" applyAlignment="1" applyProtection="1">
      <alignment horizontal="right" vertical="center"/>
    </xf>
    <xf numFmtId="37" fontId="7" fillId="0" borderId="16" xfId="2" applyFont="1" applyBorder="1" applyAlignment="1" applyProtection="1">
      <alignment horizontal="right" vertical="center"/>
    </xf>
    <xf numFmtId="184" fontId="1" fillId="0" borderId="0" xfId="0" applyNumberFormat="1" applyFont="1" applyAlignment="1">
      <alignment vertical="center"/>
    </xf>
    <xf numFmtId="183" fontId="3" fillId="0" borderId="24" xfId="0" applyNumberFormat="1" applyFont="1" applyFill="1" applyBorder="1" applyAlignment="1">
      <alignment horizontal="right" vertical="center" wrapText="1"/>
    </xf>
    <xf numFmtId="41" fontId="7" fillId="0" borderId="7" xfId="2" applyNumberFormat="1" applyFont="1" applyBorder="1" applyAlignment="1" applyProtection="1">
      <alignment vertical="center"/>
    </xf>
    <xf numFmtId="41" fontId="7" fillId="0" borderId="24" xfId="2" applyNumberFormat="1" applyFont="1" applyBorder="1" applyAlignment="1" applyProtection="1">
      <alignment vertical="center"/>
    </xf>
    <xf numFmtId="41" fontId="8" fillId="0" borderId="22" xfId="2" applyNumberFormat="1" applyFont="1" applyBorder="1" applyAlignment="1" applyProtection="1">
      <alignment vertical="center" shrinkToFit="1"/>
    </xf>
    <xf numFmtId="43" fontId="7" fillId="0" borderId="64" xfId="1" applyNumberFormat="1" applyFont="1" applyBorder="1" applyAlignment="1" applyProtection="1">
      <alignment vertical="center"/>
    </xf>
    <xf numFmtId="37" fontId="1" fillId="0" borderId="18" xfId="2" applyFont="1" applyBorder="1" applyAlignment="1" applyProtection="1">
      <alignment horizontal="center" vertical="center"/>
    </xf>
    <xf numFmtId="37" fontId="6" fillId="0" borderId="31" xfId="2" applyFont="1" applyBorder="1" applyAlignment="1" applyProtection="1">
      <alignment horizontal="right" vertical="center"/>
    </xf>
    <xf numFmtId="37" fontId="7" fillId="0" borderId="17" xfId="2" applyFont="1" applyBorder="1" applyAlignment="1" applyProtection="1">
      <alignment horizontal="center" vertical="center"/>
    </xf>
    <xf numFmtId="37" fontId="7" fillId="0" borderId="18" xfId="2" applyFont="1" applyBorder="1" applyAlignment="1" applyProtection="1">
      <alignment horizontal="center" vertical="center"/>
    </xf>
    <xf numFmtId="37" fontId="7" fillId="0" borderId="7" xfId="2" applyFont="1" applyBorder="1" applyAlignment="1" applyProtection="1">
      <alignment horizontal="center" vertical="center"/>
    </xf>
    <xf numFmtId="37" fontId="7" fillId="0" borderId="31" xfId="2" applyFont="1" applyBorder="1" applyAlignment="1" applyProtection="1">
      <alignment horizontal="center" vertical="center"/>
    </xf>
    <xf numFmtId="41" fontId="8" fillId="0" borderId="17" xfId="2" applyNumberFormat="1" applyFont="1" applyBorder="1" applyAlignment="1">
      <alignment vertical="center"/>
    </xf>
    <xf numFmtId="37" fontId="7" fillId="0" borderId="17" xfId="2" applyFont="1" applyBorder="1" applyAlignment="1" applyProtection="1">
      <alignment horizontal="center" vertical="center" shrinkToFit="1"/>
    </xf>
    <xf numFmtId="37" fontId="1" fillId="0" borderId="17" xfId="2" applyFont="1" applyBorder="1" applyAlignment="1" applyProtection="1">
      <alignment horizontal="center" vertical="center"/>
    </xf>
    <xf numFmtId="37" fontId="7" fillId="0" borderId="16" xfId="2" applyFont="1" applyBorder="1" applyAlignment="1" applyProtection="1">
      <alignment horizontal="right" vertical="center"/>
    </xf>
    <xf numFmtId="37" fontId="7" fillId="0" borderId="2" xfId="2" applyFont="1" applyBorder="1" applyAlignment="1" applyProtection="1">
      <alignment horizontal="center" vertical="center"/>
    </xf>
    <xf numFmtId="37" fontId="7" fillId="0" borderId="18" xfId="2" applyFont="1" applyBorder="1" applyAlignment="1" applyProtection="1">
      <alignment horizontal="center" vertical="center" shrinkToFit="1"/>
    </xf>
    <xf numFmtId="37" fontId="1" fillId="0" borderId="7" xfId="2" applyFont="1" applyBorder="1" applyAlignment="1" applyProtection="1">
      <alignment horizontal="center" vertical="center"/>
    </xf>
    <xf numFmtId="0" fontId="15" fillId="0" borderId="0" xfId="0" applyFont="1" applyAlignment="1">
      <alignment vertical="center"/>
    </xf>
    <xf numFmtId="2" fontId="7" fillId="0" borderId="42" xfId="1" applyFont="1" applyBorder="1" applyAlignment="1" applyProtection="1">
      <alignment horizontal="center" vertical="center"/>
    </xf>
    <xf numFmtId="2" fontId="7" fillId="0" borderId="28" xfId="1" applyFont="1" applyBorder="1" applyAlignment="1" applyProtection="1">
      <alignment horizontal="center" vertical="center"/>
    </xf>
    <xf numFmtId="2" fontId="7" fillId="0" borderId="42" xfId="1" applyFont="1" applyBorder="1" applyAlignment="1" applyProtection="1">
      <alignment vertical="center"/>
    </xf>
    <xf numFmtId="2" fontId="7" fillId="0" borderId="43" xfId="1" applyFont="1" applyBorder="1" applyAlignment="1" applyProtection="1">
      <alignment vertical="center"/>
    </xf>
    <xf numFmtId="0" fontId="6" fillId="0" borderId="9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right" vertical="center"/>
    </xf>
    <xf numFmtId="41" fontId="8" fillId="0" borderId="17" xfId="2" applyNumberFormat="1" applyFont="1" applyBorder="1" applyAlignment="1">
      <alignment vertical="center"/>
    </xf>
    <xf numFmtId="49" fontId="6" fillId="0" borderId="7" xfId="0" applyNumberFormat="1" applyFont="1" applyBorder="1" applyAlignment="1">
      <alignment horizontal="right" vertical="center"/>
    </xf>
    <xf numFmtId="0" fontId="6" fillId="0" borderId="60" xfId="0" applyFont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53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71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14" xfId="0" applyNumberFormat="1" applyFont="1" applyFill="1" applyBorder="1" applyAlignment="1">
      <alignment horizontal="right" vertical="center"/>
    </xf>
    <xf numFmtId="176" fontId="6" fillId="0" borderId="13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14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0" fontId="1" fillId="0" borderId="3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184" fontId="6" fillId="0" borderId="13" xfId="0" applyNumberFormat="1" applyFont="1" applyBorder="1" applyAlignment="1">
      <alignment vertical="center"/>
    </xf>
    <xf numFmtId="184" fontId="6" fillId="0" borderId="1" xfId="0" applyNumberFormat="1" applyFont="1" applyBorder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49" fontId="6" fillId="0" borderId="13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184" fontId="6" fillId="0" borderId="13" xfId="0" applyNumberFormat="1" applyFont="1" applyBorder="1" applyAlignment="1">
      <alignment horizontal="right" vertical="center"/>
    </xf>
    <xf numFmtId="184" fontId="6" fillId="0" borderId="1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right" vertical="center"/>
    </xf>
    <xf numFmtId="0" fontId="6" fillId="0" borderId="60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1" fillId="0" borderId="38" xfId="0" applyFont="1" applyBorder="1" applyAlignment="1">
      <alignment horizontal="right" vertical="center"/>
    </xf>
    <xf numFmtId="0" fontId="1" fillId="0" borderId="39" xfId="0" applyFont="1" applyBorder="1" applyAlignment="1">
      <alignment horizontal="right" vertical="center"/>
    </xf>
    <xf numFmtId="0" fontId="1" fillId="0" borderId="5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" fillId="0" borderId="23" xfId="0" applyFont="1" applyBorder="1" applyAlignment="1">
      <alignment horizontal="right" vertical="center"/>
    </xf>
    <xf numFmtId="0" fontId="1" fillId="0" borderId="55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184" fontId="6" fillId="0" borderId="60" xfId="0" applyNumberFormat="1" applyFont="1" applyBorder="1" applyAlignment="1">
      <alignment horizontal="center" vertical="center"/>
    </xf>
    <xf numFmtId="184" fontId="6" fillId="0" borderId="52" xfId="0" applyNumberFormat="1" applyFont="1" applyBorder="1" applyAlignment="1">
      <alignment horizontal="center" vertical="center"/>
    </xf>
    <xf numFmtId="184" fontId="6" fillId="0" borderId="7" xfId="0" applyNumberFormat="1" applyFont="1" applyBorder="1" applyAlignment="1">
      <alignment vertical="center"/>
    </xf>
    <xf numFmtId="184" fontId="6" fillId="0" borderId="53" xfId="0" applyNumberFormat="1" applyFont="1" applyBorder="1" applyAlignment="1">
      <alignment vertical="center"/>
    </xf>
    <xf numFmtId="176" fontId="6" fillId="0" borderId="24" xfId="0" applyNumberFormat="1" applyFont="1" applyFill="1" applyBorder="1" applyAlignment="1">
      <alignment vertical="center"/>
    </xf>
    <xf numFmtId="49" fontId="6" fillId="0" borderId="24" xfId="0" applyNumberFormat="1" applyFont="1" applyBorder="1" applyAlignment="1">
      <alignment horizontal="right" vertical="center"/>
    </xf>
    <xf numFmtId="184" fontId="6" fillId="0" borderId="9" xfId="0" applyNumberFormat="1" applyFont="1" applyBorder="1" applyAlignment="1">
      <alignment horizontal="center" vertical="center"/>
    </xf>
    <xf numFmtId="184" fontId="6" fillId="0" borderId="10" xfId="0" applyNumberFormat="1" applyFont="1" applyBorder="1" applyAlignment="1">
      <alignment vertical="center"/>
    </xf>
    <xf numFmtId="176" fontId="6" fillId="0" borderId="7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horizontal="right" vertical="center"/>
    </xf>
    <xf numFmtId="37" fontId="1" fillId="0" borderId="55" xfId="2" applyFont="1" applyBorder="1" applyAlignment="1" applyProtection="1">
      <alignment horizontal="left" vertical="center"/>
    </xf>
    <xf numFmtId="41" fontId="7" fillId="0" borderId="21" xfId="2" applyNumberFormat="1" applyFont="1" applyBorder="1" applyAlignment="1" applyProtection="1">
      <alignment horizontal="center" vertical="center"/>
    </xf>
    <xf numFmtId="41" fontId="7" fillId="0" borderId="46" xfId="2" applyNumberFormat="1" applyFont="1" applyBorder="1" applyAlignment="1" applyProtection="1">
      <alignment horizontal="center" vertical="center"/>
    </xf>
    <xf numFmtId="41" fontId="7" fillId="0" borderId="72" xfId="2" applyNumberFormat="1" applyFont="1" applyBorder="1" applyAlignment="1" applyProtection="1">
      <alignment horizontal="center" vertical="center"/>
    </xf>
    <xf numFmtId="37" fontId="1" fillId="0" borderId="15" xfId="2" applyFont="1" applyBorder="1" applyAlignment="1">
      <alignment horizontal="left" vertical="top"/>
    </xf>
    <xf numFmtId="37" fontId="7" fillId="0" borderId="23" xfId="2" applyFont="1" applyBorder="1" applyAlignment="1" applyProtection="1">
      <alignment horizontal="center" vertical="center"/>
    </xf>
    <xf numFmtId="37" fontId="7" fillId="0" borderId="30" xfId="2" applyFont="1" applyBorder="1" applyAlignment="1" applyProtection="1">
      <alignment horizontal="center" vertical="center"/>
    </xf>
    <xf numFmtId="37" fontId="7" fillId="0" borderId="18" xfId="2" applyFont="1" applyBorder="1" applyAlignment="1" applyProtection="1">
      <alignment horizontal="center" vertical="center"/>
    </xf>
    <xf numFmtId="37" fontId="7" fillId="0" borderId="26" xfId="2" applyFont="1" applyBorder="1" applyAlignment="1" applyProtection="1">
      <alignment horizontal="center" vertical="center"/>
    </xf>
    <xf numFmtId="37" fontId="7" fillId="0" borderId="23" xfId="2" applyFont="1" applyBorder="1" applyAlignment="1" applyProtection="1">
      <alignment horizontal="center" vertical="center" justifyLastLine="1"/>
    </xf>
    <xf numFmtId="37" fontId="7" fillId="0" borderId="30" xfId="2" applyFont="1" applyBorder="1" applyAlignment="1" applyProtection="1">
      <alignment horizontal="center" vertical="center" justifyLastLine="1"/>
    </xf>
    <xf numFmtId="37" fontId="7" fillId="0" borderId="44" xfId="2" applyFont="1" applyBorder="1" applyAlignment="1" applyProtection="1">
      <alignment horizontal="center" vertical="center"/>
    </xf>
    <xf numFmtId="37" fontId="7" fillId="0" borderId="37" xfId="2" applyFont="1" applyBorder="1" applyAlignment="1" applyProtection="1">
      <alignment horizontal="center" vertical="center"/>
    </xf>
    <xf numFmtId="37" fontId="1" fillId="0" borderId="18" xfId="2" applyFont="1" applyBorder="1" applyAlignment="1">
      <alignment horizontal="center" vertical="center"/>
    </xf>
    <xf numFmtId="37" fontId="1" fillId="0" borderId="26" xfId="2" applyFont="1" applyBorder="1" applyAlignment="1">
      <alignment horizontal="center" vertical="center"/>
    </xf>
    <xf numFmtId="37" fontId="7" fillId="0" borderId="18" xfId="2" applyFont="1" applyBorder="1" applyAlignment="1" applyProtection="1">
      <alignment horizontal="center" vertical="center" justifyLastLine="1"/>
    </xf>
    <xf numFmtId="37" fontId="7" fillId="0" borderId="26" xfId="2" applyFont="1" applyBorder="1" applyAlignment="1" applyProtection="1">
      <alignment horizontal="center" vertical="center" justifyLastLine="1"/>
    </xf>
    <xf numFmtId="41" fontId="7" fillId="0" borderId="18" xfId="2" applyNumberFormat="1" applyFont="1" applyBorder="1" applyAlignment="1" applyProtection="1">
      <alignment horizontal="center" vertical="center"/>
    </xf>
    <xf numFmtId="41" fontId="7" fillId="0" borderId="26" xfId="2" applyNumberFormat="1" applyFont="1" applyBorder="1" applyAlignment="1" applyProtection="1">
      <alignment horizontal="center" vertical="center"/>
    </xf>
    <xf numFmtId="41" fontId="7" fillId="0" borderId="37" xfId="2" applyNumberFormat="1" applyFont="1" applyBorder="1" applyAlignment="1" applyProtection="1">
      <alignment horizontal="center" vertical="center"/>
    </xf>
    <xf numFmtId="41" fontId="8" fillId="0" borderId="31" xfId="2" applyNumberFormat="1" applyFont="1" applyBorder="1" applyAlignment="1">
      <alignment vertical="center"/>
    </xf>
    <xf numFmtId="41" fontId="8" fillId="0" borderId="32" xfId="2" applyNumberFormat="1" applyFont="1" applyBorder="1" applyAlignment="1">
      <alignment vertical="center"/>
    </xf>
    <xf numFmtId="181" fontId="8" fillId="0" borderId="17" xfId="2" applyNumberFormat="1" applyFont="1" applyBorder="1" applyAlignment="1">
      <alignment horizontal="right" vertical="center"/>
    </xf>
    <xf numFmtId="181" fontId="8" fillId="0" borderId="25" xfId="2" applyNumberFormat="1" applyFont="1" applyBorder="1" applyAlignment="1">
      <alignment horizontal="right" vertical="center"/>
    </xf>
    <xf numFmtId="182" fontId="8" fillId="0" borderId="18" xfId="2" quotePrefix="1" applyNumberFormat="1" applyFont="1" applyBorder="1" applyAlignment="1" applyProtection="1">
      <alignment horizontal="right" vertical="center"/>
    </xf>
    <xf numFmtId="182" fontId="8" fillId="0" borderId="26" xfId="2" quotePrefix="1" applyNumberFormat="1" applyFont="1" applyBorder="1" applyAlignment="1" applyProtection="1">
      <alignment horizontal="right" vertical="center"/>
    </xf>
    <xf numFmtId="41" fontId="8" fillId="0" borderId="18" xfId="2" applyNumberFormat="1" applyFont="1" applyBorder="1" applyAlignment="1" applyProtection="1">
      <alignment horizontal="center" vertical="center"/>
    </xf>
    <xf numFmtId="41" fontId="8" fillId="0" borderId="26" xfId="2" applyNumberFormat="1" applyFont="1" applyBorder="1" applyAlignment="1" applyProtection="1">
      <alignment horizontal="center" vertical="center"/>
    </xf>
    <xf numFmtId="41" fontId="8" fillId="0" borderId="18" xfId="2" applyNumberFormat="1" applyFont="1" applyBorder="1" applyAlignment="1" applyProtection="1">
      <alignment horizontal="right" vertical="center"/>
    </xf>
    <xf numFmtId="41" fontId="8" fillId="0" borderId="26" xfId="2" applyNumberFormat="1" applyFont="1" applyBorder="1" applyAlignment="1" applyProtection="1">
      <alignment horizontal="right" vertical="center"/>
    </xf>
    <xf numFmtId="181" fontId="8" fillId="0" borderId="18" xfId="2" quotePrefix="1" applyNumberFormat="1" applyFont="1" applyBorder="1" applyAlignment="1" applyProtection="1">
      <alignment vertical="center"/>
    </xf>
    <xf numFmtId="181" fontId="8" fillId="0" borderId="26" xfId="2" quotePrefix="1" applyNumberFormat="1" applyFont="1" applyBorder="1" applyAlignment="1" applyProtection="1">
      <alignment vertical="center"/>
    </xf>
    <xf numFmtId="37" fontId="6" fillId="0" borderId="31" xfId="2" applyFont="1" applyBorder="1" applyAlignment="1" applyProtection="1">
      <alignment horizontal="right" vertical="center"/>
    </xf>
    <xf numFmtId="37" fontId="6" fillId="0" borderId="32" xfId="2" applyFont="1" applyBorder="1" applyAlignment="1" applyProtection="1">
      <alignment horizontal="right" vertical="center"/>
    </xf>
    <xf numFmtId="37" fontId="6" fillId="0" borderId="45" xfId="2" applyFont="1" applyBorder="1" applyAlignment="1" applyProtection="1">
      <alignment horizontal="right" vertical="center"/>
    </xf>
    <xf numFmtId="41" fontId="8" fillId="0" borderId="17" xfId="2" applyNumberFormat="1" applyFont="1" applyBorder="1" applyAlignment="1">
      <alignment vertical="center"/>
    </xf>
    <xf numFmtId="41" fontId="8" fillId="0" borderId="25" xfId="2" applyNumberFormat="1" applyFont="1" applyBorder="1" applyAlignment="1">
      <alignment vertical="center"/>
    </xf>
    <xf numFmtId="37" fontId="8" fillId="0" borderId="17" xfId="2" applyFont="1" applyBorder="1" applyAlignment="1">
      <alignment horizontal="center" vertical="center"/>
    </xf>
    <xf numFmtId="37" fontId="8" fillId="0" borderId="25" xfId="2" applyFont="1" applyBorder="1" applyAlignment="1">
      <alignment horizontal="center" vertical="center"/>
    </xf>
    <xf numFmtId="37" fontId="8" fillId="0" borderId="27" xfId="2" applyFont="1" applyBorder="1" applyAlignment="1">
      <alignment horizontal="center" vertical="center"/>
    </xf>
    <xf numFmtId="37" fontId="7" fillId="0" borderId="56" xfId="2" applyFont="1" applyBorder="1" applyAlignment="1" applyProtection="1">
      <alignment horizontal="center" vertical="center"/>
    </xf>
    <xf numFmtId="37" fontId="7" fillId="0" borderId="36" xfId="2" applyFont="1" applyBorder="1" applyAlignment="1" applyProtection="1">
      <alignment horizontal="center" vertical="center"/>
    </xf>
    <xf numFmtId="37" fontId="7" fillId="0" borderId="51" xfId="2" applyFont="1" applyBorder="1" applyAlignment="1" applyProtection="1">
      <alignment horizontal="center" vertical="center"/>
    </xf>
    <xf numFmtId="37" fontId="7" fillId="0" borderId="57" xfId="2" applyFont="1" applyBorder="1" applyAlignment="1" applyProtection="1">
      <alignment horizontal="center" vertical="center"/>
    </xf>
    <xf numFmtId="37" fontId="7" fillId="0" borderId="31" xfId="2" applyFont="1" applyBorder="1" applyAlignment="1" applyProtection="1">
      <alignment horizontal="center" vertical="center"/>
    </xf>
    <xf numFmtId="37" fontId="7" fillId="0" borderId="32" xfId="2" applyFont="1" applyBorder="1" applyAlignment="1" applyProtection="1">
      <alignment horizontal="center" vertical="center"/>
    </xf>
    <xf numFmtId="37" fontId="7" fillId="0" borderId="28" xfId="2" applyFont="1" applyBorder="1" applyAlignment="1" applyProtection="1">
      <alignment horizontal="center" vertical="center"/>
    </xf>
    <xf numFmtId="37" fontId="7" fillId="0" borderId="17" xfId="2" applyFont="1" applyBorder="1" applyAlignment="1" applyProtection="1">
      <alignment horizontal="center" vertical="center"/>
    </xf>
    <xf numFmtId="37" fontId="7" fillId="0" borderId="25" xfId="2" applyFont="1" applyBorder="1" applyAlignment="1" applyProtection="1">
      <alignment horizontal="center" vertical="center"/>
    </xf>
    <xf numFmtId="37" fontId="7" fillId="0" borderId="54" xfId="2" applyFont="1" applyBorder="1" applyAlignment="1" applyProtection="1">
      <alignment horizontal="center" vertical="center"/>
    </xf>
    <xf numFmtId="37" fontId="7" fillId="0" borderId="42" xfId="2" applyFont="1" applyBorder="1" applyAlignment="1" applyProtection="1">
      <alignment horizontal="center" vertical="center"/>
    </xf>
    <xf numFmtId="37" fontId="7" fillId="0" borderId="58" xfId="2" applyFont="1" applyBorder="1" applyAlignment="1" applyProtection="1">
      <alignment horizontal="center" vertical="center"/>
    </xf>
    <xf numFmtId="37" fontId="1" fillId="0" borderId="17" xfId="2" applyFont="1" applyBorder="1" applyAlignment="1" applyProtection="1">
      <alignment horizontal="center" vertical="center"/>
    </xf>
    <xf numFmtId="37" fontId="1" fillId="0" borderId="25" xfId="2" applyFont="1" applyBorder="1" applyAlignment="1" applyProtection="1">
      <alignment horizontal="center" vertical="center"/>
    </xf>
    <xf numFmtId="37" fontId="7" fillId="0" borderId="31" xfId="2" applyFont="1" applyBorder="1" applyAlignment="1" applyProtection="1">
      <alignment horizontal="center" vertical="center" shrinkToFit="1"/>
    </xf>
    <xf numFmtId="37" fontId="7" fillId="0" borderId="32" xfId="2" applyFont="1" applyBorder="1" applyAlignment="1" applyProtection="1">
      <alignment horizontal="center" vertical="center" shrinkToFit="1"/>
    </xf>
    <xf numFmtId="37" fontId="7" fillId="0" borderId="17" xfId="2" applyFont="1" applyBorder="1" applyAlignment="1" applyProtection="1">
      <alignment horizontal="center" vertical="center" shrinkToFit="1"/>
    </xf>
    <xf numFmtId="37" fontId="7" fillId="0" borderId="25" xfId="2" applyFont="1" applyBorder="1" applyAlignment="1" applyProtection="1">
      <alignment horizontal="center" vertical="center" shrinkToFit="1"/>
    </xf>
    <xf numFmtId="37" fontId="7" fillId="0" borderId="31" xfId="2" applyFont="1" applyBorder="1" applyAlignment="1" applyProtection="1">
      <alignment horizontal="center" vertical="center" wrapText="1"/>
    </xf>
    <xf numFmtId="37" fontId="7" fillId="0" borderId="45" xfId="2" applyFont="1" applyBorder="1" applyAlignment="1" applyProtection="1">
      <alignment horizontal="center" vertical="center"/>
    </xf>
    <xf numFmtId="37" fontId="7" fillId="0" borderId="27" xfId="2" applyFont="1" applyBorder="1" applyAlignment="1" applyProtection="1">
      <alignment horizontal="center" vertical="center"/>
    </xf>
    <xf numFmtId="37" fontId="1" fillId="0" borderId="17" xfId="2" applyFont="1" applyBorder="1" applyAlignment="1">
      <alignment horizontal="center" vertical="center"/>
    </xf>
    <xf numFmtId="37" fontId="1" fillId="0" borderId="25" xfId="2" applyFont="1" applyBorder="1" applyAlignment="1">
      <alignment horizontal="center" vertical="center"/>
    </xf>
    <xf numFmtId="37" fontId="6" fillId="0" borderId="28" xfId="2" applyFont="1" applyBorder="1" applyAlignment="1" applyProtection="1">
      <alignment horizontal="right" vertical="center"/>
    </xf>
    <xf numFmtId="41" fontId="7" fillId="0" borderId="31" xfId="2" applyNumberFormat="1" applyFont="1" applyBorder="1" applyAlignment="1">
      <alignment horizontal="center" vertical="center"/>
    </xf>
    <xf numFmtId="41" fontId="7" fillId="0" borderId="32" xfId="2" applyNumberFormat="1" applyFont="1" applyBorder="1" applyAlignment="1">
      <alignment horizontal="center" vertical="center"/>
    </xf>
    <xf numFmtId="181" fontId="7" fillId="0" borderId="17" xfId="2" quotePrefix="1" applyNumberFormat="1" applyFont="1" applyBorder="1" applyAlignment="1" applyProtection="1">
      <alignment vertical="center"/>
    </xf>
    <xf numFmtId="181" fontId="7" fillId="0" borderId="25" xfId="2" quotePrefix="1" applyNumberFormat="1" applyFont="1" applyBorder="1" applyAlignment="1" applyProtection="1">
      <alignment vertical="center"/>
    </xf>
    <xf numFmtId="181" fontId="7" fillId="0" borderId="21" xfId="2" quotePrefix="1" applyNumberFormat="1" applyFont="1" applyBorder="1" applyAlignment="1" applyProtection="1">
      <alignment vertical="center"/>
    </xf>
    <xf numFmtId="181" fontId="7" fillId="0" borderId="46" xfId="2" quotePrefix="1" applyNumberFormat="1" applyFont="1" applyBorder="1" applyAlignment="1" applyProtection="1">
      <alignment vertical="center"/>
    </xf>
    <xf numFmtId="37" fontId="1" fillId="0" borderId="18" xfId="2" applyFont="1" applyBorder="1" applyAlignment="1" applyProtection="1">
      <alignment horizontal="center" vertical="center"/>
    </xf>
    <xf numFmtId="37" fontId="1" fillId="0" borderId="29" xfId="2" applyFont="1" applyBorder="1" applyAlignment="1" applyProtection="1">
      <alignment horizontal="center" vertical="center"/>
    </xf>
    <xf numFmtId="37" fontId="1" fillId="0" borderId="26" xfId="2" applyFont="1" applyBorder="1" applyAlignment="1" applyProtection="1">
      <alignment horizontal="center" vertical="center"/>
    </xf>
    <xf numFmtId="181" fontId="8" fillId="0" borderId="18" xfId="2" applyNumberFormat="1" applyFont="1" applyBorder="1" applyAlignment="1" applyProtection="1">
      <alignment horizontal="right" vertical="center"/>
    </xf>
    <xf numFmtId="181" fontId="8" fillId="0" borderId="26" xfId="2" applyNumberFormat="1" applyFont="1" applyBorder="1" applyAlignment="1" applyProtection="1">
      <alignment horizontal="right" vertical="center"/>
    </xf>
    <xf numFmtId="181" fontId="7" fillId="0" borderId="17" xfId="2" applyNumberFormat="1" applyFont="1" applyBorder="1" applyAlignment="1">
      <alignment horizontal="right" vertical="center"/>
    </xf>
    <xf numFmtId="181" fontId="7" fillId="0" borderId="25" xfId="2" applyNumberFormat="1" applyFont="1" applyBorder="1" applyAlignment="1">
      <alignment horizontal="right" vertical="center"/>
    </xf>
    <xf numFmtId="181" fontId="7" fillId="0" borderId="18" xfId="2" quotePrefix="1" applyNumberFormat="1" applyFont="1" applyBorder="1" applyAlignment="1" applyProtection="1">
      <alignment vertical="center"/>
    </xf>
    <xf numFmtId="181" fontId="7" fillId="0" borderId="26" xfId="2" quotePrefix="1" applyNumberFormat="1" applyFont="1" applyBorder="1" applyAlignment="1" applyProtection="1">
      <alignment vertical="center"/>
    </xf>
    <xf numFmtId="41" fontId="8" fillId="0" borderId="17" xfId="2" applyNumberFormat="1" applyFont="1" applyBorder="1" applyAlignment="1" applyProtection="1">
      <alignment horizontal="center" vertical="center"/>
    </xf>
    <xf numFmtId="41" fontId="8" fillId="0" borderId="0" xfId="2" applyNumberFormat="1" applyFont="1" applyBorder="1" applyAlignment="1" applyProtection="1">
      <alignment horizontal="center" vertical="center"/>
    </xf>
    <xf numFmtId="41" fontId="8" fillId="0" borderId="25" xfId="2" applyNumberFormat="1" applyFont="1" applyBorder="1" applyAlignment="1" applyProtection="1">
      <alignment horizontal="center" vertical="center"/>
    </xf>
    <xf numFmtId="37" fontId="7" fillId="0" borderId="23" xfId="2" applyFont="1" applyBorder="1" applyAlignment="1" applyProtection="1">
      <alignment horizontal="center" vertical="center" wrapText="1"/>
    </xf>
    <xf numFmtId="37" fontId="7" fillId="0" borderId="13" xfId="2" applyFont="1" applyBorder="1" applyAlignment="1" applyProtection="1">
      <alignment horizontal="center" vertical="center"/>
    </xf>
    <xf numFmtId="37" fontId="7" fillId="0" borderId="1" xfId="2" applyFont="1" applyBorder="1" applyAlignment="1" applyProtection="1">
      <alignment horizontal="center" vertical="center"/>
    </xf>
    <xf numFmtId="37" fontId="7" fillId="0" borderId="7" xfId="2" applyFont="1" applyBorder="1" applyAlignment="1" applyProtection="1">
      <alignment horizontal="center" vertical="center"/>
    </xf>
    <xf numFmtId="37" fontId="7" fillId="0" borderId="0" xfId="2" applyFont="1" applyBorder="1" applyAlignment="1" applyProtection="1">
      <alignment horizontal="center" vertical="center"/>
    </xf>
    <xf numFmtId="37" fontId="7" fillId="0" borderId="29" xfId="2" applyFont="1" applyBorder="1" applyAlignment="1" applyProtection="1">
      <alignment horizontal="center" vertical="center"/>
    </xf>
    <xf numFmtId="37" fontId="7" fillId="0" borderId="43" xfId="2" applyFont="1" applyBorder="1" applyAlignment="1" applyProtection="1">
      <alignment horizontal="center" vertical="center"/>
    </xf>
    <xf numFmtId="37" fontId="1" fillId="0" borderId="55" xfId="2" applyFont="1" applyBorder="1" applyAlignment="1" applyProtection="1">
      <alignment horizontal="right" vertical="center"/>
    </xf>
    <xf numFmtId="181" fontId="8" fillId="0" borderId="29" xfId="2" quotePrefix="1" applyNumberFormat="1" applyFont="1" applyBorder="1" applyAlignment="1" applyProtection="1">
      <alignment vertical="center"/>
    </xf>
    <xf numFmtId="41" fontId="7" fillId="0" borderId="17" xfId="2" applyNumberFormat="1" applyFont="1" applyBorder="1" applyAlignment="1" applyProtection="1">
      <alignment horizontal="center" vertical="center"/>
    </xf>
    <xf numFmtId="41" fontId="7" fillId="0" borderId="0" xfId="2" applyNumberFormat="1" applyFont="1" applyBorder="1" applyAlignment="1" applyProtection="1">
      <alignment horizontal="center" vertical="center"/>
    </xf>
    <xf numFmtId="41" fontId="7" fillId="0" borderId="25" xfId="2" applyNumberFormat="1" applyFont="1" applyBorder="1" applyAlignment="1" applyProtection="1">
      <alignment horizontal="center" vertical="center"/>
    </xf>
    <xf numFmtId="41" fontId="8" fillId="0" borderId="31" xfId="2" applyNumberFormat="1" applyFont="1" applyBorder="1" applyAlignment="1" applyProtection="1">
      <alignment vertical="center"/>
    </xf>
    <xf numFmtId="41" fontId="8" fillId="0" borderId="28" xfId="2" applyNumberFormat="1" applyFont="1" applyBorder="1" applyAlignment="1" applyProtection="1">
      <alignment vertical="center"/>
    </xf>
    <xf numFmtId="41" fontId="8" fillId="0" borderId="32" xfId="2" applyNumberFormat="1" applyFont="1" applyBorder="1" applyAlignment="1" applyProtection="1">
      <alignment vertical="center"/>
    </xf>
    <xf numFmtId="41" fontId="8" fillId="0" borderId="17" xfId="2" applyNumberFormat="1" applyFont="1" applyBorder="1" applyAlignment="1" applyProtection="1">
      <alignment horizontal="right" vertical="center"/>
    </xf>
    <xf numFmtId="41" fontId="8" fillId="0" borderId="0" xfId="2" applyNumberFormat="1" applyFont="1" applyBorder="1" applyAlignment="1" applyProtection="1">
      <alignment horizontal="right" vertical="center"/>
    </xf>
    <xf numFmtId="41" fontId="8" fillId="0" borderId="25" xfId="2" applyNumberFormat="1" applyFont="1" applyBorder="1" applyAlignment="1" applyProtection="1">
      <alignment horizontal="right" vertical="center"/>
    </xf>
    <xf numFmtId="37" fontId="1" fillId="0" borderId="54" xfId="2" applyFont="1" applyBorder="1" applyAlignment="1" applyProtection="1">
      <alignment horizontal="center" vertical="center"/>
    </xf>
    <xf numFmtId="37" fontId="1" fillId="0" borderId="43" xfId="2" applyFont="1" applyBorder="1" applyAlignment="1" applyProtection="1">
      <alignment horizontal="center" vertical="center"/>
    </xf>
    <xf numFmtId="37" fontId="7" fillId="0" borderId="55" xfId="2" applyFont="1" applyBorder="1" applyAlignment="1" applyProtection="1">
      <alignment horizontal="center" vertical="center"/>
    </xf>
    <xf numFmtId="41" fontId="8" fillId="0" borderId="29" xfId="2" applyNumberFormat="1" applyFont="1" applyBorder="1" applyAlignment="1" applyProtection="1">
      <alignment horizontal="center" vertical="center"/>
    </xf>
    <xf numFmtId="181" fontId="7" fillId="0" borderId="15" xfId="2" quotePrefix="1" applyNumberFormat="1" applyFont="1" applyBorder="1" applyAlignment="1" applyProtection="1">
      <alignment vertical="center"/>
    </xf>
    <xf numFmtId="41" fontId="7" fillId="0" borderId="15" xfId="2" applyNumberFormat="1" applyFont="1" applyBorder="1" applyAlignment="1" applyProtection="1">
      <alignment horizontal="center" vertical="center"/>
    </xf>
    <xf numFmtId="181" fontId="8" fillId="0" borderId="18" xfId="2" quotePrefix="1" applyNumberFormat="1" applyFont="1" applyBorder="1" applyAlignment="1" applyProtection="1">
      <alignment horizontal="right" vertical="center"/>
    </xf>
    <xf numFmtId="181" fontId="8" fillId="0" borderId="29" xfId="2" applyNumberFormat="1" applyFont="1" applyBorder="1" applyAlignment="1" applyProtection="1">
      <alignment horizontal="right" vertical="center"/>
    </xf>
    <xf numFmtId="181" fontId="7" fillId="0" borderId="29" xfId="2" quotePrefix="1" applyNumberFormat="1" applyFont="1" applyBorder="1" applyAlignment="1" applyProtection="1">
      <alignment vertical="center"/>
    </xf>
    <xf numFmtId="0" fontId="8" fillId="0" borderId="18" xfId="2" quotePrefix="1" applyNumberFormat="1" applyFont="1" applyBorder="1" applyAlignment="1" applyProtection="1">
      <alignment horizontal="right" vertical="center"/>
    </xf>
    <xf numFmtId="0" fontId="8" fillId="0" borderId="29" xfId="2" applyNumberFormat="1" applyFont="1" applyBorder="1" applyAlignment="1" applyProtection="1">
      <alignment horizontal="right" vertical="center"/>
    </xf>
    <xf numFmtId="0" fontId="8" fillId="0" borderId="26" xfId="2" applyNumberFormat="1" applyFont="1" applyBorder="1" applyAlignment="1" applyProtection="1">
      <alignment horizontal="right" vertical="center"/>
    </xf>
    <xf numFmtId="37" fontId="7" fillId="0" borderId="20" xfId="2" applyFont="1" applyBorder="1" applyAlignment="1" applyProtection="1">
      <alignment horizontal="center" vertical="center"/>
    </xf>
    <xf numFmtId="37" fontId="7" fillId="0" borderId="46" xfId="2" applyFont="1" applyBorder="1" applyAlignment="1" applyProtection="1">
      <alignment horizontal="center" vertical="center"/>
    </xf>
    <xf numFmtId="37" fontId="7" fillId="0" borderId="0" xfId="2" applyFont="1" applyAlignment="1">
      <alignment horizontal="center"/>
    </xf>
    <xf numFmtId="37" fontId="8" fillId="0" borderId="19" xfId="2" applyFont="1" applyBorder="1" applyAlignment="1" applyProtection="1">
      <alignment horizontal="center" vertical="center"/>
    </xf>
    <xf numFmtId="37" fontId="8" fillId="0" borderId="26" xfId="2" applyFont="1" applyBorder="1" applyAlignment="1" applyProtection="1">
      <alignment horizontal="center" vertical="center"/>
    </xf>
    <xf numFmtId="37" fontId="7" fillId="0" borderId="13" xfId="2" applyFont="1" applyBorder="1" applyAlignment="1" applyProtection="1">
      <alignment horizontal="center" vertical="center" textRotation="255" shrinkToFit="1"/>
    </xf>
    <xf numFmtId="37" fontId="7" fillId="0" borderId="1" xfId="2" applyFont="1" applyBorder="1" applyAlignment="1" applyProtection="1">
      <alignment horizontal="center" vertical="center" textRotation="255" shrinkToFit="1"/>
    </xf>
    <xf numFmtId="37" fontId="7" fillId="0" borderId="7" xfId="2" applyFont="1" applyBorder="1" applyAlignment="1" applyProtection="1">
      <alignment horizontal="center" vertical="center" textRotation="255" shrinkToFit="1"/>
    </xf>
    <xf numFmtId="37" fontId="7" fillId="0" borderId="70" xfId="2" applyFont="1" applyBorder="1" applyAlignment="1" applyProtection="1">
      <alignment horizontal="center" vertical="center"/>
    </xf>
    <xf numFmtId="37" fontId="7" fillId="0" borderId="16" xfId="2" applyFont="1" applyBorder="1" applyAlignment="1" applyProtection="1">
      <alignment horizontal="right" vertical="center"/>
    </xf>
    <xf numFmtId="37" fontId="7" fillId="0" borderId="30" xfId="2" applyFont="1" applyBorder="1" applyAlignment="1" applyProtection="1">
      <alignment horizontal="right" vertical="center"/>
    </xf>
    <xf numFmtId="37" fontId="7" fillId="0" borderId="14" xfId="2" applyFont="1" applyBorder="1" applyAlignment="1" applyProtection="1">
      <alignment horizontal="center" vertical="center"/>
    </xf>
    <xf numFmtId="37" fontId="7" fillId="0" borderId="8" xfId="2" applyFont="1" applyBorder="1" applyAlignment="1" applyProtection="1">
      <alignment horizontal="center" vertical="center"/>
    </xf>
    <xf numFmtId="37" fontId="7" fillId="0" borderId="56" xfId="2" applyFont="1" applyBorder="1" applyAlignment="1" applyProtection="1">
      <alignment horizontal="center" vertical="center" shrinkToFit="1"/>
    </xf>
    <xf numFmtId="37" fontId="7" fillId="0" borderId="36" xfId="2" applyFont="1" applyBorder="1" applyAlignment="1" applyProtection="1">
      <alignment horizontal="center" vertical="center" shrinkToFit="1"/>
    </xf>
    <xf numFmtId="37" fontId="7" fillId="0" borderId="51" xfId="2" applyFont="1" applyBorder="1" applyAlignment="1" applyProtection="1">
      <alignment horizontal="center" vertical="center" shrinkToFit="1"/>
    </xf>
    <xf numFmtId="37" fontId="7" fillId="0" borderId="6" xfId="2" applyFont="1" applyBorder="1" applyAlignment="1" applyProtection="1">
      <alignment horizontal="center" vertical="center" shrinkToFit="1"/>
    </xf>
    <xf numFmtId="37" fontId="7" fillId="0" borderId="2" xfId="2" applyFont="1" applyBorder="1" applyAlignment="1" applyProtection="1">
      <alignment horizontal="center" vertical="center" shrinkToFit="1"/>
    </xf>
    <xf numFmtId="37" fontId="7" fillId="0" borderId="8" xfId="2" applyFont="1" applyBorder="1" applyAlignment="1" applyProtection="1">
      <alignment horizontal="center" vertical="center" shrinkToFit="1"/>
    </xf>
    <xf numFmtId="37" fontId="7" fillId="0" borderId="2" xfId="2" applyFont="1" applyBorder="1" applyAlignment="1" applyProtection="1">
      <alignment horizontal="center" vertical="center"/>
    </xf>
    <xf numFmtId="41" fontId="7" fillId="0" borderId="21" xfId="2" applyNumberFormat="1" applyFont="1" applyBorder="1" applyAlignment="1" applyProtection="1">
      <alignment horizontal="center" vertical="center" shrinkToFit="1"/>
    </xf>
    <xf numFmtId="41" fontId="7" fillId="0" borderId="46" xfId="2" applyNumberFormat="1" applyFont="1" applyBorder="1" applyAlignment="1" applyProtection="1">
      <alignment horizontal="center" vertical="center" shrinkToFit="1"/>
    </xf>
    <xf numFmtId="37" fontId="7" fillId="0" borderId="17" xfId="2" applyFont="1" applyBorder="1" applyAlignment="1">
      <alignment horizontal="center"/>
    </xf>
    <xf numFmtId="37" fontId="7" fillId="0" borderId="25" xfId="2" applyFont="1" applyBorder="1" applyAlignment="1">
      <alignment horizontal="center"/>
    </xf>
    <xf numFmtId="41" fontId="8" fillId="0" borderId="17" xfId="2" applyNumberFormat="1" applyFont="1" applyBorder="1" applyAlignment="1" applyProtection="1">
      <alignment horizontal="center" vertical="center" shrinkToFit="1"/>
    </xf>
    <xf numFmtId="41" fontId="8" fillId="0" borderId="25" xfId="2" applyNumberFormat="1" applyFont="1" applyBorder="1" applyAlignment="1" applyProtection="1">
      <alignment horizontal="center" vertical="center" shrinkToFit="1"/>
    </xf>
    <xf numFmtId="37" fontId="7" fillId="0" borderId="31" xfId="2" applyFont="1" applyBorder="1" applyAlignment="1">
      <alignment horizontal="center"/>
    </xf>
    <xf numFmtId="37" fontId="7" fillId="0" borderId="32" xfId="2" applyFont="1" applyBorder="1" applyAlignment="1">
      <alignment horizontal="center"/>
    </xf>
    <xf numFmtId="41" fontId="8" fillId="0" borderId="18" xfId="2" applyNumberFormat="1" applyFont="1" applyBorder="1" applyAlignment="1" applyProtection="1">
      <alignment horizontal="center" vertical="center" shrinkToFit="1"/>
    </xf>
    <xf numFmtId="41" fontId="8" fillId="0" borderId="26" xfId="2" applyNumberFormat="1" applyFont="1" applyBorder="1" applyAlignment="1" applyProtection="1">
      <alignment horizontal="center" vertical="center" shrinkToFit="1"/>
    </xf>
    <xf numFmtId="37" fontId="7" fillId="0" borderId="30" xfId="2" applyFont="1" applyBorder="1" applyAlignment="1" applyProtection="1">
      <alignment horizontal="center" vertical="center" wrapText="1"/>
    </xf>
    <xf numFmtId="37" fontId="7" fillId="0" borderId="17" xfId="2" applyFont="1" applyBorder="1" applyAlignment="1" applyProtection="1">
      <alignment horizontal="center" vertical="center" wrapText="1"/>
    </xf>
    <xf numFmtId="37" fontId="7" fillId="0" borderId="25" xfId="2" applyFont="1" applyBorder="1" applyAlignment="1" applyProtection="1">
      <alignment horizontal="center" vertical="center" wrapText="1"/>
    </xf>
    <xf numFmtId="37" fontId="7" fillId="0" borderId="18" xfId="2" applyFont="1" applyBorder="1" applyAlignment="1" applyProtection="1">
      <alignment horizontal="center" vertical="center" wrapText="1"/>
    </xf>
    <xf numFmtId="37" fontId="7" fillId="0" borderId="26" xfId="2" applyFont="1" applyBorder="1" applyAlignment="1" applyProtection="1">
      <alignment horizontal="center" vertical="center" wrapText="1"/>
    </xf>
    <xf numFmtId="37" fontId="6" fillId="0" borderId="17" xfId="2" applyFont="1" applyBorder="1" applyAlignment="1" applyProtection="1">
      <alignment horizontal="right" vertical="center"/>
    </xf>
    <xf numFmtId="37" fontId="6" fillId="0" borderId="25" xfId="2" applyFont="1" applyBorder="1" applyAlignment="1" applyProtection="1">
      <alignment horizontal="right" vertical="center"/>
    </xf>
    <xf numFmtId="37" fontId="1" fillId="0" borderId="1" xfId="2" applyFont="1" applyBorder="1" applyAlignment="1" applyProtection="1">
      <alignment horizontal="center" vertical="center" wrapText="1" shrinkToFit="1"/>
    </xf>
    <xf numFmtId="37" fontId="1" fillId="0" borderId="7" xfId="2" applyFont="1" applyBorder="1" applyAlignment="1" applyProtection="1">
      <alignment horizontal="center" vertical="center" shrinkToFit="1"/>
    </xf>
    <xf numFmtId="37" fontId="7" fillId="0" borderId="55" xfId="2" applyFont="1" applyBorder="1" applyAlignment="1">
      <alignment horizontal="right" vertical="top"/>
    </xf>
    <xf numFmtId="37" fontId="7" fillId="0" borderId="13" xfId="2" applyFont="1" applyBorder="1" applyAlignment="1" applyProtection="1">
      <alignment horizontal="center" vertical="center" shrinkToFit="1"/>
    </xf>
    <xf numFmtId="37" fontId="7" fillId="0" borderId="1" xfId="2" applyFont="1" applyBorder="1" applyAlignment="1" applyProtection="1">
      <alignment horizontal="center" vertical="center" shrinkToFit="1"/>
    </xf>
    <xf numFmtId="37" fontId="7" fillId="0" borderId="7" xfId="2" applyFont="1" applyBorder="1" applyAlignment="1" applyProtection="1">
      <alignment horizontal="center" vertical="center" shrinkToFit="1"/>
    </xf>
    <xf numFmtId="37" fontId="7" fillId="0" borderId="13" xfId="2" applyFont="1" applyBorder="1" applyAlignment="1" applyProtection="1">
      <alignment horizontal="center" vertical="center" wrapText="1"/>
    </xf>
    <xf numFmtId="37" fontId="7" fillId="0" borderId="1" xfId="2" applyFont="1" applyBorder="1" applyAlignment="1" applyProtection="1">
      <alignment horizontal="center" vertical="center" wrapText="1"/>
    </xf>
    <xf numFmtId="37" fontId="7" fillId="0" borderId="7" xfId="2" applyFont="1" applyBorder="1" applyAlignment="1" applyProtection="1">
      <alignment horizontal="center" vertical="center" wrapText="1"/>
    </xf>
    <xf numFmtId="37" fontId="1" fillId="0" borderId="1" xfId="2" applyFont="1" applyBorder="1" applyAlignment="1" applyProtection="1">
      <alignment horizontal="center" vertical="center" shrinkToFit="1"/>
    </xf>
    <xf numFmtId="37" fontId="1" fillId="0" borderId="1" xfId="2" applyFont="1" applyBorder="1" applyAlignment="1" applyProtection="1">
      <alignment horizontal="center" vertical="center" wrapText="1"/>
    </xf>
    <xf numFmtId="37" fontId="1" fillId="0" borderId="7" xfId="2" applyFont="1" applyBorder="1" applyAlignment="1" applyProtection="1">
      <alignment horizontal="center" vertical="center"/>
    </xf>
    <xf numFmtId="37" fontId="7" fillId="0" borderId="56" xfId="2" applyFont="1" applyBorder="1" applyAlignment="1" applyProtection="1">
      <alignment horizontal="right" vertical="center"/>
    </xf>
    <xf numFmtId="37" fontId="7" fillId="0" borderId="36" xfId="2" applyFont="1" applyBorder="1" applyAlignment="1" applyProtection="1">
      <alignment horizontal="right" vertical="center"/>
    </xf>
    <xf numFmtId="37" fontId="7" fillId="0" borderId="18" xfId="2" applyFont="1" applyBorder="1" applyAlignment="1" applyProtection="1">
      <alignment horizontal="center" vertical="center" shrinkToFit="1"/>
    </xf>
    <xf numFmtId="2" fontId="7" fillId="0" borderId="13" xfId="1" applyFont="1" applyBorder="1" applyAlignment="1" applyProtection="1">
      <alignment horizontal="center" vertical="center"/>
    </xf>
    <xf numFmtId="2" fontId="7" fillId="0" borderId="7" xfId="1" applyFont="1" applyBorder="1" applyAlignment="1" applyProtection="1">
      <alignment horizontal="center" vertical="center"/>
    </xf>
    <xf numFmtId="2" fontId="7" fillId="0" borderId="1" xfId="1" applyFont="1" applyBorder="1" applyAlignment="1" applyProtection="1">
      <alignment horizontal="center" vertical="center"/>
    </xf>
    <xf numFmtId="2" fontId="7" fillId="0" borderId="2" xfId="1" applyFont="1" applyBorder="1" applyAlignment="1" applyProtection="1">
      <alignment horizontal="center" vertical="center" wrapText="1"/>
    </xf>
    <xf numFmtId="2" fontId="7" fillId="0" borderId="8" xfId="1" applyFont="1" applyBorder="1" applyAlignment="1" applyProtection="1">
      <alignment horizontal="center" vertical="center" wrapText="1"/>
    </xf>
    <xf numFmtId="2" fontId="1" fillId="0" borderId="55" xfId="1" applyFont="1" applyBorder="1" applyAlignment="1" applyProtection="1">
      <alignment horizontal="left" vertical="center"/>
    </xf>
    <xf numFmtId="2" fontId="1" fillId="0" borderId="0" xfId="1" applyFont="1" applyBorder="1" applyAlignment="1" applyProtection="1">
      <alignment horizontal="left" vertical="center"/>
    </xf>
    <xf numFmtId="2" fontId="8" fillId="0" borderId="9" xfId="1" applyFont="1" applyBorder="1" applyAlignment="1" applyProtection="1">
      <alignment horizontal="center" vertical="center"/>
    </xf>
    <xf numFmtId="2" fontId="7" fillId="0" borderId="9" xfId="1" applyFont="1" applyBorder="1" applyAlignment="1" applyProtection="1">
      <alignment horizontal="center" vertical="center"/>
    </xf>
    <xf numFmtId="2" fontId="7" fillId="0" borderId="52" xfId="1" applyFont="1" applyBorder="1" applyAlignment="1" applyProtection="1">
      <alignment horizontal="center" vertical="center"/>
    </xf>
    <xf numFmtId="2" fontId="7" fillId="0" borderId="42" xfId="1" applyFont="1" applyBorder="1" applyAlignment="1" applyProtection="1">
      <alignment horizontal="center" vertical="center"/>
    </xf>
    <xf numFmtId="2" fontId="7" fillId="0" borderId="5" xfId="1" applyFont="1" applyBorder="1" applyAlignment="1" applyProtection="1">
      <alignment horizontal="center" vertical="center" wrapText="1"/>
    </xf>
    <xf numFmtId="2" fontId="7" fillId="0" borderId="13" xfId="1" applyFont="1" applyBorder="1" applyAlignment="1" applyProtection="1">
      <alignment horizontal="center" vertical="center" shrinkToFit="1"/>
    </xf>
    <xf numFmtId="2" fontId="7" fillId="0" borderId="7" xfId="1" applyFont="1" applyBorder="1" applyAlignment="1" applyProtection="1">
      <alignment horizontal="center" vertical="center" shrinkToFit="1"/>
    </xf>
    <xf numFmtId="2" fontId="7" fillId="0" borderId="31" xfId="1" applyFont="1" applyBorder="1" applyAlignment="1" applyProtection="1">
      <alignment horizontal="center" vertical="center"/>
    </xf>
    <xf numFmtId="2" fontId="7" fillId="0" borderId="17" xfId="1" applyFont="1" applyBorder="1" applyAlignment="1" applyProtection="1">
      <alignment horizontal="center" vertical="center"/>
    </xf>
    <xf numFmtId="2" fontId="7" fillId="0" borderId="18" xfId="1" applyFont="1" applyBorder="1" applyAlignment="1" applyProtection="1">
      <alignment horizontal="center" vertical="center"/>
    </xf>
    <xf numFmtId="2" fontId="7" fillId="0" borderId="28" xfId="1" applyFont="1" applyBorder="1" applyAlignment="1" applyProtection="1">
      <alignment horizontal="center" vertical="center"/>
    </xf>
    <xf numFmtId="2" fontId="7" fillId="0" borderId="25" xfId="1" applyFont="1" applyBorder="1" applyAlignment="1" applyProtection="1">
      <alignment horizontal="center" vertical="center"/>
    </xf>
    <xf numFmtId="2" fontId="7" fillId="0" borderId="26" xfId="1" applyFont="1" applyBorder="1" applyAlignment="1" applyProtection="1">
      <alignment horizontal="center" vertical="center"/>
    </xf>
    <xf numFmtId="2" fontId="7" fillId="0" borderId="56" xfId="1" applyFont="1" applyBorder="1" applyAlignment="1" applyProtection="1">
      <alignment horizontal="center" vertical="center"/>
    </xf>
    <xf numFmtId="2" fontId="7" fillId="0" borderId="36" xfId="1" applyFont="1" applyBorder="1" applyAlignment="1" applyProtection="1">
      <alignment horizontal="center" vertical="center"/>
    </xf>
    <xf numFmtId="2" fontId="7" fillId="0" borderId="57" xfId="1" applyFont="1" applyBorder="1" applyAlignment="1" applyProtection="1">
      <alignment horizontal="center" vertical="center"/>
    </xf>
    <xf numFmtId="2" fontId="7" fillId="0" borderId="45" xfId="1" applyFont="1" applyBorder="1" applyAlignment="1" applyProtection="1">
      <alignment horizontal="center" vertical="center"/>
    </xf>
    <xf numFmtId="2" fontId="7" fillId="0" borderId="43" xfId="1" applyFont="1" applyBorder="1" applyAlignment="1" applyProtection="1">
      <alignment horizontal="center" vertical="center"/>
    </xf>
    <xf numFmtId="2" fontId="7" fillId="0" borderId="58" xfId="1" applyFont="1" applyBorder="1" applyAlignment="1" applyProtection="1">
      <alignment horizontal="center" vertical="center"/>
    </xf>
    <xf numFmtId="2" fontId="7" fillId="0" borderId="51" xfId="1" applyFont="1" applyBorder="1" applyAlignment="1" applyProtection="1">
      <alignment horizontal="center" vertical="center"/>
    </xf>
    <xf numFmtId="2" fontId="7" fillId="0" borderId="6" xfId="1" applyFont="1" applyBorder="1" applyAlignment="1" applyProtection="1">
      <alignment horizontal="center" vertical="center" wrapText="1"/>
    </xf>
    <xf numFmtId="2" fontId="7" fillId="0" borderId="42" xfId="1" applyFont="1" applyBorder="1" applyAlignment="1" applyProtection="1">
      <alignment vertical="center"/>
    </xf>
    <xf numFmtId="2" fontId="7" fillId="0" borderId="43" xfId="1" applyFont="1" applyBorder="1" applyAlignment="1" applyProtection="1">
      <alignment vertical="center"/>
    </xf>
    <xf numFmtId="2" fontId="7" fillId="0" borderId="13" xfId="1" applyFont="1" applyBorder="1" applyAlignment="1" applyProtection="1">
      <alignment horizontal="center" vertical="center" wrapText="1"/>
    </xf>
    <xf numFmtId="2" fontId="7" fillId="0" borderId="1" xfId="1" applyFont="1" applyBorder="1" applyAlignment="1" applyProtection="1">
      <alignment horizontal="center" vertical="center" wrapText="1"/>
    </xf>
    <xf numFmtId="2" fontId="7" fillId="0" borderId="7" xfId="1" applyFont="1" applyBorder="1" applyAlignment="1" applyProtection="1">
      <alignment horizontal="center" vertical="center" wrapText="1"/>
    </xf>
    <xf numFmtId="2" fontId="7" fillId="0" borderId="10" xfId="1" applyFont="1" applyBorder="1" applyAlignment="1" applyProtection="1">
      <alignment horizontal="center" vertical="center" wrapText="1"/>
    </xf>
    <xf numFmtId="2" fontId="7" fillId="0" borderId="54" xfId="1" applyFont="1" applyBorder="1" applyAlignment="1" applyProtection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176" fontId="6" fillId="0" borderId="74" xfId="0" applyNumberFormat="1" applyFont="1" applyBorder="1" applyAlignment="1">
      <alignment vertical="center"/>
    </xf>
    <xf numFmtId="176" fontId="6" fillId="0" borderId="75" xfId="0" applyNumberFormat="1" applyFont="1" applyBorder="1" applyAlignment="1">
      <alignment vertical="center"/>
    </xf>
    <xf numFmtId="184" fontId="6" fillId="0" borderId="12" xfId="0" applyNumberFormat="1" applyFont="1" applyBorder="1" applyAlignment="1">
      <alignment horizontal="center" vertical="center"/>
    </xf>
  </cellXfs>
  <cellStyles count="3">
    <cellStyle name="標準" xfId="0" builtinId="0"/>
    <cellStyle name="標準_11ｰ22P" xfId="1"/>
    <cellStyle name="標準_１４～２３Ｐ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723900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04825"/>
          <a:ext cx="66675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6</xdr:row>
      <xdr:rowOff>19050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19050" y="904875"/>
          <a:ext cx="933450" cy="138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33</xdr:row>
      <xdr:rowOff>209550</xdr:rowOff>
    </xdr:to>
    <xdr:sp macro="" textlink="">
      <xdr:nvSpPr>
        <xdr:cNvPr id="3075" name="Line 3"/>
        <xdr:cNvSpPr>
          <a:spLocks noChangeShapeType="1"/>
        </xdr:cNvSpPr>
      </xdr:nvSpPr>
      <xdr:spPr bwMode="auto">
        <a:xfrm>
          <a:off x="0" y="8410575"/>
          <a:ext cx="95250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1</xdr:col>
      <xdr:colOff>0</xdr:colOff>
      <xdr:row>6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409575"/>
          <a:ext cx="8096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23</xdr:row>
      <xdr:rowOff>19050</xdr:rowOff>
    </xdr:from>
    <xdr:to>
      <xdr:col>1</xdr:col>
      <xdr:colOff>0</xdr:colOff>
      <xdr:row>27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6800850"/>
          <a:ext cx="809625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23</xdr:row>
      <xdr:rowOff>19050</xdr:rowOff>
    </xdr:from>
    <xdr:to>
      <xdr:col>17</xdr:col>
      <xdr:colOff>19050</xdr:colOff>
      <xdr:row>26</xdr:row>
      <xdr:rowOff>209550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0" y="6305550"/>
          <a:ext cx="118110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1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90550"/>
          <a:ext cx="1019175" cy="838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19050</xdr:rowOff>
    </xdr:from>
    <xdr:to>
      <xdr:col>0</xdr:col>
      <xdr:colOff>1000125</xdr:colOff>
      <xdr:row>28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7658100"/>
          <a:ext cx="1000125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24</xdr:row>
      <xdr:rowOff>0</xdr:rowOff>
    </xdr:from>
    <xdr:to>
      <xdr:col>14</xdr:col>
      <xdr:colOff>0</xdr:colOff>
      <xdr:row>28</xdr:row>
      <xdr:rowOff>0</xdr:rowOff>
    </xdr:to>
    <xdr:sp macro="" textlink="">
      <xdr:nvSpPr>
        <xdr:cNvPr id="17" name="Line 4"/>
        <xdr:cNvSpPr>
          <a:spLocks noChangeShapeType="1"/>
        </xdr:cNvSpPr>
      </xdr:nvSpPr>
      <xdr:spPr bwMode="auto">
        <a:xfrm>
          <a:off x="0" y="6572250"/>
          <a:ext cx="581025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285750"/>
          <a:ext cx="809625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8</xdr:col>
      <xdr:colOff>233363</xdr:colOff>
      <xdr:row>45</xdr:row>
      <xdr:rowOff>0</xdr:rowOff>
    </xdr:to>
    <xdr:sp macro="" textlink="">
      <xdr:nvSpPr>
        <xdr:cNvPr id="56321" name="AutoShape 1"/>
        <xdr:cNvSpPr>
          <a:spLocks noChangeAspect="1" noChangeArrowheads="1"/>
        </xdr:cNvSpPr>
      </xdr:nvSpPr>
      <xdr:spPr bwMode="auto">
        <a:xfrm>
          <a:off x="0" y="6572250"/>
          <a:ext cx="7600950" cy="600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981075</xdr:colOff>
      <xdr:row>28</xdr:row>
      <xdr:rowOff>190500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0" y="285750"/>
          <a:ext cx="809625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19050</xdr:colOff>
      <xdr:row>25</xdr:row>
      <xdr:rowOff>0</xdr:rowOff>
    </xdr:from>
    <xdr:to>
      <xdr:col>12</xdr:col>
      <xdr:colOff>0</xdr:colOff>
      <xdr:row>28</xdr:row>
      <xdr:rowOff>209550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19050" y="285750"/>
          <a:ext cx="714375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7</xdr:row>
      <xdr:rowOff>0</xdr:rowOff>
    </xdr:to>
    <xdr:cxnSp macro="">
      <xdr:nvCxnSpPr>
        <xdr:cNvPr id="3" name="直線コネクタ 2"/>
        <xdr:cNvCxnSpPr/>
      </xdr:nvCxnSpPr>
      <xdr:spPr>
        <a:xfrm>
          <a:off x="0" y="287186"/>
          <a:ext cx="1038656" cy="11487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7</xdr:row>
      <xdr:rowOff>0</xdr:rowOff>
    </xdr:to>
    <xdr:cxnSp macro="">
      <xdr:nvCxnSpPr>
        <xdr:cNvPr id="2" name="直線コネクタ 1"/>
        <xdr:cNvCxnSpPr/>
      </xdr:nvCxnSpPr>
      <xdr:spPr>
        <a:xfrm>
          <a:off x="0" y="352425"/>
          <a:ext cx="885825" cy="1371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87"/>
  <sheetViews>
    <sheetView showGridLines="0" tabSelected="1" view="pageBreakPreview" zoomScale="80" zoomScaleNormal="100" zoomScaleSheetLayoutView="80" workbookViewId="0">
      <pane ySplit="5" topLeftCell="A61" activePane="bottomLeft" state="frozen"/>
      <selection activeCell="D81" sqref="D81"/>
      <selection pane="bottomLeft" activeCell="M1" sqref="M1"/>
    </sheetView>
  </sheetViews>
  <sheetFormatPr defaultColWidth="9.625" defaultRowHeight="21.95" customHeight="1" x14ac:dyDescent="0.15"/>
  <cols>
    <col min="1" max="16384" width="9.625" style="1"/>
  </cols>
  <sheetData>
    <row r="1" spans="1:22" ht="21.95" customHeight="1" x14ac:dyDescent="0.15">
      <c r="A1" s="359" t="s">
        <v>268</v>
      </c>
    </row>
    <row r="2" spans="1:22" ht="21.95" customHeight="1" thickBot="1" x14ac:dyDescent="0.2">
      <c r="A2" s="196" t="s">
        <v>269</v>
      </c>
    </row>
    <row r="3" spans="1:22" s="2" customFormat="1" ht="21.95" customHeight="1" x14ac:dyDescent="0.15">
      <c r="A3" s="404" t="s">
        <v>0</v>
      </c>
      <c r="B3" s="384" t="s">
        <v>9</v>
      </c>
      <c r="C3" s="385"/>
      <c r="D3" s="384" t="s">
        <v>12</v>
      </c>
      <c r="E3" s="406"/>
      <c r="F3" s="407"/>
      <c r="G3" s="408"/>
      <c r="H3" s="384" t="s">
        <v>14</v>
      </c>
      <c r="I3" s="385"/>
      <c r="J3" s="411" t="s">
        <v>129</v>
      </c>
      <c r="K3" s="412"/>
      <c r="L3" s="382" t="s">
        <v>130</v>
      </c>
      <c r="M3" s="384" t="s">
        <v>1</v>
      </c>
      <c r="N3" s="385"/>
      <c r="O3" s="384" t="s">
        <v>2</v>
      </c>
      <c r="P3" s="385"/>
      <c r="Q3" s="384" t="s">
        <v>17</v>
      </c>
      <c r="R3" s="385"/>
      <c r="S3" s="384" t="s">
        <v>21</v>
      </c>
      <c r="T3" s="385"/>
      <c r="U3" s="384" t="s">
        <v>127</v>
      </c>
      <c r="V3" s="388"/>
    </row>
    <row r="4" spans="1:22" s="2" customFormat="1" ht="18.75" customHeight="1" x14ac:dyDescent="0.15">
      <c r="A4" s="405"/>
      <c r="B4" s="386"/>
      <c r="C4" s="387"/>
      <c r="D4" s="386"/>
      <c r="E4" s="387"/>
      <c r="F4" s="409" t="s">
        <v>13</v>
      </c>
      <c r="G4" s="410"/>
      <c r="H4" s="386"/>
      <c r="I4" s="387"/>
      <c r="J4" s="413"/>
      <c r="K4" s="414"/>
      <c r="L4" s="383"/>
      <c r="M4" s="386"/>
      <c r="N4" s="387"/>
      <c r="O4" s="386"/>
      <c r="P4" s="387"/>
      <c r="Q4" s="386"/>
      <c r="R4" s="387"/>
      <c r="S4" s="386"/>
      <c r="T4" s="387"/>
      <c r="U4" s="386"/>
      <c r="V4" s="389"/>
    </row>
    <row r="5" spans="1:22" s="2" customFormat="1" ht="21.95" customHeight="1" thickBot="1" x14ac:dyDescent="0.2">
      <c r="A5" s="5" t="s">
        <v>3</v>
      </c>
      <c r="B5" s="3" t="s">
        <v>10</v>
      </c>
      <c r="C5" s="3" t="s">
        <v>11</v>
      </c>
      <c r="D5" s="3" t="s">
        <v>10</v>
      </c>
      <c r="E5" s="3" t="s">
        <v>11</v>
      </c>
      <c r="F5" s="3" t="s">
        <v>10</v>
      </c>
      <c r="G5" s="3" t="s">
        <v>11</v>
      </c>
      <c r="H5" s="3" t="s">
        <v>10</v>
      </c>
      <c r="I5" s="3" t="s">
        <v>11</v>
      </c>
      <c r="J5" s="3" t="s">
        <v>10</v>
      </c>
      <c r="K5" s="10" t="s">
        <v>15</v>
      </c>
      <c r="L5" s="10" t="s">
        <v>16</v>
      </c>
      <c r="M5" s="3" t="s">
        <v>10</v>
      </c>
      <c r="N5" s="3" t="s">
        <v>15</v>
      </c>
      <c r="O5" s="3" t="s">
        <v>10</v>
      </c>
      <c r="P5" s="3" t="s">
        <v>11</v>
      </c>
      <c r="Q5" s="3" t="s">
        <v>10</v>
      </c>
      <c r="R5" s="3" t="s">
        <v>11</v>
      </c>
      <c r="S5" s="3" t="s">
        <v>10</v>
      </c>
      <c r="T5" s="3" t="s">
        <v>11</v>
      </c>
      <c r="U5" s="3" t="s">
        <v>10</v>
      </c>
      <c r="V5" s="4" t="s">
        <v>18</v>
      </c>
    </row>
    <row r="6" spans="1:22" s="6" customFormat="1" ht="15.75" customHeight="1" x14ac:dyDescent="0.15">
      <c r="A6" s="7"/>
      <c r="B6" s="13" t="s">
        <v>5</v>
      </c>
      <c r="C6" s="13" t="s">
        <v>6</v>
      </c>
      <c r="D6" s="13" t="s">
        <v>5</v>
      </c>
      <c r="E6" s="13" t="s">
        <v>6</v>
      </c>
      <c r="F6" s="13" t="s">
        <v>5</v>
      </c>
      <c r="G6" s="13" t="s">
        <v>6</v>
      </c>
      <c r="H6" s="13" t="s">
        <v>5</v>
      </c>
      <c r="I6" s="13" t="s">
        <v>6</v>
      </c>
      <c r="J6" s="13" t="s">
        <v>5</v>
      </c>
      <c r="K6" s="13" t="s">
        <v>4</v>
      </c>
      <c r="L6" s="13" t="s">
        <v>4</v>
      </c>
      <c r="M6" s="13" t="s">
        <v>5</v>
      </c>
      <c r="N6" s="13" t="s">
        <v>4</v>
      </c>
      <c r="O6" s="13" t="s">
        <v>5</v>
      </c>
      <c r="P6" s="13" t="s">
        <v>6</v>
      </c>
      <c r="Q6" s="13" t="s">
        <v>5</v>
      </c>
      <c r="R6" s="13" t="s">
        <v>6</v>
      </c>
      <c r="S6" s="13" t="s">
        <v>5</v>
      </c>
      <c r="T6" s="13" t="s">
        <v>6</v>
      </c>
      <c r="U6" s="13" t="s">
        <v>5</v>
      </c>
      <c r="V6" s="14" t="s">
        <v>19</v>
      </c>
    </row>
    <row r="7" spans="1:22" s="18" customFormat="1" ht="19.5" customHeight="1" x14ac:dyDescent="0.15">
      <c r="A7" s="15" t="s">
        <v>7</v>
      </c>
      <c r="B7" s="16">
        <v>4680</v>
      </c>
      <c r="C7" s="16">
        <v>15573</v>
      </c>
      <c r="D7" s="16">
        <v>42992</v>
      </c>
      <c r="E7" s="16">
        <v>44795</v>
      </c>
      <c r="F7" s="365" t="s">
        <v>274</v>
      </c>
      <c r="G7" s="365" t="s">
        <v>274</v>
      </c>
      <c r="H7" s="16">
        <v>7433</v>
      </c>
      <c r="I7" s="16">
        <v>58935</v>
      </c>
      <c r="J7" s="16">
        <v>64348</v>
      </c>
      <c r="K7" s="16">
        <v>3103</v>
      </c>
      <c r="L7" s="16">
        <v>2316</v>
      </c>
      <c r="M7" s="16">
        <v>836</v>
      </c>
      <c r="N7" s="16">
        <v>636</v>
      </c>
      <c r="O7" s="16">
        <v>3020</v>
      </c>
      <c r="P7" s="16">
        <v>3073</v>
      </c>
      <c r="Q7" s="16">
        <v>619</v>
      </c>
      <c r="R7" s="16">
        <v>731</v>
      </c>
      <c r="S7" s="16">
        <v>3699</v>
      </c>
      <c r="T7" s="16">
        <v>4276</v>
      </c>
      <c r="U7" s="16">
        <v>247</v>
      </c>
      <c r="V7" s="17">
        <v>11044</v>
      </c>
    </row>
    <row r="8" spans="1:22" s="18" customFormat="1" ht="23.1" customHeight="1" x14ac:dyDescent="0.15">
      <c r="A8" s="364">
        <v>45</v>
      </c>
      <c r="B8" s="19">
        <v>2898</v>
      </c>
      <c r="C8" s="19">
        <v>23525</v>
      </c>
      <c r="D8" s="19">
        <v>15293</v>
      </c>
      <c r="E8" s="19">
        <v>19063</v>
      </c>
      <c r="F8" s="19">
        <v>953</v>
      </c>
      <c r="G8" s="19">
        <v>5295</v>
      </c>
      <c r="H8" s="19">
        <v>4292</v>
      </c>
      <c r="I8" s="19">
        <v>90869</v>
      </c>
      <c r="J8" s="19">
        <v>24292</v>
      </c>
      <c r="K8" s="19">
        <v>7383</v>
      </c>
      <c r="L8" s="19">
        <v>5614</v>
      </c>
      <c r="M8" s="19">
        <v>738</v>
      </c>
      <c r="N8" s="19">
        <v>2120</v>
      </c>
      <c r="O8" s="19">
        <v>593</v>
      </c>
      <c r="P8" s="19">
        <v>646</v>
      </c>
      <c r="Q8" s="19">
        <v>58</v>
      </c>
      <c r="R8" s="19">
        <v>80</v>
      </c>
      <c r="S8" s="19">
        <v>1621</v>
      </c>
      <c r="T8" s="19">
        <v>1848</v>
      </c>
      <c r="U8" s="19">
        <v>325</v>
      </c>
      <c r="V8" s="20">
        <v>15591</v>
      </c>
    </row>
    <row r="9" spans="1:22" s="18" customFormat="1" ht="23.1" customHeight="1" x14ac:dyDescent="0.15">
      <c r="A9" s="364">
        <v>50</v>
      </c>
      <c r="B9" s="19">
        <v>1542</v>
      </c>
      <c r="C9" s="19">
        <v>26483</v>
      </c>
      <c r="D9" s="19">
        <v>2184</v>
      </c>
      <c r="E9" s="19">
        <v>19966</v>
      </c>
      <c r="F9" s="19">
        <v>626</v>
      </c>
      <c r="G9" s="19">
        <v>14426</v>
      </c>
      <c r="H9" s="19">
        <v>1865</v>
      </c>
      <c r="I9" s="19">
        <v>71819</v>
      </c>
      <c r="J9" s="19">
        <v>3501</v>
      </c>
      <c r="K9" s="19">
        <v>6670</v>
      </c>
      <c r="L9" s="19">
        <v>5303</v>
      </c>
      <c r="M9" s="19">
        <v>355</v>
      </c>
      <c r="N9" s="19">
        <v>3015</v>
      </c>
      <c r="O9" s="19">
        <v>237</v>
      </c>
      <c r="P9" s="19">
        <v>301</v>
      </c>
      <c r="Q9" s="19">
        <v>15</v>
      </c>
      <c r="R9" s="19">
        <v>20</v>
      </c>
      <c r="S9" s="19">
        <v>358</v>
      </c>
      <c r="T9" s="19">
        <v>424</v>
      </c>
      <c r="U9" s="19">
        <v>335</v>
      </c>
      <c r="V9" s="20">
        <v>23307</v>
      </c>
    </row>
    <row r="10" spans="1:22" s="18" customFormat="1" ht="23.1" customHeight="1" x14ac:dyDescent="0.15">
      <c r="A10" s="364">
        <v>55</v>
      </c>
      <c r="B10" s="21">
        <v>1260</v>
      </c>
      <c r="C10" s="21">
        <v>29949</v>
      </c>
      <c r="D10" s="21">
        <v>1228</v>
      </c>
      <c r="E10" s="21">
        <v>28283</v>
      </c>
      <c r="F10" s="21">
        <v>477</v>
      </c>
      <c r="G10" s="21">
        <v>22781</v>
      </c>
      <c r="H10" s="21">
        <v>1186</v>
      </c>
      <c r="I10" s="21">
        <v>90601</v>
      </c>
      <c r="J10" s="21">
        <v>1025</v>
      </c>
      <c r="K10" s="21">
        <v>5571</v>
      </c>
      <c r="L10" s="21">
        <v>4488</v>
      </c>
      <c r="M10" s="21">
        <v>247</v>
      </c>
      <c r="N10" s="21">
        <v>3453</v>
      </c>
      <c r="O10" s="21">
        <v>142</v>
      </c>
      <c r="P10" s="21">
        <v>594</v>
      </c>
      <c r="Q10" s="21">
        <v>6</v>
      </c>
      <c r="R10" s="21">
        <v>12</v>
      </c>
      <c r="S10" s="21">
        <v>86</v>
      </c>
      <c r="T10" s="21">
        <v>193</v>
      </c>
      <c r="U10" s="21">
        <v>322</v>
      </c>
      <c r="V10" s="22">
        <v>21342</v>
      </c>
    </row>
    <row r="11" spans="1:22" s="18" customFormat="1" ht="23.1" customHeight="1" thickBot="1" x14ac:dyDescent="0.2">
      <c r="A11" s="637">
        <v>60</v>
      </c>
      <c r="B11" s="638">
        <v>1029</v>
      </c>
      <c r="C11" s="638">
        <v>31294</v>
      </c>
      <c r="D11" s="638">
        <v>776</v>
      </c>
      <c r="E11" s="638">
        <v>31330</v>
      </c>
      <c r="F11" s="638">
        <v>389</v>
      </c>
      <c r="G11" s="638">
        <v>21875</v>
      </c>
      <c r="H11" s="638">
        <v>639</v>
      </c>
      <c r="I11" s="638">
        <v>115504</v>
      </c>
      <c r="J11" s="638">
        <v>572</v>
      </c>
      <c r="K11" s="638">
        <v>6513</v>
      </c>
      <c r="L11" s="638">
        <v>5085</v>
      </c>
      <c r="M11" s="638">
        <v>163</v>
      </c>
      <c r="N11" s="638">
        <v>3337</v>
      </c>
      <c r="O11" s="638">
        <v>60</v>
      </c>
      <c r="P11" s="638">
        <v>902</v>
      </c>
      <c r="Q11" s="638">
        <v>1</v>
      </c>
      <c r="R11" s="638">
        <v>8</v>
      </c>
      <c r="S11" s="638">
        <v>16</v>
      </c>
      <c r="T11" s="638">
        <v>898</v>
      </c>
      <c r="U11" s="638">
        <v>335</v>
      </c>
      <c r="V11" s="639">
        <v>16673</v>
      </c>
    </row>
    <row r="12" spans="1:22" s="18" customFormat="1" ht="23.1" customHeight="1" thickTop="1" x14ac:dyDescent="0.15">
      <c r="A12" s="368">
        <v>62</v>
      </c>
      <c r="B12" s="16">
        <v>960</v>
      </c>
      <c r="C12" s="16">
        <v>30201</v>
      </c>
      <c r="D12" s="16">
        <v>654</v>
      </c>
      <c r="E12" s="16">
        <v>30961</v>
      </c>
      <c r="F12" s="367" t="s">
        <v>20</v>
      </c>
      <c r="G12" s="16">
        <v>21480</v>
      </c>
      <c r="H12" s="16">
        <v>489</v>
      </c>
      <c r="I12" s="16">
        <v>118990</v>
      </c>
      <c r="J12" s="16">
        <v>491</v>
      </c>
      <c r="K12" s="16">
        <v>6813</v>
      </c>
      <c r="L12" s="16">
        <v>5141</v>
      </c>
      <c r="M12" s="16">
        <v>139</v>
      </c>
      <c r="N12" s="16">
        <v>2556</v>
      </c>
      <c r="O12" s="16">
        <v>50</v>
      </c>
      <c r="P12" s="16">
        <v>933</v>
      </c>
      <c r="Q12" s="16">
        <v>2</v>
      </c>
      <c r="R12" s="16">
        <v>10</v>
      </c>
      <c r="S12" s="16">
        <v>9</v>
      </c>
      <c r="T12" s="16">
        <v>416</v>
      </c>
      <c r="U12" s="16">
        <v>312</v>
      </c>
      <c r="V12" s="17">
        <v>16195</v>
      </c>
    </row>
    <row r="13" spans="1:22" s="18" customFormat="1" ht="23.1" customHeight="1" x14ac:dyDescent="0.15">
      <c r="A13" s="364">
        <v>63</v>
      </c>
      <c r="B13" s="19">
        <v>918</v>
      </c>
      <c r="C13" s="19">
        <v>30411</v>
      </c>
      <c r="D13" s="19">
        <v>629</v>
      </c>
      <c r="E13" s="19">
        <v>30885</v>
      </c>
      <c r="F13" s="23" t="s">
        <v>275</v>
      </c>
      <c r="G13" s="19">
        <v>21861</v>
      </c>
      <c r="H13" s="19">
        <v>443</v>
      </c>
      <c r="I13" s="19">
        <v>118678</v>
      </c>
      <c r="J13" s="19">
        <v>449</v>
      </c>
      <c r="K13" s="19">
        <v>7031</v>
      </c>
      <c r="L13" s="19">
        <v>5207</v>
      </c>
      <c r="M13" s="19">
        <v>131</v>
      </c>
      <c r="N13" s="19">
        <v>2684</v>
      </c>
      <c r="O13" s="19">
        <v>58</v>
      </c>
      <c r="P13" s="19">
        <v>1210</v>
      </c>
      <c r="Q13" s="19">
        <v>2</v>
      </c>
      <c r="R13" s="19">
        <v>21</v>
      </c>
      <c r="S13" s="19">
        <v>7</v>
      </c>
      <c r="T13" s="19">
        <v>413</v>
      </c>
      <c r="U13" s="19">
        <v>269</v>
      </c>
      <c r="V13" s="20">
        <v>14292</v>
      </c>
    </row>
    <row r="14" spans="1:22" s="18" customFormat="1" ht="12" customHeight="1" x14ac:dyDescent="0.15">
      <c r="A14" s="390" t="s">
        <v>8</v>
      </c>
      <c r="B14" s="378">
        <v>887</v>
      </c>
      <c r="C14" s="378">
        <v>29917</v>
      </c>
      <c r="D14" s="9">
        <v>556</v>
      </c>
      <c r="E14" s="9">
        <v>28976</v>
      </c>
      <c r="F14" s="396" t="s">
        <v>20</v>
      </c>
      <c r="G14" s="378">
        <v>19937</v>
      </c>
      <c r="H14" s="378">
        <v>384</v>
      </c>
      <c r="I14" s="378">
        <v>121368</v>
      </c>
      <c r="J14" s="378">
        <v>413</v>
      </c>
      <c r="K14" s="378">
        <v>7104</v>
      </c>
      <c r="L14" s="378">
        <v>5250</v>
      </c>
      <c r="M14" s="378">
        <v>126</v>
      </c>
      <c r="N14" s="378">
        <v>2687</v>
      </c>
      <c r="O14" s="378">
        <v>49</v>
      </c>
      <c r="P14" s="378">
        <v>1040</v>
      </c>
      <c r="Q14" s="378">
        <v>2</v>
      </c>
      <c r="R14" s="378">
        <v>14</v>
      </c>
      <c r="S14" s="378">
        <v>11</v>
      </c>
      <c r="T14" s="378">
        <v>368</v>
      </c>
      <c r="U14" s="378">
        <v>206</v>
      </c>
      <c r="V14" s="380">
        <v>13035</v>
      </c>
    </row>
    <row r="15" spans="1:22" s="18" customFormat="1" ht="12" customHeight="1" x14ac:dyDescent="0.15">
      <c r="A15" s="402"/>
      <c r="B15" s="379"/>
      <c r="C15" s="379"/>
      <c r="D15" s="26">
        <v>59</v>
      </c>
      <c r="E15" s="26">
        <v>878</v>
      </c>
      <c r="F15" s="401"/>
      <c r="G15" s="379"/>
      <c r="H15" s="379"/>
      <c r="I15" s="379"/>
      <c r="J15" s="379"/>
      <c r="K15" s="379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81"/>
    </row>
    <row r="16" spans="1:22" s="18" customFormat="1" ht="12" customHeight="1" x14ac:dyDescent="0.15">
      <c r="A16" s="390">
        <v>2</v>
      </c>
      <c r="B16" s="378">
        <v>859</v>
      </c>
      <c r="C16" s="378">
        <v>31078</v>
      </c>
      <c r="D16" s="9">
        <v>538</v>
      </c>
      <c r="E16" s="9">
        <v>29621</v>
      </c>
      <c r="F16" s="396" t="s">
        <v>20</v>
      </c>
      <c r="G16" s="378">
        <v>19466</v>
      </c>
      <c r="H16" s="378">
        <v>340</v>
      </c>
      <c r="I16" s="378">
        <v>116344</v>
      </c>
      <c r="J16" s="378">
        <v>382</v>
      </c>
      <c r="K16" s="378">
        <v>6714</v>
      </c>
      <c r="L16" s="378">
        <v>4701</v>
      </c>
      <c r="M16" s="378">
        <v>114</v>
      </c>
      <c r="N16" s="378">
        <v>2934</v>
      </c>
      <c r="O16" s="378">
        <v>55</v>
      </c>
      <c r="P16" s="378">
        <v>1227</v>
      </c>
      <c r="Q16" s="378">
        <v>3</v>
      </c>
      <c r="R16" s="378">
        <v>10</v>
      </c>
      <c r="S16" s="378">
        <v>4</v>
      </c>
      <c r="T16" s="378">
        <v>509</v>
      </c>
      <c r="U16" s="378">
        <v>237</v>
      </c>
      <c r="V16" s="380">
        <v>11412</v>
      </c>
    </row>
    <row r="17" spans="1:22" s="18" customFormat="1" ht="12" customHeight="1" x14ac:dyDescent="0.15">
      <c r="A17" s="402"/>
      <c r="B17" s="379"/>
      <c r="C17" s="379"/>
      <c r="D17" s="26">
        <v>63</v>
      </c>
      <c r="E17" s="26">
        <v>1034</v>
      </c>
      <c r="F17" s="401"/>
      <c r="G17" s="379"/>
      <c r="H17" s="379"/>
      <c r="I17" s="379"/>
      <c r="J17" s="379"/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79"/>
      <c r="V17" s="381"/>
    </row>
    <row r="18" spans="1:22" s="18" customFormat="1" ht="12" customHeight="1" x14ac:dyDescent="0.15">
      <c r="A18" s="390">
        <v>3</v>
      </c>
      <c r="B18" s="378">
        <v>814</v>
      </c>
      <c r="C18" s="378">
        <v>30512</v>
      </c>
      <c r="D18" s="9">
        <v>497</v>
      </c>
      <c r="E18" s="9">
        <v>30880</v>
      </c>
      <c r="F18" s="396" t="s">
        <v>20</v>
      </c>
      <c r="G18" s="378">
        <v>19170</v>
      </c>
      <c r="H18" s="378">
        <v>290</v>
      </c>
      <c r="I18" s="378">
        <v>110361</v>
      </c>
      <c r="J18" s="378">
        <v>362</v>
      </c>
      <c r="K18" s="378">
        <v>6550</v>
      </c>
      <c r="L18" s="378">
        <v>4924</v>
      </c>
      <c r="M18" s="378">
        <v>110</v>
      </c>
      <c r="N18" s="378">
        <v>2350</v>
      </c>
      <c r="O18" s="378">
        <v>53</v>
      </c>
      <c r="P18" s="378">
        <v>1267</v>
      </c>
      <c r="Q18" s="378">
        <v>4</v>
      </c>
      <c r="R18" s="378">
        <v>30</v>
      </c>
      <c r="S18" s="378">
        <v>5</v>
      </c>
      <c r="T18" s="378">
        <v>616</v>
      </c>
      <c r="U18" s="378">
        <v>220</v>
      </c>
      <c r="V18" s="380">
        <v>11399</v>
      </c>
    </row>
    <row r="19" spans="1:22" s="18" customFormat="1" ht="12" customHeight="1" x14ac:dyDescent="0.15">
      <c r="A19" s="402"/>
      <c r="B19" s="379"/>
      <c r="C19" s="379"/>
      <c r="D19" s="26">
        <v>88</v>
      </c>
      <c r="E19" s="26">
        <v>1243</v>
      </c>
      <c r="F19" s="401"/>
      <c r="G19" s="379"/>
      <c r="H19" s="379"/>
      <c r="I19" s="379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379"/>
      <c r="V19" s="381"/>
    </row>
    <row r="20" spans="1:22" s="18" customFormat="1" ht="12" customHeight="1" x14ac:dyDescent="0.15">
      <c r="A20" s="390">
        <v>4</v>
      </c>
      <c r="B20" s="378">
        <v>765</v>
      </c>
      <c r="C20" s="378">
        <v>30180</v>
      </c>
      <c r="D20" s="9">
        <v>452</v>
      </c>
      <c r="E20" s="9">
        <v>30975</v>
      </c>
      <c r="F20" s="396" t="s">
        <v>20</v>
      </c>
      <c r="G20" s="378">
        <v>18044</v>
      </c>
      <c r="H20" s="378">
        <v>237</v>
      </c>
      <c r="I20" s="378">
        <v>95896</v>
      </c>
      <c r="J20" s="378">
        <v>310</v>
      </c>
      <c r="K20" s="378">
        <v>6391</v>
      </c>
      <c r="L20" s="378">
        <v>4784</v>
      </c>
      <c r="M20" s="378">
        <v>103</v>
      </c>
      <c r="N20" s="378">
        <v>2514</v>
      </c>
      <c r="O20" s="378">
        <v>55</v>
      </c>
      <c r="P20" s="378">
        <v>1208</v>
      </c>
      <c r="Q20" s="378">
        <v>7</v>
      </c>
      <c r="R20" s="378">
        <v>59</v>
      </c>
      <c r="S20" s="378">
        <v>5</v>
      </c>
      <c r="T20" s="378">
        <v>512</v>
      </c>
      <c r="U20" s="378">
        <v>209</v>
      </c>
      <c r="V20" s="380">
        <v>10263</v>
      </c>
    </row>
    <row r="21" spans="1:22" s="18" customFormat="1" ht="12" customHeight="1" x14ac:dyDescent="0.15">
      <c r="A21" s="402"/>
      <c r="B21" s="379"/>
      <c r="C21" s="379"/>
      <c r="D21" s="26">
        <v>83</v>
      </c>
      <c r="E21" s="26">
        <v>1372</v>
      </c>
      <c r="F21" s="401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9"/>
      <c r="R21" s="379"/>
      <c r="S21" s="379"/>
      <c r="T21" s="379"/>
      <c r="U21" s="379"/>
      <c r="V21" s="381"/>
    </row>
    <row r="22" spans="1:22" s="18" customFormat="1" ht="12" customHeight="1" x14ac:dyDescent="0.15">
      <c r="A22" s="390">
        <v>5</v>
      </c>
      <c r="B22" s="378">
        <v>722</v>
      </c>
      <c r="C22" s="378">
        <v>29981</v>
      </c>
      <c r="D22" s="9">
        <v>417</v>
      </c>
      <c r="E22" s="9">
        <v>32710</v>
      </c>
      <c r="F22" s="396" t="s">
        <v>20</v>
      </c>
      <c r="G22" s="378">
        <v>17104</v>
      </c>
      <c r="H22" s="378">
        <v>208</v>
      </c>
      <c r="I22" s="378">
        <v>98346</v>
      </c>
      <c r="J22" s="378">
        <v>315</v>
      </c>
      <c r="K22" s="378">
        <v>6311</v>
      </c>
      <c r="L22" s="378">
        <v>4711</v>
      </c>
      <c r="M22" s="378">
        <v>97</v>
      </c>
      <c r="N22" s="378">
        <v>2243</v>
      </c>
      <c r="O22" s="378">
        <v>57</v>
      </c>
      <c r="P22" s="378">
        <v>1315</v>
      </c>
      <c r="Q22" s="378">
        <v>11</v>
      </c>
      <c r="R22" s="378">
        <v>78</v>
      </c>
      <c r="S22" s="378">
        <v>6</v>
      </c>
      <c r="T22" s="378">
        <v>430</v>
      </c>
      <c r="U22" s="378">
        <v>198</v>
      </c>
      <c r="V22" s="380">
        <v>9494</v>
      </c>
    </row>
    <row r="23" spans="1:22" s="18" customFormat="1" ht="12" customHeight="1" x14ac:dyDescent="0.15">
      <c r="A23" s="402"/>
      <c r="B23" s="379"/>
      <c r="C23" s="379"/>
      <c r="D23" s="26">
        <v>89</v>
      </c>
      <c r="E23" s="26">
        <v>1565</v>
      </c>
      <c r="F23" s="401"/>
      <c r="G23" s="379"/>
      <c r="H23" s="379"/>
      <c r="I23" s="379"/>
      <c r="J23" s="379"/>
      <c r="K23" s="379"/>
      <c r="L23" s="379"/>
      <c r="M23" s="379"/>
      <c r="N23" s="379"/>
      <c r="O23" s="379"/>
      <c r="P23" s="379"/>
      <c r="Q23" s="379"/>
      <c r="R23" s="379"/>
      <c r="S23" s="379"/>
      <c r="T23" s="379"/>
      <c r="U23" s="379"/>
      <c r="V23" s="381"/>
    </row>
    <row r="24" spans="1:22" s="18" customFormat="1" ht="12" customHeight="1" x14ac:dyDescent="0.15">
      <c r="A24" s="390">
        <v>6</v>
      </c>
      <c r="B24" s="378">
        <v>686</v>
      </c>
      <c r="C24" s="378">
        <v>28879</v>
      </c>
      <c r="D24" s="9">
        <v>397</v>
      </c>
      <c r="E24" s="9">
        <v>33553</v>
      </c>
      <c r="F24" s="396" t="s">
        <v>20</v>
      </c>
      <c r="G24" s="378">
        <v>15262</v>
      </c>
      <c r="H24" s="378">
        <v>180</v>
      </c>
      <c r="I24" s="378">
        <v>91839</v>
      </c>
      <c r="J24" s="378">
        <v>276</v>
      </c>
      <c r="K24" s="378">
        <v>6142</v>
      </c>
      <c r="L24" s="378">
        <v>4662</v>
      </c>
      <c r="M24" s="378">
        <v>95</v>
      </c>
      <c r="N24" s="378">
        <v>2120</v>
      </c>
      <c r="O24" s="378">
        <v>57</v>
      </c>
      <c r="P24" s="378">
        <v>1438</v>
      </c>
      <c r="Q24" s="378">
        <v>14</v>
      </c>
      <c r="R24" s="378">
        <v>80</v>
      </c>
      <c r="S24" s="378">
        <v>6</v>
      </c>
      <c r="T24" s="378">
        <v>197</v>
      </c>
      <c r="U24" s="378">
        <v>186</v>
      </c>
      <c r="V24" s="380">
        <v>9025</v>
      </c>
    </row>
    <row r="25" spans="1:22" s="18" customFormat="1" ht="12" customHeight="1" x14ac:dyDescent="0.15">
      <c r="A25" s="402"/>
      <c r="B25" s="379"/>
      <c r="C25" s="379"/>
      <c r="D25" s="26">
        <v>118</v>
      </c>
      <c r="E25" s="26">
        <v>1782</v>
      </c>
      <c r="F25" s="401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79"/>
      <c r="R25" s="379"/>
      <c r="S25" s="379"/>
      <c r="T25" s="379"/>
      <c r="U25" s="379"/>
      <c r="V25" s="381"/>
    </row>
    <row r="26" spans="1:22" s="18" customFormat="1" ht="12" customHeight="1" x14ac:dyDescent="0.15">
      <c r="A26" s="390">
        <v>7</v>
      </c>
      <c r="B26" s="378">
        <v>652</v>
      </c>
      <c r="C26" s="378">
        <v>27527</v>
      </c>
      <c r="D26" s="9">
        <v>368</v>
      </c>
      <c r="E26" s="9">
        <v>33147</v>
      </c>
      <c r="F26" s="396" t="s">
        <v>20</v>
      </c>
      <c r="G26" s="378">
        <v>14754</v>
      </c>
      <c r="H26" s="378">
        <v>158</v>
      </c>
      <c r="I26" s="378">
        <v>88867</v>
      </c>
      <c r="J26" s="378">
        <v>251</v>
      </c>
      <c r="K26" s="378">
        <v>6052</v>
      </c>
      <c r="L26" s="378">
        <v>4514</v>
      </c>
      <c r="M26" s="378">
        <v>92</v>
      </c>
      <c r="N26" s="378">
        <v>1862</v>
      </c>
      <c r="O26" s="378">
        <v>54</v>
      </c>
      <c r="P26" s="378">
        <v>1907</v>
      </c>
      <c r="Q26" s="378">
        <v>14</v>
      </c>
      <c r="R26" s="378">
        <v>97</v>
      </c>
      <c r="S26" s="378">
        <v>5</v>
      </c>
      <c r="T26" s="378">
        <v>310</v>
      </c>
      <c r="U26" s="378">
        <v>175</v>
      </c>
      <c r="V26" s="380">
        <v>8741</v>
      </c>
    </row>
    <row r="27" spans="1:22" s="18" customFormat="1" ht="12" customHeight="1" x14ac:dyDescent="0.15">
      <c r="A27" s="402"/>
      <c r="B27" s="379"/>
      <c r="C27" s="379"/>
      <c r="D27" s="26">
        <v>100</v>
      </c>
      <c r="E27" s="26">
        <v>1991</v>
      </c>
      <c r="F27" s="401"/>
      <c r="G27" s="379"/>
      <c r="H27" s="379"/>
      <c r="I27" s="379"/>
      <c r="J27" s="379"/>
      <c r="K27" s="379"/>
      <c r="L27" s="379"/>
      <c r="M27" s="379"/>
      <c r="N27" s="379"/>
      <c r="O27" s="379"/>
      <c r="P27" s="379"/>
      <c r="Q27" s="379"/>
      <c r="R27" s="379"/>
      <c r="S27" s="379"/>
      <c r="T27" s="379"/>
      <c r="U27" s="379"/>
      <c r="V27" s="381"/>
    </row>
    <row r="28" spans="1:22" s="18" customFormat="1" ht="12" customHeight="1" x14ac:dyDescent="0.15">
      <c r="A28" s="390">
        <v>8</v>
      </c>
      <c r="B28" s="378">
        <v>625</v>
      </c>
      <c r="C28" s="378">
        <v>27366</v>
      </c>
      <c r="D28" s="9">
        <v>327</v>
      </c>
      <c r="E28" s="9">
        <v>32830</v>
      </c>
      <c r="F28" s="396" t="s">
        <v>20</v>
      </c>
      <c r="G28" s="378">
        <v>15164</v>
      </c>
      <c r="H28" s="378">
        <v>142</v>
      </c>
      <c r="I28" s="378">
        <v>83770</v>
      </c>
      <c r="J28" s="378">
        <v>224</v>
      </c>
      <c r="K28" s="378">
        <v>6059</v>
      </c>
      <c r="L28" s="378">
        <v>4635</v>
      </c>
      <c r="M28" s="378">
        <v>83</v>
      </c>
      <c r="N28" s="378">
        <v>1740</v>
      </c>
      <c r="O28" s="378">
        <v>53</v>
      </c>
      <c r="P28" s="378">
        <v>1856</v>
      </c>
      <c r="Q28" s="378">
        <v>14</v>
      </c>
      <c r="R28" s="378">
        <v>117</v>
      </c>
      <c r="S28" s="378">
        <v>4</v>
      </c>
      <c r="T28" s="378">
        <v>408</v>
      </c>
      <c r="U28" s="378">
        <v>163</v>
      </c>
      <c r="V28" s="380">
        <v>7966</v>
      </c>
    </row>
    <row r="29" spans="1:22" s="18" customFormat="1" ht="12" customHeight="1" x14ac:dyDescent="0.15">
      <c r="A29" s="402"/>
      <c r="B29" s="379"/>
      <c r="C29" s="379"/>
      <c r="D29" s="26">
        <v>120</v>
      </c>
      <c r="E29" s="26">
        <v>1897</v>
      </c>
      <c r="F29" s="401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79"/>
      <c r="T29" s="379"/>
      <c r="U29" s="379"/>
      <c r="V29" s="381"/>
    </row>
    <row r="30" spans="1:22" s="18" customFormat="1" ht="12" customHeight="1" x14ac:dyDescent="0.15">
      <c r="A30" s="390">
        <v>9</v>
      </c>
      <c r="B30" s="378">
        <v>599</v>
      </c>
      <c r="C30" s="378">
        <v>27257</v>
      </c>
      <c r="D30" s="9">
        <v>323</v>
      </c>
      <c r="E30" s="9">
        <v>32462</v>
      </c>
      <c r="F30" s="396" t="s">
        <v>20</v>
      </c>
      <c r="G30" s="378">
        <v>12223</v>
      </c>
      <c r="H30" s="378">
        <v>127</v>
      </c>
      <c r="I30" s="378">
        <v>75340</v>
      </c>
      <c r="J30" s="378">
        <v>211</v>
      </c>
      <c r="K30" s="378">
        <v>6105</v>
      </c>
      <c r="L30" s="378">
        <v>4454</v>
      </c>
      <c r="M30" s="378">
        <v>72</v>
      </c>
      <c r="N30" s="378">
        <v>1589</v>
      </c>
      <c r="O30" s="378">
        <v>48</v>
      </c>
      <c r="P30" s="378">
        <v>2057</v>
      </c>
      <c r="Q30" s="378">
        <v>16</v>
      </c>
      <c r="R30" s="378">
        <v>147</v>
      </c>
      <c r="S30" s="378">
        <v>4</v>
      </c>
      <c r="T30" s="378">
        <v>417</v>
      </c>
      <c r="U30" s="378">
        <v>158</v>
      </c>
      <c r="V30" s="380">
        <v>7721</v>
      </c>
    </row>
    <row r="31" spans="1:22" s="18" customFormat="1" ht="12" customHeight="1" x14ac:dyDescent="0.15">
      <c r="A31" s="402"/>
      <c r="B31" s="379"/>
      <c r="C31" s="379"/>
      <c r="D31" s="26">
        <v>104</v>
      </c>
      <c r="E31" s="26">
        <v>1757</v>
      </c>
      <c r="F31" s="401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9"/>
      <c r="R31" s="379"/>
      <c r="S31" s="379"/>
      <c r="T31" s="379"/>
      <c r="U31" s="379"/>
      <c r="V31" s="381"/>
    </row>
    <row r="32" spans="1:22" s="18" customFormat="1" ht="12" customHeight="1" x14ac:dyDescent="0.15">
      <c r="A32" s="390">
        <v>10</v>
      </c>
      <c r="B32" s="378">
        <v>575</v>
      </c>
      <c r="C32" s="378">
        <v>26447</v>
      </c>
      <c r="D32" s="9">
        <v>313</v>
      </c>
      <c r="E32" s="9">
        <v>32453</v>
      </c>
      <c r="F32" s="396" t="s">
        <v>20</v>
      </c>
      <c r="G32" s="378">
        <v>10886</v>
      </c>
      <c r="H32" s="378">
        <v>120</v>
      </c>
      <c r="I32" s="378">
        <v>76272</v>
      </c>
      <c r="J32" s="378">
        <v>209</v>
      </c>
      <c r="K32" s="378">
        <v>6016</v>
      </c>
      <c r="L32" s="378">
        <v>4572</v>
      </c>
      <c r="M32" s="378">
        <v>67</v>
      </c>
      <c r="N32" s="378">
        <v>1537</v>
      </c>
      <c r="O32" s="378">
        <v>49</v>
      </c>
      <c r="P32" s="378">
        <v>2087</v>
      </c>
      <c r="Q32" s="378">
        <v>15</v>
      </c>
      <c r="R32" s="378">
        <v>131</v>
      </c>
      <c r="S32" s="378">
        <v>4</v>
      </c>
      <c r="T32" s="378">
        <v>317</v>
      </c>
      <c r="U32" s="378">
        <v>154</v>
      </c>
      <c r="V32" s="380">
        <v>7555</v>
      </c>
    </row>
    <row r="33" spans="1:22" s="18" customFormat="1" ht="12" customHeight="1" x14ac:dyDescent="0.15">
      <c r="A33" s="402"/>
      <c r="B33" s="379"/>
      <c r="C33" s="379"/>
      <c r="D33" s="26">
        <v>102</v>
      </c>
      <c r="E33" s="26">
        <v>1336</v>
      </c>
      <c r="F33" s="401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Q33" s="379"/>
      <c r="R33" s="379"/>
      <c r="S33" s="379"/>
      <c r="T33" s="379"/>
      <c r="U33" s="379"/>
      <c r="V33" s="381"/>
    </row>
    <row r="34" spans="1:22" s="18" customFormat="1" ht="12" customHeight="1" x14ac:dyDescent="0.15">
      <c r="A34" s="390">
        <v>11</v>
      </c>
      <c r="B34" s="378">
        <v>544</v>
      </c>
      <c r="C34" s="378">
        <v>25346</v>
      </c>
      <c r="D34" s="9">
        <v>291</v>
      </c>
      <c r="E34" s="9">
        <v>33253</v>
      </c>
      <c r="F34" s="396" t="s">
        <v>20</v>
      </c>
      <c r="G34" s="378">
        <v>8532</v>
      </c>
      <c r="H34" s="378">
        <v>114</v>
      </c>
      <c r="I34" s="378">
        <v>73442</v>
      </c>
      <c r="J34" s="378">
        <v>204</v>
      </c>
      <c r="K34" s="378">
        <v>6051</v>
      </c>
      <c r="L34" s="378">
        <v>4437</v>
      </c>
      <c r="M34" s="378">
        <v>62</v>
      </c>
      <c r="N34" s="378">
        <v>1542</v>
      </c>
      <c r="O34" s="378">
        <v>49</v>
      </c>
      <c r="P34" s="378">
        <v>1968</v>
      </c>
      <c r="Q34" s="378">
        <v>15</v>
      </c>
      <c r="R34" s="378">
        <v>111</v>
      </c>
      <c r="S34" s="378">
        <v>4</v>
      </c>
      <c r="T34" s="378">
        <v>316</v>
      </c>
      <c r="U34" s="378">
        <v>144</v>
      </c>
      <c r="V34" s="380">
        <v>7347</v>
      </c>
    </row>
    <row r="35" spans="1:22" s="18" customFormat="1" ht="12" customHeight="1" x14ac:dyDescent="0.15">
      <c r="A35" s="402"/>
      <c r="B35" s="379"/>
      <c r="C35" s="379"/>
      <c r="D35" s="26">
        <v>83</v>
      </c>
      <c r="E35" s="26">
        <v>1126</v>
      </c>
      <c r="F35" s="401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79"/>
      <c r="V35" s="381"/>
    </row>
    <row r="36" spans="1:22" s="18" customFormat="1" ht="12" customHeight="1" x14ac:dyDescent="0.15">
      <c r="A36" s="390">
        <v>12</v>
      </c>
      <c r="B36" s="378">
        <v>508</v>
      </c>
      <c r="C36" s="378">
        <v>24553</v>
      </c>
      <c r="D36" s="9">
        <v>278</v>
      </c>
      <c r="E36" s="9">
        <v>33271</v>
      </c>
      <c r="F36" s="396" t="s">
        <v>20</v>
      </c>
      <c r="G36" s="378">
        <v>6568</v>
      </c>
      <c r="H36" s="378">
        <v>105</v>
      </c>
      <c r="I36" s="378">
        <v>71839</v>
      </c>
      <c r="J36" s="378">
        <v>193</v>
      </c>
      <c r="K36" s="378">
        <v>5590</v>
      </c>
      <c r="L36" s="378">
        <v>4254</v>
      </c>
      <c r="M36" s="378">
        <v>64</v>
      </c>
      <c r="N36" s="378">
        <v>1549</v>
      </c>
      <c r="O36" s="378">
        <v>49</v>
      </c>
      <c r="P36" s="378">
        <v>1505</v>
      </c>
      <c r="Q36" s="378">
        <v>13</v>
      </c>
      <c r="R36" s="378">
        <v>85</v>
      </c>
      <c r="S36" s="378">
        <v>4</v>
      </c>
      <c r="T36" s="378">
        <v>314</v>
      </c>
      <c r="U36" s="378">
        <v>142</v>
      </c>
      <c r="V36" s="380">
        <v>7186</v>
      </c>
    </row>
    <row r="37" spans="1:22" s="18" customFormat="1" ht="12" customHeight="1" x14ac:dyDescent="0.15">
      <c r="A37" s="402"/>
      <c r="B37" s="379"/>
      <c r="C37" s="379"/>
      <c r="D37" s="26">
        <v>69</v>
      </c>
      <c r="E37" s="26">
        <v>1102</v>
      </c>
      <c r="F37" s="401"/>
      <c r="G37" s="379"/>
      <c r="H37" s="379"/>
      <c r="I37" s="379"/>
      <c r="J37" s="379"/>
      <c r="K37" s="379"/>
      <c r="L37" s="379"/>
      <c r="M37" s="379"/>
      <c r="N37" s="379"/>
      <c r="O37" s="379"/>
      <c r="P37" s="379"/>
      <c r="Q37" s="379"/>
      <c r="R37" s="379"/>
      <c r="S37" s="379"/>
      <c r="T37" s="379"/>
      <c r="U37" s="379"/>
      <c r="V37" s="381"/>
    </row>
    <row r="38" spans="1:22" s="18" customFormat="1" ht="12" customHeight="1" x14ac:dyDescent="0.15">
      <c r="A38" s="390">
        <v>13</v>
      </c>
      <c r="B38" s="378">
        <v>477</v>
      </c>
      <c r="C38" s="378">
        <v>23844</v>
      </c>
      <c r="D38" s="9">
        <v>248</v>
      </c>
      <c r="E38" s="9">
        <v>32782</v>
      </c>
      <c r="F38" s="396" t="s">
        <v>20</v>
      </c>
      <c r="G38" s="378">
        <v>6148</v>
      </c>
      <c r="H38" s="378">
        <v>98</v>
      </c>
      <c r="I38" s="378">
        <v>78476</v>
      </c>
      <c r="J38" s="378">
        <v>191</v>
      </c>
      <c r="K38" s="378">
        <v>5265</v>
      </c>
      <c r="L38" s="378">
        <v>4021</v>
      </c>
      <c r="M38" s="378">
        <v>63</v>
      </c>
      <c r="N38" s="378">
        <v>1499</v>
      </c>
      <c r="O38" s="378">
        <v>54</v>
      </c>
      <c r="P38" s="378">
        <v>1615</v>
      </c>
      <c r="Q38" s="378">
        <v>15</v>
      </c>
      <c r="R38" s="378">
        <v>114</v>
      </c>
      <c r="S38" s="378">
        <v>4</v>
      </c>
      <c r="T38" s="378">
        <v>61</v>
      </c>
      <c r="U38" s="378">
        <v>144</v>
      </c>
      <c r="V38" s="380">
        <v>7015</v>
      </c>
    </row>
    <row r="39" spans="1:22" s="18" customFormat="1" ht="12" customHeight="1" x14ac:dyDescent="0.15">
      <c r="A39" s="402"/>
      <c r="B39" s="379"/>
      <c r="C39" s="379"/>
      <c r="D39" s="26">
        <v>74</v>
      </c>
      <c r="E39" s="26">
        <v>1100</v>
      </c>
      <c r="F39" s="401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81"/>
    </row>
    <row r="40" spans="1:22" s="18" customFormat="1" ht="12" customHeight="1" x14ac:dyDescent="0.15">
      <c r="A40" s="390">
        <v>14</v>
      </c>
      <c r="B40" s="378">
        <v>467</v>
      </c>
      <c r="C40" s="378">
        <v>24011</v>
      </c>
      <c r="D40" s="9">
        <v>247</v>
      </c>
      <c r="E40" s="9">
        <v>32081</v>
      </c>
      <c r="F40" s="396" t="s">
        <v>20</v>
      </c>
      <c r="G40" s="378">
        <v>5343</v>
      </c>
      <c r="H40" s="378">
        <v>95</v>
      </c>
      <c r="I40" s="378">
        <v>78120</v>
      </c>
      <c r="J40" s="378">
        <v>179</v>
      </c>
      <c r="K40" s="378">
        <v>5417</v>
      </c>
      <c r="L40" s="378">
        <v>4012</v>
      </c>
      <c r="M40" s="378">
        <v>61</v>
      </c>
      <c r="N40" s="378">
        <v>1456</v>
      </c>
      <c r="O40" s="378">
        <v>48</v>
      </c>
      <c r="P40" s="378">
        <v>1517</v>
      </c>
      <c r="Q40" s="378">
        <v>12</v>
      </c>
      <c r="R40" s="378">
        <v>80</v>
      </c>
      <c r="S40" s="378">
        <v>9</v>
      </c>
      <c r="T40" s="378">
        <v>78</v>
      </c>
      <c r="U40" s="378">
        <v>146</v>
      </c>
      <c r="V40" s="380">
        <v>7089</v>
      </c>
    </row>
    <row r="41" spans="1:22" s="18" customFormat="1" ht="12" customHeight="1" x14ac:dyDescent="0.15">
      <c r="A41" s="402"/>
      <c r="B41" s="379"/>
      <c r="C41" s="379"/>
      <c r="D41" s="27">
        <v>70</v>
      </c>
      <c r="E41" s="27">
        <v>1223</v>
      </c>
      <c r="F41" s="401"/>
      <c r="G41" s="379"/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  <c r="S41" s="379"/>
      <c r="T41" s="379"/>
      <c r="U41" s="379"/>
      <c r="V41" s="381"/>
    </row>
    <row r="42" spans="1:22" s="18" customFormat="1" ht="12" customHeight="1" x14ac:dyDescent="0.15">
      <c r="A42" s="390">
        <v>15</v>
      </c>
      <c r="B42" s="378">
        <v>445</v>
      </c>
      <c r="C42" s="378">
        <v>23609</v>
      </c>
      <c r="D42" s="9">
        <v>227</v>
      </c>
      <c r="E42" s="9">
        <v>30068</v>
      </c>
      <c r="F42" s="396" t="s">
        <v>20</v>
      </c>
      <c r="G42" s="378">
        <v>5717</v>
      </c>
      <c r="H42" s="378">
        <v>90</v>
      </c>
      <c r="I42" s="378">
        <v>78448</v>
      </c>
      <c r="J42" s="378">
        <v>171</v>
      </c>
      <c r="K42" s="378">
        <v>5352</v>
      </c>
      <c r="L42" s="378">
        <v>3983</v>
      </c>
      <c r="M42" s="378">
        <v>62</v>
      </c>
      <c r="N42" s="378">
        <v>1611</v>
      </c>
      <c r="O42" s="378">
        <v>52</v>
      </c>
      <c r="P42" s="378">
        <v>1685</v>
      </c>
      <c r="Q42" s="378">
        <v>13</v>
      </c>
      <c r="R42" s="378">
        <v>104</v>
      </c>
      <c r="S42" s="378">
        <v>7</v>
      </c>
      <c r="T42" s="378">
        <v>45</v>
      </c>
      <c r="U42" s="378">
        <v>141</v>
      </c>
      <c r="V42" s="380">
        <v>7051</v>
      </c>
    </row>
    <row r="43" spans="1:22" s="18" customFormat="1" ht="12" customHeight="1" x14ac:dyDescent="0.15">
      <c r="A43" s="402"/>
      <c r="B43" s="379"/>
      <c r="C43" s="379"/>
      <c r="D43" s="27">
        <v>40</v>
      </c>
      <c r="E43" s="27">
        <v>959</v>
      </c>
      <c r="F43" s="401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9"/>
      <c r="R43" s="379"/>
      <c r="S43" s="379"/>
      <c r="T43" s="379"/>
      <c r="U43" s="379"/>
      <c r="V43" s="381"/>
    </row>
    <row r="44" spans="1:22" s="18" customFormat="1" ht="12" customHeight="1" x14ac:dyDescent="0.15">
      <c r="A44" s="390">
        <v>16</v>
      </c>
      <c r="B44" s="378">
        <v>428</v>
      </c>
      <c r="C44" s="378">
        <v>23026</v>
      </c>
      <c r="D44" s="9">
        <v>222</v>
      </c>
      <c r="E44" s="9">
        <v>29449</v>
      </c>
      <c r="F44" s="396" t="s">
        <v>20</v>
      </c>
      <c r="G44" s="378">
        <v>5288</v>
      </c>
      <c r="H44" s="378">
        <v>86</v>
      </c>
      <c r="I44" s="378">
        <v>77145</v>
      </c>
      <c r="J44" s="378">
        <v>182</v>
      </c>
      <c r="K44" s="378">
        <v>4942</v>
      </c>
      <c r="L44" s="378">
        <v>3806</v>
      </c>
      <c r="M44" s="378">
        <v>66</v>
      </c>
      <c r="N44" s="378">
        <v>1454</v>
      </c>
      <c r="O44" s="378">
        <v>49</v>
      </c>
      <c r="P44" s="378">
        <v>1104</v>
      </c>
      <c r="Q44" s="378">
        <v>9</v>
      </c>
      <c r="R44" s="378">
        <v>75</v>
      </c>
      <c r="S44" s="378">
        <v>10</v>
      </c>
      <c r="T44" s="378">
        <v>66</v>
      </c>
      <c r="U44" s="378">
        <v>141</v>
      </c>
      <c r="V44" s="380">
        <v>7210</v>
      </c>
    </row>
    <row r="45" spans="1:22" s="18" customFormat="1" ht="12" customHeight="1" x14ac:dyDescent="0.15">
      <c r="A45" s="402"/>
      <c r="B45" s="379"/>
      <c r="C45" s="379"/>
      <c r="D45" s="27">
        <v>46</v>
      </c>
      <c r="E45" s="27">
        <v>998</v>
      </c>
      <c r="F45" s="401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81"/>
    </row>
    <row r="46" spans="1:22" s="18" customFormat="1" ht="12" customHeight="1" x14ac:dyDescent="0.15">
      <c r="A46" s="390">
        <v>17</v>
      </c>
      <c r="B46" s="378">
        <v>410</v>
      </c>
      <c r="C46" s="378">
        <v>22313</v>
      </c>
      <c r="D46" s="9">
        <v>214</v>
      </c>
      <c r="E46" s="9">
        <v>27892</v>
      </c>
      <c r="F46" s="396" t="s">
        <v>20</v>
      </c>
      <c r="G46" s="378">
        <v>4387</v>
      </c>
      <c r="H46" s="378">
        <v>82</v>
      </c>
      <c r="I46" s="378">
        <v>77536</v>
      </c>
      <c r="J46" s="378">
        <v>180</v>
      </c>
      <c r="K46" s="378">
        <v>4647</v>
      </c>
      <c r="L46" s="378">
        <v>3404</v>
      </c>
      <c r="M46" s="378">
        <v>60</v>
      </c>
      <c r="N46" s="378">
        <v>1550</v>
      </c>
      <c r="O46" s="378">
        <v>39</v>
      </c>
      <c r="P46" s="378">
        <v>1507</v>
      </c>
      <c r="Q46" s="378">
        <v>10</v>
      </c>
      <c r="R46" s="378">
        <v>71</v>
      </c>
      <c r="S46" s="378">
        <v>9</v>
      </c>
      <c r="T46" s="378">
        <v>80</v>
      </c>
      <c r="U46" s="378">
        <v>141</v>
      </c>
      <c r="V46" s="380">
        <v>7417</v>
      </c>
    </row>
    <row r="47" spans="1:22" s="18" customFormat="1" ht="12" customHeight="1" x14ac:dyDescent="0.15">
      <c r="A47" s="402"/>
      <c r="B47" s="379"/>
      <c r="C47" s="379"/>
      <c r="D47" s="27">
        <v>47</v>
      </c>
      <c r="E47" s="27">
        <v>742</v>
      </c>
      <c r="F47" s="401"/>
      <c r="G47" s="379"/>
      <c r="H47" s="379"/>
      <c r="I47" s="379"/>
      <c r="J47" s="379"/>
      <c r="K47" s="379"/>
      <c r="L47" s="379"/>
      <c r="M47" s="379"/>
      <c r="N47" s="379"/>
      <c r="O47" s="379"/>
      <c r="P47" s="379"/>
      <c r="Q47" s="379"/>
      <c r="R47" s="379"/>
      <c r="S47" s="379"/>
      <c r="T47" s="379"/>
      <c r="U47" s="379"/>
      <c r="V47" s="381"/>
    </row>
    <row r="48" spans="1:22" s="18" customFormat="1" ht="12" customHeight="1" x14ac:dyDescent="0.15">
      <c r="A48" s="390">
        <v>18</v>
      </c>
      <c r="B48" s="378">
        <v>400</v>
      </c>
      <c r="C48" s="378">
        <v>21523</v>
      </c>
      <c r="D48" s="9">
        <v>192</v>
      </c>
      <c r="E48" s="9">
        <v>28087</v>
      </c>
      <c r="F48" s="396" t="s">
        <v>20</v>
      </c>
      <c r="G48" s="378">
        <v>3471</v>
      </c>
      <c r="H48" s="378">
        <v>78</v>
      </c>
      <c r="I48" s="378">
        <v>79305</v>
      </c>
      <c r="J48" s="378">
        <v>167</v>
      </c>
      <c r="K48" s="378">
        <v>4614</v>
      </c>
      <c r="L48" s="378">
        <v>3575</v>
      </c>
      <c r="M48" s="378">
        <v>57</v>
      </c>
      <c r="N48" s="378">
        <v>1560</v>
      </c>
      <c r="O48" s="378">
        <v>41</v>
      </c>
      <c r="P48" s="378">
        <v>1471</v>
      </c>
      <c r="Q48" s="378">
        <v>7</v>
      </c>
      <c r="R48" s="378">
        <v>52</v>
      </c>
      <c r="S48" s="378">
        <v>5</v>
      </c>
      <c r="T48" s="378">
        <v>48</v>
      </c>
      <c r="U48" s="378">
        <v>144</v>
      </c>
      <c r="V48" s="380">
        <v>7516</v>
      </c>
    </row>
    <row r="49" spans="1:22" s="18" customFormat="1" ht="12" customHeight="1" x14ac:dyDescent="0.15">
      <c r="A49" s="402"/>
      <c r="B49" s="379"/>
      <c r="C49" s="379"/>
      <c r="D49" s="27">
        <v>59</v>
      </c>
      <c r="E49" s="27">
        <v>750</v>
      </c>
      <c r="F49" s="401"/>
      <c r="G49" s="379"/>
      <c r="H49" s="379"/>
      <c r="I49" s="379"/>
      <c r="J49" s="379"/>
      <c r="K49" s="379"/>
      <c r="L49" s="379"/>
      <c r="M49" s="379"/>
      <c r="N49" s="379"/>
      <c r="O49" s="379"/>
      <c r="P49" s="379"/>
      <c r="Q49" s="379"/>
      <c r="R49" s="379"/>
      <c r="S49" s="379"/>
      <c r="T49" s="379"/>
      <c r="U49" s="379"/>
      <c r="V49" s="381"/>
    </row>
    <row r="50" spans="1:22" s="24" customFormat="1" ht="12" customHeight="1" x14ac:dyDescent="0.15">
      <c r="A50" s="390">
        <v>19</v>
      </c>
      <c r="B50" s="374">
        <v>380</v>
      </c>
      <c r="C50" s="374">
        <v>20337</v>
      </c>
      <c r="D50" s="12">
        <v>204</v>
      </c>
      <c r="E50" s="12">
        <v>27693</v>
      </c>
      <c r="F50" s="396" t="s">
        <v>20</v>
      </c>
      <c r="G50" s="374">
        <v>3467</v>
      </c>
      <c r="H50" s="374">
        <v>75</v>
      </c>
      <c r="I50" s="374">
        <v>79056</v>
      </c>
      <c r="J50" s="374">
        <v>154</v>
      </c>
      <c r="K50" s="374">
        <v>4477</v>
      </c>
      <c r="L50" s="374">
        <v>3498</v>
      </c>
      <c r="M50" s="374">
        <v>54</v>
      </c>
      <c r="N50" s="374">
        <v>1466</v>
      </c>
      <c r="O50" s="374">
        <v>43</v>
      </c>
      <c r="P50" s="374">
        <v>1521</v>
      </c>
      <c r="Q50" s="374">
        <v>6</v>
      </c>
      <c r="R50" s="374">
        <v>50</v>
      </c>
      <c r="S50" s="374">
        <v>5</v>
      </c>
      <c r="T50" s="374">
        <v>35</v>
      </c>
      <c r="U50" s="374">
        <v>141</v>
      </c>
      <c r="V50" s="377">
        <v>7492</v>
      </c>
    </row>
    <row r="51" spans="1:22" s="24" customFormat="1" ht="12" customHeight="1" x14ac:dyDescent="0.15">
      <c r="A51" s="402"/>
      <c r="B51" s="369"/>
      <c r="C51" s="369"/>
      <c r="D51" s="28">
        <v>61</v>
      </c>
      <c r="E51" s="28">
        <v>736</v>
      </c>
      <c r="F51" s="401"/>
      <c r="G51" s="369"/>
      <c r="H51" s="369"/>
      <c r="I51" s="369"/>
      <c r="J51" s="369"/>
      <c r="K51" s="369"/>
      <c r="L51" s="369"/>
      <c r="M51" s="369"/>
      <c r="N51" s="369"/>
      <c r="O51" s="369"/>
      <c r="P51" s="369"/>
      <c r="Q51" s="369"/>
      <c r="R51" s="369"/>
      <c r="S51" s="369"/>
      <c r="T51" s="369"/>
      <c r="U51" s="369"/>
      <c r="V51" s="371"/>
    </row>
    <row r="52" spans="1:22" s="24" customFormat="1" ht="12" customHeight="1" x14ac:dyDescent="0.15">
      <c r="A52" s="390">
        <v>20</v>
      </c>
      <c r="B52" s="374">
        <f>77+131+9+59+57+28</f>
        <v>361</v>
      </c>
      <c r="C52" s="374">
        <v>19094</v>
      </c>
      <c r="D52" s="12">
        <v>234</v>
      </c>
      <c r="E52" s="12">
        <v>27594</v>
      </c>
      <c r="F52" s="396" t="s">
        <v>20</v>
      </c>
      <c r="G52" s="374">
        <v>2817</v>
      </c>
      <c r="H52" s="374">
        <v>72</v>
      </c>
      <c r="I52" s="374">
        <v>80883</v>
      </c>
      <c r="J52" s="374">
        <v>139</v>
      </c>
      <c r="K52" s="374">
        <v>4311</v>
      </c>
      <c r="L52" s="374">
        <v>3428</v>
      </c>
      <c r="M52" s="374">
        <v>51</v>
      </c>
      <c r="N52" s="374">
        <v>1447</v>
      </c>
      <c r="O52" s="374">
        <v>41</v>
      </c>
      <c r="P52" s="374">
        <v>1490</v>
      </c>
      <c r="Q52" s="374">
        <v>5</v>
      </c>
      <c r="R52" s="374">
        <v>46</v>
      </c>
      <c r="S52" s="374">
        <v>8</v>
      </c>
      <c r="T52" s="374">
        <v>50</v>
      </c>
      <c r="U52" s="374">
        <v>148</v>
      </c>
      <c r="V52" s="377">
        <v>7557</v>
      </c>
    </row>
    <row r="53" spans="1:22" s="24" customFormat="1" ht="12" customHeight="1" x14ac:dyDescent="0.15">
      <c r="A53" s="402"/>
      <c r="B53" s="369"/>
      <c r="C53" s="369"/>
      <c r="D53" s="28">
        <v>64</v>
      </c>
      <c r="E53" s="28">
        <v>690</v>
      </c>
      <c r="F53" s="401"/>
      <c r="G53" s="369"/>
      <c r="H53" s="369"/>
      <c r="I53" s="369"/>
      <c r="J53" s="369"/>
      <c r="K53" s="369"/>
      <c r="L53" s="369"/>
      <c r="M53" s="369"/>
      <c r="N53" s="369"/>
      <c r="O53" s="369"/>
      <c r="P53" s="369"/>
      <c r="Q53" s="369"/>
      <c r="R53" s="369"/>
      <c r="S53" s="369"/>
      <c r="T53" s="369"/>
      <c r="U53" s="369"/>
      <c r="V53" s="371"/>
    </row>
    <row r="54" spans="1:22" s="25" customFormat="1" ht="12" customHeight="1" x14ac:dyDescent="0.15">
      <c r="A54" s="390">
        <v>21</v>
      </c>
      <c r="B54" s="374">
        <v>326</v>
      </c>
      <c r="C54" s="374">
        <v>17549</v>
      </c>
      <c r="D54" s="12">
        <v>226</v>
      </c>
      <c r="E54" s="12">
        <v>27296</v>
      </c>
      <c r="F54" s="396" t="s">
        <v>20</v>
      </c>
      <c r="G54" s="374">
        <v>2333</v>
      </c>
      <c r="H54" s="374">
        <v>70</v>
      </c>
      <c r="I54" s="374">
        <v>80210</v>
      </c>
      <c r="J54" s="374">
        <v>131</v>
      </c>
      <c r="K54" s="374">
        <v>4165</v>
      </c>
      <c r="L54" s="374">
        <v>3308</v>
      </c>
      <c r="M54" s="374">
        <v>49</v>
      </c>
      <c r="N54" s="374">
        <v>1720</v>
      </c>
      <c r="O54" s="374">
        <v>37</v>
      </c>
      <c r="P54" s="374">
        <v>1334</v>
      </c>
      <c r="Q54" s="374">
        <v>5</v>
      </c>
      <c r="R54" s="374">
        <v>53</v>
      </c>
      <c r="S54" s="374">
        <v>11</v>
      </c>
      <c r="T54" s="374">
        <v>40</v>
      </c>
      <c r="U54" s="374">
        <v>150</v>
      </c>
      <c r="V54" s="377">
        <v>7363</v>
      </c>
    </row>
    <row r="55" spans="1:22" s="25" customFormat="1" ht="12" customHeight="1" x14ac:dyDescent="0.15">
      <c r="A55" s="402"/>
      <c r="B55" s="369"/>
      <c r="C55" s="369"/>
      <c r="D55" s="28">
        <v>83</v>
      </c>
      <c r="E55" s="28">
        <v>703</v>
      </c>
      <c r="F55" s="401"/>
      <c r="G55" s="369"/>
      <c r="H55" s="369"/>
      <c r="I55" s="369"/>
      <c r="J55" s="369"/>
      <c r="K55" s="369"/>
      <c r="L55" s="369"/>
      <c r="M55" s="369"/>
      <c r="N55" s="369"/>
      <c r="O55" s="369"/>
      <c r="P55" s="369"/>
      <c r="Q55" s="369"/>
      <c r="R55" s="369"/>
      <c r="S55" s="369"/>
      <c r="T55" s="369"/>
      <c r="U55" s="369"/>
      <c r="V55" s="371"/>
    </row>
    <row r="56" spans="1:22" s="25" customFormat="1" ht="12" customHeight="1" x14ac:dyDescent="0.15">
      <c r="A56" s="390">
        <v>22</v>
      </c>
      <c r="B56" s="374">
        <v>308</v>
      </c>
      <c r="C56" s="374">
        <v>17012</v>
      </c>
      <c r="D56" s="12">
        <v>227</v>
      </c>
      <c r="E56" s="12">
        <v>26117</v>
      </c>
      <c r="F56" s="396" t="s">
        <v>20</v>
      </c>
      <c r="G56" s="374">
        <v>2544</v>
      </c>
      <c r="H56" s="374">
        <v>67</v>
      </c>
      <c r="I56" s="374">
        <v>86258</v>
      </c>
      <c r="J56" s="374">
        <v>119</v>
      </c>
      <c r="K56" s="374">
        <v>3938</v>
      </c>
      <c r="L56" s="374">
        <v>3151</v>
      </c>
      <c r="M56" s="374">
        <v>51</v>
      </c>
      <c r="N56" s="374">
        <v>1386</v>
      </c>
      <c r="O56" s="374">
        <v>35</v>
      </c>
      <c r="P56" s="374">
        <v>1193</v>
      </c>
      <c r="Q56" s="374">
        <v>9</v>
      </c>
      <c r="R56" s="374">
        <v>61</v>
      </c>
      <c r="S56" s="374">
        <v>4</v>
      </c>
      <c r="T56" s="374">
        <v>32</v>
      </c>
      <c r="U56" s="374">
        <v>140</v>
      </c>
      <c r="V56" s="377">
        <v>7547</v>
      </c>
    </row>
    <row r="57" spans="1:22" s="25" customFormat="1" ht="12" customHeight="1" x14ac:dyDescent="0.15">
      <c r="A57" s="402"/>
      <c r="B57" s="369"/>
      <c r="C57" s="369"/>
      <c r="D57" s="28">
        <v>66</v>
      </c>
      <c r="E57" s="28">
        <v>479</v>
      </c>
      <c r="F57" s="401"/>
      <c r="G57" s="369"/>
      <c r="H57" s="369"/>
      <c r="I57" s="369"/>
      <c r="J57" s="369"/>
      <c r="K57" s="369"/>
      <c r="L57" s="369"/>
      <c r="M57" s="369"/>
      <c r="N57" s="369"/>
      <c r="O57" s="369"/>
      <c r="P57" s="369"/>
      <c r="Q57" s="369"/>
      <c r="R57" s="369"/>
      <c r="S57" s="369"/>
      <c r="T57" s="369"/>
      <c r="U57" s="369"/>
      <c r="V57" s="371"/>
    </row>
    <row r="58" spans="1:22" s="25" customFormat="1" ht="12" customHeight="1" x14ac:dyDescent="0.15">
      <c r="A58" s="390">
        <v>23</v>
      </c>
      <c r="B58" s="374">
        <v>294</v>
      </c>
      <c r="C58" s="374">
        <v>16542</v>
      </c>
      <c r="D58" s="12">
        <v>237</v>
      </c>
      <c r="E58" s="12">
        <v>25364</v>
      </c>
      <c r="F58" s="396" t="s">
        <v>20</v>
      </c>
      <c r="G58" s="374">
        <v>2485</v>
      </c>
      <c r="H58" s="374">
        <v>66</v>
      </c>
      <c r="I58" s="374">
        <v>79026</v>
      </c>
      <c r="J58" s="374">
        <v>119</v>
      </c>
      <c r="K58" s="374">
        <v>3696</v>
      </c>
      <c r="L58" s="374">
        <v>3051</v>
      </c>
      <c r="M58" s="374">
        <v>55</v>
      </c>
      <c r="N58" s="374">
        <v>1301</v>
      </c>
      <c r="O58" s="374">
        <v>40</v>
      </c>
      <c r="P58" s="374">
        <v>1266</v>
      </c>
      <c r="Q58" s="374">
        <v>6</v>
      </c>
      <c r="R58" s="374">
        <v>52</v>
      </c>
      <c r="S58" s="374">
        <v>19</v>
      </c>
      <c r="T58" s="374">
        <v>44</v>
      </c>
      <c r="U58" s="374">
        <v>142</v>
      </c>
      <c r="V58" s="377">
        <v>7628</v>
      </c>
    </row>
    <row r="59" spans="1:22" s="25" customFormat="1" ht="12" customHeight="1" x14ac:dyDescent="0.15">
      <c r="A59" s="402"/>
      <c r="B59" s="369"/>
      <c r="C59" s="369"/>
      <c r="D59" s="28">
        <v>54</v>
      </c>
      <c r="E59" s="28">
        <v>433</v>
      </c>
      <c r="F59" s="401"/>
      <c r="G59" s="369"/>
      <c r="H59" s="369"/>
      <c r="I59" s="369"/>
      <c r="J59" s="369"/>
      <c r="K59" s="369"/>
      <c r="L59" s="369"/>
      <c r="M59" s="369"/>
      <c r="N59" s="369"/>
      <c r="O59" s="369"/>
      <c r="P59" s="369"/>
      <c r="Q59" s="369"/>
      <c r="R59" s="369"/>
      <c r="S59" s="369"/>
      <c r="T59" s="369"/>
      <c r="U59" s="369"/>
      <c r="V59" s="371"/>
    </row>
    <row r="60" spans="1:22" s="25" customFormat="1" ht="12" customHeight="1" x14ac:dyDescent="0.15">
      <c r="A60" s="390">
        <v>24</v>
      </c>
      <c r="B60" s="374">
        <v>278</v>
      </c>
      <c r="C60" s="374">
        <v>16173</v>
      </c>
      <c r="D60" s="12">
        <v>228</v>
      </c>
      <c r="E60" s="12">
        <v>23994</v>
      </c>
      <c r="F60" s="396" t="s">
        <v>20</v>
      </c>
      <c r="G60" s="374">
        <v>2383</v>
      </c>
      <c r="H60" s="374">
        <v>62</v>
      </c>
      <c r="I60" s="374">
        <v>80236</v>
      </c>
      <c r="J60" s="374">
        <v>119</v>
      </c>
      <c r="K60" s="374">
        <v>3676</v>
      </c>
      <c r="L60" s="374">
        <v>2993</v>
      </c>
      <c r="M60" s="374">
        <v>49</v>
      </c>
      <c r="N60" s="374">
        <v>1379</v>
      </c>
      <c r="O60" s="374">
        <v>40</v>
      </c>
      <c r="P60" s="374">
        <v>1442</v>
      </c>
      <c r="Q60" s="374">
        <v>3</v>
      </c>
      <c r="R60" s="374">
        <v>53</v>
      </c>
      <c r="S60" s="374">
        <v>32</v>
      </c>
      <c r="T60" s="374">
        <v>135</v>
      </c>
      <c r="U60" s="374">
        <v>138</v>
      </c>
      <c r="V60" s="377">
        <v>7872</v>
      </c>
    </row>
    <row r="61" spans="1:22" s="25" customFormat="1" ht="12" customHeight="1" x14ac:dyDescent="0.15">
      <c r="A61" s="402"/>
      <c r="B61" s="369"/>
      <c r="C61" s="369"/>
      <c r="D61" s="28">
        <v>59</v>
      </c>
      <c r="E61" s="28">
        <v>332</v>
      </c>
      <c r="F61" s="401"/>
      <c r="G61" s="369"/>
      <c r="H61" s="369"/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71"/>
    </row>
    <row r="62" spans="1:22" s="25" customFormat="1" ht="12" customHeight="1" x14ac:dyDescent="0.15">
      <c r="A62" s="390">
        <v>25</v>
      </c>
      <c r="B62" s="374">
        <v>274</v>
      </c>
      <c r="C62" s="374">
        <v>16096</v>
      </c>
      <c r="D62" s="12">
        <v>220</v>
      </c>
      <c r="E62" s="12">
        <v>24101</v>
      </c>
      <c r="F62" s="396" t="s">
        <v>20</v>
      </c>
      <c r="G62" s="374">
        <v>2960</v>
      </c>
      <c r="H62" s="374">
        <v>57</v>
      </c>
      <c r="I62" s="374">
        <v>80316</v>
      </c>
      <c r="J62" s="374">
        <v>109</v>
      </c>
      <c r="K62" s="374">
        <v>3362</v>
      </c>
      <c r="L62" s="374">
        <v>2592</v>
      </c>
      <c r="M62" s="374">
        <v>47</v>
      </c>
      <c r="N62" s="374">
        <v>1448</v>
      </c>
      <c r="O62" s="374">
        <v>42</v>
      </c>
      <c r="P62" s="374">
        <v>1248</v>
      </c>
      <c r="Q62" s="374">
        <v>3</v>
      </c>
      <c r="R62" s="374">
        <v>52</v>
      </c>
      <c r="S62" s="374">
        <v>29</v>
      </c>
      <c r="T62" s="374">
        <v>120</v>
      </c>
      <c r="U62" s="374">
        <v>139</v>
      </c>
      <c r="V62" s="377">
        <v>8071</v>
      </c>
    </row>
    <row r="63" spans="1:22" s="25" customFormat="1" ht="12" customHeight="1" x14ac:dyDescent="0.15">
      <c r="A63" s="402"/>
      <c r="B63" s="369"/>
      <c r="C63" s="369"/>
      <c r="D63" s="28">
        <v>57</v>
      </c>
      <c r="E63" s="28">
        <v>327</v>
      </c>
      <c r="F63" s="401"/>
      <c r="G63" s="369"/>
      <c r="H63" s="369"/>
      <c r="I63" s="369"/>
      <c r="J63" s="369"/>
      <c r="K63" s="369"/>
      <c r="L63" s="369"/>
      <c r="M63" s="369"/>
      <c r="N63" s="369"/>
      <c r="O63" s="369"/>
      <c r="P63" s="369"/>
      <c r="Q63" s="369"/>
      <c r="R63" s="369"/>
      <c r="S63" s="369"/>
      <c r="T63" s="369"/>
      <c r="U63" s="369"/>
      <c r="V63" s="371"/>
    </row>
    <row r="64" spans="1:22" s="25" customFormat="1" ht="12" customHeight="1" x14ac:dyDescent="0.15">
      <c r="A64" s="400">
        <v>26</v>
      </c>
      <c r="B64" s="376">
        <v>265</v>
      </c>
      <c r="C64" s="376">
        <v>15746</v>
      </c>
      <c r="D64" s="12">
        <v>216</v>
      </c>
      <c r="E64" s="12">
        <v>21807</v>
      </c>
      <c r="F64" s="396" t="s">
        <v>20</v>
      </c>
      <c r="G64" s="374">
        <v>2827</v>
      </c>
      <c r="H64" s="374">
        <v>56</v>
      </c>
      <c r="I64" s="374">
        <v>78570</v>
      </c>
      <c r="J64" s="374">
        <v>102</v>
      </c>
      <c r="K64" s="374">
        <v>3331</v>
      </c>
      <c r="L64" s="374">
        <v>2718</v>
      </c>
      <c r="M64" s="374">
        <v>44</v>
      </c>
      <c r="N64" s="374">
        <v>1191</v>
      </c>
      <c r="O64" s="374">
        <v>43</v>
      </c>
      <c r="P64" s="374">
        <v>1180</v>
      </c>
      <c r="Q64" s="374">
        <v>2</v>
      </c>
      <c r="R64" s="374">
        <v>50</v>
      </c>
      <c r="S64" s="374">
        <v>29</v>
      </c>
      <c r="T64" s="374">
        <v>143</v>
      </c>
      <c r="U64" s="374">
        <v>146</v>
      </c>
      <c r="V64" s="377">
        <v>8544</v>
      </c>
    </row>
    <row r="65" spans="1:22" s="25" customFormat="1" ht="12" customHeight="1" x14ac:dyDescent="0.15">
      <c r="A65" s="400"/>
      <c r="B65" s="376"/>
      <c r="C65" s="376"/>
      <c r="D65" s="255">
        <v>50</v>
      </c>
      <c r="E65" s="255">
        <v>351</v>
      </c>
      <c r="F65" s="401"/>
      <c r="G65" s="369"/>
      <c r="H65" s="369"/>
      <c r="I65" s="369"/>
      <c r="J65" s="369"/>
      <c r="K65" s="369"/>
      <c r="L65" s="369"/>
      <c r="M65" s="369"/>
      <c r="N65" s="369"/>
      <c r="O65" s="369"/>
      <c r="P65" s="369"/>
      <c r="Q65" s="369"/>
      <c r="R65" s="369"/>
      <c r="S65" s="369"/>
      <c r="T65" s="369"/>
      <c r="U65" s="369"/>
      <c r="V65" s="371"/>
    </row>
    <row r="66" spans="1:22" s="25" customFormat="1" ht="12" customHeight="1" x14ac:dyDescent="0.15">
      <c r="A66" s="402">
        <v>27</v>
      </c>
      <c r="B66" s="369">
        <v>252</v>
      </c>
      <c r="C66" s="369">
        <v>15051</v>
      </c>
      <c r="D66" s="254">
        <v>207</v>
      </c>
      <c r="E66" s="254">
        <v>20182</v>
      </c>
      <c r="F66" s="397" t="s">
        <v>20</v>
      </c>
      <c r="G66" s="403">
        <v>3105</v>
      </c>
      <c r="H66" s="403">
        <v>52</v>
      </c>
      <c r="I66" s="403">
        <v>81839</v>
      </c>
      <c r="J66" s="403">
        <v>100</v>
      </c>
      <c r="K66" s="403">
        <v>3188</v>
      </c>
      <c r="L66" s="374">
        <v>2579</v>
      </c>
      <c r="M66" s="374">
        <v>41</v>
      </c>
      <c r="N66" s="374">
        <v>1039</v>
      </c>
      <c r="O66" s="374">
        <v>40</v>
      </c>
      <c r="P66" s="374">
        <v>1472</v>
      </c>
      <c r="Q66" s="374">
        <v>2</v>
      </c>
      <c r="R66" s="374">
        <v>48</v>
      </c>
      <c r="S66" s="374">
        <v>30</v>
      </c>
      <c r="T66" s="374">
        <v>140</v>
      </c>
      <c r="U66" s="374">
        <v>167</v>
      </c>
      <c r="V66" s="377">
        <v>8471</v>
      </c>
    </row>
    <row r="67" spans="1:22" s="25" customFormat="1" ht="12" customHeight="1" x14ac:dyDescent="0.15">
      <c r="A67" s="390"/>
      <c r="B67" s="374"/>
      <c r="C67" s="374"/>
      <c r="D67" s="28">
        <v>47</v>
      </c>
      <c r="E67" s="28">
        <v>306</v>
      </c>
      <c r="F67" s="397"/>
      <c r="G67" s="403"/>
      <c r="H67" s="403"/>
      <c r="I67" s="403"/>
      <c r="J67" s="403"/>
      <c r="K67" s="403"/>
      <c r="L67" s="369"/>
      <c r="M67" s="369"/>
      <c r="N67" s="369"/>
      <c r="O67" s="369"/>
      <c r="P67" s="369"/>
      <c r="Q67" s="369"/>
      <c r="R67" s="369"/>
      <c r="S67" s="369"/>
      <c r="T67" s="369"/>
      <c r="U67" s="369"/>
      <c r="V67" s="371"/>
    </row>
    <row r="68" spans="1:22" s="25" customFormat="1" ht="12" customHeight="1" x14ac:dyDescent="0.15">
      <c r="A68" s="400">
        <v>28</v>
      </c>
      <c r="B68" s="376">
        <v>234</v>
      </c>
      <c r="C68" s="376">
        <v>14050</v>
      </c>
      <c r="D68" s="12">
        <v>197</v>
      </c>
      <c r="E68" s="12">
        <v>19690</v>
      </c>
      <c r="F68" s="396" t="s">
        <v>239</v>
      </c>
      <c r="G68" s="374">
        <v>2555</v>
      </c>
      <c r="H68" s="374">
        <v>49</v>
      </c>
      <c r="I68" s="374">
        <v>81907</v>
      </c>
      <c r="J68" s="374">
        <v>98</v>
      </c>
      <c r="K68" s="374">
        <v>3181</v>
      </c>
      <c r="L68" s="374">
        <v>2565</v>
      </c>
      <c r="M68" s="374">
        <v>41</v>
      </c>
      <c r="N68" s="374">
        <v>1126</v>
      </c>
      <c r="O68" s="374">
        <v>40</v>
      </c>
      <c r="P68" s="374">
        <v>1479</v>
      </c>
      <c r="Q68" s="374">
        <v>2</v>
      </c>
      <c r="R68" s="374">
        <v>49</v>
      </c>
      <c r="S68" s="374">
        <v>28</v>
      </c>
      <c r="T68" s="374">
        <v>109</v>
      </c>
      <c r="U68" s="374">
        <v>166</v>
      </c>
      <c r="V68" s="377">
        <v>9163</v>
      </c>
    </row>
    <row r="69" spans="1:22" s="25" customFormat="1" ht="12" customHeight="1" x14ac:dyDescent="0.15">
      <c r="A69" s="400"/>
      <c r="B69" s="376"/>
      <c r="C69" s="376"/>
      <c r="D69" s="28">
        <v>48</v>
      </c>
      <c r="E69" s="255">
        <v>303</v>
      </c>
      <c r="F69" s="401"/>
      <c r="G69" s="369"/>
      <c r="H69" s="369"/>
      <c r="I69" s="369"/>
      <c r="J69" s="369"/>
      <c r="K69" s="369"/>
      <c r="L69" s="369"/>
      <c r="M69" s="369"/>
      <c r="N69" s="369"/>
      <c r="O69" s="369"/>
      <c r="P69" s="369"/>
      <c r="Q69" s="369"/>
      <c r="R69" s="369"/>
      <c r="S69" s="369"/>
      <c r="T69" s="369"/>
      <c r="U69" s="369"/>
      <c r="V69" s="371"/>
    </row>
    <row r="70" spans="1:22" ht="12" customHeight="1" x14ac:dyDescent="0.15">
      <c r="A70" s="400">
        <v>29</v>
      </c>
      <c r="B70" s="376">
        <v>224</v>
      </c>
      <c r="C70" s="376">
        <v>13578</v>
      </c>
      <c r="D70" s="12">
        <v>187</v>
      </c>
      <c r="E70" s="12">
        <v>21371</v>
      </c>
      <c r="F70" s="396" t="s">
        <v>239</v>
      </c>
      <c r="G70" s="374">
        <v>2956</v>
      </c>
      <c r="H70" s="374">
        <v>49</v>
      </c>
      <c r="I70" s="374">
        <v>83979</v>
      </c>
      <c r="J70" s="374">
        <v>95</v>
      </c>
      <c r="K70" s="374">
        <v>3214</v>
      </c>
      <c r="L70" s="376">
        <v>2609</v>
      </c>
      <c r="M70" s="376">
        <v>40</v>
      </c>
      <c r="N70" s="376">
        <v>1157</v>
      </c>
      <c r="O70" s="376">
        <v>42</v>
      </c>
      <c r="P70" s="376">
        <v>1200</v>
      </c>
      <c r="Q70" s="376">
        <v>2</v>
      </c>
      <c r="R70" s="376">
        <v>42</v>
      </c>
      <c r="S70" s="376">
        <v>29</v>
      </c>
      <c r="T70" s="376">
        <v>137</v>
      </c>
      <c r="U70" s="376">
        <v>167</v>
      </c>
      <c r="V70" s="377">
        <v>9118</v>
      </c>
    </row>
    <row r="71" spans="1:22" ht="12" customHeight="1" x14ac:dyDescent="0.15">
      <c r="A71" s="400"/>
      <c r="B71" s="376"/>
      <c r="C71" s="376"/>
      <c r="D71" s="28">
        <v>45</v>
      </c>
      <c r="E71" s="255">
        <v>328</v>
      </c>
      <c r="F71" s="401"/>
      <c r="G71" s="369"/>
      <c r="H71" s="369"/>
      <c r="I71" s="369"/>
      <c r="J71" s="369"/>
      <c r="K71" s="369"/>
      <c r="L71" s="376"/>
      <c r="M71" s="376"/>
      <c r="N71" s="376"/>
      <c r="O71" s="376"/>
      <c r="P71" s="376"/>
      <c r="Q71" s="376"/>
      <c r="R71" s="376"/>
      <c r="S71" s="376"/>
      <c r="T71" s="376"/>
      <c r="U71" s="376"/>
      <c r="V71" s="371"/>
    </row>
    <row r="72" spans="1:22" ht="12" customHeight="1" x14ac:dyDescent="0.15">
      <c r="A72" s="400">
        <v>30</v>
      </c>
      <c r="B72" s="376">
        <v>213</v>
      </c>
      <c r="C72" s="376">
        <v>12994</v>
      </c>
      <c r="D72" s="12">
        <v>193</v>
      </c>
      <c r="E72" s="12">
        <v>21814</v>
      </c>
      <c r="F72" s="396" t="s">
        <v>239</v>
      </c>
      <c r="G72" s="374">
        <v>3768</v>
      </c>
      <c r="H72" s="374">
        <v>48</v>
      </c>
      <c r="I72" s="374">
        <v>81014</v>
      </c>
      <c r="J72" s="374">
        <v>88</v>
      </c>
      <c r="K72" s="374">
        <v>3279</v>
      </c>
      <c r="L72" s="369">
        <v>2750</v>
      </c>
      <c r="M72" s="369">
        <v>39</v>
      </c>
      <c r="N72" s="369">
        <v>1050</v>
      </c>
      <c r="O72" s="369">
        <v>42</v>
      </c>
      <c r="P72" s="369">
        <v>950</v>
      </c>
      <c r="Q72" s="369">
        <v>2</v>
      </c>
      <c r="R72" s="369">
        <v>42</v>
      </c>
      <c r="S72" s="369">
        <v>30</v>
      </c>
      <c r="T72" s="369">
        <v>170</v>
      </c>
      <c r="U72" s="369">
        <v>168</v>
      </c>
      <c r="V72" s="375">
        <v>8968</v>
      </c>
    </row>
    <row r="73" spans="1:22" ht="12" customHeight="1" x14ac:dyDescent="0.15">
      <c r="A73" s="400"/>
      <c r="B73" s="376"/>
      <c r="C73" s="376"/>
      <c r="D73" s="255">
        <v>46</v>
      </c>
      <c r="E73" s="255">
        <v>268</v>
      </c>
      <c r="F73" s="401"/>
      <c r="G73" s="369"/>
      <c r="H73" s="369"/>
      <c r="I73" s="369"/>
      <c r="J73" s="369"/>
      <c r="K73" s="369"/>
      <c r="L73" s="374"/>
      <c r="M73" s="374"/>
      <c r="N73" s="374"/>
      <c r="O73" s="374"/>
      <c r="P73" s="374"/>
      <c r="Q73" s="374"/>
      <c r="R73" s="374"/>
      <c r="S73" s="374"/>
      <c r="T73" s="374"/>
      <c r="U73" s="374"/>
      <c r="V73" s="375"/>
    </row>
    <row r="74" spans="1:22" ht="12" customHeight="1" x14ac:dyDescent="0.15">
      <c r="A74" s="400" t="s">
        <v>240</v>
      </c>
      <c r="B74" s="376">
        <v>202</v>
      </c>
      <c r="C74" s="376">
        <v>12747</v>
      </c>
      <c r="D74" s="12">
        <v>193</v>
      </c>
      <c r="E74" s="12">
        <v>20951</v>
      </c>
      <c r="F74" s="396" t="s">
        <v>239</v>
      </c>
      <c r="G74" s="374">
        <v>2902</v>
      </c>
      <c r="H74" s="374">
        <v>45</v>
      </c>
      <c r="I74" s="374">
        <v>79795</v>
      </c>
      <c r="J74" s="374">
        <v>80</v>
      </c>
      <c r="K74" s="374">
        <v>3076</v>
      </c>
      <c r="L74" s="376">
        <v>2601</v>
      </c>
      <c r="M74" s="376">
        <v>39</v>
      </c>
      <c r="N74" s="376">
        <v>1089</v>
      </c>
      <c r="O74" s="376">
        <v>35</v>
      </c>
      <c r="P74" s="376">
        <v>1521</v>
      </c>
      <c r="Q74" s="376">
        <v>1</v>
      </c>
      <c r="R74" s="376">
        <v>41</v>
      </c>
      <c r="S74" s="376">
        <v>30</v>
      </c>
      <c r="T74" s="376">
        <v>184</v>
      </c>
      <c r="U74" s="376">
        <v>171</v>
      </c>
      <c r="V74" s="377">
        <v>8812</v>
      </c>
    </row>
    <row r="75" spans="1:22" ht="12" customHeight="1" x14ac:dyDescent="0.15">
      <c r="A75" s="400"/>
      <c r="B75" s="376"/>
      <c r="C75" s="376"/>
      <c r="D75" s="255">
        <v>46</v>
      </c>
      <c r="E75" s="255">
        <v>325</v>
      </c>
      <c r="F75" s="401"/>
      <c r="G75" s="369"/>
      <c r="H75" s="369"/>
      <c r="I75" s="369"/>
      <c r="J75" s="369"/>
      <c r="K75" s="369"/>
      <c r="L75" s="376"/>
      <c r="M75" s="376"/>
      <c r="N75" s="376"/>
      <c r="O75" s="376"/>
      <c r="P75" s="376"/>
      <c r="Q75" s="376"/>
      <c r="R75" s="376"/>
      <c r="S75" s="376"/>
      <c r="T75" s="376"/>
      <c r="U75" s="376"/>
      <c r="V75" s="371"/>
    </row>
    <row r="76" spans="1:22" ht="12" customHeight="1" x14ac:dyDescent="0.15">
      <c r="A76" s="402">
        <v>2</v>
      </c>
      <c r="B76" s="394">
        <v>198</v>
      </c>
      <c r="C76" s="394">
        <v>12436</v>
      </c>
      <c r="D76" s="254">
        <v>196</v>
      </c>
      <c r="E76" s="254">
        <v>21839</v>
      </c>
      <c r="F76" s="396" t="s">
        <v>239</v>
      </c>
      <c r="G76" s="394">
        <v>2963</v>
      </c>
      <c r="H76" s="394">
        <v>46</v>
      </c>
      <c r="I76" s="394">
        <v>83391</v>
      </c>
      <c r="J76" s="394">
        <v>80</v>
      </c>
      <c r="K76" s="394">
        <v>3073</v>
      </c>
      <c r="L76" s="369">
        <v>2546</v>
      </c>
      <c r="M76" s="376">
        <v>37</v>
      </c>
      <c r="N76" s="376">
        <v>1134</v>
      </c>
      <c r="O76" s="369">
        <v>31</v>
      </c>
      <c r="P76" s="369">
        <v>1697</v>
      </c>
      <c r="Q76" s="369">
        <v>1</v>
      </c>
      <c r="R76" s="369">
        <v>32</v>
      </c>
      <c r="S76" s="369">
        <v>33</v>
      </c>
      <c r="T76" s="369">
        <v>203</v>
      </c>
      <c r="U76" s="369">
        <v>169</v>
      </c>
      <c r="V76" s="375">
        <v>8823</v>
      </c>
    </row>
    <row r="77" spans="1:22" ht="12" customHeight="1" x14ac:dyDescent="0.15">
      <c r="A77" s="390"/>
      <c r="B77" s="395"/>
      <c r="C77" s="395"/>
      <c r="D77" s="255">
        <v>37</v>
      </c>
      <c r="E77" s="255">
        <v>281</v>
      </c>
      <c r="F77" s="397"/>
      <c r="G77" s="395"/>
      <c r="H77" s="395"/>
      <c r="I77" s="395"/>
      <c r="J77" s="395"/>
      <c r="K77" s="395"/>
      <c r="L77" s="374"/>
      <c r="M77" s="376"/>
      <c r="N77" s="376"/>
      <c r="O77" s="374"/>
      <c r="P77" s="374"/>
      <c r="Q77" s="374"/>
      <c r="R77" s="374"/>
      <c r="S77" s="374"/>
      <c r="T77" s="374"/>
      <c r="U77" s="374"/>
      <c r="V77" s="375"/>
    </row>
    <row r="78" spans="1:22" ht="12" customHeight="1" x14ac:dyDescent="0.15">
      <c r="A78" s="390">
        <v>3</v>
      </c>
      <c r="B78" s="392">
        <v>193</v>
      </c>
      <c r="C78" s="394">
        <v>12249</v>
      </c>
      <c r="D78" s="254">
        <v>192</v>
      </c>
      <c r="E78" s="254">
        <v>21990</v>
      </c>
      <c r="F78" s="396" t="s">
        <v>239</v>
      </c>
      <c r="G78" s="394">
        <v>2266</v>
      </c>
      <c r="H78" s="398">
        <v>44</v>
      </c>
      <c r="I78" s="394">
        <v>78416</v>
      </c>
      <c r="J78" s="398">
        <v>77</v>
      </c>
      <c r="K78" s="394">
        <v>3233</v>
      </c>
      <c r="L78" s="376">
        <v>2738</v>
      </c>
      <c r="M78" s="376">
        <v>37</v>
      </c>
      <c r="N78" s="376">
        <v>1003</v>
      </c>
      <c r="O78" s="376">
        <v>34</v>
      </c>
      <c r="P78" s="376">
        <v>1261</v>
      </c>
      <c r="Q78" s="376">
        <v>1</v>
      </c>
      <c r="R78" s="376">
        <v>28</v>
      </c>
      <c r="S78" s="376">
        <v>29</v>
      </c>
      <c r="T78" s="376">
        <v>172</v>
      </c>
      <c r="U78" s="376">
        <v>158</v>
      </c>
      <c r="V78" s="377">
        <v>9124</v>
      </c>
    </row>
    <row r="79" spans="1:22" ht="12" customHeight="1" x14ac:dyDescent="0.15">
      <c r="A79" s="391"/>
      <c r="B79" s="393"/>
      <c r="C79" s="395"/>
      <c r="D79" s="255">
        <v>49</v>
      </c>
      <c r="E79" s="255">
        <v>408</v>
      </c>
      <c r="F79" s="397"/>
      <c r="G79" s="395"/>
      <c r="H79" s="399"/>
      <c r="I79" s="395"/>
      <c r="J79" s="399"/>
      <c r="K79" s="395"/>
      <c r="L79" s="374"/>
      <c r="M79" s="374"/>
      <c r="N79" s="374"/>
      <c r="O79" s="374"/>
      <c r="P79" s="374"/>
      <c r="Q79" s="374"/>
      <c r="R79" s="374"/>
      <c r="S79" s="374"/>
      <c r="T79" s="374"/>
      <c r="U79" s="374"/>
      <c r="V79" s="375"/>
    </row>
    <row r="80" spans="1:22" ht="12" customHeight="1" x14ac:dyDescent="0.15">
      <c r="A80" s="421">
        <v>4</v>
      </c>
      <c r="B80" s="422">
        <v>181</v>
      </c>
      <c r="C80" s="394">
        <v>11982</v>
      </c>
      <c r="D80" s="12">
        <v>188</v>
      </c>
      <c r="E80" s="12">
        <v>22398</v>
      </c>
      <c r="F80" s="396" t="s">
        <v>239</v>
      </c>
      <c r="G80" s="394">
        <v>1952</v>
      </c>
      <c r="H80" s="422">
        <v>44</v>
      </c>
      <c r="I80" s="394">
        <v>80142</v>
      </c>
      <c r="J80" s="422">
        <v>74</v>
      </c>
      <c r="K80" s="394">
        <v>3142</v>
      </c>
      <c r="L80" s="376">
        <v>2727</v>
      </c>
      <c r="M80" s="376">
        <v>35</v>
      </c>
      <c r="N80" s="376">
        <v>1140</v>
      </c>
      <c r="O80" s="376">
        <v>36</v>
      </c>
      <c r="P80" s="376">
        <v>1046</v>
      </c>
      <c r="Q80" s="376">
        <v>2</v>
      </c>
      <c r="R80" s="376">
        <v>29</v>
      </c>
      <c r="S80" s="376">
        <v>28</v>
      </c>
      <c r="T80" s="376">
        <v>151</v>
      </c>
      <c r="U80" s="376">
        <v>151</v>
      </c>
      <c r="V80" s="424">
        <v>8898</v>
      </c>
    </row>
    <row r="81" spans="1:22" ht="12" customHeight="1" x14ac:dyDescent="0.15">
      <c r="A81" s="421"/>
      <c r="B81" s="422"/>
      <c r="C81" s="423"/>
      <c r="D81" s="255">
        <v>35</v>
      </c>
      <c r="E81" s="255">
        <v>383</v>
      </c>
      <c r="F81" s="401"/>
      <c r="G81" s="423"/>
      <c r="H81" s="422"/>
      <c r="I81" s="423"/>
      <c r="J81" s="422"/>
      <c r="K81" s="423"/>
      <c r="L81" s="376"/>
      <c r="M81" s="376"/>
      <c r="N81" s="376"/>
      <c r="O81" s="376"/>
      <c r="P81" s="376"/>
      <c r="Q81" s="376"/>
      <c r="R81" s="376"/>
      <c r="S81" s="376"/>
      <c r="T81" s="376"/>
      <c r="U81" s="376"/>
      <c r="V81" s="424"/>
    </row>
    <row r="82" spans="1:22" s="340" customFormat="1" ht="12" customHeight="1" x14ac:dyDescent="0.15">
      <c r="A82" s="415">
        <v>5</v>
      </c>
      <c r="B82" s="417">
        <v>170</v>
      </c>
      <c r="C82" s="395">
        <v>10912</v>
      </c>
      <c r="D82" s="254">
        <v>184</v>
      </c>
      <c r="E82" s="254">
        <v>21968</v>
      </c>
      <c r="F82" s="397" t="s">
        <v>239</v>
      </c>
      <c r="G82" s="395">
        <v>1724</v>
      </c>
      <c r="H82" s="417">
        <v>41</v>
      </c>
      <c r="I82" s="395">
        <v>82018</v>
      </c>
      <c r="J82" s="417">
        <v>73</v>
      </c>
      <c r="K82" s="395">
        <v>2995</v>
      </c>
      <c r="L82" s="369">
        <v>2520</v>
      </c>
      <c r="M82" s="369">
        <v>36</v>
      </c>
      <c r="N82" s="369">
        <v>1144</v>
      </c>
      <c r="O82" s="369">
        <v>36</v>
      </c>
      <c r="P82" s="369">
        <v>941</v>
      </c>
      <c r="Q82" s="369">
        <v>2</v>
      </c>
      <c r="R82" s="369">
        <v>21</v>
      </c>
      <c r="S82" s="369">
        <v>26</v>
      </c>
      <c r="T82" s="369">
        <v>150</v>
      </c>
      <c r="U82" s="369">
        <v>159</v>
      </c>
      <c r="V82" s="371">
        <v>8747</v>
      </c>
    </row>
    <row r="83" spans="1:22" s="340" customFormat="1" ht="12" customHeight="1" x14ac:dyDescent="0.15">
      <c r="A83" s="640"/>
      <c r="B83" s="392"/>
      <c r="C83" s="395"/>
      <c r="D83" s="28">
        <v>45</v>
      </c>
      <c r="E83" s="28">
        <v>363</v>
      </c>
      <c r="F83" s="397"/>
      <c r="G83" s="395"/>
      <c r="H83" s="392"/>
      <c r="I83" s="395"/>
      <c r="J83" s="392"/>
      <c r="K83" s="395"/>
      <c r="L83" s="374"/>
      <c r="M83" s="374"/>
      <c r="N83" s="374"/>
      <c r="O83" s="374"/>
      <c r="P83" s="374"/>
      <c r="Q83" s="374"/>
      <c r="R83" s="374"/>
      <c r="S83" s="374"/>
      <c r="T83" s="374"/>
      <c r="U83" s="374"/>
      <c r="V83" s="377"/>
    </row>
    <row r="84" spans="1:22" s="340" customFormat="1" ht="12" customHeight="1" x14ac:dyDescent="0.15">
      <c r="A84" s="421">
        <v>6</v>
      </c>
      <c r="B84" s="422">
        <v>157</v>
      </c>
      <c r="C84" s="394">
        <v>10285</v>
      </c>
      <c r="D84" s="12">
        <v>186</v>
      </c>
      <c r="E84" s="12">
        <v>21787</v>
      </c>
      <c r="F84" s="396" t="s">
        <v>239</v>
      </c>
      <c r="G84" s="394">
        <v>1631</v>
      </c>
      <c r="H84" s="422">
        <v>39</v>
      </c>
      <c r="I84" s="394">
        <v>83489</v>
      </c>
      <c r="J84" s="422">
        <v>72</v>
      </c>
      <c r="K84" s="394">
        <v>2705</v>
      </c>
      <c r="L84" s="376">
        <v>2331</v>
      </c>
      <c r="M84" s="376">
        <v>36</v>
      </c>
      <c r="N84" s="376">
        <v>1248</v>
      </c>
      <c r="O84" s="376">
        <v>37</v>
      </c>
      <c r="P84" s="376">
        <v>940</v>
      </c>
      <c r="Q84" s="376">
        <v>2</v>
      </c>
      <c r="R84" s="376">
        <v>14</v>
      </c>
      <c r="S84" s="376">
        <v>25</v>
      </c>
      <c r="T84" s="376">
        <v>158</v>
      </c>
      <c r="U84" s="376">
        <v>161</v>
      </c>
      <c r="V84" s="424">
        <v>8787</v>
      </c>
    </row>
    <row r="85" spans="1:22" s="340" customFormat="1" ht="12" customHeight="1" thickBot="1" x14ac:dyDescent="0.2">
      <c r="A85" s="416"/>
      <c r="B85" s="418"/>
      <c r="C85" s="419"/>
      <c r="D85" s="341">
        <v>33</v>
      </c>
      <c r="E85" s="341">
        <v>525</v>
      </c>
      <c r="F85" s="420"/>
      <c r="G85" s="419"/>
      <c r="H85" s="418"/>
      <c r="I85" s="419"/>
      <c r="J85" s="418"/>
      <c r="K85" s="419"/>
      <c r="L85" s="370"/>
      <c r="M85" s="370"/>
      <c r="N85" s="370"/>
      <c r="O85" s="370"/>
      <c r="P85" s="370"/>
      <c r="Q85" s="370"/>
      <c r="R85" s="370"/>
      <c r="S85" s="370"/>
      <c r="T85" s="370"/>
      <c r="U85" s="370"/>
      <c r="V85" s="372"/>
    </row>
    <row r="86" spans="1:22" ht="15" customHeight="1" x14ac:dyDescent="0.15">
      <c r="A86" s="11" t="s">
        <v>128</v>
      </c>
      <c r="L86" s="373" t="s">
        <v>238</v>
      </c>
      <c r="M86" s="373"/>
      <c r="N86" s="373"/>
      <c r="O86" s="373"/>
      <c r="P86" s="373"/>
      <c r="Q86" s="373"/>
      <c r="R86" s="373"/>
      <c r="S86" s="373"/>
      <c r="T86" s="373"/>
      <c r="U86" s="373"/>
      <c r="V86" s="373"/>
    </row>
    <row r="87" spans="1:22" ht="15" customHeight="1" x14ac:dyDescent="0.15">
      <c r="A87" s="11" t="s">
        <v>156</v>
      </c>
      <c r="F87" s="8"/>
    </row>
  </sheetData>
  <mergeCells count="734">
    <mergeCell ref="U82:U83"/>
    <mergeCell ref="V82:V83"/>
    <mergeCell ref="L82:L83"/>
    <mergeCell ref="M82:M83"/>
    <mergeCell ref="N82:N83"/>
    <mergeCell ref="O82:O83"/>
    <mergeCell ref="P82:P83"/>
    <mergeCell ref="Q82:Q83"/>
    <mergeCell ref="R82:R83"/>
    <mergeCell ref="S82:S83"/>
    <mergeCell ref="T82:T83"/>
    <mergeCell ref="A82:A83"/>
    <mergeCell ref="B82:B83"/>
    <mergeCell ref="C82:C83"/>
    <mergeCell ref="F82:F83"/>
    <mergeCell ref="G82:G83"/>
    <mergeCell ref="H82:H83"/>
    <mergeCell ref="I82:I83"/>
    <mergeCell ref="J82:J83"/>
    <mergeCell ref="K82:K83"/>
    <mergeCell ref="U80:U81"/>
    <mergeCell ref="V80:V81"/>
    <mergeCell ref="L80:L81"/>
    <mergeCell ref="M80:M81"/>
    <mergeCell ref="N80:N81"/>
    <mergeCell ref="O80:O81"/>
    <mergeCell ref="P80:P81"/>
    <mergeCell ref="Q80:Q81"/>
    <mergeCell ref="R80:R81"/>
    <mergeCell ref="S80:S81"/>
    <mergeCell ref="T80:T81"/>
    <mergeCell ref="A80:A81"/>
    <mergeCell ref="B80:B81"/>
    <mergeCell ref="C80:C81"/>
    <mergeCell ref="F80:F81"/>
    <mergeCell ref="G80:G81"/>
    <mergeCell ref="H80:H81"/>
    <mergeCell ref="I80:I81"/>
    <mergeCell ref="J80:J81"/>
    <mergeCell ref="K80:K81"/>
    <mergeCell ref="A84:A85"/>
    <mergeCell ref="B84:B85"/>
    <mergeCell ref="C84:C85"/>
    <mergeCell ref="F84:F85"/>
    <mergeCell ref="G84:G85"/>
    <mergeCell ref="H84:H85"/>
    <mergeCell ref="I84:I85"/>
    <mergeCell ref="J84:J85"/>
    <mergeCell ref="K84:K85"/>
    <mergeCell ref="A68:A69"/>
    <mergeCell ref="B68:B69"/>
    <mergeCell ref="C68:C69"/>
    <mergeCell ref="F68:F69"/>
    <mergeCell ref="G68:G69"/>
    <mergeCell ref="H68:H69"/>
    <mergeCell ref="I68:I69"/>
    <mergeCell ref="J68:J69"/>
    <mergeCell ref="K68:K69"/>
    <mergeCell ref="A64:A65"/>
    <mergeCell ref="B64:B65"/>
    <mergeCell ref="C64:C65"/>
    <mergeCell ref="F64:F65"/>
    <mergeCell ref="G64:G65"/>
    <mergeCell ref="H64:H65"/>
    <mergeCell ref="I64:I65"/>
    <mergeCell ref="J64:J65"/>
    <mergeCell ref="K64:K65"/>
    <mergeCell ref="J3:K4"/>
    <mergeCell ref="K62:K63"/>
    <mergeCell ref="J62:J63"/>
    <mergeCell ref="H60:H61"/>
    <mergeCell ref="I60:I61"/>
    <mergeCell ref="J60:J61"/>
    <mergeCell ref="K60:K61"/>
    <mergeCell ref="K58:K59"/>
    <mergeCell ref="J58:J59"/>
    <mergeCell ref="I62:I63"/>
    <mergeCell ref="H62:H63"/>
    <mergeCell ref="H50:H51"/>
    <mergeCell ref="I50:I51"/>
    <mergeCell ref="J50:J51"/>
    <mergeCell ref="K50:K51"/>
    <mergeCell ref="H48:H49"/>
    <mergeCell ref="I48:I49"/>
    <mergeCell ref="J48:J49"/>
    <mergeCell ref="K48:K49"/>
    <mergeCell ref="K52:K53"/>
    <mergeCell ref="J52:J53"/>
    <mergeCell ref="I52:I53"/>
    <mergeCell ref="H52:H53"/>
    <mergeCell ref="K42:K43"/>
    <mergeCell ref="H70:H71"/>
    <mergeCell ref="I70:I71"/>
    <mergeCell ref="J70:J71"/>
    <mergeCell ref="K70:K71"/>
    <mergeCell ref="K54:K55"/>
    <mergeCell ref="J54:J55"/>
    <mergeCell ref="I54:I55"/>
    <mergeCell ref="H54:H55"/>
    <mergeCell ref="J56:J57"/>
    <mergeCell ref="I56:I57"/>
    <mergeCell ref="H56:H57"/>
    <mergeCell ref="K56:K57"/>
    <mergeCell ref="I58:I59"/>
    <mergeCell ref="H58:H59"/>
    <mergeCell ref="K40:K41"/>
    <mergeCell ref="K38:K39"/>
    <mergeCell ref="K46:K47"/>
    <mergeCell ref="J46:J47"/>
    <mergeCell ref="I46:I47"/>
    <mergeCell ref="H46:H47"/>
    <mergeCell ref="H44:H45"/>
    <mergeCell ref="I44:I45"/>
    <mergeCell ref="J44:J45"/>
    <mergeCell ref="K44:K45"/>
    <mergeCell ref="H34:H35"/>
    <mergeCell ref="H32:H33"/>
    <mergeCell ref="H30:H31"/>
    <mergeCell ref="H28:H29"/>
    <mergeCell ref="H26:H27"/>
    <mergeCell ref="J42:J43"/>
    <mergeCell ref="J40:J41"/>
    <mergeCell ref="I42:I43"/>
    <mergeCell ref="I40:I41"/>
    <mergeCell ref="H42:H43"/>
    <mergeCell ref="H40:H41"/>
    <mergeCell ref="K26:K27"/>
    <mergeCell ref="J38:J39"/>
    <mergeCell ref="I38:I39"/>
    <mergeCell ref="I36:I37"/>
    <mergeCell ref="I34:I35"/>
    <mergeCell ref="I32:I33"/>
    <mergeCell ref="I30:I31"/>
    <mergeCell ref="J26:J27"/>
    <mergeCell ref="J28:J29"/>
    <mergeCell ref="J30:J31"/>
    <mergeCell ref="J32:J33"/>
    <mergeCell ref="J34:J35"/>
    <mergeCell ref="J36:J37"/>
    <mergeCell ref="I28:I29"/>
    <mergeCell ref="I26:I27"/>
    <mergeCell ref="K36:K37"/>
    <mergeCell ref="K34:K35"/>
    <mergeCell ref="K32:K33"/>
    <mergeCell ref="K30:K31"/>
    <mergeCell ref="K28:K29"/>
    <mergeCell ref="K22:K23"/>
    <mergeCell ref="I16:I17"/>
    <mergeCell ref="K16:K17"/>
    <mergeCell ref="J16:J17"/>
    <mergeCell ref="J24:J25"/>
    <mergeCell ref="K14:K15"/>
    <mergeCell ref="J14:J15"/>
    <mergeCell ref="K24:K25"/>
    <mergeCell ref="J20:J21"/>
    <mergeCell ref="I22:I23"/>
    <mergeCell ref="I20:I21"/>
    <mergeCell ref="J18:J19"/>
    <mergeCell ref="I18:I19"/>
    <mergeCell ref="K18:K19"/>
    <mergeCell ref="K20:K21"/>
    <mergeCell ref="J22:J23"/>
    <mergeCell ref="G62:G63"/>
    <mergeCell ref="G70:G71"/>
    <mergeCell ref="H16:H17"/>
    <mergeCell ref="H14:H15"/>
    <mergeCell ref="G50:G51"/>
    <mergeCell ref="G52:G53"/>
    <mergeCell ref="G54:G55"/>
    <mergeCell ref="G56:G57"/>
    <mergeCell ref="G58:G59"/>
    <mergeCell ref="G60:G61"/>
    <mergeCell ref="G38:G39"/>
    <mergeCell ref="G40:G41"/>
    <mergeCell ref="G42:G43"/>
    <mergeCell ref="G44:G45"/>
    <mergeCell ref="G46:G47"/>
    <mergeCell ref="G48:G49"/>
    <mergeCell ref="G26:G27"/>
    <mergeCell ref="G28:G29"/>
    <mergeCell ref="H24:H25"/>
    <mergeCell ref="H22:H23"/>
    <mergeCell ref="H20:H21"/>
    <mergeCell ref="H18:H19"/>
    <mergeCell ref="H38:H39"/>
    <mergeCell ref="H36:H37"/>
    <mergeCell ref="G30:G31"/>
    <mergeCell ref="G32:G33"/>
    <mergeCell ref="G34:G35"/>
    <mergeCell ref="G36:G37"/>
    <mergeCell ref="G14:G15"/>
    <mergeCell ref="G16:G17"/>
    <mergeCell ref="G18:G19"/>
    <mergeCell ref="G20:G21"/>
    <mergeCell ref="G22:G23"/>
    <mergeCell ref="G24:G25"/>
    <mergeCell ref="F54:F55"/>
    <mergeCell ref="F56:F57"/>
    <mergeCell ref="F58:F59"/>
    <mergeCell ref="F60:F61"/>
    <mergeCell ref="F62:F63"/>
    <mergeCell ref="F70:F71"/>
    <mergeCell ref="F42:F43"/>
    <mergeCell ref="F44:F45"/>
    <mergeCell ref="F46:F47"/>
    <mergeCell ref="F48:F49"/>
    <mergeCell ref="F50:F51"/>
    <mergeCell ref="F52:F53"/>
    <mergeCell ref="F30:F31"/>
    <mergeCell ref="F32:F33"/>
    <mergeCell ref="F34:F35"/>
    <mergeCell ref="F36:F37"/>
    <mergeCell ref="F38:F39"/>
    <mergeCell ref="F40:F41"/>
    <mergeCell ref="A62:A63"/>
    <mergeCell ref="A70:A71"/>
    <mergeCell ref="F14:F15"/>
    <mergeCell ref="F16:F17"/>
    <mergeCell ref="F18:F19"/>
    <mergeCell ref="F20:F21"/>
    <mergeCell ref="F22:F23"/>
    <mergeCell ref="F24:F25"/>
    <mergeCell ref="F26:F27"/>
    <mergeCell ref="F28:F29"/>
    <mergeCell ref="A50:A51"/>
    <mergeCell ref="A52:A53"/>
    <mergeCell ref="A54:A55"/>
    <mergeCell ref="A56:A57"/>
    <mergeCell ref="A58:A59"/>
    <mergeCell ref="A60:A61"/>
    <mergeCell ref="A38:A39"/>
    <mergeCell ref="A40:A41"/>
    <mergeCell ref="A42:A43"/>
    <mergeCell ref="A44:A45"/>
    <mergeCell ref="A46:A47"/>
    <mergeCell ref="A48:A49"/>
    <mergeCell ref="A26:A27"/>
    <mergeCell ref="A28:A29"/>
    <mergeCell ref="A30:A31"/>
    <mergeCell ref="A32:A33"/>
    <mergeCell ref="A34:A35"/>
    <mergeCell ref="A36:A37"/>
    <mergeCell ref="C30:C31"/>
    <mergeCell ref="C32:C33"/>
    <mergeCell ref="C34:C35"/>
    <mergeCell ref="C36:C37"/>
    <mergeCell ref="C38:C39"/>
    <mergeCell ref="C40:C41"/>
    <mergeCell ref="B30:B31"/>
    <mergeCell ref="B32:B33"/>
    <mergeCell ref="B34:B35"/>
    <mergeCell ref="B36:B37"/>
    <mergeCell ref="C60:C61"/>
    <mergeCell ref="C62:C63"/>
    <mergeCell ref="C70:C7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B62:B63"/>
    <mergeCell ref="B70:B71"/>
    <mergeCell ref="C14:C15"/>
    <mergeCell ref="C16:C17"/>
    <mergeCell ref="C18:C19"/>
    <mergeCell ref="C20:C21"/>
    <mergeCell ref="C22:C23"/>
    <mergeCell ref="C24:C25"/>
    <mergeCell ref="C26:C27"/>
    <mergeCell ref="C28:C29"/>
    <mergeCell ref="B50:B51"/>
    <mergeCell ref="B52:B53"/>
    <mergeCell ref="B54:B55"/>
    <mergeCell ref="B56:B57"/>
    <mergeCell ref="B58:B59"/>
    <mergeCell ref="B60:B61"/>
    <mergeCell ref="B38:B39"/>
    <mergeCell ref="B40:B41"/>
    <mergeCell ref="B42:B43"/>
    <mergeCell ref="B44:B45"/>
    <mergeCell ref="B46:B47"/>
    <mergeCell ref="B48:B49"/>
    <mergeCell ref="B26:B27"/>
    <mergeCell ref="B28:B29"/>
    <mergeCell ref="B24:B25"/>
    <mergeCell ref="A3:A4"/>
    <mergeCell ref="B3:C4"/>
    <mergeCell ref="D3:E4"/>
    <mergeCell ref="F3:G3"/>
    <mergeCell ref="H3:I4"/>
    <mergeCell ref="F4:G4"/>
    <mergeCell ref="A14:A15"/>
    <mergeCell ref="A16:A17"/>
    <mergeCell ref="A18:A19"/>
    <mergeCell ref="A20:A21"/>
    <mergeCell ref="A22:A23"/>
    <mergeCell ref="A24:A25"/>
    <mergeCell ref="B14:B15"/>
    <mergeCell ref="B16:B17"/>
    <mergeCell ref="B18:B19"/>
    <mergeCell ref="B20:B21"/>
    <mergeCell ref="B22:B23"/>
    <mergeCell ref="I14:I15"/>
    <mergeCell ref="I24:I25"/>
    <mergeCell ref="A66:A67"/>
    <mergeCell ref="B66:B67"/>
    <mergeCell ref="C66:C67"/>
    <mergeCell ref="F66:F67"/>
    <mergeCell ref="G66:G67"/>
    <mergeCell ref="H66:H67"/>
    <mergeCell ref="I66:I67"/>
    <mergeCell ref="J66:J67"/>
    <mergeCell ref="K66:K67"/>
    <mergeCell ref="A76:A77"/>
    <mergeCell ref="B76:B77"/>
    <mergeCell ref="C76:C77"/>
    <mergeCell ref="F76:F77"/>
    <mergeCell ref="G76:G77"/>
    <mergeCell ref="H76:H77"/>
    <mergeCell ref="I76:I77"/>
    <mergeCell ref="J76:J77"/>
    <mergeCell ref="K76:K77"/>
    <mergeCell ref="A72:A73"/>
    <mergeCell ref="B72:B73"/>
    <mergeCell ref="C72:C73"/>
    <mergeCell ref="F72:F73"/>
    <mergeCell ref="G72:G73"/>
    <mergeCell ref="H72:H73"/>
    <mergeCell ref="I72:I73"/>
    <mergeCell ref="J72:J73"/>
    <mergeCell ref="K72:K73"/>
    <mergeCell ref="A74:A75"/>
    <mergeCell ref="B74:B75"/>
    <mergeCell ref="C74:C75"/>
    <mergeCell ref="F74:F75"/>
    <mergeCell ref="G74:G75"/>
    <mergeCell ref="H74:H75"/>
    <mergeCell ref="I74:I75"/>
    <mergeCell ref="J74:J75"/>
    <mergeCell ref="K74:K75"/>
    <mergeCell ref="A78:A79"/>
    <mergeCell ref="B78:B79"/>
    <mergeCell ref="C78:C79"/>
    <mergeCell ref="F78:F79"/>
    <mergeCell ref="G78:G79"/>
    <mergeCell ref="H78:H79"/>
    <mergeCell ref="I78:I79"/>
    <mergeCell ref="J78:J79"/>
    <mergeCell ref="K78:K79"/>
    <mergeCell ref="L3:L4"/>
    <mergeCell ref="M3:N4"/>
    <mergeCell ref="O3:P4"/>
    <mergeCell ref="Q3:R4"/>
    <mergeCell ref="S3:T4"/>
    <mergeCell ref="U3:V4"/>
    <mergeCell ref="L14:L15"/>
    <mergeCell ref="M14:M15"/>
    <mergeCell ref="N14:N15"/>
    <mergeCell ref="O14:O15"/>
    <mergeCell ref="P14:P15"/>
    <mergeCell ref="Q14:Q15"/>
    <mergeCell ref="R14:R15"/>
    <mergeCell ref="S14:S15"/>
    <mergeCell ref="T14:T15"/>
    <mergeCell ref="U14:U15"/>
    <mergeCell ref="V14:V15"/>
    <mergeCell ref="U16:U17"/>
    <mergeCell ref="V16:V17"/>
    <mergeCell ref="L18:L19"/>
    <mergeCell ref="M18:M19"/>
    <mergeCell ref="N18:N19"/>
    <mergeCell ref="O18:O19"/>
    <mergeCell ref="P18:P19"/>
    <mergeCell ref="Q18:Q19"/>
    <mergeCell ref="R18:R19"/>
    <mergeCell ref="S18:S19"/>
    <mergeCell ref="T18:T19"/>
    <mergeCell ref="U18:U19"/>
    <mergeCell ref="V18:V19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20:U21"/>
    <mergeCell ref="V20:V21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U22:U23"/>
    <mergeCell ref="V22:V23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U24:U25"/>
    <mergeCell ref="V24:V25"/>
    <mergeCell ref="L26:L27"/>
    <mergeCell ref="M26:M27"/>
    <mergeCell ref="N26:N27"/>
    <mergeCell ref="O26:O27"/>
    <mergeCell ref="P26:P27"/>
    <mergeCell ref="Q26:Q27"/>
    <mergeCell ref="R26:R27"/>
    <mergeCell ref="S26:S27"/>
    <mergeCell ref="T26:T27"/>
    <mergeCell ref="U26:U27"/>
    <mergeCell ref="V26:V27"/>
    <mergeCell ref="L24:L25"/>
    <mergeCell ref="M24:M25"/>
    <mergeCell ref="N24:N25"/>
    <mergeCell ref="O24:O25"/>
    <mergeCell ref="P24:P25"/>
    <mergeCell ref="Q24:Q25"/>
    <mergeCell ref="R24:R25"/>
    <mergeCell ref="S24:S25"/>
    <mergeCell ref="T24:T25"/>
    <mergeCell ref="U28:U29"/>
    <mergeCell ref="V28:V29"/>
    <mergeCell ref="L30:L31"/>
    <mergeCell ref="M30:M31"/>
    <mergeCell ref="N30:N31"/>
    <mergeCell ref="O30:O31"/>
    <mergeCell ref="P30:P31"/>
    <mergeCell ref="Q30:Q31"/>
    <mergeCell ref="R30:R31"/>
    <mergeCell ref="S30:S31"/>
    <mergeCell ref="T30:T31"/>
    <mergeCell ref="U30:U31"/>
    <mergeCell ref="V30:V31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32:U33"/>
    <mergeCell ref="V32:V33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L32:L33"/>
    <mergeCell ref="M32:M33"/>
    <mergeCell ref="N32:N33"/>
    <mergeCell ref="O32:O33"/>
    <mergeCell ref="P32:P33"/>
    <mergeCell ref="Q32:Q33"/>
    <mergeCell ref="R32:R33"/>
    <mergeCell ref="S32:S33"/>
    <mergeCell ref="T32:T33"/>
    <mergeCell ref="U36:U37"/>
    <mergeCell ref="V36:V37"/>
    <mergeCell ref="L38:L39"/>
    <mergeCell ref="M38:M39"/>
    <mergeCell ref="N38:N39"/>
    <mergeCell ref="O38:O39"/>
    <mergeCell ref="P38:P39"/>
    <mergeCell ref="Q38:Q39"/>
    <mergeCell ref="R38:R39"/>
    <mergeCell ref="S38:S39"/>
    <mergeCell ref="T38:T39"/>
    <mergeCell ref="U38:U39"/>
    <mergeCell ref="V38:V39"/>
    <mergeCell ref="L36:L37"/>
    <mergeCell ref="M36:M37"/>
    <mergeCell ref="N36:N37"/>
    <mergeCell ref="O36:O37"/>
    <mergeCell ref="P36:P37"/>
    <mergeCell ref="Q36:Q37"/>
    <mergeCell ref="R36:R37"/>
    <mergeCell ref="S36:S37"/>
    <mergeCell ref="T36:T37"/>
    <mergeCell ref="U40:U41"/>
    <mergeCell ref="V40:V41"/>
    <mergeCell ref="L42:L43"/>
    <mergeCell ref="M42:M43"/>
    <mergeCell ref="N42:N43"/>
    <mergeCell ref="O42:O43"/>
    <mergeCell ref="P42:P43"/>
    <mergeCell ref="Q42:Q43"/>
    <mergeCell ref="R42:R43"/>
    <mergeCell ref="S42:S43"/>
    <mergeCell ref="T42:T43"/>
    <mergeCell ref="U42:U43"/>
    <mergeCell ref="V42:V43"/>
    <mergeCell ref="L40:L41"/>
    <mergeCell ref="M40:M41"/>
    <mergeCell ref="N40:N41"/>
    <mergeCell ref="O40:O41"/>
    <mergeCell ref="P40:P41"/>
    <mergeCell ref="Q40:Q41"/>
    <mergeCell ref="R40:R41"/>
    <mergeCell ref="S40:S41"/>
    <mergeCell ref="T40:T41"/>
    <mergeCell ref="U44:U45"/>
    <mergeCell ref="V44:V45"/>
    <mergeCell ref="L46:L47"/>
    <mergeCell ref="M46:M47"/>
    <mergeCell ref="N46:N47"/>
    <mergeCell ref="O46:O47"/>
    <mergeCell ref="P46:P47"/>
    <mergeCell ref="Q46:Q47"/>
    <mergeCell ref="R46:R47"/>
    <mergeCell ref="S46:S47"/>
    <mergeCell ref="T46:T47"/>
    <mergeCell ref="U46:U47"/>
    <mergeCell ref="V46:V47"/>
    <mergeCell ref="L44:L45"/>
    <mergeCell ref="M44:M45"/>
    <mergeCell ref="N44:N45"/>
    <mergeCell ref="O44:O45"/>
    <mergeCell ref="P44:P45"/>
    <mergeCell ref="Q44:Q45"/>
    <mergeCell ref="R44:R45"/>
    <mergeCell ref="S44:S45"/>
    <mergeCell ref="T44:T45"/>
    <mergeCell ref="U48:U49"/>
    <mergeCell ref="V48:V49"/>
    <mergeCell ref="L50:L51"/>
    <mergeCell ref="M50:M51"/>
    <mergeCell ref="N50:N51"/>
    <mergeCell ref="O50:O51"/>
    <mergeCell ref="P50:P51"/>
    <mergeCell ref="Q50:Q51"/>
    <mergeCell ref="R50:R51"/>
    <mergeCell ref="S50:S51"/>
    <mergeCell ref="T50:T51"/>
    <mergeCell ref="U50:U51"/>
    <mergeCell ref="V50:V51"/>
    <mergeCell ref="L48:L49"/>
    <mergeCell ref="M48:M49"/>
    <mergeCell ref="N48:N49"/>
    <mergeCell ref="O48:O49"/>
    <mergeCell ref="P48:P49"/>
    <mergeCell ref="Q48:Q49"/>
    <mergeCell ref="R48:R49"/>
    <mergeCell ref="S48:S49"/>
    <mergeCell ref="T48:T49"/>
    <mergeCell ref="U52:U53"/>
    <mergeCell ref="V52:V53"/>
    <mergeCell ref="L54:L55"/>
    <mergeCell ref="M54:M55"/>
    <mergeCell ref="N54:N55"/>
    <mergeCell ref="O54:O55"/>
    <mergeCell ref="P54:P55"/>
    <mergeCell ref="Q54:Q55"/>
    <mergeCell ref="R54:R55"/>
    <mergeCell ref="S54:S55"/>
    <mergeCell ref="T54:T55"/>
    <mergeCell ref="U54:U55"/>
    <mergeCell ref="V54:V55"/>
    <mergeCell ref="L52:L53"/>
    <mergeCell ref="M52:M53"/>
    <mergeCell ref="N52:N53"/>
    <mergeCell ref="O52:O53"/>
    <mergeCell ref="P52:P53"/>
    <mergeCell ref="Q52:Q53"/>
    <mergeCell ref="R52:R53"/>
    <mergeCell ref="S52:S53"/>
    <mergeCell ref="T52:T53"/>
    <mergeCell ref="U56:U57"/>
    <mergeCell ref="V56:V57"/>
    <mergeCell ref="L58:L59"/>
    <mergeCell ref="M58:M59"/>
    <mergeCell ref="N58:N59"/>
    <mergeCell ref="O58:O59"/>
    <mergeCell ref="P58:P59"/>
    <mergeCell ref="Q58:Q59"/>
    <mergeCell ref="R58:R59"/>
    <mergeCell ref="S58:S59"/>
    <mergeCell ref="T58:T59"/>
    <mergeCell ref="U58:U59"/>
    <mergeCell ref="V58:V59"/>
    <mergeCell ref="L56:L57"/>
    <mergeCell ref="M56:M57"/>
    <mergeCell ref="N56:N57"/>
    <mergeCell ref="O56:O57"/>
    <mergeCell ref="P56:P57"/>
    <mergeCell ref="Q56:Q57"/>
    <mergeCell ref="R56:R57"/>
    <mergeCell ref="S56:S57"/>
    <mergeCell ref="T56:T57"/>
    <mergeCell ref="U60:U61"/>
    <mergeCell ref="V60:V61"/>
    <mergeCell ref="L62:L63"/>
    <mergeCell ref="M62:M63"/>
    <mergeCell ref="N62:N63"/>
    <mergeCell ref="O62:O63"/>
    <mergeCell ref="P62:P63"/>
    <mergeCell ref="Q62:Q63"/>
    <mergeCell ref="R62:R63"/>
    <mergeCell ref="S62:S63"/>
    <mergeCell ref="T62:T63"/>
    <mergeCell ref="U62:U63"/>
    <mergeCell ref="V62:V63"/>
    <mergeCell ref="L60:L61"/>
    <mergeCell ref="M60:M61"/>
    <mergeCell ref="N60:N61"/>
    <mergeCell ref="O60:O61"/>
    <mergeCell ref="P60:P61"/>
    <mergeCell ref="Q60:Q61"/>
    <mergeCell ref="R60:R61"/>
    <mergeCell ref="S60:S61"/>
    <mergeCell ref="T60:T61"/>
    <mergeCell ref="U64:U65"/>
    <mergeCell ref="V64:V65"/>
    <mergeCell ref="L66:L67"/>
    <mergeCell ref="M66:M67"/>
    <mergeCell ref="N66:N67"/>
    <mergeCell ref="O66:O67"/>
    <mergeCell ref="P66:P67"/>
    <mergeCell ref="Q66:Q67"/>
    <mergeCell ref="R66:R67"/>
    <mergeCell ref="S66:S67"/>
    <mergeCell ref="T66:T67"/>
    <mergeCell ref="U66:U67"/>
    <mergeCell ref="V66:V67"/>
    <mergeCell ref="L64:L65"/>
    <mergeCell ref="M64:M65"/>
    <mergeCell ref="N64:N65"/>
    <mergeCell ref="O64:O65"/>
    <mergeCell ref="P64:P65"/>
    <mergeCell ref="Q64:Q65"/>
    <mergeCell ref="R64:R65"/>
    <mergeCell ref="S64:S65"/>
    <mergeCell ref="T64:T65"/>
    <mergeCell ref="U68:U69"/>
    <mergeCell ref="V68:V69"/>
    <mergeCell ref="L70:L71"/>
    <mergeCell ref="M70:M71"/>
    <mergeCell ref="N70:N71"/>
    <mergeCell ref="O70:O71"/>
    <mergeCell ref="P70:P71"/>
    <mergeCell ref="Q70:Q71"/>
    <mergeCell ref="R70:R71"/>
    <mergeCell ref="S70:S71"/>
    <mergeCell ref="T70:T71"/>
    <mergeCell ref="U70:U71"/>
    <mergeCell ref="V70:V71"/>
    <mergeCell ref="L68:L69"/>
    <mergeCell ref="M68:M69"/>
    <mergeCell ref="N68:N69"/>
    <mergeCell ref="O68:O69"/>
    <mergeCell ref="P68:P69"/>
    <mergeCell ref="Q68:Q69"/>
    <mergeCell ref="R68:R69"/>
    <mergeCell ref="S68:S69"/>
    <mergeCell ref="T68:T69"/>
    <mergeCell ref="U72:U73"/>
    <mergeCell ref="V72:V73"/>
    <mergeCell ref="L74:L75"/>
    <mergeCell ref="M74:M75"/>
    <mergeCell ref="N74:N75"/>
    <mergeCell ref="O74:O75"/>
    <mergeCell ref="P74:P75"/>
    <mergeCell ref="Q74:Q75"/>
    <mergeCell ref="R74:R75"/>
    <mergeCell ref="S74:S75"/>
    <mergeCell ref="T74:T75"/>
    <mergeCell ref="U74:U75"/>
    <mergeCell ref="V74:V75"/>
    <mergeCell ref="L72:L73"/>
    <mergeCell ref="M72:M73"/>
    <mergeCell ref="N72:N73"/>
    <mergeCell ref="O72:O73"/>
    <mergeCell ref="P72:P73"/>
    <mergeCell ref="Q72:Q73"/>
    <mergeCell ref="R72:R73"/>
    <mergeCell ref="S72:S73"/>
    <mergeCell ref="T72:T73"/>
    <mergeCell ref="U76:U77"/>
    <mergeCell ref="V76:V77"/>
    <mergeCell ref="L78:L79"/>
    <mergeCell ref="M78:M79"/>
    <mergeCell ref="N78:N79"/>
    <mergeCell ref="O78:O79"/>
    <mergeCell ref="P78:P79"/>
    <mergeCell ref="Q78:Q79"/>
    <mergeCell ref="R78:R79"/>
    <mergeCell ref="S78:S79"/>
    <mergeCell ref="T78:T79"/>
    <mergeCell ref="U78:U79"/>
    <mergeCell ref="V78:V79"/>
    <mergeCell ref="L76:L77"/>
    <mergeCell ref="M76:M77"/>
    <mergeCell ref="N76:N77"/>
    <mergeCell ref="O76:O77"/>
    <mergeCell ref="P76:P77"/>
    <mergeCell ref="Q76:Q77"/>
    <mergeCell ref="R76:R77"/>
    <mergeCell ref="S76:S77"/>
    <mergeCell ref="T76:T77"/>
    <mergeCell ref="U84:U85"/>
    <mergeCell ref="V84:V85"/>
    <mergeCell ref="L86:V86"/>
    <mergeCell ref="L84:L85"/>
    <mergeCell ref="M84:M85"/>
    <mergeCell ref="N84:N85"/>
    <mergeCell ref="O84:O85"/>
    <mergeCell ref="P84:P85"/>
    <mergeCell ref="Q84:Q85"/>
    <mergeCell ref="R84:R85"/>
    <mergeCell ref="S84:S85"/>
    <mergeCell ref="T84:T85"/>
  </mergeCells>
  <phoneticPr fontId="2"/>
  <printOptions horizontalCentered="1"/>
  <pageMargins left="0.59055118110236227" right="0.78740157480314965" top="0.59055118110236227" bottom="0" header="0.39370078740157483" footer="0.19685039370078741"/>
  <pageSetup paperSize="8" scale="73" firstPageNumber="2" pageOrder="overThenDown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">
    <tabColor indexed="10"/>
    <pageSetUpPr fitToPage="1"/>
  </sheetPr>
  <dimension ref="A1:AD50"/>
  <sheetViews>
    <sheetView showGridLines="0" view="pageBreakPreview" zoomScale="70" zoomScaleNormal="90" zoomScaleSheetLayoutView="70" workbookViewId="0">
      <selection activeCell="AE2" sqref="AE2"/>
    </sheetView>
  </sheetViews>
  <sheetFormatPr defaultColWidth="13.375" defaultRowHeight="18.95" customHeight="1" x14ac:dyDescent="0.15"/>
  <cols>
    <col min="1" max="1" width="10.625" style="34" customWidth="1"/>
    <col min="2" max="2" width="5.25" style="34" bestFit="1" customWidth="1"/>
    <col min="3" max="4" width="11.625" style="34" customWidth="1"/>
    <col min="5" max="5" width="5.625" style="34" customWidth="1"/>
    <col min="6" max="6" width="11.125" style="34" bestFit="1" customWidth="1"/>
    <col min="7" max="7" width="5.625" style="34" customWidth="1"/>
    <col min="8" max="8" width="6.625" style="34" customWidth="1"/>
    <col min="9" max="9" width="5.625" style="34" customWidth="1"/>
    <col min="10" max="10" width="6.625" style="34" customWidth="1"/>
    <col min="11" max="11" width="5.625" style="34" customWidth="1"/>
    <col min="12" max="12" width="6.625" style="34" customWidth="1"/>
    <col min="13" max="13" width="5.625" style="34" customWidth="1"/>
    <col min="14" max="14" width="6.625" style="34" customWidth="1"/>
    <col min="15" max="15" width="5.75" style="34" bestFit="1" customWidth="1"/>
    <col min="16" max="16" width="7.375" style="34" bestFit="1" customWidth="1"/>
    <col min="17" max="17" width="5.25" style="34" bestFit="1" customWidth="1"/>
    <col min="18" max="18" width="5.875" style="34" customWidth="1"/>
    <col min="19" max="20" width="5.625" style="34" bestFit="1" customWidth="1"/>
    <col min="21" max="21" width="5.25" style="34" bestFit="1" customWidth="1"/>
    <col min="22" max="22" width="5.75" style="34" bestFit="1" customWidth="1"/>
    <col min="23" max="23" width="6.375" style="34" bestFit="1" customWidth="1"/>
    <col min="24" max="24" width="7.375" style="34" bestFit="1" customWidth="1"/>
    <col min="25" max="29" width="5.25" style="34" bestFit="1" customWidth="1"/>
    <col min="30" max="30" width="8.75" style="34" customWidth="1"/>
    <col min="31" max="16384" width="13.375" style="34"/>
  </cols>
  <sheetData>
    <row r="1" spans="1:30" ht="18.95" customHeight="1" x14ac:dyDescent="0.15">
      <c r="A1" s="359" t="s">
        <v>268</v>
      </c>
    </row>
    <row r="2" spans="1:30" ht="18.95" customHeight="1" thickBot="1" x14ac:dyDescent="0.2">
      <c r="A2" s="177" t="s">
        <v>22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1:30" s="40" customFormat="1" ht="18.95" customHeight="1" x14ac:dyDescent="0.15">
      <c r="A3" s="37" t="s">
        <v>23</v>
      </c>
      <c r="B3" s="507" t="s">
        <v>267</v>
      </c>
      <c r="C3" s="431"/>
      <c r="D3" s="465" t="s">
        <v>148</v>
      </c>
      <c r="E3" s="466"/>
      <c r="F3" s="466"/>
      <c r="G3" s="466"/>
      <c r="H3" s="466"/>
      <c r="I3" s="466"/>
      <c r="J3" s="466"/>
      <c r="K3" s="467"/>
      <c r="L3" s="465" t="s">
        <v>24</v>
      </c>
      <c r="M3" s="466"/>
      <c r="N3" s="467"/>
      <c r="O3" s="465" t="s">
        <v>149</v>
      </c>
      <c r="P3" s="466"/>
      <c r="Q3" s="466"/>
      <c r="R3" s="466"/>
      <c r="S3" s="466"/>
      <c r="T3" s="466"/>
      <c r="U3" s="466"/>
      <c r="V3" s="466"/>
      <c r="W3" s="466"/>
      <c r="X3" s="467"/>
      <c r="Y3" s="465" t="s">
        <v>92</v>
      </c>
      <c r="Z3" s="466"/>
      <c r="AA3" s="466"/>
      <c r="AB3" s="466"/>
      <c r="AC3" s="466"/>
      <c r="AD3" s="468"/>
    </row>
    <row r="4" spans="1:30" s="40" customFormat="1" ht="18.95" customHeight="1" x14ac:dyDescent="0.15">
      <c r="A4" s="41"/>
      <c r="B4" s="472"/>
      <c r="C4" s="473"/>
      <c r="D4" s="508" t="s">
        <v>29</v>
      </c>
      <c r="E4" s="474" t="s">
        <v>150</v>
      </c>
      <c r="F4" s="475"/>
      <c r="G4" s="475"/>
      <c r="H4" s="475"/>
      <c r="I4" s="475"/>
      <c r="J4" s="475"/>
      <c r="K4" s="513"/>
      <c r="L4" s="469" t="s">
        <v>143</v>
      </c>
      <c r="M4" s="471"/>
      <c r="N4" s="470"/>
      <c r="O4" s="469" t="s">
        <v>29</v>
      </c>
      <c r="P4" s="470"/>
      <c r="Q4" s="469" t="s">
        <v>151</v>
      </c>
      <c r="R4" s="471"/>
      <c r="S4" s="471"/>
      <c r="T4" s="471"/>
      <c r="U4" s="471"/>
      <c r="V4" s="471"/>
      <c r="W4" s="471"/>
      <c r="X4" s="470"/>
      <c r="Y4" s="469" t="s">
        <v>119</v>
      </c>
      <c r="Z4" s="470"/>
      <c r="AA4" s="474" t="s">
        <v>152</v>
      </c>
      <c r="AB4" s="475"/>
      <c r="AC4" s="475"/>
      <c r="AD4" s="476"/>
    </row>
    <row r="5" spans="1:30" s="40" customFormat="1" ht="18.95" customHeight="1" x14ac:dyDescent="0.15">
      <c r="A5" s="44" t="s">
        <v>132</v>
      </c>
      <c r="B5" s="472"/>
      <c r="C5" s="473"/>
      <c r="D5" s="509"/>
      <c r="E5" s="472" t="s">
        <v>178</v>
      </c>
      <c r="F5" s="473"/>
      <c r="G5" s="472" t="s">
        <v>179</v>
      </c>
      <c r="H5" s="473"/>
      <c r="I5" s="472" t="s">
        <v>180</v>
      </c>
      <c r="J5" s="511"/>
      <c r="K5" s="473"/>
      <c r="L5" s="472"/>
      <c r="M5" s="511"/>
      <c r="N5" s="473"/>
      <c r="O5" s="477" t="s">
        <v>225</v>
      </c>
      <c r="P5" s="478"/>
      <c r="Q5" s="45"/>
      <c r="S5" s="469" t="s">
        <v>114</v>
      </c>
      <c r="T5" s="470"/>
      <c r="U5" s="479" t="s">
        <v>48</v>
      </c>
      <c r="V5" s="480"/>
      <c r="W5" s="469" t="s">
        <v>115</v>
      </c>
      <c r="X5" s="470"/>
      <c r="Y5" s="472"/>
      <c r="Z5" s="473"/>
      <c r="AA5" s="469" t="s">
        <v>153</v>
      </c>
      <c r="AB5" s="470"/>
      <c r="AC5" s="483" t="s">
        <v>142</v>
      </c>
      <c r="AD5" s="484"/>
    </row>
    <row r="6" spans="1:30" s="40" customFormat="1" ht="18.95" customHeight="1" x14ac:dyDescent="0.15">
      <c r="A6" s="47" t="s">
        <v>133</v>
      </c>
      <c r="B6" s="432"/>
      <c r="C6" s="433"/>
      <c r="D6" s="510"/>
      <c r="E6" s="432"/>
      <c r="F6" s="433"/>
      <c r="G6" s="432"/>
      <c r="H6" s="433"/>
      <c r="I6" s="432"/>
      <c r="J6" s="512"/>
      <c r="K6" s="433"/>
      <c r="L6" s="495" t="s">
        <v>227</v>
      </c>
      <c r="M6" s="496"/>
      <c r="N6" s="497"/>
      <c r="O6" s="486" t="s">
        <v>226</v>
      </c>
      <c r="P6" s="487"/>
      <c r="Q6" s="45"/>
      <c r="S6" s="472"/>
      <c r="T6" s="473"/>
      <c r="U6" s="481"/>
      <c r="V6" s="482"/>
      <c r="W6" s="472"/>
      <c r="X6" s="473"/>
      <c r="Y6" s="472"/>
      <c r="Z6" s="473"/>
      <c r="AA6" s="472"/>
      <c r="AB6" s="473"/>
      <c r="AC6" s="472"/>
      <c r="AD6" s="485"/>
    </row>
    <row r="7" spans="1:30" s="32" customFormat="1" ht="18.95" customHeight="1" x14ac:dyDescent="0.15">
      <c r="A7" s="97"/>
      <c r="B7" s="457" t="s">
        <v>38</v>
      </c>
      <c r="C7" s="458"/>
      <c r="D7" s="242" t="s">
        <v>38</v>
      </c>
      <c r="E7" s="457" t="s">
        <v>39</v>
      </c>
      <c r="F7" s="458"/>
      <c r="G7" s="457" t="s">
        <v>39</v>
      </c>
      <c r="H7" s="458"/>
      <c r="I7" s="457" t="s">
        <v>39</v>
      </c>
      <c r="J7" s="488"/>
      <c r="K7" s="458"/>
      <c r="L7" s="457" t="s">
        <v>39</v>
      </c>
      <c r="M7" s="488"/>
      <c r="N7" s="458"/>
      <c r="O7" s="457" t="s">
        <v>38</v>
      </c>
      <c r="P7" s="458"/>
      <c r="Q7" s="457" t="s">
        <v>39</v>
      </c>
      <c r="R7" s="458"/>
      <c r="S7" s="457" t="s">
        <v>39</v>
      </c>
      <c r="T7" s="458"/>
      <c r="U7" s="457" t="s">
        <v>39</v>
      </c>
      <c r="V7" s="458"/>
      <c r="W7" s="457" t="s">
        <v>39</v>
      </c>
      <c r="X7" s="458"/>
      <c r="Y7" s="457" t="s">
        <v>38</v>
      </c>
      <c r="Z7" s="458"/>
      <c r="AA7" s="457" t="s">
        <v>39</v>
      </c>
      <c r="AB7" s="458"/>
      <c r="AC7" s="457" t="s">
        <v>39</v>
      </c>
      <c r="AD7" s="459"/>
    </row>
    <row r="8" spans="1:30" s="57" customFormat="1" ht="18.95" customHeight="1" x14ac:dyDescent="0.15">
      <c r="A8" s="51"/>
      <c r="B8" s="43"/>
      <c r="C8" s="40"/>
      <c r="D8" s="52"/>
      <c r="E8" s="52"/>
      <c r="F8" s="53"/>
      <c r="G8" s="52"/>
      <c r="H8" s="53"/>
      <c r="I8" s="52"/>
      <c r="J8" s="53"/>
      <c r="K8" s="53"/>
      <c r="L8" s="504"/>
      <c r="M8" s="505"/>
      <c r="N8" s="506"/>
      <c r="O8" s="460">
        <v>40</v>
      </c>
      <c r="P8" s="461"/>
      <c r="Q8" s="52"/>
      <c r="R8" s="53"/>
      <c r="S8" s="52"/>
      <c r="T8" s="53"/>
      <c r="U8" s="52"/>
      <c r="V8" s="53"/>
      <c r="W8" s="52"/>
      <c r="X8" s="54"/>
      <c r="Y8" s="52"/>
      <c r="Z8" s="54"/>
      <c r="AA8" s="52"/>
      <c r="AB8" s="54"/>
      <c r="AC8" s="52"/>
      <c r="AD8" s="55"/>
    </row>
    <row r="9" spans="1:30" s="57" customFormat="1" ht="18.95" customHeight="1" x14ac:dyDescent="0.15">
      <c r="A9" s="51"/>
      <c r="B9" s="43"/>
      <c r="C9" s="40"/>
      <c r="D9" s="52"/>
      <c r="E9" s="52"/>
      <c r="F9" s="53"/>
      <c r="G9" s="52"/>
      <c r="H9" s="53"/>
      <c r="I9" s="52"/>
      <c r="J9" s="53"/>
      <c r="K9" s="53"/>
      <c r="L9" s="504">
        <v>88</v>
      </c>
      <c r="M9" s="505"/>
      <c r="N9" s="506"/>
      <c r="O9" s="447">
        <v>-7</v>
      </c>
      <c r="P9" s="448"/>
      <c r="Q9" s="462"/>
      <c r="R9" s="463"/>
      <c r="S9" s="462"/>
      <c r="T9" s="463"/>
      <c r="U9" s="462"/>
      <c r="V9" s="463"/>
      <c r="W9" s="462"/>
      <c r="X9" s="463"/>
      <c r="Y9" s="462"/>
      <c r="Z9" s="463"/>
      <c r="AA9" s="462"/>
      <c r="AB9" s="463"/>
      <c r="AC9" s="462"/>
      <c r="AD9" s="464"/>
    </row>
    <row r="10" spans="1:30" s="56" customFormat="1" ht="18.95" customHeight="1" x14ac:dyDescent="0.15">
      <c r="A10" s="58" t="s">
        <v>43</v>
      </c>
      <c r="B10" s="442">
        <v>7680</v>
      </c>
      <c r="C10" s="443"/>
      <c r="D10" s="59">
        <v>36</v>
      </c>
      <c r="E10" s="451">
        <v>2169</v>
      </c>
      <c r="F10" s="452"/>
      <c r="G10" s="451">
        <v>886</v>
      </c>
      <c r="H10" s="452"/>
      <c r="I10" s="451">
        <f>E10+G10</f>
        <v>3055</v>
      </c>
      <c r="J10" s="528"/>
      <c r="K10" s="452"/>
      <c r="L10" s="455">
        <v>-13</v>
      </c>
      <c r="M10" s="515"/>
      <c r="N10" s="456"/>
      <c r="O10" s="498">
        <v>-2</v>
      </c>
      <c r="P10" s="499"/>
      <c r="Q10" s="451">
        <v>6072</v>
      </c>
      <c r="R10" s="452"/>
      <c r="S10" s="451">
        <v>671</v>
      </c>
      <c r="T10" s="452"/>
      <c r="U10" s="451">
        <v>0</v>
      </c>
      <c r="V10" s="452"/>
      <c r="W10" s="451">
        <v>2664</v>
      </c>
      <c r="X10" s="452"/>
      <c r="Y10" s="442">
        <v>11</v>
      </c>
      <c r="Z10" s="443"/>
      <c r="AA10" s="442">
        <v>21182</v>
      </c>
      <c r="AB10" s="443"/>
      <c r="AC10" s="442">
        <v>1365</v>
      </c>
      <c r="AD10" s="444"/>
    </row>
    <row r="11" spans="1:30" s="57" customFormat="1" ht="18.95" customHeight="1" x14ac:dyDescent="0.15">
      <c r="A11" s="51"/>
      <c r="B11" s="66"/>
      <c r="C11" s="40"/>
      <c r="D11" s="366"/>
      <c r="E11" s="366"/>
      <c r="F11" s="53"/>
      <c r="G11" s="366"/>
      <c r="H11" s="53"/>
      <c r="I11" s="366"/>
      <c r="J11" s="53"/>
      <c r="K11" s="53"/>
      <c r="L11" s="519"/>
      <c r="M11" s="520"/>
      <c r="N11" s="521"/>
      <c r="O11" s="445">
        <v>48</v>
      </c>
      <c r="P11" s="446"/>
      <c r="Q11" s="366"/>
      <c r="R11" s="53"/>
      <c r="S11" s="366"/>
      <c r="T11" s="53"/>
      <c r="U11" s="366"/>
      <c r="V11" s="53"/>
      <c r="W11" s="366"/>
      <c r="X11" s="54"/>
      <c r="Y11" s="66"/>
      <c r="Z11" s="38"/>
      <c r="AA11" s="66"/>
      <c r="AB11" s="38"/>
      <c r="AC11" s="66"/>
      <c r="AD11" s="69"/>
    </row>
    <row r="12" spans="1:30" s="57" customFormat="1" ht="18.95" customHeight="1" x14ac:dyDescent="0.15">
      <c r="A12" s="51"/>
      <c r="B12" s="66"/>
      <c r="C12" s="40"/>
      <c r="D12" s="366"/>
      <c r="E12" s="366"/>
      <c r="F12" s="53"/>
      <c r="G12" s="366"/>
      <c r="H12" s="53"/>
      <c r="I12" s="366"/>
      <c r="J12" s="53"/>
      <c r="K12" s="53"/>
      <c r="L12" s="504">
        <v>334</v>
      </c>
      <c r="M12" s="505"/>
      <c r="N12" s="506"/>
      <c r="O12" s="447">
        <v>-9</v>
      </c>
      <c r="P12" s="448"/>
      <c r="Q12" s="366"/>
      <c r="R12" s="53"/>
      <c r="S12" s="366"/>
      <c r="T12" s="53"/>
      <c r="U12" s="366"/>
      <c r="V12" s="53"/>
      <c r="W12" s="366"/>
      <c r="X12" s="54"/>
      <c r="Y12" s="66"/>
      <c r="Z12" s="38"/>
      <c r="AA12" s="66"/>
      <c r="AB12" s="38"/>
      <c r="AC12" s="66"/>
      <c r="AD12" s="69"/>
    </row>
    <row r="13" spans="1:30" s="57" customFormat="1" ht="18.95" customHeight="1" x14ac:dyDescent="0.15">
      <c r="A13" s="58" t="s">
        <v>134</v>
      </c>
      <c r="B13" s="442">
        <v>9945</v>
      </c>
      <c r="C13" s="443"/>
      <c r="D13" s="59">
        <v>70</v>
      </c>
      <c r="E13" s="451">
        <v>3208</v>
      </c>
      <c r="F13" s="452"/>
      <c r="G13" s="451">
        <v>1319</v>
      </c>
      <c r="H13" s="452"/>
      <c r="I13" s="451">
        <f>E13+G13</f>
        <v>4527</v>
      </c>
      <c r="J13" s="528"/>
      <c r="K13" s="452"/>
      <c r="L13" s="455">
        <v>-11</v>
      </c>
      <c r="M13" s="515"/>
      <c r="N13" s="456"/>
      <c r="O13" s="455">
        <v>-11</v>
      </c>
      <c r="P13" s="456"/>
      <c r="Q13" s="451">
        <v>7466</v>
      </c>
      <c r="R13" s="452"/>
      <c r="S13" s="451">
        <v>428</v>
      </c>
      <c r="T13" s="452"/>
      <c r="U13" s="453" t="s">
        <v>278</v>
      </c>
      <c r="V13" s="454"/>
      <c r="W13" s="451">
        <v>142</v>
      </c>
      <c r="X13" s="452"/>
      <c r="Y13" s="442">
        <v>7</v>
      </c>
      <c r="Z13" s="443"/>
      <c r="AA13" s="442">
        <v>5764</v>
      </c>
      <c r="AB13" s="443"/>
      <c r="AC13" s="442">
        <v>219</v>
      </c>
      <c r="AD13" s="444"/>
    </row>
    <row r="14" spans="1:30" s="57" customFormat="1" ht="18.95" customHeight="1" x14ac:dyDescent="0.15">
      <c r="A14" s="51"/>
      <c r="B14" s="66"/>
      <c r="C14" s="40"/>
      <c r="D14" s="366"/>
      <c r="E14" s="366"/>
      <c r="F14" s="53"/>
      <c r="G14" s="366"/>
      <c r="H14" s="53"/>
      <c r="I14" s="366"/>
      <c r="J14" s="53"/>
      <c r="K14" s="53"/>
      <c r="L14" s="519"/>
      <c r="M14" s="520"/>
      <c r="N14" s="521"/>
      <c r="O14" s="445">
        <v>14</v>
      </c>
      <c r="P14" s="446"/>
      <c r="Q14" s="366"/>
      <c r="R14" s="53"/>
      <c r="S14" s="366"/>
      <c r="T14" s="53"/>
      <c r="U14" s="366"/>
      <c r="V14" s="53"/>
      <c r="W14" s="366"/>
      <c r="X14" s="54"/>
      <c r="Y14" s="66"/>
      <c r="Z14" s="38"/>
      <c r="AA14" s="66"/>
      <c r="AB14" s="38"/>
      <c r="AC14" s="66"/>
      <c r="AD14" s="69"/>
    </row>
    <row r="15" spans="1:30" s="57" customFormat="1" ht="18.95" customHeight="1" x14ac:dyDescent="0.15">
      <c r="A15" s="51"/>
      <c r="B15" s="66"/>
      <c r="C15" s="40"/>
      <c r="D15" s="366"/>
      <c r="E15" s="366"/>
      <c r="F15" s="53"/>
      <c r="G15" s="366"/>
      <c r="H15" s="53"/>
      <c r="I15" s="366"/>
      <c r="J15" s="53"/>
      <c r="K15" s="53"/>
      <c r="L15" s="522">
        <v>0</v>
      </c>
      <c r="M15" s="523"/>
      <c r="N15" s="524"/>
      <c r="O15" s="500">
        <v>-2</v>
      </c>
      <c r="P15" s="501"/>
      <c r="Q15" s="366"/>
      <c r="R15" s="53"/>
      <c r="S15" s="366"/>
      <c r="T15" s="53"/>
      <c r="U15" s="366"/>
      <c r="V15" s="53"/>
      <c r="W15" s="366"/>
      <c r="X15" s="54"/>
      <c r="Y15" s="66"/>
      <c r="Z15" s="38"/>
      <c r="AA15" s="66"/>
      <c r="AB15" s="38"/>
      <c r="AC15" s="66"/>
      <c r="AD15" s="69"/>
    </row>
    <row r="16" spans="1:30" s="57" customFormat="1" ht="18.95" customHeight="1" x14ac:dyDescent="0.15">
      <c r="A16" s="58" t="s">
        <v>44</v>
      </c>
      <c r="B16" s="442">
        <v>2865</v>
      </c>
      <c r="C16" s="443"/>
      <c r="D16" s="59">
        <v>1</v>
      </c>
      <c r="E16" s="451">
        <v>0</v>
      </c>
      <c r="F16" s="452"/>
      <c r="G16" s="451">
        <v>1</v>
      </c>
      <c r="H16" s="452"/>
      <c r="I16" s="451">
        <f>E16+G16</f>
        <v>1</v>
      </c>
      <c r="J16" s="528"/>
      <c r="K16" s="452"/>
      <c r="L16" s="534" t="s">
        <v>276</v>
      </c>
      <c r="M16" s="535"/>
      <c r="N16" s="536"/>
      <c r="O16" s="502">
        <v>-1</v>
      </c>
      <c r="P16" s="503"/>
      <c r="Q16" s="451">
        <v>634</v>
      </c>
      <c r="R16" s="452"/>
      <c r="S16" s="453" t="s">
        <v>277</v>
      </c>
      <c r="T16" s="454"/>
      <c r="U16" s="453" t="s">
        <v>278</v>
      </c>
      <c r="V16" s="454"/>
      <c r="W16" s="451">
        <v>333</v>
      </c>
      <c r="X16" s="452"/>
      <c r="Y16" s="442">
        <f>'（２）飼養規模別飼養戸数'!Y34</f>
        <v>0</v>
      </c>
      <c r="Z16" s="443"/>
      <c r="AA16" s="442">
        <v>0</v>
      </c>
      <c r="AB16" s="443"/>
      <c r="AC16" s="442">
        <v>0</v>
      </c>
      <c r="AD16" s="444"/>
    </row>
    <row r="17" spans="1:30" s="57" customFormat="1" ht="18.95" customHeight="1" x14ac:dyDescent="0.15">
      <c r="A17" s="51"/>
      <c r="B17" s="66"/>
      <c r="C17" s="40"/>
      <c r="D17" s="366"/>
      <c r="E17" s="366"/>
      <c r="F17" s="53"/>
      <c r="G17" s="366"/>
      <c r="H17" s="53"/>
      <c r="I17" s="366"/>
      <c r="J17" s="53"/>
      <c r="K17" s="53"/>
      <c r="L17" s="519"/>
      <c r="M17" s="520"/>
      <c r="N17" s="521"/>
      <c r="O17" s="445">
        <v>48</v>
      </c>
      <c r="P17" s="446"/>
      <c r="Q17" s="366"/>
      <c r="R17" s="53"/>
      <c r="S17" s="366"/>
      <c r="T17" s="53"/>
      <c r="U17" s="366"/>
      <c r="V17" s="53"/>
      <c r="W17" s="366"/>
      <c r="X17" s="54"/>
      <c r="Y17" s="66"/>
      <c r="Z17" s="38"/>
      <c r="AA17" s="66"/>
      <c r="AB17" s="38"/>
      <c r="AC17" s="66"/>
      <c r="AD17" s="69"/>
    </row>
    <row r="18" spans="1:30" s="57" customFormat="1" ht="18.95" customHeight="1" x14ac:dyDescent="0.15">
      <c r="A18" s="51"/>
      <c r="B18" s="66"/>
      <c r="C18" s="40"/>
      <c r="D18" s="366"/>
      <c r="E18" s="366"/>
      <c r="F18" s="53"/>
      <c r="G18" s="366"/>
      <c r="H18" s="53"/>
      <c r="I18" s="366"/>
      <c r="J18" s="53"/>
      <c r="K18" s="53"/>
      <c r="L18" s="504">
        <v>7</v>
      </c>
      <c r="M18" s="505"/>
      <c r="N18" s="506"/>
      <c r="O18" s="447">
        <v>-4</v>
      </c>
      <c r="P18" s="448"/>
      <c r="Q18" s="366"/>
      <c r="R18" s="53"/>
      <c r="S18" s="366"/>
      <c r="T18" s="53"/>
      <c r="U18" s="366"/>
      <c r="V18" s="53"/>
      <c r="W18" s="366"/>
      <c r="X18" s="54"/>
      <c r="Y18" s="66"/>
      <c r="Z18" s="38"/>
      <c r="AA18" s="66"/>
      <c r="AB18" s="38"/>
      <c r="AC18" s="66"/>
      <c r="AD18" s="69"/>
    </row>
    <row r="19" spans="1:30" s="57" customFormat="1" ht="18.95" customHeight="1" x14ac:dyDescent="0.15">
      <c r="A19" s="58" t="s">
        <v>45</v>
      </c>
      <c r="B19" s="442">
        <v>6397</v>
      </c>
      <c r="C19" s="443"/>
      <c r="D19" s="59">
        <v>20</v>
      </c>
      <c r="E19" s="451">
        <v>700</v>
      </c>
      <c r="F19" s="452"/>
      <c r="G19" s="451">
        <v>363</v>
      </c>
      <c r="H19" s="452"/>
      <c r="I19" s="451">
        <f>E19+G19</f>
        <v>1063</v>
      </c>
      <c r="J19" s="528"/>
      <c r="K19" s="452"/>
      <c r="L19" s="455">
        <v>-3</v>
      </c>
      <c r="M19" s="515"/>
      <c r="N19" s="456"/>
      <c r="O19" s="455">
        <v>-5</v>
      </c>
      <c r="P19" s="456"/>
      <c r="Q19" s="451">
        <v>5150</v>
      </c>
      <c r="R19" s="452"/>
      <c r="S19" s="451">
        <v>532</v>
      </c>
      <c r="T19" s="452"/>
      <c r="U19" s="451">
        <v>49</v>
      </c>
      <c r="V19" s="452"/>
      <c r="W19" s="451">
        <v>2003</v>
      </c>
      <c r="X19" s="452"/>
      <c r="Y19" s="442">
        <v>9</v>
      </c>
      <c r="Z19" s="443"/>
      <c r="AA19" s="442">
        <v>19658</v>
      </c>
      <c r="AB19" s="443"/>
      <c r="AC19" s="442">
        <v>1623</v>
      </c>
      <c r="AD19" s="444"/>
    </row>
    <row r="20" spans="1:30" s="57" customFormat="1" ht="18.95" customHeight="1" x14ac:dyDescent="0.15">
      <c r="A20" s="51"/>
      <c r="B20" s="66"/>
      <c r="C20" s="40"/>
      <c r="D20" s="366"/>
      <c r="E20" s="366"/>
      <c r="F20" s="53"/>
      <c r="G20" s="366"/>
      <c r="H20" s="53"/>
      <c r="I20" s="366"/>
      <c r="J20" s="53"/>
      <c r="K20" s="53"/>
      <c r="L20" s="519"/>
      <c r="M20" s="520"/>
      <c r="N20" s="521"/>
      <c r="O20" s="445">
        <v>28</v>
      </c>
      <c r="P20" s="446"/>
      <c r="Q20" s="366"/>
      <c r="R20" s="53"/>
      <c r="S20" s="366"/>
      <c r="T20" s="53"/>
      <c r="U20" s="366"/>
      <c r="V20" s="53"/>
      <c r="W20" s="366"/>
      <c r="X20" s="54"/>
      <c r="Y20" s="66"/>
      <c r="Z20" s="38"/>
      <c r="AA20" s="66"/>
      <c r="AB20" s="38"/>
      <c r="AC20" s="66"/>
      <c r="AD20" s="69"/>
    </row>
    <row r="21" spans="1:30" s="57" customFormat="1" ht="18.95" customHeight="1" x14ac:dyDescent="0.15">
      <c r="A21" s="51"/>
      <c r="B21" s="66"/>
      <c r="C21" s="40"/>
      <c r="D21" s="366"/>
      <c r="E21" s="366"/>
      <c r="F21" s="53"/>
      <c r="G21" s="366"/>
      <c r="H21" s="53"/>
      <c r="I21" s="366"/>
      <c r="J21" s="53"/>
      <c r="K21" s="53"/>
      <c r="L21" s="522">
        <v>83</v>
      </c>
      <c r="M21" s="523"/>
      <c r="N21" s="524"/>
      <c r="O21" s="447">
        <v>-1</v>
      </c>
      <c r="P21" s="448"/>
      <c r="Q21" s="366"/>
      <c r="R21" s="53"/>
      <c r="S21" s="366"/>
      <c r="T21" s="53"/>
      <c r="U21" s="366"/>
      <c r="V21" s="53"/>
      <c r="W21" s="366"/>
      <c r="X21" s="54"/>
      <c r="Y21" s="66"/>
      <c r="Z21" s="38"/>
      <c r="AA21" s="66"/>
      <c r="AB21" s="38"/>
      <c r="AC21" s="66"/>
      <c r="AD21" s="69"/>
    </row>
    <row r="22" spans="1:30" s="57" customFormat="1" ht="18.95" customHeight="1" x14ac:dyDescent="0.15">
      <c r="A22" s="58" t="s">
        <v>46</v>
      </c>
      <c r="B22" s="442">
        <v>9300</v>
      </c>
      <c r="C22" s="443"/>
      <c r="D22" s="59">
        <v>16</v>
      </c>
      <c r="E22" s="451">
        <v>850</v>
      </c>
      <c r="F22" s="452"/>
      <c r="G22" s="451">
        <v>205</v>
      </c>
      <c r="H22" s="452"/>
      <c r="I22" s="451">
        <f>E22+G22</f>
        <v>1055</v>
      </c>
      <c r="J22" s="528"/>
      <c r="K22" s="452"/>
      <c r="L22" s="502">
        <v>-5</v>
      </c>
      <c r="M22" s="533"/>
      <c r="N22" s="503"/>
      <c r="O22" s="455">
        <v>-3</v>
      </c>
      <c r="P22" s="456"/>
      <c r="Q22" s="451">
        <v>1963</v>
      </c>
      <c r="R22" s="452"/>
      <c r="S22" s="451">
        <v>0</v>
      </c>
      <c r="T22" s="452"/>
      <c r="U22" s="453" t="s">
        <v>278</v>
      </c>
      <c r="V22" s="454"/>
      <c r="W22" s="451">
        <v>565</v>
      </c>
      <c r="X22" s="452"/>
      <c r="Y22" s="442">
        <v>10</v>
      </c>
      <c r="Z22" s="443"/>
      <c r="AA22" s="442">
        <v>33658</v>
      </c>
      <c r="AB22" s="443"/>
      <c r="AC22" s="442">
        <v>2967</v>
      </c>
      <c r="AD22" s="444"/>
    </row>
    <row r="23" spans="1:30" s="65" customFormat="1" ht="18.95" customHeight="1" x14ac:dyDescent="0.15">
      <c r="A23" s="60"/>
      <c r="B23" s="66"/>
      <c r="C23" s="40"/>
      <c r="D23" s="61"/>
      <c r="E23" s="61"/>
      <c r="F23" s="62"/>
      <c r="G23" s="61"/>
      <c r="H23" s="62"/>
      <c r="I23" s="61"/>
      <c r="J23" s="62"/>
      <c r="K23" s="62"/>
      <c r="L23" s="519"/>
      <c r="M23" s="520"/>
      <c r="N23" s="521"/>
      <c r="O23" s="445">
        <v>8</v>
      </c>
      <c r="P23" s="446"/>
      <c r="Q23" s="61"/>
      <c r="R23" s="62"/>
      <c r="S23" s="61"/>
      <c r="T23" s="62"/>
      <c r="U23" s="61"/>
      <c r="V23" s="62"/>
      <c r="W23" s="61"/>
      <c r="X23" s="63"/>
      <c r="Y23" s="66"/>
      <c r="Z23" s="38"/>
      <c r="AA23" s="66"/>
      <c r="AB23" s="38"/>
      <c r="AC23" s="66"/>
      <c r="AD23" s="69"/>
    </row>
    <row r="24" spans="1:30" s="65" customFormat="1" ht="18.95" customHeight="1" x14ac:dyDescent="0.15">
      <c r="A24" s="60"/>
      <c r="B24" s="66"/>
      <c r="C24" s="40"/>
      <c r="D24" s="61"/>
      <c r="E24" s="61"/>
      <c r="F24" s="62"/>
      <c r="G24" s="61"/>
      <c r="H24" s="62"/>
      <c r="I24" s="61"/>
      <c r="J24" s="62"/>
      <c r="K24" s="62"/>
      <c r="L24" s="522">
        <v>13</v>
      </c>
      <c r="M24" s="523"/>
      <c r="N24" s="524"/>
      <c r="O24" s="447" t="s">
        <v>280</v>
      </c>
      <c r="P24" s="448"/>
      <c r="Q24" s="61"/>
      <c r="R24" s="62"/>
      <c r="S24" s="61"/>
      <c r="T24" s="62"/>
      <c r="U24" s="61"/>
      <c r="V24" s="62"/>
      <c r="W24" s="61"/>
      <c r="X24" s="63"/>
      <c r="Y24" s="66"/>
      <c r="Z24" s="38"/>
      <c r="AA24" s="66"/>
      <c r="AB24" s="38"/>
      <c r="AC24" s="66"/>
      <c r="AD24" s="69"/>
    </row>
    <row r="25" spans="1:30" s="57" customFormat="1" ht="18.95" customHeight="1" x14ac:dyDescent="0.15">
      <c r="A25" s="58" t="s">
        <v>47</v>
      </c>
      <c r="B25" s="442">
        <v>5164</v>
      </c>
      <c r="C25" s="443"/>
      <c r="D25" s="59">
        <v>14</v>
      </c>
      <c r="E25" s="451">
        <v>416</v>
      </c>
      <c r="F25" s="452"/>
      <c r="G25" s="451">
        <v>168</v>
      </c>
      <c r="H25" s="452"/>
      <c r="I25" s="451">
        <f>E25+G25</f>
        <v>584</v>
      </c>
      <c r="J25" s="528"/>
      <c r="K25" s="452"/>
      <c r="L25" s="531">
        <v>-1</v>
      </c>
      <c r="M25" s="532"/>
      <c r="N25" s="499"/>
      <c r="O25" s="449">
        <v>-2</v>
      </c>
      <c r="P25" s="450"/>
      <c r="Q25" s="451">
        <v>502</v>
      </c>
      <c r="R25" s="452"/>
      <c r="S25" s="453">
        <v>0</v>
      </c>
      <c r="T25" s="454"/>
      <c r="U25" s="453" t="s">
        <v>278</v>
      </c>
      <c r="V25" s="454"/>
      <c r="W25" s="451">
        <v>250</v>
      </c>
      <c r="X25" s="452"/>
      <c r="Y25" s="442">
        <v>2</v>
      </c>
      <c r="Z25" s="443"/>
      <c r="AA25" s="442">
        <v>3225</v>
      </c>
      <c r="AB25" s="443"/>
      <c r="AC25" s="442">
        <v>1070</v>
      </c>
      <c r="AD25" s="444"/>
    </row>
    <row r="26" spans="1:30" ht="18.95" customHeight="1" x14ac:dyDescent="0.15">
      <c r="A26" s="41"/>
      <c r="B26" s="66"/>
      <c r="C26" s="40"/>
      <c r="D26" s="66"/>
      <c r="E26" s="66"/>
      <c r="F26" s="40"/>
      <c r="G26" s="66"/>
      <c r="H26" s="40"/>
      <c r="I26" s="66"/>
      <c r="J26" s="40"/>
      <c r="K26" s="40"/>
      <c r="L26" s="67"/>
      <c r="M26" s="46"/>
      <c r="N26" s="68"/>
      <c r="O26" s="489">
        <f>O8+O11+O14+O17+O20+O23</f>
        <v>186</v>
      </c>
      <c r="P26" s="490"/>
      <c r="Q26" s="66"/>
      <c r="R26" s="40"/>
      <c r="S26" s="66"/>
      <c r="T26" s="40"/>
      <c r="U26" s="66"/>
      <c r="V26" s="40"/>
      <c r="W26" s="66"/>
      <c r="X26" s="38"/>
      <c r="Y26" s="66"/>
      <c r="Z26" s="38"/>
      <c r="AA26" s="66"/>
      <c r="AB26" s="38"/>
      <c r="AC26" s="66"/>
      <c r="AD26" s="69"/>
    </row>
    <row r="27" spans="1:30" ht="18.95" customHeight="1" x14ac:dyDescent="0.15">
      <c r="A27" s="41"/>
      <c r="B27" s="66"/>
      <c r="C27" s="40"/>
      <c r="D27" s="66"/>
      <c r="E27" s="66"/>
      <c r="F27" s="40"/>
      <c r="G27" s="66"/>
      <c r="H27" s="40"/>
      <c r="I27" s="66"/>
      <c r="J27" s="40"/>
      <c r="K27" s="40"/>
      <c r="L27" s="516">
        <f>L9+L12+L15+L18+L21+L24</f>
        <v>525</v>
      </c>
      <c r="M27" s="517"/>
      <c r="N27" s="518"/>
      <c r="O27" s="491">
        <f t="shared" ref="O27:O28" si="0">O9+O12+O15+O18+O21+O24</f>
        <v>-23</v>
      </c>
      <c r="P27" s="492"/>
      <c r="Q27" s="66"/>
      <c r="R27" s="40"/>
      <c r="S27" s="66"/>
      <c r="T27" s="40"/>
      <c r="U27" s="66"/>
      <c r="V27" s="40"/>
      <c r="W27" s="66"/>
      <c r="X27" s="38"/>
      <c r="Y27" s="66"/>
      <c r="Z27" s="38"/>
      <c r="AA27" s="66"/>
      <c r="AB27" s="38"/>
      <c r="AC27" s="66"/>
      <c r="AD27" s="69"/>
    </row>
    <row r="28" spans="1:30" ht="18.95" customHeight="1" thickBot="1" x14ac:dyDescent="0.2">
      <c r="A28" s="70" t="s">
        <v>30</v>
      </c>
      <c r="B28" s="426">
        <f>B10+B13+B16+B19+B22+B25</f>
        <v>41351</v>
      </c>
      <c r="C28" s="427"/>
      <c r="D28" s="71">
        <f>SUM(D10:D25)</f>
        <v>157</v>
      </c>
      <c r="E28" s="426">
        <f>SUM(E10:E25)</f>
        <v>7343</v>
      </c>
      <c r="F28" s="427"/>
      <c r="G28" s="426">
        <f>SUM(G10:G25)</f>
        <v>2942</v>
      </c>
      <c r="H28" s="427"/>
      <c r="I28" s="426">
        <f>SUM(I10:I25)</f>
        <v>10285</v>
      </c>
      <c r="J28" s="530"/>
      <c r="K28" s="427"/>
      <c r="L28" s="493">
        <f>L10+L13+L16+L19+L22+L25</f>
        <v>-33</v>
      </c>
      <c r="M28" s="529"/>
      <c r="N28" s="494"/>
      <c r="O28" s="493">
        <f t="shared" si="0"/>
        <v>-24</v>
      </c>
      <c r="P28" s="494"/>
      <c r="Q28" s="426">
        <f>SUM(Q10:Q25)</f>
        <v>21787</v>
      </c>
      <c r="R28" s="427"/>
      <c r="S28" s="426">
        <f>SUM(S10:S25)</f>
        <v>1631</v>
      </c>
      <c r="T28" s="427"/>
      <c r="U28" s="426">
        <f>SUM(U10:U25)</f>
        <v>49</v>
      </c>
      <c r="V28" s="427"/>
      <c r="W28" s="426">
        <f>SUM(W10:W25)</f>
        <v>5957</v>
      </c>
      <c r="X28" s="427"/>
      <c r="Y28" s="426">
        <f>SUM(Y10:Y25)</f>
        <v>39</v>
      </c>
      <c r="Z28" s="427"/>
      <c r="AA28" s="426">
        <f>SUM(AA10:AA25)</f>
        <v>83487</v>
      </c>
      <c r="AB28" s="427"/>
      <c r="AC28" s="426">
        <f>SUM(AC10:AC25)</f>
        <v>7244</v>
      </c>
      <c r="AD28" s="428"/>
    </row>
    <row r="29" spans="1:30" s="32" customFormat="1" ht="18.95" customHeight="1" x14ac:dyDescent="0.15">
      <c r="A29" s="425" t="s">
        <v>147</v>
      </c>
      <c r="B29" s="425"/>
      <c r="C29" s="425"/>
      <c r="D29" s="425"/>
      <c r="E29" s="425"/>
      <c r="F29" s="425"/>
      <c r="G29" s="425"/>
      <c r="H29" s="425"/>
      <c r="I29" s="425"/>
      <c r="J29" s="425"/>
      <c r="K29" s="425"/>
      <c r="L29" s="425"/>
      <c r="M29" s="425"/>
      <c r="N29" s="425"/>
      <c r="O29" s="425" t="s">
        <v>228</v>
      </c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5"/>
      <c r="AC29" s="425"/>
      <c r="AD29" s="425"/>
    </row>
    <row r="30" spans="1:30" ht="18.95" customHeight="1" thickBot="1" x14ac:dyDescent="0.2">
      <c r="O30" s="429" t="s">
        <v>234</v>
      </c>
      <c r="P30" s="429"/>
      <c r="Q30" s="429"/>
      <c r="R30" s="429"/>
      <c r="S30" s="429"/>
      <c r="T30" s="429"/>
      <c r="U30" s="429"/>
      <c r="V30" s="429"/>
      <c r="W30" s="429"/>
      <c r="X30" s="429"/>
      <c r="Y30" s="429"/>
      <c r="Z30" s="429"/>
      <c r="AA30" s="429"/>
      <c r="AB30" s="429"/>
      <c r="AC30" s="429"/>
      <c r="AD30" s="429"/>
    </row>
    <row r="31" spans="1:30" ht="18.95" customHeight="1" x14ac:dyDescent="0.15">
      <c r="A31" s="37" t="s">
        <v>23</v>
      </c>
      <c r="B31" s="430" t="s">
        <v>233</v>
      </c>
      <c r="C31" s="527"/>
      <c r="D31" s="431"/>
      <c r="E31" s="430" t="s">
        <v>135</v>
      </c>
      <c r="F31" s="431"/>
      <c r="G31" s="465" t="s">
        <v>136</v>
      </c>
      <c r="H31" s="466"/>
      <c r="I31" s="466"/>
      <c r="J31" s="466"/>
      <c r="K31" s="466"/>
      <c r="L31" s="466"/>
      <c r="M31" s="466"/>
      <c r="N31" s="468"/>
      <c r="O31" s="430" t="s">
        <v>131</v>
      </c>
      <c r="P31" s="431"/>
      <c r="Q31" s="430" t="s">
        <v>25</v>
      </c>
      <c r="R31" s="431"/>
      <c r="S31" s="430" t="s">
        <v>146</v>
      </c>
      <c r="T31" s="431"/>
      <c r="U31" s="430" t="s">
        <v>145</v>
      </c>
      <c r="V31" s="431"/>
      <c r="W31" s="434" t="s">
        <v>140</v>
      </c>
      <c r="X31" s="435"/>
      <c r="Y31" s="430" t="s">
        <v>144</v>
      </c>
      <c r="Z31" s="431"/>
      <c r="AA31" s="430" t="s">
        <v>137</v>
      </c>
      <c r="AB31" s="431"/>
      <c r="AC31" s="430" t="s">
        <v>139</v>
      </c>
      <c r="AD31" s="436"/>
    </row>
    <row r="32" spans="1:30" ht="18.95" customHeight="1" x14ac:dyDescent="0.15">
      <c r="A32" s="41"/>
      <c r="B32" s="432"/>
      <c r="C32" s="512"/>
      <c r="D32" s="433"/>
      <c r="E32" s="432"/>
      <c r="F32" s="433"/>
      <c r="G32" s="474" t="s">
        <v>138</v>
      </c>
      <c r="H32" s="513"/>
      <c r="I32" s="474" t="s">
        <v>26</v>
      </c>
      <c r="J32" s="513"/>
      <c r="K32" s="474" t="s">
        <v>27</v>
      </c>
      <c r="L32" s="513"/>
      <c r="M32" s="474" t="s">
        <v>139</v>
      </c>
      <c r="N32" s="476"/>
      <c r="O32" s="438" t="s">
        <v>224</v>
      </c>
      <c r="P32" s="439"/>
      <c r="Q32" s="432"/>
      <c r="R32" s="433"/>
      <c r="S32" s="432"/>
      <c r="T32" s="433"/>
      <c r="U32" s="432"/>
      <c r="V32" s="433"/>
      <c r="W32" s="440" t="s">
        <v>141</v>
      </c>
      <c r="X32" s="441"/>
      <c r="Y32" s="432"/>
      <c r="Z32" s="433"/>
      <c r="AA32" s="432"/>
      <c r="AB32" s="433"/>
      <c r="AC32" s="432"/>
      <c r="AD32" s="437"/>
    </row>
    <row r="33" spans="1:30" ht="18.95" customHeight="1" x14ac:dyDescent="0.15">
      <c r="A33" s="44" t="s">
        <v>28</v>
      </c>
      <c r="B33" s="229" t="s">
        <v>31</v>
      </c>
      <c r="C33" s="525" t="s">
        <v>216</v>
      </c>
      <c r="D33" s="526"/>
      <c r="E33" s="229" t="s">
        <v>31</v>
      </c>
      <c r="F33" s="229" t="s">
        <v>214</v>
      </c>
      <c r="G33" s="229" t="s">
        <v>31</v>
      </c>
      <c r="H33" s="229" t="s">
        <v>214</v>
      </c>
      <c r="I33" s="229" t="s">
        <v>31</v>
      </c>
      <c r="J33" s="229" t="s">
        <v>214</v>
      </c>
      <c r="K33" s="229" t="s">
        <v>31</v>
      </c>
      <c r="L33" s="229" t="s">
        <v>214</v>
      </c>
      <c r="M33" s="229" t="s">
        <v>31</v>
      </c>
      <c r="N33" s="233" t="s">
        <v>214</v>
      </c>
      <c r="O33" s="354" t="s">
        <v>31</v>
      </c>
      <c r="P33" s="230" t="s">
        <v>214</v>
      </c>
      <c r="Q33" s="354" t="s">
        <v>31</v>
      </c>
      <c r="R33" s="354" t="s">
        <v>31</v>
      </c>
      <c r="S33" s="354" t="s">
        <v>31</v>
      </c>
      <c r="T33" s="354" t="s">
        <v>31</v>
      </c>
      <c r="U33" s="354" t="s">
        <v>31</v>
      </c>
      <c r="V33" s="354" t="s">
        <v>31</v>
      </c>
      <c r="W33" s="354" t="s">
        <v>31</v>
      </c>
      <c r="X33" s="354" t="s">
        <v>31</v>
      </c>
      <c r="Y33" s="354" t="s">
        <v>31</v>
      </c>
      <c r="Z33" s="354" t="s">
        <v>31</v>
      </c>
      <c r="AA33" s="354" t="s">
        <v>31</v>
      </c>
      <c r="AB33" s="354" t="s">
        <v>31</v>
      </c>
      <c r="AC33" s="354" t="s">
        <v>31</v>
      </c>
      <c r="AD33" s="231" t="s">
        <v>31</v>
      </c>
    </row>
    <row r="34" spans="1:30" ht="18.95" customHeight="1" x14ac:dyDescent="0.15">
      <c r="A34" s="47" t="s">
        <v>32</v>
      </c>
      <c r="B34" s="180" t="s">
        <v>33</v>
      </c>
      <c r="C34" s="180" t="s">
        <v>217</v>
      </c>
      <c r="D34" s="180" t="s">
        <v>34</v>
      </c>
      <c r="E34" s="180" t="s">
        <v>33</v>
      </c>
      <c r="F34" s="180" t="s">
        <v>218</v>
      </c>
      <c r="G34" s="180" t="s">
        <v>33</v>
      </c>
      <c r="H34" s="180" t="s">
        <v>219</v>
      </c>
      <c r="I34" s="180" t="s">
        <v>33</v>
      </c>
      <c r="J34" s="180" t="s">
        <v>219</v>
      </c>
      <c r="K34" s="180" t="s">
        <v>33</v>
      </c>
      <c r="L34" s="180" t="s">
        <v>219</v>
      </c>
      <c r="M34" s="180" t="s">
        <v>33</v>
      </c>
      <c r="N34" s="234" t="s">
        <v>219</v>
      </c>
      <c r="O34" s="346" t="s">
        <v>33</v>
      </c>
      <c r="P34" s="358" t="s">
        <v>215</v>
      </c>
      <c r="Q34" s="346" t="s">
        <v>33</v>
      </c>
      <c r="R34" s="346" t="s">
        <v>35</v>
      </c>
      <c r="S34" s="346" t="s">
        <v>33</v>
      </c>
      <c r="T34" s="346" t="s">
        <v>35</v>
      </c>
      <c r="U34" s="346" t="s">
        <v>33</v>
      </c>
      <c r="V34" s="346" t="s">
        <v>35</v>
      </c>
      <c r="W34" s="346" t="s">
        <v>33</v>
      </c>
      <c r="X34" s="346" t="s">
        <v>36</v>
      </c>
      <c r="Y34" s="346" t="s">
        <v>33</v>
      </c>
      <c r="Z34" s="346" t="s">
        <v>36</v>
      </c>
      <c r="AA34" s="346" t="s">
        <v>33</v>
      </c>
      <c r="AB34" s="346" t="s">
        <v>36</v>
      </c>
      <c r="AC34" s="346" t="s">
        <v>33</v>
      </c>
      <c r="AD34" s="232" t="s">
        <v>37</v>
      </c>
    </row>
    <row r="35" spans="1:30" s="32" customFormat="1" ht="18.95" customHeight="1" x14ac:dyDescent="0.15">
      <c r="A35" s="97"/>
      <c r="B35" s="243" t="s">
        <v>38</v>
      </c>
      <c r="C35" s="243" t="s">
        <v>40</v>
      </c>
      <c r="D35" s="243" t="s">
        <v>40</v>
      </c>
      <c r="E35" s="243" t="s">
        <v>38</v>
      </c>
      <c r="F35" s="243" t="s">
        <v>40</v>
      </c>
      <c r="G35" s="243" t="s">
        <v>38</v>
      </c>
      <c r="H35" s="243" t="s">
        <v>39</v>
      </c>
      <c r="I35" s="243" t="s">
        <v>38</v>
      </c>
      <c r="J35" s="243" t="s">
        <v>39</v>
      </c>
      <c r="K35" s="243" t="s">
        <v>38</v>
      </c>
      <c r="L35" s="243" t="s">
        <v>39</v>
      </c>
      <c r="M35" s="243" t="s">
        <v>38</v>
      </c>
      <c r="N35" s="244" t="s">
        <v>39</v>
      </c>
      <c r="O35" s="243" t="s">
        <v>38</v>
      </c>
      <c r="P35" s="245" t="s">
        <v>41</v>
      </c>
      <c r="Q35" s="243" t="s">
        <v>38</v>
      </c>
      <c r="R35" s="243" t="s">
        <v>39</v>
      </c>
      <c r="S35" s="243" t="s">
        <v>38</v>
      </c>
      <c r="T35" s="243" t="s">
        <v>39</v>
      </c>
      <c r="U35" s="243" t="s">
        <v>38</v>
      </c>
      <c r="V35" s="243" t="s">
        <v>39</v>
      </c>
      <c r="W35" s="243" t="s">
        <v>38</v>
      </c>
      <c r="X35" s="243" t="s">
        <v>40</v>
      </c>
      <c r="Y35" s="243" t="s">
        <v>38</v>
      </c>
      <c r="Z35" s="243" t="s">
        <v>40</v>
      </c>
      <c r="AA35" s="243" t="s">
        <v>38</v>
      </c>
      <c r="AB35" s="243" t="s">
        <v>40</v>
      </c>
      <c r="AC35" s="243" t="s">
        <v>38</v>
      </c>
      <c r="AD35" s="244" t="s">
        <v>42</v>
      </c>
    </row>
    <row r="36" spans="1:30" ht="18.95" customHeight="1" x14ac:dyDescent="0.15">
      <c r="A36" s="41"/>
      <c r="B36" s="295"/>
      <c r="C36" s="295"/>
      <c r="D36" s="43"/>
      <c r="E36" s="43"/>
      <c r="F36" s="43"/>
      <c r="G36" s="77"/>
      <c r="H36" s="86"/>
      <c r="I36" s="43"/>
      <c r="J36" s="43"/>
      <c r="K36" s="43"/>
      <c r="L36" s="43"/>
      <c r="M36" s="43"/>
      <c r="N36" s="73"/>
      <c r="O36" s="43"/>
      <c r="P36" s="72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73"/>
    </row>
    <row r="37" spans="1:30" s="57" customFormat="1" ht="18.95" customHeight="1" x14ac:dyDescent="0.15">
      <c r="A37" s="58" t="s">
        <v>43</v>
      </c>
      <c r="B37" s="291">
        <v>28</v>
      </c>
      <c r="C37" s="291">
        <v>606185</v>
      </c>
      <c r="D37" s="74">
        <v>568361</v>
      </c>
      <c r="E37" s="74">
        <v>12</v>
      </c>
      <c r="F37" s="74">
        <v>541249</v>
      </c>
      <c r="G37" s="297">
        <v>16</v>
      </c>
      <c r="H37" s="297">
        <v>306</v>
      </c>
      <c r="I37" s="297">
        <v>1</v>
      </c>
      <c r="J37" s="297">
        <v>2</v>
      </c>
      <c r="K37" s="143">
        <v>11</v>
      </c>
      <c r="L37" s="143">
        <v>263</v>
      </c>
      <c r="M37" s="143">
        <v>4</v>
      </c>
      <c r="N37" s="114">
        <v>41</v>
      </c>
      <c r="O37" s="237">
        <v>41</v>
      </c>
      <c r="P37" s="238">
        <v>1225</v>
      </c>
      <c r="Q37" s="59">
        <v>0</v>
      </c>
      <c r="R37" s="59">
        <v>0</v>
      </c>
      <c r="S37" s="59">
        <v>1</v>
      </c>
      <c r="T37" s="59">
        <v>13</v>
      </c>
      <c r="U37" s="59">
        <v>4</v>
      </c>
      <c r="V37" s="59">
        <v>73</v>
      </c>
      <c r="W37" s="59">
        <v>0</v>
      </c>
      <c r="X37" s="59">
        <v>0</v>
      </c>
      <c r="Y37" s="59">
        <v>0</v>
      </c>
      <c r="Z37" s="59">
        <v>0</v>
      </c>
      <c r="AA37" s="59">
        <v>0</v>
      </c>
      <c r="AB37" s="59">
        <v>0</v>
      </c>
      <c r="AC37" s="59">
        <v>1</v>
      </c>
      <c r="AD37" s="76">
        <v>6</v>
      </c>
    </row>
    <row r="38" spans="1:30" ht="18.95" customHeight="1" x14ac:dyDescent="0.15">
      <c r="A38" s="41"/>
      <c r="B38" s="292"/>
      <c r="C38" s="292"/>
      <c r="D38" s="77"/>
      <c r="E38" s="77"/>
      <c r="F38" s="77"/>
      <c r="G38" s="77"/>
      <c r="H38" s="86"/>
      <c r="I38" s="77"/>
      <c r="J38" s="77"/>
      <c r="K38" s="77"/>
      <c r="L38" s="77"/>
      <c r="M38" s="78"/>
      <c r="N38" s="154"/>
      <c r="O38" s="79"/>
      <c r="P38" s="80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81"/>
    </row>
    <row r="39" spans="1:30" s="57" customFormat="1" ht="18.95" customHeight="1" x14ac:dyDescent="0.15">
      <c r="A39" s="58" t="s">
        <v>134</v>
      </c>
      <c r="B39" s="291">
        <v>10</v>
      </c>
      <c r="C39" s="291">
        <v>1251695</v>
      </c>
      <c r="D39" s="74">
        <v>1014557</v>
      </c>
      <c r="E39" s="74">
        <v>10</v>
      </c>
      <c r="F39" s="74">
        <v>193225</v>
      </c>
      <c r="G39" s="296">
        <v>5</v>
      </c>
      <c r="H39" s="296">
        <v>466</v>
      </c>
      <c r="I39" s="143">
        <v>3</v>
      </c>
      <c r="J39" s="143">
        <v>463</v>
      </c>
      <c r="K39" s="143">
        <v>2</v>
      </c>
      <c r="L39" s="143">
        <v>3</v>
      </c>
      <c r="M39" s="296">
        <v>0</v>
      </c>
      <c r="N39" s="114">
        <v>0</v>
      </c>
      <c r="O39" s="275">
        <v>28</v>
      </c>
      <c r="P39" s="342">
        <v>3326</v>
      </c>
      <c r="Q39" s="59">
        <v>0</v>
      </c>
      <c r="R39" s="59">
        <v>0</v>
      </c>
      <c r="S39" s="59">
        <v>0</v>
      </c>
      <c r="T39" s="59">
        <v>0</v>
      </c>
      <c r="U39" s="59">
        <v>1</v>
      </c>
      <c r="V39" s="59">
        <v>2</v>
      </c>
      <c r="W39" s="59">
        <v>1</v>
      </c>
      <c r="X39" s="59">
        <v>28</v>
      </c>
      <c r="Y39" s="59">
        <v>1</v>
      </c>
      <c r="Z39" s="59">
        <v>1</v>
      </c>
      <c r="AA39" s="59">
        <v>1</v>
      </c>
      <c r="AB39" s="59">
        <v>1</v>
      </c>
      <c r="AC39" s="59">
        <v>1</v>
      </c>
      <c r="AD39" s="76">
        <v>18</v>
      </c>
    </row>
    <row r="40" spans="1:30" s="57" customFormat="1" ht="18.95" customHeight="1" x14ac:dyDescent="0.15">
      <c r="A40" s="51"/>
      <c r="B40" s="293"/>
      <c r="C40" s="293"/>
      <c r="D40" s="82"/>
      <c r="E40" s="82"/>
      <c r="F40" s="82"/>
      <c r="G40" s="77"/>
      <c r="H40" s="86"/>
      <c r="I40" s="82"/>
      <c r="J40" s="82"/>
      <c r="K40" s="82"/>
      <c r="L40" s="82"/>
      <c r="M40" s="82"/>
      <c r="N40" s="118"/>
      <c r="O40" s="66"/>
      <c r="P40" s="91"/>
      <c r="Q40" s="352"/>
      <c r="R40" s="352"/>
      <c r="S40" s="352"/>
      <c r="T40" s="352"/>
      <c r="U40" s="352"/>
      <c r="V40" s="352"/>
      <c r="W40" s="352"/>
      <c r="X40" s="352"/>
      <c r="Y40" s="352"/>
      <c r="Z40" s="352"/>
      <c r="AA40" s="352"/>
      <c r="AB40" s="352"/>
      <c r="AC40" s="352"/>
      <c r="AD40" s="84"/>
    </row>
    <row r="41" spans="1:30" s="57" customFormat="1" ht="18.95" customHeight="1" x14ac:dyDescent="0.15">
      <c r="A41" s="58" t="s">
        <v>44</v>
      </c>
      <c r="B41" s="291">
        <v>4</v>
      </c>
      <c r="C41" s="291">
        <v>15500</v>
      </c>
      <c r="D41" s="74">
        <v>14800</v>
      </c>
      <c r="E41" s="74">
        <v>1</v>
      </c>
      <c r="F41" s="273">
        <v>20977</v>
      </c>
      <c r="G41" s="296">
        <v>8</v>
      </c>
      <c r="H41" s="296">
        <v>66</v>
      </c>
      <c r="I41" s="143">
        <v>0</v>
      </c>
      <c r="J41" s="143">
        <v>0</v>
      </c>
      <c r="K41" s="143">
        <v>8</v>
      </c>
      <c r="L41" s="143">
        <v>66</v>
      </c>
      <c r="M41" s="143">
        <v>0</v>
      </c>
      <c r="N41" s="149">
        <v>0</v>
      </c>
      <c r="O41" s="275">
        <v>9</v>
      </c>
      <c r="P41" s="342">
        <v>362</v>
      </c>
      <c r="Q41" s="59">
        <v>0</v>
      </c>
      <c r="R41" s="59">
        <v>0</v>
      </c>
      <c r="S41" s="59">
        <v>1</v>
      </c>
      <c r="T41" s="59">
        <v>1</v>
      </c>
      <c r="U41" s="59">
        <v>15</v>
      </c>
      <c r="V41" s="59">
        <v>78</v>
      </c>
      <c r="W41" s="59">
        <v>1</v>
      </c>
      <c r="X41" s="59">
        <v>40</v>
      </c>
      <c r="Y41" s="59">
        <v>0</v>
      </c>
      <c r="Z41" s="59">
        <v>0</v>
      </c>
      <c r="AA41" s="59">
        <v>1</v>
      </c>
      <c r="AB41" s="59">
        <v>4</v>
      </c>
      <c r="AC41" s="59">
        <v>12</v>
      </c>
      <c r="AD41" s="76">
        <v>174</v>
      </c>
    </row>
    <row r="42" spans="1:30" s="57" customFormat="1" ht="18.95" customHeight="1" x14ac:dyDescent="0.15">
      <c r="A42" s="51"/>
      <c r="B42" s="293"/>
      <c r="C42" s="293"/>
      <c r="D42" s="82"/>
      <c r="E42" s="82"/>
      <c r="F42" s="82"/>
      <c r="G42" s="77"/>
      <c r="H42" s="86"/>
      <c r="I42" s="82"/>
      <c r="J42" s="82"/>
      <c r="K42" s="82"/>
      <c r="L42" s="82"/>
      <c r="M42" s="82"/>
      <c r="N42" s="118"/>
      <c r="O42" s="66"/>
      <c r="P42" s="91"/>
      <c r="Q42" s="352"/>
      <c r="R42" s="352"/>
      <c r="S42" s="352"/>
      <c r="T42" s="352"/>
      <c r="U42" s="352"/>
      <c r="V42" s="352"/>
      <c r="W42" s="352"/>
      <c r="X42" s="352"/>
      <c r="Y42" s="352"/>
      <c r="Z42" s="352"/>
      <c r="AA42" s="352"/>
      <c r="AB42" s="352"/>
      <c r="AC42" s="352"/>
      <c r="AD42" s="84"/>
    </row>
    <row r="43" spans="1:30" s="57" customFormat="1" ht="18.95" customHeight="1" x14ac:dyDescent="0.15">
      <c r="A43" s="58" t="s">
        <v>45</v>
      </c>
      <c r="B43" s="291">
        <v>15</v>
      </c>
      <c r="C43" s="291">
        <v>516250</v>
      </c>
      <c r="D43" s="74">
        <v>450248</v>
      </c>
      <c r="E43" s="74">
        <v>5</v>
      </c>
      <c r="F43" s="74">
        <v>209200</v>
      </c>
      <c r="G43" s="296">
        <v>4</v>
      </c>
      <c r="H43" s="296">
        <v>21</v>
      </c>
      <c r="I43" s="143">
        <v>0</v>
      </c>
      <c r="J43" s="143">
        <v>0</v>
      </c>
      <c r="K43" s="143">
        <v>4</v>
      </c>
      <c r="L43" s="143">
        <v>21</v>
      </c>
      <c r="M43" s="143">
        <v>0</v>
      </c>
      <c r="N43" s="114">
        <v>0</v>
      </c>
      <c r="O43" s="275">
        <v>32</v>
      </c>
      <c r="P43" s="342">
        <v>1249</v>
      </c>
      <c r="Q43" s="59">
        <v>0</v>
      </c>
      <c r="R43" s="59">
        <v>0</v>
      </c>
      <c r="S43" s="59">
        <v>0</v>
      </c>
      <c r="T43" s="59">
        <v>0</v>
      </c>
      <c r="U43" s="59">
        <v>1</v>
      </c>
      <c r="V43" s="59">
        <v>1</v>
      </c>
      <c r="W43" s="85">
        <v>1</v>
      </c>
      <c r="X43" s="85">
        <v>110</v>
      </c>
      <c r="Y43" s="59">
        <v>0</v>
      </c>
      <c r="Z43" s="59">
        <v>0</v>
      </c>
      <c r="AA43" s="59">
        <v>0</v>
      </c>
      <c r="AB43" s="59">
        <v>0</v>
      </c>
      <c r="AC43" s="59">
        <v>2</v>
      </c>
      <c r="AD43" s="76">
        <v>9</v>
      </c>
    </row>
    <row r="44" spans="1:30" s="65" customFormat="1" ht="18.95" customHeight="1" x14ac:dyDescent="0.15">
      <c r="A44" s="60"/>
      <c r="B44" s="294"/>
      <c r="C44" s="294"/>
      <c r="D44" s="86"/>
      <c r="E44" s="86"/>
      <c r="F44" s="86"/>
      <c r="G44" s="77"/>
      <c r="H44" s="86"/>
      <c r="I44" s="86"/>
      <c r="J44" s="86"/>
      <c r="K44" s="86"/>
      <c r="L44" s="86"/>
      <c r="M44" s="82"/>
      <c r="N44" s="118"/>
      <c r="O44" s="66"/>
      <c r="P44" s="9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88"/>
    </row>
    <row r="45" spans="1:30" s="57" customFormat="1" ht="18.95" customHeight="1" x14ac:dyDescent="0.15">
      <c r="A45" s="58" t="s">
        <v>46</v>
      </c>
      <c r="B45" s="291">
        <v>11</v>
      </c>
      <c r="C45" s="291">
        <v>297282</v>
      </c>
      <c r="D45" s="74">
        <v>269165</v>
      </c>
      <c r="E45" s="74">
        <v>7</v>
      </c>
      <c r="F45" s="74">
        <v>239247</v>
      </c>
      <c r="G45" s="297">
        <v>3</v>
      </c>
      <c r="H45" s="297">
        <v>76</v>
      </c>
      <c r="I45" s="143">
        <v>3</v>
      </c>
      <c r="J45" s="143">
        <v>76</v>
      </c>
      <c r="K45" s="297">
        <v>0</v>
      </c>
      <c r="L45" s="297">
        <v>0</v>
      </c>
      <c r="M45" s="253">
        <v>0</v>
      </c>
      <c r="N45" s="149">
        <v>0</v>
      </c>
      <c r="O45" s="275">
        <v>29</v>
      </c>
      <c r="P45" s="342">
        <v>1968</v>
      </c>
      <c r="Q45" s="59">
        <v>0</v>
      </c>
      <c r="R45" s="59">
        <v>0</v>
      </c>
      <c r="S45" s="59">
        <v>0</v>
      </c>
      <c r="T45" s="59">
        <v>0</v>
      </c>
      <c r="U45" s="59">
        <v>0</v>
      </c>
      <c r="V45" s="59">
        <v>0</v>
      </c>
      <c r="W45" s="59">
        <v>1</v>
      </c>
      <c r="X45" s="59">
        <v>1100</v>
      </c>
      <c r="Y45" s="59">
        <v>0</v>
      </c>
      <c r="Z45" s="59">
        <v>0</v>
      </c>
      <c r="AA45" s="59">
        <v>0</v>
      </c>
      <c r="AB45" s="59">
        <v>0</v>
      </c>
      <c r="AC45" s="59">
        <v>0</v>
      </c>
      <c r="AD45" s="76">
        <v>0</v>
      </c>
    </row>
    <row r="46" spans="1:30" s="65" customFormat="1" ht="18.95" customHeight="1" x14ac:dyDescent="0.15">
      <c r="A46" s="60"/>
      <c r="B46" s="294"/>
      <c r="C46" s="294"/>
      <c r="D46" s="86"/>
      <c r="E46" s="86"/>
      <c r="F46" s="86"/>
      <c r="G46" s="77"/>
      <c r="H46" s="86"/>
      <c r="I46" s="86"/>
      <c r="J46" s="86"/>
      <c r="K46" s="86"/>
      <c r="L46" s="86"/>
      <c r="M46" s="86"/>
      <c r="N46" s="120"/>
      <c r="O46" s="66"/>
      <c r="P46" s="9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88"/>
    </row>
    <row r="47" spans="1:30" s="57" customFormat="1" ht="18.95" customHeight="1" x14ac:dyDescent="0.15">
      <c r="A47" s="58" t="s">
        <v>47</v>
      </c>
      <c r="B47" s="291">
        <v>4</v>
      </c>
      <c r="C47" s="291">
        <v>17620</v>
      </c>
      <c r="D47" s="74">
        <v>14400</v>
      </c>
      <c r="E47" s="74">
        <v>1</v>
      </c>
      <c r="F47" s="74">
        <v>44250</v>
      </c>
      <c r="G47" s="258">
        <v>1</v>
      </c>
      <c r="H47" s="258">
        <v>5</v>
      </c>
      <c r="I47" s="143">
        <v>0</v>
      </c>
      <c r="J47" s="143">
        <v>0</v>
      </c>
      <c r="K47" s="143">
        <v>1</v>
      </c>
      <c r="L47" s="143">
        <v>5</v>
      </c>
      <c r="M47" s="259">
        <v>0</v>
      </c>
      <c r="N47" s="149">
        <v>0</v>
      </c>
      <c r="O47" s="275">
        <v>22</v>
      </c>
      <c r="P47" s="342">
        <v>657</v>
      </c>
      <c r="Q47" s="59">
        <v>0</v>
      </c>
      <c r="R47" s="59">
        <v>0</v>
      </c>
      <c r="S47" s="59">
        <v>0</v>
      </c>
      <c r="T47" s="59">
        <v>0</v>
      </c>
      <c r="U47" s="59">
        <v>4</v>
      </c>
      <c r="V47" s="59">
        <v>4</v>
      </c>
      <c r="W47" s="59">
        <v>0</v>
      </c>
      <c r="X47" s="59">
        <v>0</v>
      </c>
      <c r="Y47" s="59">
        <v>0</v>
      </c>
      <c r="Z47" s="59">
        <v>0</v>
      </c>
      <c r="AA47" s="59">
        <v>0</v>
      </c>
      <c r="AB47" s="59">
        <v>0</v>
      </c>
      <c r="AC47" s="275">
        <v>3</v>
      </c>
      <c r="AD47" s="76">
        <v>3</v>
      </c>
    </row>
    <row r="48" spans="1:30" ht="18.95" customHeight="1" x14ac:dyDescent="0.15">
      <c r="A48" s="41"/>
      <c r="B48" s="265"/>
      <c r="C48" s="265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124"/>
      <c r="O48" s="66"/>
      <c r="P48" s="91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92"/>
    </row>
    <row r="49" spans="1:30" ht="18.95" customHeight="1" thickBot="1" x14ac:dyDescent="0.2">
      <c r="A49" s="70" t="s">
        <v>30</v>
      </c>
      <c r="B49" s="267">
        <f>SUM(B37:B47)</f>
        <v>72</v>
      </c>
      <c r="C49" s="267">
        <f t="shared" ref="C49:AD49" si="1">SUM(C37:C47)</f>
        <v>2704532</v>
      </c>
      <c r="D49" s="93">
        <f t="shared" si="1"/>
        <v>2331531</v>
      </c>
      <c r="E49" s="93">
        <f t="shared" si="1"/>
        <v>36</v>
      </c>
      <c r="F49" s="93">
        <f t="shared" si="1"/>
        <v>1248148</v>
      </c>
      <c r="G49" s="145">
        <f t="shared" si="1"/>
        <v>37</v>
      </c>
      <c r="H49" s="145">
        <f t="shared" si="1"/>
        <v>940</v>
      </c>
      <c r="I49" s="145">
        <f t="shared" si="1"/>
        <v>7</v>
      </c>
      <c r="J49" s="145">
        <f t="shared" si="1"/>
        <v>541</v>
      </c>
      <c r="K49" s="145">
        <f t="shared" si="1"/>
        <v>26</v>
      </c>
      <c r="L49" s="145">
        <f t="shared" si="1"/>
        <v>358</v>
      </c>
      <c r="M49" s="145">
        <f t="shared" si="1"/>
        <v>4</v>
      </c>
      <c r="N49" s="128">
        <f t="shared" si="1"/>
        <v>41</v>
      </c>
      <c r="O49" s="71">
        <f t="shared" si="1"/>
        <v>161</v>
      </c>
      <c r="P49" s="343">
        <f t="shared" si="1"/>
        <v>8787</v>
      </c>
      <c r="Q49" s="71">
        <f t="shared" si="1"/>
        <v>0</v>
      </c>
      <c r="R49" s="71">
        <f t="shared" si="1"/>
        <v>0</v>
      </c>
      <c r="S49" s="71">
        <f t="shared" si="1"/>
        <v>2</v>
      </c>
      <c r="T49" s="71">
        <f t="shared" si="1"/>
        <v>14</v>
      </c>
      <c r="U49" s="71">
        <f t="shared" si="1"/>
        <v>25</v>
      </c>
      <c r="V49" s="274">
        <f t="shared" si="1"/>
        <v>158</v>
      </c>
      <c r="W49" s="71">
        <f t="shared" si="1"/>
        <v>4</v>
      </c>
      <c r="X49" s="274">
        <f t="shared" si="1"/>
        <v>1278</v>
      </c>
      <c r="Y49" s="71">
        <f t="shared" si="1"/>
        <v>1</v>
      </c>
      <c r="Z49" s="71">
        <f t="shared" si="1"/>
        <v>1</v>
      </c>
      <c r="AA49" s="71">
        <f t="shared" si="1"/>
        <v>2</v>
      </c>
      <c r="AB49" s="71">
        <f t="shared" si="1"/>
        <v>5</v>
      </c>
      <c r="AC49" s="71">
        <f t="shared" si="1"/>
        <v>19</v>
      </c>
      <c r="AD49" s="95">
        <f t="shared" si="1"/>
        <v>210</v>
      </c>
    </row>
    <row r="50" spans="1:30" ht="18.95" customHeight="1" x14ac:dyDescent="0.15">
      <c r="A50" s="514"/>
      <c r="B50" s="514"/>
      <c r="C50" s="514"/>
      <c r="D50" s="514"/>
      <c r="E50" s="514"/>
      <c r="F50" s="514"/>
      <c r="G50" s="514"/>
      <c r="H50" s="514"/>
      <c r="I50" s="514"/>
      <c r="J50" s="514"/>
      <c r="K50" s="514"/>
      <c r="L50" s="514"/>
      <c r="M50" s="514"/>
      <c r="N50" s="514"/>
      <c r="O50" s="425" t="s">
        <v>279</v>
      </c>
      <c r="P50" s="425"/>
      <c r="Q50" s="425"/>
      <c r="R50" s="425"/>
      <c r="S50" s="425"/>
      <c r="T50" s="425"/>
      <c r="U50" s="425"/>
      <c r="V50" s="425"/>
      <c r="W50" s="425"/>
      <c r="X50" s="425"/>
      <c r="Y50" s="425"/>
      <c r="Z50" s="425"/>
      <c r="AA50" s="425"/>
      <c r="AB50" s="425"/>
      <c r="AC50" s="425"/>
      <c r="AD50" s="425"/>
    </row>
  </sheetData>
  <mergeCells count="184">
    <mergeCell ref="E19:F19"/>
    <mergeCell ref="E10:F10"/>
    <mergeCell ref="I13:K13"/>
    <mergeCell ref="E16:F16"/>
    <mergeCell ref="G13:H13"/>
    <mergeCell ref="L11:N11"/>
    <mergeCell ref="L8:N8"/>
    <mergeCell ref="L13:N13"/>
    <mergeCell ref="E7:F7"/>
    <mergeCell ref="G7:H7"/>
    <mergeCell ref="L12:N12"/>
    <mergeCell ref="I7:K7"/>
    <mergeCell ref="B28:C28"/>
    <mergeCell ref="A29:N29"/>
    <mergeCell ref="I22:K22"/>
    <mergeCell ref="I19:K19"/>
    <mergeCell ref="L28:N28"/>
    <mergeCell ref="G10:H10"/>
    <mergeCell ref="I10:K10"/>
    <mergeCell ref="E13:F13"/>
    <mergeCell ref="E31:F32"/>
    <mergeCell ref="G31:N31"/>
    <mergeCell ref="I28:K28"/>
    <mergeCell ref="I25:K25"/>
    <mergeCell ref="L24:N24"/>
    <mergeCell ref="E28:F28"/>
    <mergeCell ref="E25:F25"/>
    <mergeCell ref="L25:N25"/>
    <mergeCell ref="L22:N22"/>
    <mergeCell ref="G32:H32"/>
    <mergeCell ref="I32:J32"/>
    <mergeCell ref="K32:L32"/>
    <mergeCell ref="M32:N32"/>
    <mergeCell ref="E22:F22"/>
    <mergeCell ref="L16:N16"/>
    <mergeCell ref="I16:K16"/>
    <mergeCell ref="A50:N50"/>
    <mergeCell ref="L10:N10"/>
    <mergeCell ref="L19:N19"/>
    <mergeCell ref="L18:N18"/>
    <mergeCell ref="L27:N27"/>
    <mergeCell ref="L23:N23"/>
    <mergeCell ref="L20:N20"/>
    <mergeCell ref="L17:N17"/>
    <mergeCell ref="L14:N14"/>
    <mergeCell ref="L21:N21"/>
    <mergeCell ref="L15:N15"/>
    <mergeCell ref="G28:H28"/>
    <mergeCell ref="G25:H25"/>
    <mergeCell ref="G22:H22"/>
    <mergeCell ref="G19:H19"/>
    <mergeCell ref="G16:H16"/>
    <mergeCell ref="C33:D33"/>
    <mergeCell ref="B10:C10"/>
    <mergeCell ref="B13:C13"/>
    <mergeCell ref="B16:C16"/>
    <mergeCell ref="B19:C19"/>
    <mergeCell ref="B22:C22"/>
    <mergeCell ref="B25:C25"/>
    <mergeCell ref="B31:D32"/>
    <mergeCell ref="B7:C7"/>
    <mergeCell ref="L7:N7"/>
    <mergeCell ref="O20:P20"/>
    <mergeCell ref="O21:P21"/>
    <mergeCell ref="O22:P22"/>
    <mergeCell ref="O26:P26"/>
    <mergeCell ref="O27:P27"/>
    <mergeCell ref="O28:P28"/>
    <mergeCell ref="L6:N6"/>
    <mergeCell ref="O7:P7"/>
    <mergeCell ref="O10:P10"/>
    <mergeCell ref="O14:P14"/>
    <mergeCell ref="O15:P15"/>
    <mergeCell ref="O16:P16"/>
    <mergeCell ref="L9:N9"/>
    <mergeCell ref="B3:C6"/>
    <mergeCell ref="D4:D6"/>
    <mergeCell ref="I5:K6"/>
    <mergeCell ref="G5:H6"/>
    <mergeCell ref="E5:F6"/>
    <mergeCell ref="D3:K3"/>
    <mergeCell ref="E4:K4"/>
    <mergeCell ref="L4:N5"/>
    <mergeCell ref="L3:N3"/>
    <mergeCell ref="O3:X3"/>
    <mergeCell ref="Y3:AD3"/>
    <mergeCell ref="O4:P4"/>
    <mergeCell ref="Q4:X4"/>
    <mergeCell ref="Y4:Z6"/>
    <mergeCell ref="AA4:AD4"/>
    <mergeCell ref="O5:P5"/>
    <mergeCell ref="S5:T6"/>
    <mergeCell ref="U5:V6"/>
    <mergeCell ref="W5:X6"/>
    <mergeCell ref="AA5:AB6"/>
    <mergeCell ref="AC5:AD6"/>
    <mergeCell ref="O6:P6"/>
    <mergeCell ref="AA7:AB7"/>
    <mergeCell ref="AC7:AD7"/>
    <mergeCell ref="O8:P8"/>
    <mergeCell ref="O9:P9"/>
    <mergeCell ref="Q9:R9"/>
    <mergeCell ref="S9:T9"/>
    <mergeCell ref="U9:V9"/>
    <mergeCell ref="W9:X9"/>
    <mergeCell ref="Y9:Z9"/>
    <mergeCell ref="AA9:AB9"/>
    <mergeCell ref="AC9:AD9"/>
    <mergeCell ref="Q7:R7"/>
    <mergeCell ref="S7:T7"/>
    <mergeCell ref="U7:V7"/>
    <mergeCell ref="W7:X7"/>
    <mergeCell ref="Y7:Z7"/>
    <mergeCell ref="AA10:AB10"/>
    <mergeCell ref="AC10:AD10"/>
    <mergeCell ref="O11:P11"/>
    <mergeCell ref="O12:P12"/>
    <mergeCell ref="O13:P13"/>
    <mergeCell ref="Q13:R13"/>
    <mergeCell ref="S13:T13"/>
    <mergeCell ref="U13:V13"/>
    <mergeCell ref="W13:X13"/>
    <mergeCell ref="Y13:Z13"/>
    <mergeCell ref="AA13:AB13"/>
    <mergeCell ref="AC13:AD13"/>
    <mergeCell ref="Q10:R10"/>
    <mergeCell ref="S10:T10"/>
    <mergeCell ref="U10:V10"/>
    <mergeCell ref="W10:X10"/>
    <mergeCell ref="Y10:Z10"/>
    <mergeCell ref="AA16:AB16"/>
    <mergeCell ref="AC16:AD16"/>
    <mergeCell ref="O17:P17"/>
    <mergeCell ref="O18:P18"/>
    <mergeCell ref="O19:P19"/>
    <mergeCell ref="Q19:R19"/>
    <mergeCell ref="S19:T19"/>
    <mergeCell ref="U19:V19"/>
    <mergeCell ref="W19:X19"/>
    <mergeCell ref="Y19:Z19"/>
    <mergeCell ref="AA19:AB19"/>
    <mergeCell ref="AC19:AD19"/>
    <mergeCell ref="Q16:R16"/>
    <mergeCell ref="S16:T16"/>
    <mergeCell ref="U16:V16"/>
    <mergeCell ref="W16:X16"/>
    <mergeCell ref="Y16:Z16"/>
    <mergeCell ref="AA22:AB22"/>
    <mergeCell ref="AC22:AD22"/>
    <mergeCell ref="O23:P23"/>
    <mergeCell ref="O24:P24"/>
    <mergeCell ref="O25:P25"/>
    <mergeCell ref="Q25:R25"/>
    <mergeCell ref="S25:T25"/>
    <mergeCell ref="U25:V25"/>
    <mergeCell ref="W25:X25"/>
    <mergeCell ref="Y25:Z25"/>
    <mergeCell ref="AA25:AB25"/>
    <mergeCell ref="AC25:AD25"/>
    <mergeCell ref="Q22:R22"/>
    <mergeCell ref="S22:T22"/>
    <mergeCell ref="U22:V22"/>
    <mergeCell ref="W22:X22"/>
    <mergeCell ref="Y22:Z22"/>
    <mergeCell ref="O50:AD50"/>
    <mergeCell ref="AA28:AB28"/>
    <mergeCell ref="AC28:AD28"/>
    <mergeCell ref="O29:AD29"/>
    <mergeCell ref="O30:AD30"/>
    <mergeCell ref="O31:P31"/>
    <mergeCell ref="Q31:R32"/>
    <mergeCell ref="S31:T32"/>
    <mergeCell ref="U31:V32"/>
    <mergeCell ref="W31:X31"/>
    <mergeCell ref="Y31:Z32"/>
    <mergeCell ref="AA31:AB32"/>
    <mergeCell ref="AC31:AD32"/>
    <mergeCell ref="O32:P32"/>
    <mergeCell ref="W32:X32"/>
    <mergeCell ref="Q28:R28"/>
    <mergeCell ref="S28:T28"/>
    <mergeCell ref="U28:V28"/>
    <mergeCell ref="W28:X28"/>
    <mergeCell ref="Y28:Z28"/>
  </mergeCells>
  <phoneticPr fontId="5"/>
  <printOptions horizontalCentered="1"/>
  <pageMargins left="0.59055118110236227" right="0.78740157480314965" top="0.59055118110236227" bottom="0.59055118110236227" header="0.39370078740157483" footer="0.39370078740157483"/>
  <pageSetup paperSize="8" scale="88" firstPageNumber="4" pageOrder="overThenDown" orientation="landscape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K42"/>
  <sheetViews>
    <sheetView showGridLines="0" view="pageBreakPreview" zoomScale="70" zoomScaleNormal="90" zoomScaleSheetLayoutView="70" workbookViewId="0">
      <selection activeCell="Y1" sqref="Y1"/>
    </sheetView>
  </sheetViews>
  <sheetFormatPr defaultColWidth="5.875" defaultRowHeight="23.1" customHeight="1" x14ac:dyDescent="0.15"/>
  <cols>
    <col min="1" max="1" width="10.625" style="34" customWidth="1"/>
    <col min="2" max="15" width="6.625" style="34" customWidth="1"/>
    <col min="16" max="29" width="8.375" style="34" customWidth="1"/>
    <col min="30" max="30" width="13.375" style="34" customWidth="1"/>
    <col min="31" max="16384" width="5.875" style="34"/>
  </cols>
  <sheetData>
    <row r="1" spans="1:37" ht="23.1" customHeight="1" x14ac:dyDescent="0.15">
      <c r="A1" s="359" t="s">
        <v>268</v>
      </c>
    </row>
    <row r="2" spans="1:37" ht="23.1" customHeight="1" thickBot="1" x14ac:dyDescent="0.2">
      <c r="A2" s="110" t="s">
        <v>271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6"/>
      <c r="AE2" s="36"/>
      <c r="AF2" s="36"/>
      <c r="AG2" s="36"/>
      <c r="AH2" s="36"/>
      <c r="AI2" s="36"/>
      <c r="AJ2" s="36"/>
    </row>
    <row r="3" spans="1:37" ht="23.1" customHeight="1" x14ac:dyDescent="0.15">
      <c r="A3" s="37" t="s">
        <v>23</v>
      </c>
      <c r="B3" s="465" t="s">
        <v>155</v>
      </c>
      <c r="C3" s="466"/>
      <c r="D3" s="466"/>
      <c r="E3" s="466"/>
      <c r="F3" s="466"/>
      <c r="G3" s="466"/>
      <c r="H3" s="467"/>
      <c r="I3" s="465" t="s">
        <v>125</v>
      </c>
      <c r="J3" s="466"/>
      <c r="K3" s="466"/>
      <c r="L3" s="466"/>
      <c r="M3" s="466"/>
      <c r="N3" s="466"/>
      <c r="O3" s="468"/>
      <c r="P3" s="545" t="s">
        <v>126</v>
      </c>
      <c r="Q3" s="466"/>
      <c r="R3" s="466"/>
      <c r="S3" s="466"/>
      <c r="T3" s="466"/>
      <c r="U3" s="466"/>
      <c r="V3" s="466"/>
      <c r="W3" s="466"/>
      <c r="X3" s="466"/>
      <c r="Y3" s="466"/>
      <c r="Z3" s="466"/>
      <c r="AA3" s="466"/>
      <c r="AB3" s="466"/>
      <c r="AC3" s="468"/>
      <c r="AD3" s="36"/>
      <c r="AE3" s="36"/>
      <c r="AF3" s="36"/>
      <c r="AG3" s="36"/>
      <c r="AH3" s="36"/>
      <c r="AI3" s="36"/>
      <c r="AJ3" s="36"/>
      <c r="AK3" s="36"/>
    </row>
    <row r="4" spans="1:37" ht="23.1" customHeight="1" x14ac:dyDescent="0.15">
      <c r="A4" s="41"/>
      <c r="B4" s="30" t="s">
        <v>50</v>
      </c>
      <c r="C4" s="30" t="s">
        <v>51</v>
      </c>
      <c r="D4" s="30" t="s">
        <v>52</v>
      </c>
      <c r="E4" s="30" t="s">
        <v>53</v>
      </c>
      <c r="F4" s="30" t="s">
        <v>54</v>
      </c>
      <c r="G4" s="30" t="s">
        <v>38</v>
      </c>
      <c r="H4" s="542" t="s">
        <v>109</v>
      </c>
      <c r="I4" s="42" t="s">
        <v>50</v>
      </c>
      <c r="J4" s="42">
        <v>5</v>
      </c>
      <c r="K4" s="42">
        <v>10</v>
      </c>
      <c r="L4" s="42">
        <v>20</v>
      </c>
      <c r="M4" s="42">
        <v>30</v>
      </c>
      <c r="N4" s="42">
        <v>50</v>
      </c>
      <c r="O4" s="31" t="s">
        <v>38</v>
      </c>
      <c r="P4" s="328" t="s">
        <v>50</v>
      </c>
      <c r="Q4" s="348">
        <v>10</v>
      </c>
      <c r="R4" s="348">
        <v>20</v>
      </c>
      <c r="S4" s="348">
        <v>30</v>
      </c>
      <c r="T4" s="348">
        <v>50</v>
      </c>
      <c r="U4" s="348">
        <v>100</v>
      </c>
      <c r="V4" s="348">
        <v>200</v>
      </c>
      <c r="W4" s="348">
        <v>300</v>
      </c>
      <c r="X4" s="348">
        <v>400</v>
      </c>
      <c r="Y4" s="348">
        <v>500</v>
      </c>
      <c r="Z4" s="348">
        <v>1000</v>
      </c>
      <c r="AA4" s="348">
        <v>1500</v>
      </c>
      <c r="AB4" s="348">
        <v>2000</v>
      </c>
      <c r="AC4" s="105" t="s">
        <v>113</v>
      </c>
      <c r="AD4" s="36"/>
      <c r="AE4" s="36"/>
      <c r="AF4" s="36"/>
      <c r="AG4" s="36"/>
      <c r="AH4" s="36"/>
      <c r="AI4" s="36"/>
      <c r="AJ4" s="36"/>
      <c r="AK4" s="36"/>
    </row>
    <row r="5" spans="1:37" ht="23.1" customHeight="1" x14ac:dyDescent="0.15">
      <c r="A5" s="44" t="s">
        <v>28</v>
      </c>
      <c r="B5" s="30" t="s">
        <v>58</v>
      </c>
      <c r="C5" s="30" t="s">
        <v>58</v>
      </c>
      <c r="D5" s="30" t="s">
        <v>58</v>
      </c>
      <c r="E5" s="30" t="s">
        <v>58</v>
      </c>
      <c r="F5" s="30" t="s">
        <v>58</v>
      </c>
      <c r="G5" s="30" t="s">
        <v>59</v>
      </c>
      <c r="H5" s="543"/>
      <c r="I5" s="42" t="s">
        <v>58</v>
      </c>
      <c r="J5" s="42" t="s">
        <v>58</v>
      </c>
      <c r="K5" s="42" t="s">
        <v>58</v>
      </c>
      <c r="L5" s="42" t="s">
        <v>58</v>
      </c>
      <c r="M5" s="42" t="s">
        <v>58</v>
      </c>
      <c r="N5" s="42" t="s">
        <v>58</v>
      </c>
      <c r="O5" s="31" t="s">
        <v>59</v>
      </c>
      <c r="P5" s="328" t="s">
        <v>58</v>
      </c>
      <c r="Q5" s="348" t="s">
        <v>58</v>
      </c>
      <c r="R5" s="348" t="s">
        <v>58</v>
      </c>
      <c r="S5" s="348" t="s">
        <v>58</v>
      </c>
      <c r="T5" s="348" t="s">
        <v>58</v>
      </c>
      <c r="U5" s="348" t="s">
        <v>58</v>
      </c>
      <c r="V5" s="348" t="s">
        <v>58</v>
      </c>
      <c r="W5" s="348" t="s">
        <v>58</v>
      </c>
      <c r="X5" s="348" t="s">
        <v>58</v>
      </c>
      <c r="Y5" s="348" t="s">
        <v>58</v>
      </c>
      <c r="Z5" s="348" t="s">
        <v>58</v>
      </c>
      <c r="AA5" s="348" t="s">
        <v>58</v>
      </c>
      <c r="AB5" s="348" t="s">
        <v>58</v>
      </c>
      <c r="AC5" s="356" t="s">
        <v>111</v>
      </c>
      <c r="AD5" s="36"/>
      <c r="AE5" s="36"/>
      <c r="AF5" s="36"/>
      <c r="AG5" s="36"/>
      <c r="AH5" s="36"/>
      <c r="AI5" s="36"/>
      <c r="AJ5" s="36"/>
      <c r="AK5" s="36"/>
    </row>
    <row r="6" spans="1:37" ht="23.1" customHeight="1" x14ac:dyDescent="0.15">
      <c r="A6" s="47" t="s">
        <v>32</v>
      </c>
      <c r="B6" s="33" t="s">
        <v>60</v>
      </c>
      <c r="C6" s="33" t="s">
        <v>61</v>
      </c>
      <c r="D6" s="33" t="s">
        <v>62</v>
      </c>
      <c r="E6" s="33" t="s">
        <v>63</v>
      </c>
      <c r="F6" s="49"/>
      <c r="G6" s="33" t="s">
        <v>30</v>
      </c>
      <c r="H6" s="544"/>
      <c r="I6" s="48" t="s">
        <v>64</v>
      </c>
      <c r="J6" s="48">
        <v>9</v>
      </c>
      <c r="K6" s="48" t="s">
        <v>65</v>
      </c>
      <c r="L6" s="48" t="s">
        <v>61</v>
      </c>
      <c r="M6" s="48">
        <v>49</v>
      </c>
      <c r="N6" s="96"/>
      <c r="O6" s="111" t="s">
        <v>30</v>
      </c>
      <c r="P6" s="329" t="s">
        <v>66</v>
      </c>
      <c r="Q6" s="349">
        <v>19</v>
      </c>
      <c r="R6" s="349" t="s">
        <v>61</v>
      </c>
      <c r="S6" s="349" t="s">
        <v>62</v>
      </c>
      <c r="T6" s="349">
        <v>99</v>
      </c>
      <c r="U6" s="349">
        <v>199</v>
      </c>
      <c r="V6" s="349">
        <v>299</v>
      </c>
      <c r="W6" s="349">
        <v>399</v>
      </c>
      <c r="X6" s="349">
        <v>499</v>
      </c>
      <c r="Y6" s="349">
        <v>999</v>
      </c>
      <c r="Z6" s="349">
        <v>1499</v>
      </c>
      <c r="AA6" s="349">
        <v>1999</v>
      </c>
      <c r="AB6" s="96"/>
      <c r="AC6" s="106" t="s">
        <v>112</v>
      </c>
      <c r="AD6" s="36"/>
      <c r="AE6" s="36"/>
      <c r="AF6" s="36"/>
      <c r="AG6" s="36"/>
      <c r="AH6" s="36"/>
      <c r="AI6" s="36"/>
      <c r="AJ6" s="36"/>
      <c r="AK6" s="36"/>
    </row>
    <row r="7" spans="1:37" ht="23.1" customHeight="1" x14ac:dyDescent="0.15">
      <c r="A7" s="41"/>
      <c r="B7" s="246" t="s">
        <v>110</v>
      </c>
      <c r="C7" s="246" t="s">
        <v>110</v>
      </c>
      <c r="D7" s="246" t="s">
        <v>110</v>
      </c>
      <c r="E7" s="246" t="s">
        <v>110</v>
      </c>
      <c r="F7" s="246" t="s">
        <v>110</v>
      </c>
      <c r="G7" s="246" t="s">
        <v>110</v>
      </c>
      <c r="H7" s="246" t="s">
        <v>110</v>
      </c>
      <c r="I7" s="246" t="s">
        <v>110</v>
      </c>
      <c r="J7" s="246" t="s">
        <v>110</v>
      </c>
      <c r="K7" s="246" t="s">
        <v>110</v>
      </c>
      <c r="L7" s="246" t="s">
        <v>110</v>
      </c>
      <c r="M7" s="246" t="s">
        <v>110</v>
      </c>
      <c r="N7" s="246" t="s">
        <v>110</v>
      </c>
      <c r="O7" s="244" t="s">
        <v>38</v>
      </c>
      <c r="P7" s="330" t="s">
        <v>110</v>
      </c>
      <c r="Q7" s="246" t="s">
        <v>110</v>
      </c>
      <c r="R7" s="246" t="s">
        <v>110</v>
      </c>
      <c r="S7" s="246" t="s">
        <v>110</v>
      </c>
      <c r="T7" s="246" t="s">
        <v>110</v>
      </c>
      <c r="U7" s="246" t="s">
        <v>110</v>
      </c>
      <c r="V7" s="246" t="s">
        <v>110</v>
      </c>
      <c r="W7" s="246" t="s">
        <v>110</v>
      </c>
      <c r="X7" s="246" t="s">
        <v>110</v>
      </c>
      <c r="Y7" s="246" t="s">
        <v>110</v>
      </c>
      <c r="Z7" s="246" t="s">
        <v>110</v>
      </c>
      <c r="AA7" s="246" t="s">
        <v>110</v>
      </c>
      <c r="AB7" s="246" t="s">
        <v>110</v>
      </c>
      <c r="AC7" s="244" t="s">
        <v>38</v>
      </c>
      <c r="AD7" s="36"/>
      <c r="AE7" s="36"/>
      <c r="AF7" s="36"/>
      <c r="AG7" s="36"/>
      <c r="AH7" s="36"/>
      <c r="AI7" s="36"/>
      <c r="AJ7" s="36"/>
      <c r="AK7" s="36"/>
    </row>
    <row r="8" spans="1:37" ht="23.1" customHeight="1" x14ac:dyDescent="0.15">
      <c r="A8" s="41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73"/>
      <c r="P8" s="331"/>
      <c r="Q8" s="308"/>
      <c r="R8" s="308"/>
      <c r="S8" s="308"/>
      <c r="T8" s="308"/>
      <c r="U8" s="308"/>
      <c r="V8" s="308"/>
      <c r="W8" s="308"/>
      <c r="X8" s="308"/>
      <c r="Y8" s="308"/>
      <c r="Z8" s="308"/>
      <c r="AA8" s="308"/>
      <c r="AB8" s="308"/>
      <c r="AC8" s="309"/>
      <c r="AD8" s="36"/>
      <c r="AE8" s="36"/>
      <c r="AF8" s="36"/>
      <c r="AG8" s="36"/>
      <c r="AH8" s="36"/>
      <c r="AI8" s="36"/>
      <c r="AJ8" s="36"/>
      <c r="AK8" s="36"/>
    </row>
    <row r="9" spans="1:37" s="57" customFormat="1" ht="23.1" customHeight="1" x14ac:dyDescent="0.15">
      <c r="A9" s="58" t="s">
        <v>43</v>
      </c>
      <c r="B9" s="85">
        <v>1</v>
      </c>
      <c r="C9" s="85">
        <v>1</v>
      </c>
      <c r="D9" s="85">
        <v>7</v>
      </c>
      <c r="E9" s="85">
        <v>16</v>
      </c>
      <c r="F9" s="85">
        <v>11</v>
      </c>
      <c r="G9" s="85">
        <v>36</v>
      </c>
      <c r="H9" s="85">
        <v>0</v>
      </c>
      <c r="I9" s="85">
        <v>2</v>
      </c>
      <c r="J9" s="304">
        <v>3</v>
      </c>
      <c r="K9" s="85">
        <v>4</v>
      </c>
      <c r="L9" s="85">
        <v>3</v>
      </c>
      <c r="M9" s="85">
        <v>2</v>
      </c>
      <c r="N9" s="85">
        <v>6</v>
      </c>
      <c r="O9" s="305">
        <f>SUM(I9:N9)</f>
        <v>20</v>
      </c>
      <c r="P9" s="332">
        <v>2</v>
      </c>
      <c r="Q9" s="85">
        <v>1</v>
      </c>
      <c r="R9" s="85">
        <v>2</v>
      </c>
      <c r="S9" s="85">
        <v>3</v>
      </c>
      <c r="T9" s="85">
        <v>3</v>
      </c>
      <c r="U9" s="85">
        <v>2</v>
      </c>
      <c r="V9" s="85">
        <v>3</v>
      </c>
      <c r="W9" s="85">
        <v>1</v>
      </c>
      <c r="X9" s="85">
        <v>2</v>
      </c>
      <c r="Y9" s="85">
        <v>0</v>
      </c>
      <c r="Z9" s="85">
        <v>0</v>
      </c>
      <c r="AA9" s="85">
        <v>0</v>
      </c>
      <c r="AB9" s="85">
        <v>1</v>
      </c>
      <c r="AC9" s="305">
        <f>SUM(P9:AB9)</f>
        <v>20</v>
      </c>
      <c r="AD9" s="56"/>
      <c r="AE9" s="56"/>
      <c r="AF9" s="56"/>
      <c r="AG9" s="56"/>
      <c r="AH9" s="56"/>
      <c r="AI9" s="56"/>
      <c r="AJ9" s="56"/>
      <c r="AK9" s="56"/>
    </row>
    <row r="10" spans="1:37" s="57" customFormat="1" ht="23.1" customHeight="1" x14ac:dyDescent="0.15">
      <c r="A10" s="51"/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306"/>
      <c r="P10" s="333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306"/>
      <c r="AD10" s="56"/>
      <c r="AE10" s="56"/>
      <c r="AF10" s="56"/>
      <c r="AG10" s="56"/>
      <c r="AH10" s="56"/>
      <c r="AI10" s="56"/>
      <c r="AJ10" s="56"/>
      <c r="AK10" s="56"/>
    </row>
    <row r="11" spans="1:37" s="57" customFormat="1" ht="23.1" customHeight="1" x14ac:dyDescent="0.15">
      <c r="A11" s="58" t="s">
        <v>134</v>
      </c>
      <c r="B11" s="85">
        <v>5</v>
      </c>
      <c r="C11" s="85">
        <v>5</v>
      </c>
      <c r="D11" s="85">
        <v>19</v>
      </c>
      <c r="E11" s="85">
        <v>33</v>
      </c>
      <c r="F11" s="85">
        <v>8</v>
      </c>
      <c r="G11" s="85">
        <v>70</v>
      </c>
      <c r="H11" s="85">
        <v>4</v>
      </c>
      <c r="I11" s="85">
        <v>3</v>
      </c>
      <c r="J11" s="85">
        <v>3</v>
      </c>
      <c r="K11" s="85">
        <v>5</v>
      </c>
      <c r="L11" s="85">
        <v>0</v>
      </c>
      <c r="M11" s="85">
        <v>6</v>
      </c>
      <c r="N11" s="85">
        <v>9</v>
      </c>
      <c r="O11" s="305">
        <f>SUM(I11:N11)</f>
        <v>26</v>
      </c>
      <c r="P11" s="332">
        <v>2</v>
      </c>
      <c r="Q11" s="85">
        <v>1</v>
      </c>
      <c r="R11" s="85">
        <v>3</v>
      </c>
      <c r="S11" s="85">
        <v>0</v>
      </c>
      <c r="T11" s="85">
        <v>5</v>
      </c>
      <c r="U11" s="85">
        <v>7</v>
      </c>
      <c r="V11" s="85">
        <v>0</v>
      </c>
      <c r="W11" s="85">
        <v>1</v>
      </c>
      <c r="X11" s="85">
        <v>1</v>
      </c>
      <c r="Y11" s="85">
        <v>0</v>
      </c>
      <c r="Z11" s="85">
        <v>0</v>
      </c>
      <c r="AA11" s="85">
        <v>1</v>
      </c>
      <c r="AB11" s="85">
        <v>1</v>
      </c>
      <c r="AC11" s="305">
        <f>SUM(P11:AB11)</f>
        <v>22</v>
      </c>
      <c r="AD11" s="56"/>
      <c r="AE11" s="56"/>
      <c r="AF11" s="56"/>
      <c r="AG11" s="56"/>
      <c r="AH11" s="56"/>
      <c r="AI11" s="56"/>
      <c r="AJ11" s="56"/>
      <c r="AK11" s="56"/>
    </row>
    <row r="12" spans="1:37" s="65" customFormat="1" ht="23.1" customHeight="1" x14ac:dyDescent="0.15">
      <c r="A12" s="60"/>
      <c r="B12" s="260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307"/>
      <c r="P12" s="334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307"/>
      <c r="AD12" s="64"/>
      <c r="AE12" s="64"/>
      <c r="AF12" s="64"/>
      <c r="AG12" s="64"/>
      <c r="AH12" s="64"/>
      <c r="AI12" s="64"/>
      <c r="AJ12" s="64"/>
      <c r="AK12" s="64"/>
    </row>
    <row r="13" spans="1:37" s="57" customFormat="1" ht="23.1" customHeight="1" x14ac:dyDescent="0.15">
      <c r="A13" s="58" t="s">
        <v>44</v>
      </c>
      <c r="B13" s="85">
        <v>1</v>
      </c>
      <c r="C13" s="85">
        <v>0</v>
      </c>
      <c r="D13" s="85" t="s">
        <v>241</v>
      </c>
      <c r="E13" s="85">
        <v>0</v>
      </c>
      <c r="F13" s="85">
        <v>0</v>
      </c>
      <c r="G13" s="85">
        <v>1</v>
      </c>
      <c r="H13" s="85">
        <v>1</v>
      </c>
      <c r="I13" s="85">
        <v>1</v>
      </c>
      <c r="J13" s="85">
        <v>1</v>
      </c>
      <c r="K13" s="85">
        <v>3</v>
      </c>
      <c r="L13" s="85">
        <v>0</v>
      </c>
      <c r="M13" s="85">
        <v>0</v>
      </c>
      <c r="N13" s="85">
        <v>1</v>
      </c>
      <c r="O13" s="305">
        <f>SUM(I13:N13)</f>
        <v>6</v>
      </c>
      <c r="P13" s="332">
        <v>2</v>
      </c>
      <c r="Q13" s="85">
        <v>1</v>
      </c>
      <c r="R13" s="85">
        <v>1</v>
      </c>
      <c r="S13" s="85">
        <v>2</v>
      </c>
      <c r="T13" s="85">
        <v>1</v>
      </c>
      <c r="U13" s="85">
        <v>0</v>
      </c>
      <c r="V13" s="85">
        <v>0</v>
      </c>
      <c r="W13" s="85">
        <v>1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305">
        <f>SUM(P13:AB13)</f>
        <v>8</v>
      </c>
      <c r="AD13" s="56"/>
      <c r="AE13" s="56"/>
      <c r="AF13" s="56"/>
      <c r="AG13" s="56"/>
      <c r="AH13" s="56"/>
      <c r="AI13" s="56"/>
      <c r="AJ13" s="56"/>
      <c r="AK13" s="56"/>
    </row>
    <row r="14" spans="1:37" s="57" customFormat="1" ht="23.1" customHeight="1" x14ac:dyDescent="0.15">
      <c r="A14" s="51"/>
      <c r="B14" s="261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306"/>
      <c r="P14" s="333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306"/>
      <c r="AD14" s="56"/>
      <c r="AE14" s="56"/>
      <c r="AF14" s="56"/>
      <c r="AG14" s="56"/>
      <c r="AH14" s="56"/>
      <c r="AI14" s="56"/>
      <c r="AJ14" s="56"/>
      <c r="AK14" s="56"/>
    </row>
    <row r="15" spans="1:37" s="57" customFormat="1" ht="23.1" customHeight="1" x14ac:dyDescent="0.15">
      <c r="A15" s="58" t="s">
        <v>45</v>
      </c>
      <c r="B15" s="85">
        <v>6</v>
      </c>
      <c r="C15" s="85">
        <v>3</v>
      </c>
      <c r="D15" s="85">
        <v>2</v>
      </c>
      <c r="E15" s="85">
        <v>5</v>
      </c>
      <c r="F15" s="85">
        <v>4</v>
      </c>
      <c r="G15" s="85">
        <v>20</v>
      </c>
      <c r="H15" s="85">
        <v>2</v>
      </c>
      <c r="I15" s="85">
        <v>1</v>
      </c>
      <c r="J15" s="85">
        <v>4</v>
      </c>
      <c r="K15" s="85">
        <v>9</v>
      </c>
      <c r="L15" s="85">
        <v>4</v>
      </c>
      <c r="M15" s="85">
        <v>2</v>
      </c>
      <c r="N15" s="85">
        <v>8</v>
      </c>
      <c r="O15" s="305">
        <f>SUM(I15:N15)</f>
        <v>28</v>
      </c>
      <c r="P15" s="332">
        <v>1</v>
      </c>
      <c r="Q15" s="85">
        <v>0</v>
      </c>
      <c r="R15" s="85">
        <v>1</v>
      </c>
      <c r="S15" s="85">
        <v>2</v>
      </c>
      <c r="T15" s="85">
        <v>5</v>
      </c>
      <c r="U15" s="85">
        <v>5</v>
      </c>
      <c r="V15" s="85">
        <v>2</v>
      </c>
      <c r="W15" s="85">
        <v>0</v>
      </c>
      <c r="X15" s="85">
        <v>2</v>
      </c>
      <c r="Y15" s="85">
        <v>2</v>
      </c>
      <c r="Z15" s="85">
        <v>0</v>
      </c>
      <c r="AA15" s="85">
        <v>0</v>
      </c>
      <c r="AB15" s="85">
        <v>0</v>
      </c>
      <c r="AC15" s="305">
        <f>SUM(P15:AB15)</f>
        <v>20</v>
      </c>
      <c r="AD15" s="56"/>
      <c r="AE15" s="56"/>
      <c r="AF15" s="56"/>
      <c r="AG15" s="56"/>
      <c r="AH15" s="56"/>
      <c r="AI15" s="56"/>
      <c r="AJ15" s="56"/>
      <c r="AK15" s="56"/>
    </row>
    <row r="16" spans="1:37" s="65" customFormat="1" ht="23.1" customHeight="1" x14ac:dyDescent="0.15">
      <c r="A16" s="60"/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307"/>
      <c r="P16" s="334"/>
      <c r="Q16" s="260"/>
      <c r="R16" s="260"/>
      <c r="S16" s="260"/>
      <c r="T16" s="260"/>
      <c r="U16" s="260"/>
      <c r="V16" s="260"/>
      <c r="W16" s="260"/>
      <c r="X16" s="260"/>
      <c r="Y16" s="260"/>
      <c r="Z16" s="260"/>
      <c r="AA16" s="260"/>
      <c r="AB16" s="260"/>
      <c r="AC16" s="307"/>
      <c r="AD16" s="64"/>
      <c r="AE16" s="64"/>
      <c r="AF16" s="64"/>
      <c r="AG16" s="64"/>
      <c r="AH16" s="64"/>
      <c r="AI16" s="64"/>
      <c r="AJ16" s="64"/>
      <c r="AK16" s="64"/>
    </row>
    <row r="17" spans="1:37" s="57" customFormat="1" ht="23.1" customHeight="1" x14ac:dyDescent="0.15">
      <c r="A17" s="58" t="s">
        <v>46</v>
      </c>
      <c r="B17" s="85">
        <v>2</v>
      </c>
      <c r="C17" s="85">
        <v>2</v>
      </c>
      <c r="D17" s="85">
        <v>4</v>
      </c>
      <c r="E17" s="85">
        <v>4</v>
      </c>
      <c r="F17" s="85">
        <v>4</v>
      </c>
      <c r="G17" s="85">
        <v>16</v>
      </c>
      <c r="H17" s="85">
        <v>0</v>
      </c>
      <c r="I17" s="85">
        <v>4</v>
      </c>
      <c r="J17" s="85">
        <v>2</v>
      </c>
      <c r="K17" s="85">
        <v>1</v>
      </c>
      <c r="L17" s="85">
        <v>2</v>
      </c>
      <c r="M17" s="85">
        <v>4</v>
      </c>
      <c r="N17" s="85">
        <v>5</v>
      </c>
      <c r="O17" s="305">
        <f>SUM(I17:N17)</f>
        <v>18</v>
      </c>
      <c r="P17" s="332">
        <v>2</v>
      </c>
      <c r="Q17" s="85">
        <v>0</v>
      </c>
      <c r="R17" s="85">
        <v>0</v>
      </c>
      <c r="S17" s="85">
        <v>1</v>
      </c>
      <c r="T17" s="85">
        <v>1</v>
      </c>
      <c r="U17" s="85">
        <v>3</v>
      </c>
      <c r="V17" s="85">
        <v>3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85">
        <v>0</v>
      </c>
      <c r="AC17" s="305">
        <f>SUM(P17:AB17)</f>
        <v>10</v>
      </c>
      <c r="AD17" s="56"/>
      <c r="AE17" s="56"/>
      <c r="AF17" s="56"/>
      <c r="AG17" s="56"/>
      <c r="AH17" s="56"/>
      <c r="AI17" s="56"/>
      <c r="AJ17" s="56"/>
      <c r="AK17" s="56"/>
    </row>
    <row r="18" spans="1:37" s="65" customFormat="1" ht="23.1" customHeight="1" x14ac:dyDescent="0.15">
      <c r="A18" s="60"/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307"/>
      <c r="P18" s="334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307"/>
      <c r="AD18" s="64"/>
      <c r="AE18" s="64"/>
      <c r="AF18" s="64"/>
      <c r="AG18" s="64"/>
      <c r="AH18" s="64"/>
      <c r="AI18" s="64"/>
      <c r="AJ18" s="64"/>
      <c r="AK18" s="64"/>
    </row>
    <row r="19" spans="1:37" s="57" customFormat="1" ht="23.1" customHeight="1" x14ac:dyDescent="0.15">
      <c r="A19" s="58" t="s">
        <v>47</v>
      </c>
      <c r="B19" s="85">
        <v>2</v>
      </c>
      <c r="C19" s="85">
        <v>2</v>
      </c>
      <c r="D19" s="85">
        <v>5</v>
      </c>
      <c r="E19" s="85">
        <v>5</v>
      </c>
      <c r="F19" s="85">
        <v>0</v>
      </c>
      <c r="G19" s="85">
        <v>14</v>
      </c>
      <c r="H19" s="85">
        <v>0</v>
      </c>
      <c r="I19" s="85">
        <v>1</v>
      </c>
      <c r="J19" s="85">
        <v>1</v>
      </c>
      <c r="K19" s="85">
        <v>1</v>
      </c>
      <c r="L19" s="85">
        <v>0</v>
      </c>
      <c r="M19" s="85">
        <v>0</v>
      </c>
      <c r="N19" s="85">
        <v>1</v>
      </c>
      <c r="O19" s="305">
        <f>SUM(I19:N19)</f>
        <v>4</v>
      </c>
      <c r="P19" s="332">
        <v>1</v>
      </c>
      <c r="Q19" s="85">
        <v>1</v>
      </c>
      <c r="R19" s="85">
        <v>0</v>
      </c>
      <c r="S19" s="85">
        <v>0</v>
      </c>
      <c r="T19" s="85">
        <v>1</v>
      </c>
      <c r="U19" s="85">
        <v>0</v>
      </c>
      <c r="V19" s="85">
        <v>1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305">
        <f>SUM(P19:AB19)</f>
        <v>4</v>
      </c>
      <c r="AD19" s="56"/>
      <c r="AE19" s="56"/>
      <c r="AF19" s="56"/>
      <c r="AG19" s="56"/>
      <c r="AH19" s="56"/>
      <c r="AI19" s="56"/>
      <c r="AJ19" s="56"/>
      <c r="AK19" s="56"/>
    </row>
    <row r="20" spans="1:37" ht="23.1" customHeight="1" x14ac:dyDescent="0.15">
      <c r="A20" s="41"/>
      <c r="B20" s="300"/>
      <c r="C20" s="300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1"/>
      <c r="P20" s="335"/>
      <c r="Q20" s="300"/>
      <c r="R20" s="300"/>
      <c r="S20" s="300"/>
      <c r="T20" s="300"/>
      <c r="U20" s="300"/>
      <c r="V20" s="300"/>
      <c r="W20" s="300"/>
      <c r="X20" s="300"/>
      <c r="Y20" s="300"/>
      <c r="Z20" s="300"/>
      <c r="AA20" s="300"/>
      <c r="AB20" s="300"/>
      <c r="AC20" s="301"/>
      <c r="AD20" s="36"/>
      <c r="AE20" s="36"/>
      <c r="AF20" s="36"/>
      <c r="AG20" s="36"/>
      <c r="AH20" s="36"/>
      <c r="AI20" s="36"/>
      <c r="AJ20" s="36"/>
      <c r="AK20" s="36"/>
    </row>
    <row r="21" spans="1:37" ht="23.1" customHeight="1" thickBot="1" x14ac:dyDescent="0.2">
      <c r="A21" s="70" t="s">
        <v>30</v>
      </c>
      <c r="B21" s="302">
        <f>SUM(B9:B20)</f>
        <v>17</v>
      </c>
      <c r="C21" s="302">
        <f t="shared" ref="C21:O21" si="0">SUM(C9:C20)</f>
        <v>13</v>
      </c>
      <c r="D21" s="302">
        <f t="shared" si="0"/>
        <v>37</v>
      </c>
      <c r="E21" s="302">
        <f t="shared" si="0"/>
        <v>63</v>
      </c>
      <c r="F21" s="302">
        <f t="shared" si="0"/>
        <v>27</v>
      </c>
      <c r="G21" s="302">
        <f t="shared" si="0"/>
        <v>157</v>
      </c>
      <c r="H21" s="302">
        <f t="shared" si="0"/>
        <v>7</v>
      </c>
      <c r="I21" s="302">
        <f t="shared" si="0"/>
        <v>12</v>
      </c>
      <c r="J21" s="302">
        <f t="shared" si="0"/>
        <v>14</v>
      </c>
      <c r="K21" s="302">
        <f t="shared" si="0"/>
        <v>23</v>
      </c>
      <c r="L21" s="302">
        <f t="shared" si="0"/>
        <v>9</v>
      </c>
      <c r="M21" s="302">
        <f t="shared" si="0"/>
        <v>14</v>
      </c>
      <c r="N21" s="302">
        <f t="shared" si="0"/>
        <v>30</v>
      </c>
      <c r="O21" s="303">
        <f t="shared" si="0"/>
        <v>102</v>
      </c>
      <c r="P21" s="336">
        <f t="shared" ref="P21:AB21" si="1">SUM(P9:P19)</f>
        <v>10</v>
      </c>
      <c r="Q21" s="71">
        <f t="shared" si="1"/>
        <v>4</v>
      </c>
      <c r="R21" s="71">
        <f t="shared" si="1"/>
        <v>7</v>
      </c>
      <c r="S21" s="71">
        <f t="shared" si="1"/>
        <v>8</v>
      </c>
      <c r="T21" s="71">
        <f t="shared" si="1"/>
        <v>16</v>
      </c>
      <c r="U21" s="71">
        <f t="shared" si="1"/>
        <v>17</v>
      </c>
      <c r="V21" s="71">
        <f t="shared" si="1"/>
        <v>9</v>
      </c>
      <c r="W21" s="71">
        <f t="shared" si="1"/>
        <v>3</v>
      </c>
      <c r="X21" s="71">
        <f t="shared" si="1"/>
        <v>5</v>
      </c>
      <c r="Y21" s="71">
        <f t="shared" si="1"/>
        <v>2</v>
      </c>
      <c r="Z21" s="71">
        <f t="shared" si="1"/>
        <v>0</v>
      </c>
      <c r="AA21" s="71">
        <f t="shared" si="1"/>
        <v>1</v>
      </c>
      <c r="AB21" s="71">
        <f t="shared" si="1"/>
        <v>2</v>
      </c>
      <c r="AC21" s="95">
        <f>SUM(AC9:AC19)</f>
        <v>84</v>
      </c>
      <c r="AD21" s="36"/>
      <c r="AE21" s="36"/>
      <c r="AF21" s="36"/>
      <c r="AG21" s="36"/>
      <c r="AH21" s="36"/>
      <c r="AI21" s="36"/>
      <c r="AJ21" s="36"/>
      <c r="AK21" s="36"/>
    </row>
    <row r="22" spans="1:37" ht="23.1" customHeight="1" x14ac:dyDescent="0.15">
      <c r="AD22" s="36"/>
      <c r="AE22" s="36"/>
    </row>
    <row r="23" spans="1:37" ht="23.1" customHeight="1" thickBot="1" x14ac:dyDescent="0.2">
      <c r="AD23" s="36"/>
      <c r="AE23" s="36"/>
    </row>
    <row r="24" spans="1:37" ht="23.1" customHeight="1" x14ac:dyDescent="0.15">
      <c r="A24" s="37" t="s">
        <v>23</v>
      </c>
      <c r="B24" s="465" t="s">
        <v>154</v>
      </c>
      <c r="C24" s="466"/>
      <c r="D24" s="466"/>
      <c r="E24" s="466"/>
      <c r="F24" s="466"/>
      <c r="G24" s="466"/>
      <c r="H24" s="466"/>
      <c r="I24" s="466"/>
      <c r="J24" s="466"/>
      <c r="K24" s="468"/>
      <c r="P24" s="546" t="s">
        <v>23</v>
      </c>
      <c r="Q24" s="547"/>
      <c r="R24" s="465" t="s">
        <v>124</v>
      </c>
      <c r="S24" s="466"/>
      <c r="T24" s="466"/>
      <c r="U24" s="466"/>
      <c r="V24" s="466"/>
      <c r="W24" s="466"/>
      <c r="X24" s="466"/>
      <c r="Y24" s="466"/>
      <c r="Z24" s="468"/>
    </row>
    <row r="25" spans="1:37" ht="23.1" customHeight="1" x14ac:dyDescent="0.15">
      <c r="A25" s="41"/>
      <c r="B25" s="30" t="s">
        <v>55</v>
      </c>
      <c r="C25" s="30" t="s">
        <v>53</v>
      </c>
      <c r="D25" s="30" t="s">
        <v>54</v>
      </c>
      <c r="E25" s="30" t="s">
        <v>56</v>
      </c>
      <c r="F25" s="30" t="s">
        <v>57</v>
      </c>
      <c r="G25" s="30">
        <v>1000</v>
      </c>
      <c r="H25" s="30">
        <v>2000</v>
      </c>
      <c r="I25" s="30">
        <v>3000</v>
      </c>
      <c r="J25" s="30">
        <v>5000</v>
      </c>
      <c r="K25" s="105" t="s">
        <v>110</v>
      </c>
      <c r="P25" s="41"/>
      <c r="Q25" s="101"/>
      <c r="R25" s="348">
        <v>300</v>
      </c>
      <c r="S25" s="348">
        <v>1000</v>
      </c>
      <c r="T25" s="348">
        <v>5000</v>
      </c>
      <c r="U25" s="353">
        <v>10000</v>
      </c>
      <c r="V25" s="353">
        <v>20000</v>
      </c>
      <c r="W25" s="353">
        <v>50000</v>
      </c>
      <c r="X25" s="353">
        <v>100000</v>
      </c>
      <c r="Y25" s="353">
        <v>200000</v>
      </c>
      <c r="Z25" s="105" t="s">
        <v>113</v>
      </c>
    </row>
    <row r="26" spans="1:37" ht="23.1" customHeight="1" x14ac:dyDescent="0.15">
      <c r="A26" s="44" t="s">
        <v>28</v>
      </c>
      <c r="B26" s="30" t="s">
        <v>58</v>
      </c>
      <c r="C26" s="30" t="s">
        <v>58</v>
      </c>
      <c r="D26" s="30" t="s">
        <v>58</v>
      </c>
      <c r="E26" s="30" t="s">
        <v>58</v>
      </c>
      <c r="F26" s="30" t="s">
        <v>58</v>
      </c>
      <c r="G26" s="30" t="s">
        <v>58</v>
      </c>
      <c r="H26" s="30" t="s">
        <v>58</v>
      </c>
      <c r="I26" s="30" t="s">
        <v>58</v>
      </c>
      <c r="J26" s="30" t="s">
        <v>58</v>
      </c>
      <c r="K26" s="31" t="s">
        <v>111</v>
      </c>
      <c r="P26" s="44" t="s">
        <v>28</v>
      </c>
      <c r="Q26" s="101"/>
      <c r="R26" s="348" t="s">
        <v>58</v>
      </c>
      <c r="S26" s="348" t="s">
        <v>58</v>
      </c>
      <c r="T26" s="348" t="s">
        <v>58</v>
      </c>
      <c r="U26" s="348" t="s">
        <v>58</v>
      </c>
      <c r="V26" s="348" t="s">
        <v>58</v>
      </c>
      <c r="W26" s="348" t="s">
        <v>58</v>
      </c>
      <c r="X26" s="348" t="s">
        <v>58</v>
      </c>
      <c r="Y26" s="348" t="s">
        <v>58</v>
      </c>
      <c r="Z26" s="356" t="s">
        <v>111</v>
      </c>
    </row>
    <row r="27" spans="1:37" ht="23.1" customHeight="1" x14ac:dyDescent="0.15">
      <c r="A27" s="47" t="s">
        <v>32</v>
      </c>
      <c r="B27" s="33" t="s">
        <v>67</v>
      </c>
      <c r="C27" s="33" t="s">
        <v>63</v>
      </c>
      <c r="D27" s="33" t="s">
        <v>68</v>
      </c>
      <c r="E27" s="33" t="s">
        <v>69</v>
      </c>
      <c r="F27" s="33" t="s">
        <v>70</v>
      </c>
      <c r="G27" s="33">
        <v>1999</v>
      </c>
      <c r="H27" s="33">
        <v>2999</v>
      </c>
      <c r="I27" s="33">
        <v>4999</v>
      </c>
      <c r="J27" s="96"/>
      <c r="K27" s="106" t="s">
        <v>112</v>
      </c>
      <c r="P27" s="47" t="s">
        <v>32</v>
      </c>
      <c r="Q27" s="50"/>
      <c r="R27" s="349" t="s">
        <v>71</v>
      </c>
      <c r="S27" s="349">
        <v>4999</v>
      </c>
      <c r="T27" s="349">
        <v>9999</v>
      </c>
      <c r="U27" s="357">
        <v>19999</v>
      </c>
      <c r="V27" s="357">
        <v>49999</v>
      </c>
      <c r="W27" s="357">
        <v>99999</v>
      </c>
      <c r="X27" s="357">
        <v>199999</v>
      </c>
      <c r="Y27" s="107"/>
      <c r="Z27" s="106" t="s">
        <v>112</v>
      </c>
    </row>
    <row r="28" spans="1:37" ht="23.1" customHeight="1" x14ac:dyDescent="0.15">
      <c r="A28" s="41"/>
      <c r="B28" s="246" t="s">
        <v>110</v>
      </c>
      <c r="C28" s="246" t="s">
        <v>110</v>
      </c>
      <c r="D28" s="246" t="s">
        <v>110</v>
      </c>
      <c r="E28" s="246" t="s">
        <v>110</v>
      </c>
      <c r="F28" s="246" t="s">
        <v>110</v>
      </c>
      <c r="G28" s="246" t="s">
        <v>110</v>
      </c>
      <c r="H28" s="246" t="s">
        <v>110</v>
      </c>
      <c r="I28" s="246" t="s">
        <v>110</v>
      </c>
      <c r="J28" s="246" t="s">
        <v>110</v>
      </c>
      <c r="K28" s="244" t="s">
        <v>38</v>
      </c>
      <c r="P28" s="41"/>
      <c r="Q28" s="101"/>
      <c r="R28" s="246" t="s">
        <v>110</v>
      </c>
      <c r="S28" s="246" t="s">
        <v>110</v>
      </c>
      <c r="T28" s="246" t="s">
        <v>110</v>
      </c>
      <c r="U28" s="246" t="s">
        <v>110</v>
      </c>
      <c r="V28" s="246" t="s">
        <v>110</v>
      </c>
      <c r="W28" s="246" t="s">
        <v>110</v>
      </c>
      <c r="X28" s="246" t="s">
        <v>110</v>
      </c>
      <c r="Y28" s="246" t="s">
        <v>110</v>
      </c>
      <c r="Z28" s="244" t="s">
        <v>38</v>
      </c>
    </row>
    <row r="29" spans="1:37" ht="23.1" customHeight="1" x14ac:dyDescent="0.15">
      <c r="A29" s="41"/>
      <c r="B29" s="43"/>
      <c r="C29" s="43"/>
      <c r="D29" s="43"/>
      <c r="E29" s="43"/>
      <c r="F29" s="43"/>
      <c r="G29" s="43"/>
      <c r="H29" s="43"/>
      <c r="I29" s="43"/>
      <c r="J29" s="43"/>
      <c r="K29" s="73"/>
      <c r="M29" s="539"/>
      <c r="P29" s="41"/>
      <c r="Q29" s="101"/>
      <c r="R29" s="43"/>
      <c r="S29" s="43"/>
      <c r="T29" s="43"/>
      <c r="U29" s="43"/>
      <c r="V29" s="43"/>
      <c r="W29" s="43"/>
      <c r="X29" s="43"/>
      <c r="Y29" s="43"/>
      <c r="Z29" s="73"/>
      <c r="AB29" s="539"/>
    </row>
    <row r="30" spans="1:37" s="57" customFormat="1" ht="23.1" customHeight="1" x14ac:dyDescent="0.15">
      <c r="A30" s="58" t="s">
        <v>43</v>
      </c>
      <c r="B30" s="276">
        <v>2</v>
      </c>
      <c r="C30" s="276">
        <v>0</v>
      </c>
      <c r="D30" s="276">
        <v>0</v>
      </c>
      <c r="E30" s="276">
        <v>0</v>
      </c>
      <c r="F30" s="276">
        <v>2</v>
      </c>
      <c r="G30" s="276">
        <v>3</v>
      </c>
      <c r="H30" s="276">
        <v>2</v>
      </c>
      <c r="I30" s="276">
        <v>1</v>
      </c>
      <c r="J30" s="276">
        <v>1</v>
      </c>
      <c r="K30" s="299">
        <f>SUM(B30:J30)</f>
        <v>11</v>
      </c>
      <c r="M30" s="539"/>
      <c r="P30" s="540" t="s">
        <v>43</v>
      </c>
      <c r="Q30" s="541"/>
      <c r="R30" s="59">
        <v>7</v>
      </c>
      <c r="S30" s="59">
        <v>5</v>
      </c>
      <c r="T30" s="59">
        <v>5</v>
      </c>
      <c r="U30" s="59">
        <v>5</v>
      </c>
      <c r="V30" s="59">
        <v>4</v>
      </c>
      <c r="W30" s="59">
        <v>0</v>
      </c>
      <c r="X30" s="59">
        <v>1</v>
      </c>
      <c r="Y30" s="59">
        <v>1</v>
      </c>
      <c r="Z30" s="76">
        <f>SUM(R30:Y30)</f>
        <v>28</v>
      </c>
      <c r="AB30" s="539"/>
    </row>
    <row r="31" spans="1:37" s="57" customFormat="1" ht="23.1" customHeight="1" x14ac:dyDescent="0.15">
      <c r="A31" s="51"/>
      <c r="B31" s="300"/>
      <c r="C31" s="300"/>
      <c r="D31" s="300"/>
      <c r="E31" s="300"/>
      <c r="F31" s="300"/>
      <c r="G31" s="300"/>
      <c r="H31" s="300"/>
      <c r="I31" s="300"/>
      <c r="J31" s="300"/>
      <c r="K31" s="301"/>
      <c r="M31" s="539"/>
      <c r="P31" s="51"/>
      <c r="Q31" s="108"/>
      <c r="R31" s="352"/>
      <c r="S31" s="352"/>
      <c r="T31" s="352"/>
      <c r="U31" s="352"/>
      <c r="V31" s="352"/>
      <c r="W31" s="352"/>
      <c r="X31" s="352"/>
      <c r="Y31" s="352"/>
      <c r="Z31" s="84"/>
      <c r="AB31" s="539"/>
    </row>
    <row r="32" spans="1:37" s="57" customFormat="1" ht="23.1" customHeight="1" x14ac:dyDescent="0.15">
      <c r="A32" s="58" t="s">
        <v>134</v>
      </c>
      <c r="B32" s="276">
        <v>0</v>
      </c>
      <c r="C32" s="276">
        <v>0</v>
      </c>
      <c r="D32" s="276">
        <v>2</v>
      </c>
      <c r="E32" s="276">
        <v>1</v>
      </c>
      <c r="F32" s="276">
        <v>1</v>
      </c>
      <c r="G32" s="276">
        <v>2</v>
      </c>
      <c r="H32" s="276">
        <v>1</v>
      </c>
      <c r="I32" s="276">
        <v>0</v>
      </c>
      <c r="J32" s="276">
        <v>0</v>
      </c>
      <c r="K32" s="299">
        <f>SUM(B32:J32)</f>
        <v>7</v>
      </c>
      <c r="M32" s="539"/>
      <c r="P32" s="540" t="s">
        <v>134</v>
      </c>
      <c r="Q32" s="541"/>
      <c r="R32" s="59">
        <v>4</v>
      </c>
      <c r="S32" s="59">
        <v>2</v>
      </c>
      <c r="T32" s="59">
        <v>2</v>
      </c>
      <c r="U32" s="59">
        <v>0</v>
      </c>
      <c r="V32" s="59">
        <v>0</v>
      </c>
      <c r="W32" s="59">
        <v>0</v>
      </c>
      <c r="X32" s="59">
        <v>0</v>
      </c>
      <c r="Y32" s="59">
        <v>2</v>
      </c>
      <c r="Z32" s="76">
        <f>SUM(R32:Y32)</f>
        <v>10</v>
      </c>
      <c r="AB32" s="539"/>
    </row>
    <row r="33" spans="1:28" s="65" customFormat="1" ht="23.1" customHeight="1" x14ac:dyDescent="0.15">
      <c r="A33" s="60"/>
      <c r="B33" s="300"/>
      <c r="C33" s="300"/>
      <c r="D33" s="300"/>
      <c r="E33" s="300"/>
      <c r="F33" s="300"/>
      <c r="G33" s="300"/>
      <c r="H33" s="300"/>
      <c r="I33" s="300"/>
      <c r="J33" s="300"/>
      <c r="K33" s="301"/>
      <c r="M33" s="539"/>
      <c r="P33" s="60"/>
      <c r="Q33" s="109"/>
      <c r="R33" s="61"/>
      <c r="S33" s="61"/>
      <c r="T33" s="61"/>
      <c r="U33" s="61"/>
      <c r="V33" s="61"/>
      <c r="W33" s="61"/>
      <c r="X33" s="61"/>
      <c r="Y33" s="61"/>
      <c r="Z33" s="88"/>
      <c r="AB33" s="539"/>
    </row>
    <row r="34" spans="1:28" s="57" customFormat="1" ht="23.1" customHeight="1" x14ac:dyDescent="0.15">
      <c r="A34" s="58" t="s">
        <v>44</v>
      </c>
      <c r="B34" s="276">
        <v>0</v>
      </c>
      <c r="C34" s="276">
        <v>0</v>
      </c>
      <c r="D34" s="276">
        <v>0</v>
      </c>
      <c r="E34" s="276">
        <v>0</v>
      </c>
      <c r="F34" s="276">
        <v>0</v>
      </c>
      <c r="G34" s="276">
        <v>0</v>
      </c>
      <c r="H34" s="276">
        <v>0</v>
      </c>
      <c r="I34" s="276">
        <v>0</v>
      </c>
      <c r="J34" s="276">
        <v>0</v>
      </c>
      <c r="K34" s="299">
        <f>SUM(B34:J34)</f>
        <v>0</v>
      </c>
      <c r="M34" s="539"/>
      <c r="P34" s="540" t="s">
        <v>44</v>
      </c>
      <c r="Q34" s="541"/>
      <c r="R34" s="59">
        <v>0</v>
      </c>
      <c r="S34" s="59">
        <v>3</v>
      </c>
      <c r="T34" s="59">
        <v>1</v>
      </c>
      <c r="U34" s="59">
        <v>0</v>
      </c>
      <c r="V34" s="59">
        <v>0</v>
      </c>
      <c r="W34" s="59">
        <v>0</v>
      </c>
      <c r="X34" s="59">
        <v>0</v>
      </c>
      <c r="Y34" s="59">
        <v>0</v>
      </c>
      <c r="Z34" s="76">
        <f>SUM(R34:Y34)</f>
        <v>4</v>
      </c>
      <c r="AB34" s="539"/>
    </row>
    <row r="35" spans="1:28" s="57" customFormat="1" ht="23.1" customHeight="1" x14ac:dyDescent="0.15">
      <c r="A35" s="51"/>
      <c r="B35" s="300"/>
      <c r="C35" s="300"/>
      <c r="D35" s="300"/>
      <c r="E35" s="300"/>
      <c r="F35" s="300"/>
      <c r="G35" s="300"/>
      <c r="H35" s="300"/>
      <c r="I35" s="300"/>
      <c r="J35" s="300"/>
      <c r="K35" s="301"/>
      <c r="M35" s="539"/>
      <c r="P35" s="51"/>
      <c r="Q35" s="108"/>
      <c r="R35" s="352"/>
      <c r="S35" s="352"/>
      <c r="T35" s="352"/>
      <c r="U35" s="352"/>
      <c r="V35" s="352"/>
      <c r="W35" s="352"/>
      <c r="X35" s="352"/>
      <c r="Y35" s="352"/>
      <c r="Z35" s="84"/>
      <c r="AB35" s="539"/>
    </row>
    <row r="36" spans="1:28" s="57" customFormat="1" ht="23.1" customHeight="1" x14ac:dyDescent="0.15">
      <c r="A36" s="58" t="s">
        <v>45</v>
      </c>
      <c r="B36" s="276">
        <v>1</v>
      </c>
      <c r="C36" s="276">
        <v>1</v>
      </c>
      <c r="D36" s="276">
        <v>1</v>
      </c>
      <c r="E36" s="276">
        <v>0</v>
      </c>
      <c r="F36" s="276">
        <v>2</v>
      </c>
      <c r="G36" s="276">
        <v>3</v>
      </c>
      <c r="H36" s="276">
        <v>0</v>
      </c>
      <c r="I36" s="276">
        <v>0</v>
      </c>
      <c r="J36" s="276">
        <v>1</v>
      </c>
      <c r="K36" s="299">
        <f>SUM(B36:J36)</f>
        <v>9</v>
      </c>
      <c r="M36" s="539"/>
      <c r="P36" s="540" t="s">
        <v>45</v>
      </c>
      <c r="Q36" s="541"/>
      <c r="R36" s="59">
        <v>1</v>
      </c>
      <c r="S36" s="59">
        <v>1</v>
      </c>
      <c r="T36" s="59">
        <v>5</v>
      </c>
      <c r="U36" s="59">
        <v>2</v>
      </c>
      <c r="V36" s="59">
        <v>3</v>
      </c>
      <c r="W36" s="85">
        <v>2</v>
      </c>
      <c r="X36" s="85">
        <v>0</v>
      </c>
      <c r="Y36" s="59">
        <v>1</v>
      </c>
      <c r="Z36" s="76">
        <f>SUM(R36:Y36)</f>
        <v>15</v>
      </c>
      <c r="AB36" s="539"/>
    </row>
    <row r="37" spans="1:28" s="65" customFormat="1" ht="23.1" customHeight="1" x14ac:dyDescent="0.15">
      <c r="A37" s="60"/>
      <c r="B37" s="300"/>
      <c r="C37" s="300"/>
      <c r="D37" s="300"/>
      <c r="E37" s="300"/>
      <c r="F37" s="300"/>
      <c r="G37" s="300"/>
      <c r="H37" s="300"/>
      <c r="I37" s="300"/>
      <c r="J37" s="300"/>
      <c r="K37" s="301"/>
      <c r="M37" s="539"/>
      <c r="P37" s="60"/>
      <c r="Q37" s="109"/>
      <c r="R37" s="61"/>
      <c r="S37" s="61"/>
      <c r="T37" s="61"/>
      <c r="U37" s="61"/>
      <c r="V37" s="61"/>
      <c r="W37" s="61"/>
      <c r="X37" s="61"/>
      <c r="Y37" s="61"/>
      <c r="Z37" s="88"/>
      <c r="AB37" s="539"/>
    </row>
    <row r="38" spans="1:28" s="57" customFormat="1" ht="23.1" customHeight="1" x14ac:dyDescent="0.15">
      <c r="A38" s="58" t="s">
        <v>46</v>
      </c>
      <c r="B38" s="276">
        <v>0</v>
      </c>
      <c r="C38" s="276">
        <v>0</v>
      </c>
      <c r="D38" s="276">
        <v>1</v>
      </c>
      <c r="E38" s="276">
        <v>0</v>
      </c>
      <c r="F38" s="276">
        <v>0</v>
      </c>
      <c r="G38" s="276">
        <v>3</v>
      </c>
      <c r="H38" s="276">
        <v>3</v>
      </c>
      <c r="I38" s="276">
        <v>0</v>
      </c>
      <c r="J38" s="276">
        <v>3</v>
      </c>
      <c r="K38" s="299">
        <f>SUM(B38:J38)</f>
        <v>10</v>
      </c>
      <c r="M38" s="539"/>
      <c r="P38" s="540" t="s">
        <v>46</v>
      </c>
      <c r="Q38" s="541"/>
      <c r="R38" s="59">
        <v>1</v>
      </c>
      <c r="S38" s="59">
        <v>3</v>
      </c>
      <c r="T38" s="59">
        <v>2</v>
      </c>
      <c r="U38" s="59">
        <v>1</v>
      </c>
      <c r="V38" s="59">
        <v>2</v>
      </c>
      <c r="W38" s="59">
        <v>0</v>
      </c>
      <c r="X38" s="59">
        <v>2</v>
      </c>
      <c r="Y38" s="59">
        <v>0</v>
      </c>
      <c r="Z38" s="76">
        <f>SUM(R38:Y38)</f>
        <v>11</v>
      </c>
      <c r="AB38" s="539"/>
    </row>
    <row r="39" spans="1:28" s="65" customFormat="1" ht="23.1" customHeight="1" x14ac:dyDescent="0.15">
      <c r="A39" s="60"/>
      <c r="B39" s="300"/>
      <c r="C39" s="300"/>
      <c r="D39" s="300"/>
      <c r="E39" s="300"/>
      <c r="F39" s="300"/>
      <c r="G39" s="300"/>
      <c r="H39" s="300"/>
      <c r="I39" s="300"/>
      <c r="J39" s="300"/>
      <c r="K39" s="301"/>
      <c r="M39" s="539"/>
      <c r="P39" s="60"/>
      <c r="Q39" s="109"/>
      <c r="R39" s="61"/>
      <c r="S39" s="61"/>
      <c r="T39" s="61"/>
      <c r="U39" s="61"/>
      <c r="V39" s="61"/>
      <c r="W39" s="61"/>
      <c r="X39" s="61"/>
      <c r="Y39" s="61"/>
      <c r="Z39" s="88"/>
      <c r="AB39" s="539"/>
    </row>
    <row r="40" spans="1:28" s="57" customFormat="1" ht="23.1" customHeight="1" x14ac:dyDescent="0.15">
      <c r="A40" s="58" t="s">
        <v>47</v>
      </c>
      <c r="B40" s="276">
        <v>1</v>
      </c>
      <c r="C40" s="276">
        <v>0</v>
      </c>
      <c r="D40" s="276">
        <v>0</v>
      </c>
      <c r="E40" s="276">
        <v>0</v>
      </c>
      <c r="F40" s="276">
        <v>0</v>
      </c>
      <c r="G40" s="276">
        <v>0</v>
      </c>
      <c r="H40" s="276">
        <v>0</v>
      </c>
      <c r="I40" s="276">
        <v>1</v>
      </c>
      <c r="J40" s="276">
        <v>0</v>
      </c>
      <c r="K40" s="299">
        <f>SUM(B40:J40)</f>
        <v>2</v>
      </c>
      <c r="M40" s="539"/>
      <c r="P40" s="540" t="s">
        <v>47</v>
      </c>
      <c r="Q40" s="541"/>
      <c r="R40" s="59">
        <v>1</v>
      </c>
      <c r="S40" s="59">
        <v>2</v>
      </c>
      <c r="T40" s="85">
        <v>0</v>
      </c>
      <c r="U40" s="85">
        <v>1</v>
      </c>
      <c r="V40" s="85">
        <v>0</v>
      </c>
      <c r="W40" s="85">
        <v>0</v>
      </c>
      <c r="X40" s="85">
        <v>0</v>
      </c>
      <c r="Y40" s="85">
        <v>0</v>
      </c>
      <c r="Z40" s="76">
        <f>SUM(R40:Y40)</f>
        <v>4</v>
      </c>
      <c r="AB40" s="539"/>
    </row>
    <row r="41" spans="1:28" ht="23.1" customHeight="1" x14ac:dyDescent="0.15">
      <c r="A41" s="41"/>
      <c r="B41" s="300"/>
      <c r="C41" s="300"/>
      <c r="D41" s="300"/>
      <c r="E41" s="300"/>
      <c r="F41" s="300"/>
      <c r="G41" s="300"/>
      <c r="H41" s="300"/>
      <c r="I41" s="300"/>
      <c r="J41" s="300"/>
      <c r="K41" s="301"/>
      <c r="P41" s="41"/>
      <c r="Q41" s="101"/>
      <c r="R41" s="66"/>
      <c r="S41" s="66"/>
      <c r="T41" s="66"/>
      <c r="U41" s="66"/>
      <c r="V41" s="66"/>
      <c r="W41" s="66"/>
      <c r="X41" s="66"/>
      <c r="Y41" s="66"/>
      <c r="Z41" s="92"/>
    </row>
    <row r="42" spans="1:28" ht="23.1" customHeight="1" thickBot="1" x14ac:dyDescent="0.2">
      <c r="A42" s="70" t="s">
        <v>30</v>
      </c>
      <c r="B42" s="302">
        <f>SUM(B30:B41)</f>
        <v>4</v>
      </c>
      <c r="C42" s="302">
        <f t="shared" ref="C42:K42" si="2">SUM(C30:C41)</f>
        <v>1</v>
      </c>
      <c r="D42" s="302">
        <f t="shared" si="2"/>
        <v>4</v>
      </c>
      <c r="E42" s="302">
        <f t="shared" si="2"/>
        <v>1</v>
      </c>
      <c r="F42" s="302">
        <f t="shared" si="2"/>
        <v>5</v>
      </c>
      <c r="G42" s="302">
        <f t="shared" si="2"/>
        <v>11</v>
      </c>
      <c r="H42" s="302">
        <f t="shared" si="2"/>
        <v>6</v>
      </c>
      <c r="I42" s="302">
        <f t="shared" si="2"/>
        <v>2</v>
      </c>
      <c r="J42" s="302">
        <f t="shared" si="2"/>
        <v>5</v>
      </c>
      <c r="K42" s="303">
        <f t="shared" si="2"/>
        <v>39</v>
      </c>
      <c r="P42" s="537" t="s">
        <v>30</v>
      </c>
      <c r="Q42" s="538"/>
      <c r="R42" s="71">
        <f t="shared" ref="R42:Y42" si="3">SUM(R30:R40)</f>
        <v>14</v>
      </c>
      <c r="S42" s="71">
        <f t="shared" si="3"/>
        <v>16</v>
      </c>
      <c r="T42" s="71">
        <f t="shared" si="3"/>
        <v>15</v>
      </c>
      <c r="U42" s="71">
        <f t="shared" si="3"/>
        <v>9</v>
      </c>
      <c r="V42" s="71">
        <f t="shared" si="3"/>
        <v>9</v>
      </c>
      <c r="W42" s="71">
        <f t="shared" si="3"/>
        <v>2</v>
      </c>
      <c r="X42" s="71">
        <f t="shared" si="3"/>
        <v>3</v>
      </c>
      <c r="Y42" s="71">
        <f t="shared" si="3"/>
        <v>4</v>
      </c>
      <c r="Z42" s="95">
        <f>SUM(Z30:Z40)</f>
        <v>72</v>
      </c>
    </row>
  </sheetData>
  <mergeCells count="26">
    <mergeCell ref="B3:H3"/>
    <mergeCell ref="I3:O3"/>
    <mergeCell ref="H4:H6"/>
    <mergeCell ref="B24:K24"/>
    <mergeCell ref="P3:AC3"/>
    <mergeCell ref="P24:Q24"/>
    <mergeCell ref="R24:Z24"/>
    <mergeCell ref="M39:M40"/>
    <mergeCell ref="M29:M30"/>
    <mergeCell ref="M31:M32"/>
    <mergeCell ref="M33:M34"/>
    <mergeCell ref="M35:M36"/>
    <mergeCell ref="M37:M38"/>
    <mergeCell ref="AB29:AB30"/>
    <mergeCell ref="P30:Q30"/>
    <mergeCell ref="AB31:AB32"/>
    <mergeCell ref="P32:Q32"/>
    <mergeCell ref="AB33:AB34"/>
    <mergeCell ref="P34:Q34"/>
    <mergeCell ref="P42:Q42"/>
    <mergeCell ref="AB35:AB36"/>
    <mergeCell ref="P36:Q36"/>
    <mergeCell ref="AB37:AB38"/>
    <mergeCell ref="P38:Q38"/>
    <mergeCell ref="AB39:AB40"/>
    <mergeCell ref="P40:Q40"/>
  </mergeCells>
  <phoneticPr fontId="2"/>
  <printOptions horizontalCentered="1"/>
  <pageMargins left="0.59055118110236227" right="0.78740157480314965" top="0.59055118110236227" bottom="0.59055118110236227" header="0.39370078740157483" footer="0.39370078740157483"/>
  <pageSetup paperSize="8" scale="82" firstPageNumber="6" pageOrder="overThenDown" orientation="landscape" useFirstPageNumber="1" r:id="rId1"/>
  <headerFooter alignWithMargins="0"/>
  <ignoredErrors>
    <ignoredError sqref="C6:E6 B4:F4 I4 K6:L6 P4 R6:S6 B25:F25 C27:F2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indexed="10"/>
    <pageSetUpPr fitToPage="1"/>
  </sheetPr>
  <dimension ref="A1:AB43"/>
  <sheetViews>
    <sheetView showGridLines="0" view="pageBreakPreview" zoomScale="70" zoomScaleNormal="80" zoomScaleSheetLayoutView="70" workbookViewId="0">
      <selection activeCell="G1" sqref="G1"/>
    </sheetView>
  </sheetViews>
  <sheetFormatPr defaultColWidth="5.875" defaultRowHeight="23.1" customHeight="1" x14ac:dyDescent="0.15"/>
  <cols>
    <col min="1" max="1" width="10.625" style="34" customWidth="1"/>
    <col min="2" max="4" width="8" style="34" bestFit="1" customWidth="1"/>
    <col min="5" max="7" width="7.625" style="34" customWidth="1"/>
    <col min="8" max="10" width="8" style="34" bestFit="1" customWidth="1"/>
    <col min="11" max="12" width="7.625" style="34" customWidth="1"/>
    <col min="13" max="13" width="8" style="34" bestFit="1" customWidth="1"/>
    <col min="14" max="25" width="6.75" style="34" customWidth="1"/>
    <col min="26" max="26" width="9" style="34" bestFit="1" customWidth="1"/>
    <col min="27" max="27" width="6.75" style="34" customWidth="1"/>
    <col min="28" max="28" width="9" style="34" customWidth="1"/>
    <col min="29" max="16384" width="5.875" style="34"/>
  </cols>
  <sheetData>
    <row r="1" spans="1:28" ht="23.1" customHeight="1" x14ac:dyDescent="0.15">
      <c r="A1" s="359" t="s">
        <v>268</v>
      </c>
    </row>
    <row r="2" spans="1:28" ht="23.1" customHeight="1" x14ac:dyDescent="0.15">
      <c r="A2" s="110" t="s">
        <v>93</v>
      </c>
    </row>
    <row r="3" spans="1:28" ht="15" thickBot="1" x14ac:dyDescent="0.2">
      <c r="A3" s="29" t="s">
        <v>162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23.1" customHeight="1" x14ac:dyDescent="0.15">
      <c r="A4" s="103" t="s">
        <v>23</v>
      </c>
      <c r="B4" s="465" t="s">
        <v>163</v>
      </c>
      <c r="C4" s="466"/>
      <c r="D4" s="466"/>
      <c r="E4" s="466"/>
      <c r="F4" s="466"/>
      <c r="G4" s="466"/>
      <c r="H4" s="466"/>
      <c r="I4" s="466"/>
      <c r="J4" s="467"/>
      <c r="K4" s="465" t="s">
        <v>166</v>
      </c>
      <c r="L4" s="466"/>
      <c r="M4" s="468"/>
      <c r="N4" s="465" t="s">
        <v>167</v>
      </c>
      <c r="O4" s="466"/>
      <c r="P4" s="466"/>
      <c r="Q4" s="466"/>
      <c r="R4" s="466"/>
      <c r="S4" s="466"/>
      <c r="T4" s="466"/>
      <c r="U4" s="466"/>
      <c r="V4" s="467"/>
      <c r="W4" s="465" t="s">
        <v>168</v>
      </c>
      <c r="X4" s="466"/>
      <c r="Y4" s="467"/>
      <c r="Z4" s="465" t="s">
        <v>169</v>
      </c>
      <c r="AA4" s="466"/>
      <c r="AB4" s="468"/>
    </row>
    <row r="5" spans="1:28" ht="23.1" customHeight="1" x14ac:dyDescent="0.15">
      <c r="A5" s="44" t="s">
        <v>28</v>
      </c>
      <c r="B5" s="474" t="s">
        <v>164</v>
      </c>
      <c r="C5" s="475"/>
      <c r="D5" s="513"/>
      <c r="E5" s="474" t="s">
        <v>165</v>
      </c>
      <c r="F5" s="475"/>
      <c r="G5" s="513"/>
      <c r="H5" s="474" t="s">
        <v>30</v>
      </c>
      <c r="I5" s="475"/>
      <c r="J5" s="513"/>
      <c r="K5" s="508" t="s">
        <v>72</v>
      </c>
      <c r="L5" s="508" t="s">
        <v>73</v>
      </c>
      <c r="M5" s="548" t="s">
        <v>30</v>
      </c>
      <c r="N5" s="474" t="s">
        <v>235</v>
      </c>
      <c r="O5" s="475"/>
      <c r="P5" s="513"/>
      <c r="Q5" s="474" t="s">
        <v>236</v>
      </c>
      <c r="R5" s="475"/>
      <c r="S5" s="513"/>
      <c r="T5" s="474" t="s">
        <v>30</v>
      </c>
      <c r="U5" s="475"/>
      <c r="V5" s="513"/>
      <c r="W5" s="508" t="s">
        <v>120</v>
      </c>
      <c r="X5" s="508" t="s">
        <v>121</v>
      </c>
      <c r="Y5" s="508" t="s">
        <v>30</v>
      </c>
      <c r="Z5" s="508" t="s">
        <v>120</v>
      </c>
      <c r="AA5" s="508" t="s">
        <v>121</v>
      </c>
      <c r="AB5" s="548" t="s">
        <v>30</v>
      </c>
    </row>
    <row r="6" spans="1:28" ht="23.1" customHeight="1" x14ac:dyDescent="0.15">
      <c r="A6" s="47" t="s">
        <v>32</v>
      </c>
      <c r="B6" s="33" t="s">
        <v>157</v>
      </c>
      <c r="C6" s="33" t="s">
        <v>158</v>
      </c>
      <c r="D6" s="33" t="s">
        <v>30</v>
      </c>
      <c r="E6" s="33" t="s">
        <v>157</v>
      </c>
      <c r="F6" s="33" t="s">
        <v>158</v>
      </c>
      <c r="G6" s="33" t="s">
        <v>30</v>
      </c>
      <c r="H6" s="33" t="s">
        <v>157</v>
      </c>
      <c r="I6" s="33" t="s">
        <v>158</v>
      </c>
      <c r="J6" s="33" t="s">
        <v>30</v>
      </c>
      <c r="K6" s="510"/>
      <c r="L6" s="510"/>
      <c r="M6" s="549"/>
      <c r="N6" s="349" t="s">
        <v>120</v>
      </c>
      <c r="O6" s="349" t="s">
        <v>121</v>
      </c>
      <c r="P6" s="349" t="s">
        <v>30</v>
      </c>
      <c r="Q6" s="349" t="s">
        <v>120</v>
      </c>
      <c r="R6" s="349" t="s">
        <v>121</v>
      </c>
      <c r="S6" s="349" t="s">
        <v>30</v>
      </c>
      <c r="T6" s="349" t="s">
        <v>120</v>
      </c>
      <c r="U6" s="349" t="s">
        <v>121</v>
      </c>
      <c r="V6" s="350" t="s">
        <v>30</v>
      </c>
      <c r="W6" s="510"/>
      <c r="X6" s="510"/>
      <c r="Y6" s="510"/>
      <c r="Z6" s="510"/>
      <c r="AA6" s="510"/>
      <c r="AB6" s="549"/>
    </row>
    <row r="7" spans="1:28" s="32" customFormat="1" ht="23.1" customHeight="1" x14ac:dyDescent="0.15">
      <c r="A7" s="97"/>
      <c r="B7" s="243" t="s">
        <v>39</v>
      </c>
      <c r="C7" s="243" t="s">
        <v>39</v>
      </c>
      <c r="D7" s="243" t="s">
        <v>39</v>
      </c>
      <c r="E7" s="243" t="s">
        <v>39</v>
      </c>
      <c r="F7" s="243" t="s">
        <v>39</v>
      </c>
      <c r="G7" s="243" t="s">
        <v>39</v>
      </c>
      <c r="H7" s="243" t="s">
        <v>39</v>
      </c>
      <c r="I7" s="243" t="s">
        <v>39</v>
      </c>
      <c r="J7" s="243" t="s">
        <v>39</v>
      </c>
      <c r="K7" s="243" t="s">
        <v>39</v>
      </c>
      <c r="L7" s="243" t="s">
        <v>39</v>
      </c>
      <c r="M7" s="244" t="s">
        <v>39</v>
      </c>
      <c r="N7" s="243" t="s">
        <v>39</v>
      </c>
      <c r="O7" s="243" t="s">
        <v>39</v>
      </c>
      <c r="P7" s="243" t="s">
        <v>39</v>
      </c>
      <c r="Q7" s="243" t="s">
        <v>39</v>
      </c>
      <c r="R7" s="243" t="s">
        <v>39</v>
      </c>
      <c r="S7" s="243" t="s">
        <v>39</v>
      </c>
      <c r="T7" s="243" t="s">
        <v>39</v>
      </c>
      <c r="U7" s="243" t="s">
        <v>39</v>
      </c>
      <c r="V7" s="245" t="s">
        <v>39</v>
      </c>
      <c r="W7" s="243" t="s">
        <v>39</v>
      </c>
      <c r="X7" s="243" t="s">
        <v>39</v>
      </c>
      <c r="Y7" s="243" t="s">
        <v>39</v>
      </c>
      <c r="Z7" s="243" t="s">
        <v>39</v>
      </c>
      <c r="AA7" s="243" t="s">
        <v>39</v>
      </c>
      <c r="AB7" s="244" t="s">
        <v>39</v>
      </c>
    </row>
    <row r="8" spans="1:28" ht="23.1" customHeight="1" x14ac:dyDescent="0.15">
      <c r="A8" s="41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73"/>
      <c r="N8" s="43"/>
      <c r="O8" s="43"/>
      <c r="P8" s="43"/>
      <c r="Q8" s="43"/>
      <c r="R8" s="43"/>
      <c r="S8" s="43"/>
      <c r="T8" s="43"/>
      <c r="U8" s="43"/>
      <c r="V8" s="72"/>
      <c r="W8" s="43"/>
      <c r="X8" s="43"/>
      <c r="Y8" s="43"/>
      <c r="Z8" s="43"/>
      <c r="AA8" s="43"/>
      <c r="AB8" s="73"/>
    </row>
    <row r="9" spans="1:28" s="116" customFormat="1" ht="23.1" customHeight="1" x14ac:dyDescent="0.15">
      <c r="A9" s="112" t="s">
        <v>43</v>
      </c>
      <c r="B9" s="74">
        <v>1544</v>
      </c>
      <c r="C9" s="74">
        <v>415</v>
      </c>
      <c r="D9" s="74">
        <v>1959</v>
      </c>
      <c r="E9" s="74">
        <v>0</v>
      </c>
      <c r="F9" s="74">
        <v>0</v>
      </c>
      <c r="G9" s="74">
        <v>0</v>
      </c>
      <c r="H9" s="74">
        <f>B9+E9</f>
        <v>1544</v>
      </c>
      <c r="I9" s="74">
        <f>C9+F9</f>
        <v>415</v>
      </c>
      <c r="J9" s="74">
        <f>H9+I9</f>
        <v>1959</v>
      </c>
      <c r="K9" s="143">
        <v>0</v>
      </c>
      <c r="L9" s="257">
        <v>0</v>
      </c>
      <c r="M9" s="114">
        <v>0</v>
      </c>
      <c r="N9" s="297">
        <v>474</v>
      </c>
      <c r="O9" s="297">
        <v>4</v>
      </c>
      <c r="P9" s="297">
        <v>478</v>
      </c>
      <c r="Q9" s="297">
        <v>193</v>
      </c>
      <c r="R9" s="259">
        <v>0</v>
      </c>
      <c r="S9" s="297">
        <v>193</v>
      </c>
      <c r="T9" s="297">
        <f>N9+Q9</f>
        <v>667</v>
      </c>
      <c r="U9" s="297">
        <f>O9+R9</f>
        <v>4</v>
      </c>
      <c r="V9" s="75">
        <f>T9+U9</f>
        <v>671</v>
      </c>
      <c r="W9" s="297">
        <v>922</v>
      </c>
      <c r="X9" s="297">
        <v>1742</v>
      </c>
      <c r="Y9" s="297">
        <f>W9+X9</f>
        <v>2664</v>
      </c>
      <c r="Z9" s="297">
        <v>3133</v>
      </c>
      <c r="AA9" s="297">
        <v>2161</v>
      </c>
      <c r="AB9" s="114">
        <f>Z9+AA9</f>
        <v>5294</v>
      </c>
    </row>
    <row r="10" spans="1:28" s="116" customFormat="1" ht="23.1" customHeight="1" x14ac:dyDescent="0.15">
      <c r="A10" s="117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118"/>
      <c r="N10" s="82"/>
      <c r="O10" s="82"/>
      <c r="P10" s="82"/>
      <c r="Q10" s="82"/>
      <c r="R10" s="82"/>
      <c r="S10" s="82"/>
      <c r="T10" s="82"/>
      <c r="U10" s="82"/>
      <c r="V10" s="83"/>
      <c r="W10" s="82"/>
      <c r="X10" s="82"/>
      <c r="Y10" s="82"/>
      <c r="Z10" s="82"/>
      <c r="AA10" s="82"/>
      <c r="AB10" s="118"/>
    </row>
    <row r="11" spans="1:28" s="116" customFormat="1" ht="23.1" customHeight="1" x14ac:dyDescent="0.15">
      <c r="A11" s="112" t="s">
        <v>117</v>
      </c>
      <c r="B11" s="74">
        <v>5114</v>
      </c>
      <c r="C11" s="74">
        <v>785</v>
      </c>
      <c r="D11" s="74">
        <v>5899</v>
      </c>
      <c r="E11" s="74">
        <v>0</v>
      </c>
      <c r="F11" s="74">
        <v>0</v>
      </c>
      <c r="G11" s="74">
        <v>0</v>
      </c>
      <c r="H11" s="74">
        <f>B11+E11</f>
        <v>5114</v>
      </c>
      <c r="I11" s="74">
        <f>C11+F11</f>
        <v>785</v>
      </c>
      <c r="J11" s="74">
        <f>H11+I11</f>
        <v>5899</v>
      </c>
      <c r="K11" s="143">
        <v>0</v>
      </c>
      <c r="L11" s="257">
        <v>0</v>
      </c>
      <c r="M11" s="114">
        <v>0</v>
      </c>
      <c r="N11" s="297">
        <v>301</v>
      </c>
      <c r="O11" s="297">
        <v>53</v>
      </c>
      <c r="P11" s="297">
        <v>354</v>
      </c>
      <c r="Q11" s="297">
        <v>49</v>
      </c>
      <c r="R11" s="297">
        <v>25</v>
      </c>
      <c r="S11" s="297">
        <v>74</v>
      </c>
      <c r="T11" s="297">
        <f>N11+Q11</f>
        <v>350</v>
      </c>
      <c r="U11" s="297">
        <f>O11+R11</f>
        <v>78</v>
      </c>
      <c r="V11" s="75">
        <f>T11+U11</f>
        <v>428</v>
      </c>
      <c r="W11" s="297">
        <v>28</v>
      </c>
      <c r="X11" s="297">
        <v>114</v>
      </c>
      <c r="Y11" s="297">
        <f>W11+X11</f>
        <v>142</v>
      </c>
      <c r="Z11" s="297">
        <v>5492</v>
      </c>
      <c r="AA11" s="297">
        <v>977</v>
      </c>
      <c r="AB11" s="114">
        <f>Z11+AA11</f>
        <v>6469</v>
      </c>
    </row>
    <row r="12" spans="1:28" s="116" customFormat="1" ht="23.1" customHeight="1" x14ac:dyDescent="0.15">
      <c r="A12" s="117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118"/>
      <c r="N12" s="82"/>
      <c r="O12" s="82"/>
      <c r="P12" s="82"/>
      <c r="Q12" s="82"/>
      <c r="R12" s="82"/>
      <c r="S12" s="82"/>
      <c r="T12" s="82"/>
      <c r="U12" s="82"/>
      <c r="V12" s="83"/>
      <c r="W12" s="82"/>
      <c r="X12" s="82"/>
      <c r="Y12" s="82"/>
      <c r="Z12" s="82"/>
      <c r="AA12" s="82"/>
      <c r="AB12" s="118"/>
    </row>
    <row r="13" spans="1:28" s="116" customFormat="1" ht="23.1" customHeight="1" x14ac:dyDescent="0.15">
      <c r="A13" s="112" t="s">
        <v>44</v>
      </c>
      <c r="B13" s="74">
        <v>129</v>
      </c>
      <c r="C13" s="74">
        <v>64</v>
      </c>
      <c r="D13" s="74">
        <v>193</v>
      </c>
      <c r="E13" s="74">
        <v>0</v>
      </c>
      <c r="F13" s="74">
        <v>0</v>
      </c>
      <c r="G13" s="74">
        <v>0</v>
      </c>
      <c r="H13" s="74">
        <f>B13+E13</f>
        <v>129</v>
      </c>
      <c r="I13" s="74">
        <f>C13+F13</f>
        <v>64</v>
      </c>
      <c r="J13" s="74">
        <f>H13+I13</f>
        <v>193</v>
      </c>
      <c r="K13" s="143">
        <v>0</v>
      </c>
      <c r="L13" s="143">
        <v>0</v>
      </c>
      <c r="M13" s="114">
        <v>0</v>
      </c>
      <c r="N13" s="297">
        <v>0</v>
      </c>
      <c r="O13" s="297">
        <v>0</v>
      </c>
      <c r="P13" s="297">
        <v>0</v>
      </c>
      <c r="Q13" s="297">
        <v>0</v>
      </c>
      <c r="R13" s="297">
        <v>0</v>
      </c>
      <c r="S13" s="297">
        <v>0</v>
      </c>
      <c r="T13" s="297">
        <f>N13+Q13</f>
        <v>0</v>
      </c>
      <c r="U13" s="297">
        <f>O13+R13</f>
        <v>0</v>
      </c>
      <c r="V13" s="75">
        <f>T13+U13</f>
        <v>0</v>
      </c>
      <c r="W13" s="297">
        <v>115</v>
      </c>
      <c r="X13" s="297">
        <v>218</v>
      </c>
      <c r="Y13" s="297">
        <f>W13+X13</f>
        <v>333</v>
      </c>
      <c r="Z13" s="297">
        <v>244</v>
      </c>
      <c r="AA13" s="297">
        <v>282</v>
      </c>
      <c r="AB13" s="114">
        <f>Z13+AA13</f>
        <v>526</v>
      </c>
    </row>
    <row r="14" spans="1:28" s="116" customFormat="1" ht="23.1" customHeight="1" x14ac:dyDescent="0.15">
      <c r="A14" s="117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118"/>
      <c r="N14" s="82"/>
      <c r="O14" s="82"/>
      <c r="P14" s="82"/>
      <c r="Q14" s="82"/>
      <c r="R14" s="82"/>
      <c r="S14" s="82"/>
      <c r="T14" s="82"/>
      <c r="U14" s="82"/>
      <c r="V14" s="83"/>
      <c r="W14" s="82"/>
      <c r="X14" s="82"/>
      <c r="Y14" s="82"/>
      <c r="Z14" s="82"/>
      <c r="AA14" s="82"/>
      <c r="AB14" s="118"/>
    </row>
    <row r="15" spans="1:28" s="116" customFormat="1" ht="23.1" customHeight="1" x14ac:dyDescent="0.15">
      <c r="A15" s="112" t="s">
        <v>45</v>
      </c>
      <c r="B15" s="74">
        <v>307</v>
      </c>
      <c r="C15" s="74">
        <v>888</v>
      </c>
      <c r="D15" s="74">
        <v>1195</v>
      </c>
      <c r="E15" s="256">
        <v>0</v>
      </c>
      <c r="F15" s="256">
        <v>0</v>
      </c>
      <c r="G15" s="256">
        <v>0</v>
      </c>
      <c r="H15" s="74">
        <f>B15+E15</f>
        <v>307</v>
      </c>
      <c r="I15" s="74">
        <f>C15+F15</f>
        <v>888</v>
      </c>
      <c r="J15" s="74">
        <f>H15+I15</f>
        <v>1195</v>
      </c>
      <c r="K15" s="143">
        <v>49</v>
      </c>
      <c r="L15" s="143">
        <v>0</v>
      </c>
      <c r="M15" s="114">
        <v>49</v>
      </c>
      <c r="N15" s="297">
        <v>529</v>
      </c>
      <c r="O15" s="297">
        <v>3</v>
      </c>
      <c r="P15" s="297">
        <v>532</v>
      </c>
      <c r="Q15" s="297">
        <v>0</v>
      </c>
      <c r="R15" s="297">
        <v>0</v>
      </c>
      <c r="S15" s="297">
        <v>0</v>
      </c>
      <c r="T15" s="297">
        <f>N15+Q15</f>
        <v>529</v>
      </c>
      <c r="U15" s="297">
        <f>O15+R15</f>
        <v>3</v>
      </c>
      <c r="V15" s="75">
        <f>T15+U15</f>
        <v>532</v>
      </c>
      <c r="W15" s="297">
        <v>830</v>
      </c>
      <c r="X15" s="297">
        <v>1173</v>
      </c>
      <c r="Y15" s="297">
        <f>W15+X15</f>
        <v>2003</v>
      </c>
      <c r="Z15" s="297">
        <v>1715</v>
      </c>
      <c r="AA15" s="297">
        <v>2064</v>
      </c>
      <c r="AB15" s="114">
        <f>Z15+AA15</f>
        <v>3779</v>
      </c>
    </row>
    <row r="16" spans="1:28" s="122" customFormat="1" ht="23.1" customHeight="1" x14ac:dyDescent="0.15">
      <c r="A16" s="119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20"/>
      <c r="N16" s="86"/>
      <c r="O16" s="86"/>
      <c r="P16" s="86"/>
      <c r="Q16" s="86"/>
      <c r="R16" s="86"/>
      <c r="S16" s="86"/>
      <c r="T16" s="86"/>
      <c r="U16" s="86"/>
      <c r="V16" s="87"/>
      <c r="W16" s="86"/>
      <c r="X16" s="86"/>
      <c r="Y16" s="86"/>
      <c r="Z16" s="86"/>
      <c r="AA16" s="86"/>
      <c r="AB16" s="120"/>
    </row>
    <row r="17" spans="1:28" s="116" customFormat="1" ht="23.1" customHeight="1" x14ac:dyDescent="0.15">
      <c r="A17" s="112" t="s">
        <v>46</v>
      </c>
      <c r="B17" s="74">
        <v>552</v>
      </c>
      <c r="C17" s="74">
        <v>214</v>
      </c>
      <c r="D17" s="74">
        <v>766</v>
      </c>
      <c r="E17" s="74">
        <v>0</v>
      </c>
      <c r="F17" s="74">
        <v>0</v>
      </c>
      <c r="G17" s="74">
        <v>0</v>
      </c>
      <c r="H17" s="74">
        <f>B17+E17</f>
        <v>552</v>
      </c>
      <c r="I17" s="74">
        <f>C17+F17</f>
        <v>214</v>
      </c>
      <c r="J17" s="74">
        <f>H17+I17</f>
        <v>766</v>
      </c>
      <c r="K17" s="143">
        <v>0</v>
      </c>
      <c r="L17" s="143">
        <v>0</v>
      </c>
      <c r="M17" s="114">
        <v>0</v>
      </c>
      <c r="N17" s="297">
        <v>0</v>
      </c>
      <c r="O17" s="297">
        <v>0</v>
      </c>
      <c r="P17" s="297">
        <v>0</v>
      </c>
      <c r="Q17" s="297">
        <v>0</v>
      </c>
      <c r="R17" s="297">
        <v>0</v>
      </c>
      <c r="S17" s="297">
        <v>0</v>
      </c>
      <c r="T17" s="297">
        <f>N17+Q17</f>
        <v>0</v>
      </c>
      <c r="U17" s="297">
        <f>O17+R17</f>
        <v>0</v>
      </c>
      <c r="V17" s="75">
        <f>T17+U17</f>
        <v>0</v>
      </c>
      <c r="W17" s="297">
        <v>497</v>
      </c>
      <c r="X17" s="297">
        <v>68</v>
      </c>
      <c r="Y17" s="297">
        <f>W17+X17</f>
        <v>565</v>
      </c>
      <c r="Z17" s="297">
        <v>1049</v>
      </c>
      <c r="AA17" s="297">
        <v>282</v>
      </c>
      <c r="AB17" s="114">
        <f>Z17+AA17</f>
        <v>1331</v>
      </c>
    </row>
    <row r="18" spans="1:28" s="122" customFormat="1" ht="23.1" customHeight="1" x14ac:dyDescent="0.15">
      <c r="A18" s="119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20"/>
      <c r="N18" s="86"/>
      <c r="O18" s="86"/>
      <c r="P18" s="86"/>
      <c r="Q18" s="86"/>
      <c r="R18" s="86"/>
      <c r="S18" s="86"/>
      <c r="T18" s="86"/>
      <c r="U18" s="86"/>
      <c r="V18" s="87"/>
      <c r="W18" s="86"/>
      <c r="X18" s="86"/>
      <c r="Y18" s="86"/>
      <c r="Z18" s="86"/>
      <c r="AA18" s="86"/>
      <c r="AB18" s="120"/>
    </row>
    <row r="19" spans="1:28" s="116" customFormat="1" ht="23.1" customHeight="1" x14ac:dyDescent="0.15">
      <c r="A19" s="112" t="s">
        <v>47</v>
      </c>
      <c r="B19" s="74">
        <v>82</v>
      </c>
      <c r="C19" s="74">
        <v>48</v>
      </c>
      <c r="D19" s="74">
        <v>130</v>
      </c>
      <c r="E19" s="297">
        <v>0</v>
      </c>
      <c r="F19" s="297">
        <v>0</v>
      </c>
      <c r="G19" s="297">
        <v>0</v>
      </c>
      <c r="H19" s="74">
        <f>B19+E19</f>
        <v>82</v>
      </c>
      <c r="I19" s="74">
        <f>C19+F19</f>
        <v>48</v>
      </c>
      <c r="J19" s="74">
        <f>H19+I19</f>
        <v>130</v>
      </c>
      <c r="K19" s="143">
        <v>0</v>
      </c>
      <c r="L19" s="143">
        <v>0</v>
      </c>
      <c r="M19" s="114">
        <v>0</v>
      </c>
      <c r="N19" s="297">
        <v>0</v>
      </c>
      <c r="O19" s="297">
        <v>0</v>
      </c>
      <c r="P19" s="297">
        <v>0</v>
      </c>
      <c r="Q19" s="297">
        <v>0</v>
      </c>
      <c r="R19" s="297">
        <v>0</v>
      </c>
      <c r="S19" s="297">
        <v>0</v>
      </c>
      <c r="T19" s="297">
        <f>N19+Q19</f>
        <v>0</v>
      </c>
      <c r="U19" s="297">
        <f>O19+R19</f>
        <v>0</v>
      </c>
      <c r="V19" s="297">
        <f>T19+U19</f>
        <v>0</v>
      </c>
      <c r="W19" s="297">
        <v>30</v>
      </c>
      <c r="X19" s="297">
        <v>220</v>
      </c>
      <c r="Y19" s="297">
        <f>W19+X19</f>
        <v>250</v>
      </c>
      <c r="Z19" s="297">
        <v>112</v>
      </c>
      <c r="AA19" s="297">
        <v>268</v>
      </c>
      <c r="AB19" s="114">
        <f>Z19+AA19</f>
        <v>380</v>
      </c>
    </row>
    <row r="20" spans="1:28" s="126" customFormat="1" ht="23.1" customHeight="1" x14ac:dyDescent="0.15">
      <c r="A20" s="123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124"/>
      <c r="N20" s="89"/>
      <c r="O20" s="89"/>
      <c r="P20" s="89"/>
      <c r="Q20" s="89"/>
      <c r="R20" s="89"/>
      <c r="S20" s="89"/>
      <c r="T20" s="89"/>
      <c r="U20" s="89"/>
      <c r="V20" s="90"/>
      <c r="W20" s="89"/>
      <c r="X20" s="89"/>
      <c r="Y20" s="89"/>
      <c r="Z20" s="89"/>
      <c r="AA20" s="89"/>
      <c r="AB20" s="124"/>
    </row>
    <row r="21" spans="1:28" s="126" customFormat="1" ht="23.1" customHeight="1" thickBot="1" x14ac:dyDescent="0.2">
      <c r="A21" s="127" t="s">
        <v>30</v>
      </c>
      <c r="B21" s="93">
        <f>SUM(B9:B19)</f>
        <v>7728</v>
      </c>
      <c r="C21" s="93">
        <f t="shared" ref="C21:L21" si="0">SUM(C9:C19)</f>
        <v>2414</v>
      </c>
      <c r="D21" s="93">
        <f>SUM(D9:D19)</f>
        <v>10142</v>
      </c>
      <c r="E21" s="93">
        <f t="shared" si="0"/>
        <v>0</v>
      </c>
      <c r="F21" s="93">
        <f t="shared" si="0"/>
        <v>0</v>
      </c>
      <c r="G21" s="93">
        <f t="shared" si="0"/>
        <v>0</v>
      </c>
      <c r="H21" s="93">
        <f t="shared" si="0"/>
        <v>7728</v>
      </c>
      <c r="I21" s="93">
        <f t="shared" si="0"/>
        <v>2414</v>
      </c>
      <c r="J21" s="93">
        <f t="shared" si="0"/>
        <v>10142</v>
      </c>
      <c r="K21" s="145">
        <f t="shared" si="0"/>
        <v>49</v>
      </c>
      <c r="L21" s="145">
        <f t="shared" si="0"/>
        <v>0</v>
      </c>
      <c r="M21" s="128">
        <f>SUM(M9:M19)</f>
        <v>49</v>
      </c>
      <c r="N21" s="274">
        <f t="shared" ref="N21:Y21" si="1">SUM(N9:N19)</f>
        <v>1304</v>
      </c>
      <c r="O21" s="274">
        <f t="shared" si="1"/>
        <v>60</v>
      </c>
      <c r="P21" s="274">
        <f t="shared" si="1"/>
        <v>1364</v>
      </c>
      <c r="Q21" s="274">
        <f t="shared" si="1"/>
        <v>242</v>
      </c>
      <c r="R21" s="274">
        <f t="shared" si="1"/>
        <v>25</v>
      </c>
      <c r="S21" s="274">
        <f t="shared" si="1"/>
        <v>267</v>
      </c>
      <c r="T21" s="274">
        <f>SUM(T9:T19)</f>
        <v>1546</v>
      </c>
      <c r="U21" s="274">
        <f t="shared" si="1"/>
        <v>85</v>
      </c>
      <c r="V21" s="94">
        <f t="shared" si="1"/>
        <v>1631</v>
      </c>
      <c r="W21" s="274">
        <f t="shared" si="1"/>
        <v>2422</v>
      </c>
      <c r="X21" s="274">
        <f t="shared" si="1"/>
        <v>3535</v>
      </c>
      <c r="Y21" s="274">
        <f t="shared" si="1"/>
        <v>5957</v>
      </c>
      <c r="Z21" s="274">
        <f t="shared" ref="Z21:AB21" si="2">SUM(Z9:Z19)</f>
        <v>11745</v>
      </c>
      <c r="AA21" s="274">
        <f t="shared" si="2"/>
        <v>6034</v>
      </c>
      <c r="AB21" s="128">
        <f t="shared" si="2"/>
        <v>17779</v>
      </c>
    </row>
    <row r="24" spans="1:28" ht="23.1" customHeight="1" thickBot="1" x14ac:dyDescent="0.2">
      <c r="A24" s="29" t="s">
        <v>170</v>
      </c>
      <c r="B24" s="35"/>
      <c r="C24" s="35"/>
      <c r="D24" s="35"/>
      <c r="E24" s="35"/>
      <c r="F24" s="35"/>
      <c r="G24" s="35"/>
      <c r="H24" s="35"/>
      <c r="I24" s="35"/>
      <c r="J24" s="36"/>
      <c r="L24" s="36"/>
      <c r="M24" s="36"/>
      <c r="N24" s="29" t="s">
        <v>171</v>
      </c>
      <c r="O24" s="35"/>
      <c r="P24" s="35"/>
      <c r="Q24" s="35"/>
      <c r="R24" s="35"/>
      <c r="S24" s="35"/>
      <c r="T24" s="35"/>
      <c r="U24" s="35"/>
      <c r="V24" s="35"/>
      <c r="W24" s="35"/>
      <c r="Y24" s="36"/>
    </row>
    <row r="25" spans="1:28" ht="23.1" customHeight="1" x14ac:dyDescent="0.15">
      <c r="A25" s="103" t="s">
        <v>23</v>
      </c>
      <c r="B25" s="550" t="s">
        <v>159</v>
      </c>
      <c r="C25" s="551"/>
      <c r="D25" s="551"/>
      <c r="E25" s="552"/>
      <c r="F25" s="550" t="s">
        <v>160</v>
      </c>
      <c r="G25" s="551"/>
      <c r="H25" s="552"/>
      <c r="I25" s="553" t="s">
        <v>76</v>
      </c>
      <c r="J25" s="104"/>
      <c r="N25" s="355" t="s">
        <v>23</v>
      </c>
      <c r="O25" s="465" t="s">
        <v>220</v>
      </c>
      <c r="P25" s="466"/>
      <c r="Q25" s="466"/>
      <c r="R25" s="467"/>
      <c r="S25" s="465" t="s">
        <v>221</v>
      </c>
      <c r="T25" s="466"/>
      <c r="U25" s="466"/>
      <c r="V25" s="467"/>
      <c r="W25" s="465" t="s">
        <v>169</v>
      </c>
      <c r="X25" s="466"/>
      <c r="Y25" s="466"/>
      <c r="Z25" s="468"/>
      <c r="AB25" s="129"/>
    </row>
    <row r="26" spans="1:28" ht="23.1" customHeight="1" x14ac:dyDescent="0.15">
      <c r="A26" s="41"/>
      <c r="B26" s="100" t="s">
        <v>161</v>
      </c>
      <c r="C26" s="100" t="s">
        <v>75</v>
      </c>
      <c r="D26" s="130"/>
      <c r="E26" s="100" t="s">
        <v>173</v>
      </c>
      <c r="F26" s="100" t="s">
        <v>74</v>
      </c>
      <c r="G26" s="100" t="s">
        <v>75</v>
      </c>
      <c r="H26" s="131"/>
      <c r="I26" s="554"/>
      <c r="J26" s="104"/>
      <c r="N26" s="41"/>
      <c r="O26" s="508" t="s">
        <v>120</v>
      </c>
      <c r="P26" s="474" t="s">
        <v>121</v>
      </c>
      <c r="Q26" s="513"/>
      <c r="R26" s="508" t="s">
        <v>30</v>
      </c>
      <c r="S26" s="508" t="s">
        <v>120</v>
      </c>
      <c r="T26" s="474" t="s">
        <v>121</v>
      </c>
      <c r="U26" s="513"/>
      <c r="V26" s="508" t="s">
        <v>30</v>
      </c>
      <c r="W26" s="508" t="s">
        <v>120</v>
      </c>
      <c r="X26" s="474" t="s">
        <v>121</v>
      </c>
      <c r="Y26" s="513"/>
      <c r="Z26" s="548" t="s">
        <v>30</v>
      </c>
      <c r="AB26" s="132" t="s">
        <v>77</v>
      </c>
    </row>
    <row r="27" spans="1:28" ht="23.1" customHeight="1" x14ac:dyDescent="0.15">
      <c r="A27" s="44" t="s">
        <v>28</v>
      </c>
      <c r="B27" s="240" t="s">
        <v>230</v>
      </c>
      <c r="C27" s="240" t="s">
        <v>232</v>
      </c>
      <c r="D27" s="100" t="s">
        <v>30</v>
      </c>
      <c r="E27" s="100" t="s">
        <v>172</v>
      </c>
      <c r="F27" s="240" t="s">
        <v>230</v>
      </c>
      <c r="G27" s="240" t="s">
        <v>232</v>
      </c>
      <c r="H27" s="100" t="s">
        <v>30</v>
      </c>
      <c r="I27" s="554"/>
      <c r="J27" s="104"/>
      <c r="N27" s="235" t="s">
        <v>28</v>
      </c>
      <c r="O27" s="509"/>
      <c r="P27" s="508" t="s">
        <v>78</v>
      </c>
      <c r="Q27" s="508" t="s">
        <v>49</v>
      </c>
      <c r="R27" s="509"/>
      <c r="S27" s="509"/>
      <c r="T27" s="508" t="s">
        <v>78</v>
      </c>
      <c r="U27" s="508" t="s">
        <v>49</v>
      </c>
      <c r="V27" s="509"/>
      <c r="W27" s="509"/>
      <c r="X27" s="508" t="s">
        <v>78</v>
      </c>
      <c r="Y27" s="508" t="s">
        <v>49</v>
      </c>
      <c r="Z27" s="556"/>
      <c r="AB27" s="132" t="s">
        <v>79</v>
      </c>
    </row>
    <row r="28" spans="1:28" ht="23.1" customHeight="1" x14ac:dyDescent="0.15">
      <c r="A28" s="47" t="s">
        <v>32</v>
      </c>
      <c r="B28" s="241" t="s">
        <v>229</v>
      </c>
      <c r="C28" s="241" t="s">
        <v>231</v>
      </c>
      <c r="D28" s="107"/>
      <c r="E28" s="102" t="s">
        <v>122</v>
      </c>
      <c r="F28" s="241" t="s">
        <v>229</v>
      </c>
      <c r="G28" s="241" t="s">
        <v>231</v>
      </c>
      <c r="H28" s="133"/>
      <c r="I28" s="555"/>
      <c r="J28" s="104"/>
      <c r="N28" s="236" t="s">
        <v>32</v>
      </c>
      <c r="O28" s="510"/>
      <c r="P28" s="510"/>
      <c r="Q28" s="510"/>
      <c r="R28" s="510"/>
      <c r="S28" s="510"/>
      <c r="T28" s="510"/>
      <c r="U28" s="510"/>
      <c r="V28" s="510"/>
      <c r="W28" s="510"/>
      <c r="X28" s="510"/>
      <c r="Y28" s="510"/>
      <c r="Z28" s="549"/>
      <c r="AB28" s="134"/>
    </row>
    <row r="29" spans="1:28" ht="23.1" customHeight="1" x14ac:dyDescent="0.15">
      <c r="A29" s="41"/>
      <c r="B29" s="243" t="s">
        <v>39</v>
      </c>
      <c r="C29" s="243" t="s">
        <v>39</v>
      </c>
      <c r="D29" s="243" t="s">
        <v>39</v>
      </c>
      <c r="E29" s="243" t="s">
        <v>39</v>
      </c>
      <c r="F29" s="243" t="s">
        <v>39</v>
      </c>
      <c r="G29" s="243" t="s">
        <v>39</v>
      </c>
      <c r="H29" s="243" t="s">
        <v>39</v>
      </c>
      <c r="I29" s="243" t="s">
        <v>39</v>
      </c>
      <c r="J29" s="104"/>
      <c r="N29" s="41"/>
      <c r="O29" s="243" t="s">
        <v>39</v>
      </c>
      <c r="P29" s="243" t="s">
        <v>39</v>
      </c>
      <c r="Q29" s="243" t="s">
        <v>39</v>
      </c>
      <c r="R29" s="243" t="s">
        <v>39</v>
      </c>
      <c r="S29" s="243" t="s">
        <v>39</v>
      </c>
      <c r="T29" s="243" t="s">
        <v>39</v>
      </c>
      <c r="U29" s="243" t="s">
        <v>39</v>
      </c>
      <c r="V29" s="243" t="s">
        <v>39</v>
      </c>
      <c r="W29" s="243" t="s">
        <v>39</v>
      </c>
      <c r="X29" s="243" t="s">
        <v>39</v>
      </c>
      <c r="Y29" s="243" t="s">
        <v>39</v>
      </c>
      <c r="Z29" s="244" t="s">
        <v>39</v>
      </c>
      <c r="AA29" s="247"/>
      <c r="AB29" s="248" t="s">
        <v>39</v>
      </c>
    </row>
    <row r="30" spans="1:28" ht="23.1" customHeight="1" x14ac:dyDescent="0.15">
      <c r="A30" s="41"/>
      <c r="B30" s="43"/>
      <c r="C30" s="43"/>
      <c r="D30" s="43"/>
      <c r="E30" s="43"/>
      <c r="F30" s="43"/>
      <c r="G30" s="43"/>
      <c r="H30" s="43"/>
      <c r="I30" s="43"/>
      <c r="J30" s="104"/>
      <c r="N30" s="41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73"/>
      <c r="AB30" s="135"/>
    </row>
    <row r="31" spans="1:28" s="116" customFormat="1" ht="23.1" customHeight="1" x14ac:dyDescent="0.15">
      <c r="A31" s="112" t="s">
        <v>43</v>
      </c>
      <c r="B31" s="257">
        <v>2</v>
      </c>
      <c r="C31" s="74">
        <v>44</v>
      </c>
      <c r="D31" s="74">
        <f>B31+C31</f>
        <v>46</v>
      </c>
      <c r="E31" s="74">
        <v>24</v>
      </c>
      <c r="F31" s="74">
        <v>5</v>
      </c>
      <c r="G31" s="74">
        <v>37</v>
      </c>
      <c r="H31" s="74">
        <f>F31+G31</f>
        <v>42</v>
      </c>
      <c r="I31" s="74">
        <f>D31+H31</f>
        <v>88</v>
      </c>
      <c r="J31" s="115"/>
      <c r="N31" s="112" t="s">
        <v>43</v>
      </c>
      <c r="O31" s="297">
        <v>0</v>
      </c>
      <c r="P31" s="297">
        <v>505</v>
      </c>
      <c r="Q31" s="297">
        <v>273</v>
      </c>
      <c r="R31" s="297">
        <f>O31+P31+Q31</f>
        <v>778</v>
      </c>
      <c r="S31" s="297">
        <v>0</v>
      </c>
      <c r="T31" s="259">
        <v>0</v>
      </c>
      <c r="U31" s="259">
        <v>0</v>
      </c>
      <c r="V31" s="297">
        <f>SUM(S31:U31)</f>
        <v>0</v>
      </c>
      <c r="W31" s="297">
        <f>O31+S31</f>
        <v>0</v>
      </c>
      <c r="X31" s="297">
        <f>P31+T31</f>
        <v>505</v>
      </c>
      <c r="Y31" s="297">
        <f>Q31+U31</f>
        <v>273</v>
      </c>
      <c r="Z31" s="114">
        <f>R31+V31</f>
        <v>778</v>
      </c>
      <c r="AB31" s="136">
        <f>AB9+I31+Z31</f>
        <v>6160</v>
      </c>
    </row>
    <row r="32" spans="1:28" s="116" customFormat="1" ht="23.1" customHeight="1" x14ac:dyDescent="0.15">
      <c r="A32" s="117"/>
      <c r="B32" s="82"/>
      <c r="C32" s="82"/>
      <c r="D32" s="137"/>
      <c r="E32" s="82"/>
      <c r="F32" s="82"/>
      <c r="G32" s="82"/>
      <c r="H32" s="82"/>
      <c r="I32" s="82"/>
      <c r="J32" s="115"/>
      <c r="N32" s="117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118"/>
      <c r="AB32" s="138"/>
    </row>
    <row r="33" spans="1:28" s="116" customFormat="1" ht="23.1" customHeight="1" x14ac:dyDescent="0.15">
      <c r="A33" s="112" t="s">
        <v>117</v>
      </c>
      <c r="B33" s="74">
        <v>29</v>
      </c>
      <c r="C33" s="74">
        <v>240</v>
      </c>
      <c r="D33" s="74">
        <f>B33+C33</f>
        <v>269</v>
      </c>
      <c r="E33" s="74">
        <v>95</v>
      </c>
      <c r="F33" s="257">
        <v>4</v>
      </c>
      <c r="G33" s="74">
        <v>61</v>
      </c>
      <c r="H33" s="74">
        <f>F33+G33</f>
        <v>65</v>
      </c>
      <c r="I33" s="74">
        <f>D33+H33</f>
        <v>334</v>
      </c>
      <c r="J33" s="115"/>
      <c r="N33" s="112" t="s">
        <v>117</v>
      </c>
      <c r="O33" s="297">
        <v>0</v>
      </c>
      <c r="P33" s="297">
        <v>802</v>
      </c>
      <c r="Q33" s="297">
        <v>195</v>
      </c>
      <c r="R33" s="297">
        <f>O33+P33+Q33</f>
        <v>997</v>
      </c>
      <c r="S33" s="297">
        <v>0</v>
      </c>
      <c r="T33" s="297">
        <v>0</v>
      </c>
      <c r="U33" s="297">
        <v>0</v>
      </c>
      <c r="V33" s="297">
        <f>SUM(S33:U33)</f>
        <v>0</v>
      </c>
      <c r="W33" s="297">
        <f>O33+S33</f>
        <v>0</v>
      </c>
      <c r="X33" s="297">
        <f>P33+T33</f>
        <v>802</v>
      </c>
      <c r="Y33" s="297">
        <f>Q33+U33</f>
        <v>195</v>
      </c>
      <c r="Z33" s="114">
        <f>R33+V33</f>
        <v>997</v>
      </c>
      <c r="AB33" s="136">
        <f>AB11+I33+Z33</f>
        <v>7800</v>
      </c>
    </row>
    <row r="34" spans="1:28" s="122" customFormat="1" ht="23.1" customHeight="1" x14ac:dyDescent="0.15">
      <c r="A34" s="119"/>
      <c r="B34" s="86"/>
      <c r="C34" s="86"/>
      <c r="D34" s="86"/>
      <c r="E34" s="86"/>
      <c r="F34" s="86"/>
      <c r="G34" s="86"/>
      <c r="H34" s="86"/>
      <c r="I34" s="86"/>
      <c r="J34" s="121"/>
      <c r="N34" s="119"/>
      <c r="O34" s="86"/>
      <c r="P34" s="86"/>
      <c r="Q34" s="86"/>
      <c r="R34" s="82"/>
      <c r="S34" s="86"/>
      <c r="T34" s="86"/>
      <c r="U34" s="86"/>
      <c r="V34" s="86"/>
      <c r="W34" s="86"/>
      <c r="X34" s="86"/>
      <c r="Y34" s="86"/>
      <c r="Z34" s="120"/>
      <c r="AB34" s="139"/>
    </row>
    <row r="35" spans="1:28" s="116" customFormat="1" ht="23.1" customHeight="1" x14ac:dyDescent="0.15">
      <c r="A35" s="112" t="s">
        <v>44</v>
      </c>
      <c r="B35" s="74">
        <v>0</v>
      </c>
      <c r="C35" s="257">
        <v>0</v>
      </c>
      <c r="D35" s="74">
        <f>B35+C35</f>
        <v>0</v>
      </c>
      <c r="E35" s="257">
        <v>0</v>
      </c>
      <c r="F35" s="74">
        <v>0</v>
      </c>
      <c r="G35" s="74">
        <v>0</v>
      </c>
      <c r="H35" s="74">
        <f>F35+G35</f>
        <v>0</v>
      </c>
      <c r="I35" s="74">
        <f>D35+H35</f>
        <v>0</v>
      </c>
      <c r="J35" s="115"/>
      <c r="N35" s="112" t="s">
        <v>44</v>
      </c>
      <c r="O35" s="259">
        <v>0</v>
      </c>
      <c r="P35" s="297">
        <v>92</v>
      </c>
      <c r="Q35" s="297">
        <v>16</v>
      </c>
      <c r="R35" s="297">
        <f>O35+P35+Q35</f>
        <v>108</v>
      </c>
      <c r="S35" s="297">
        <v>0</v>
      </c>
      <c r="T35" s="297">
        <v>0</v>
      </c>
      <c r="U35" s="297">
        <v>0</v>
      </c>
      <c r="V35" s="297">
        <f>SUM(S35:U35)</f>
        <v>0</v>
      </c>
      <c r="W35" s="297">
        <f>O35+S35</f>
        <v>0</v>
      </c>
      <c r="X35" s="297">
        <f>P35+T35</f>
        <v>92</v>
      </c>
      <c r="Y35" s="297">
        <f>Q35+U35</f>
        <v>16</v>
      </c>
      <c r="Z35" s="114">
        <f>R35+V35</f>
        <v>108</v>
      </c>
      <c r="AB35" s="136">
        <f>AB13+I35+Z35</f>
        <v>634</v>
      </c>
    </row>
    <row r="36" spans="1:28" s="116" customFormat="1" ht="23.1" customHeight="1" x14ac:dyDescent="0.15">
      <c r="A36" s="117"/>
      <c r="B36" s="82"/>
      <c r="C36" s="82"/>
      <c r="D36" s="82"/>
      <c r="E36" s="82"/>
      <c r="F36" s="82"/>
      <c r="G36" s="82"/>
      <c r="H36" s="82"/>
      <c r="I36" s="82"/>
      <c r="J36" s="115"/>
      <c r="N36" s="117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118"/>
      <c r="AB36" s="138"/>
    </row>
    <row r="37" spans="1:28" s="116" customFormat="1" ht="23.1" customHeight="1" x14ac:dyDescent="0.15">
      <c r="A37" s="112" t="s">
        <v>45</v>
      </c>
      <c r="B37" s="74">
        <v>4</v>
      </c>
      <c r="C37" s="74">
        <v>0</v>
      </c>
      <c r="D37" s="74">
        <f>B37+C37</f>
        <v>4</v>
      </c>
      <c r="E37" s="74">
        <v>0</v>
      </c>
      <c r="F37" s="113">
        <v>1</v>
      </c>
      <c r="G37" s="297">
        <v>2</v>
      </c>
      <c r="H37" s="74">
        <f>F37+G37</f>
        <v>3</v>
      </c>
      <c r="I37" s="74">
        <f>D37+H37</f>
        <v>7</v>
      </c>
      <c r="J37" s="115"/>
      <c r="N37" s="112" t="s">
        <v>45</v>
      </c>
      <c r="O37" s="297">
        <v>0</v>
      </c>
      <c r="P37" s="297">
        <v>1094</v>
      </c>
      <c r="Q37" s="297">
        <v>277</v>
      </c>
      <c r="R37" s="297">
        <f>O37+P37+Q37</f>
        <v>1371</v>
      </c>
      <c r="S37" s="297">
        <v>0</v>
      </c>
      <c r="T37" s="297">
        <v>0</v>
      </c>
      <c r="U37" s="297">
        <v>0</v>
      </c>
      <c r="V37" s="297">
        <f>SUM(S37:U37)</f>
        <v>0</v>
      </c>
      <c r="W37" s="297">
        <f>O37+S37</f>
        <v>0</v>
      </c>
      <c r="X37" s="297">
        <f>P37+T37</f>
        <v>1094</v>
      </c>
      <c r="Y37" s="297">
        <f>Q37+U37</f>
        <v>277</v>
      </c>
      <c r="Z37" s="114">
        <f>R37+V37</f>
        <v>1371</v>
      </c>
      <c r="AB37" s="136">
        <f>AB15+I37+Z37</f>
        <v>5157</v>
      </c>
    </row>
    <row r="38" spans="1:28" s="122" customFormat="1" ht="23.1" customHeight="1" x14ac:dyDescent="0.15">
      <c r="A38" s="119"/>
      <c r="B38" s="86"/>
      <c r="C38" s="86"/>
      <c r="D38" s="86"/>
      <c r="E38" s="86"/>
      <c r="F38" s="262"/>
      <c r="G38" s="86"/>
      <c r="H38" s="86"/>
      <c r="I38" s="86"/>
      <c r="J38" s="121"/>
      <c r="N38" s="119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120"/>
      <c r="AB38" s="139"/>
    </row>
    <row r="39" spans="1:28" s="116" customFormat="1" ht="23.1" customHeight="1" x14ac:dyDescent="0.15">
      <c r="A39" s="112" t="s">
        <v>46</v>
      </c>
      <c r="B39" s="74">
        <v>0</v>
      </c>
      <c r="C39" s="74">
        <v>64</v>
      </c>
      <c r="D39" s="74">
        <f>B39+C39</f>
        <v>64</v>
      </c>
      <c r="E39" s="74">
        <v>35</v>
      </c>
      <c r="F39" s="257">
        <v>0</v>
      </c>
      <c r="G39" s="74">
        <v>19</v>
      </c>
      <c r="H39" s="74">
        <f>F39+G39</f>
        <v>19</v>
      </c>
      <c r="I39" s="74">
        <f>D39+H39</f>
        <v>83</v>
      </c>
      <c r="J39" s="115"/>
      <c r="N39" s="112" t="s">
        <v>46</v>
      </c>
      <c r="O39" s="297">
        <v>0</v>
      </c>
      <c r="P39" s="297">
        <v>510</v>
      </c>
      <c r="Q39" s="297">
        <v>122</v>
      </c>
      <c r="R39" s="297">
        <f>O39+P39+Q39</f>
        <v>632</v>
      </c>
      <c r="S39" s="297">
        <v>0</v>
      </c>
      <c r="T39" s="297">
        <v>0</v>
      </c>
      <c r="U39" s="297">
        <v>0</v>
      </c>
      <c r="V39" s="297">
        <f>SUM(S39:U39)</f>
        <v>0</v>
      </c>
      <c r="W39" s="297">
        <f>O39+S39</f>
        <v>0</v>
      </c>
      <c r="X39" s="297">
        <f>P39+T39</f>
        <v>510</v>
      </c>
      <c r="Y39" s="297">
        <f>Q39+U39</f>
        <v>122</v>
      </c>
      <c r="Z39" s="114">
        <f>R39+V39</f>
        <v>632</v>
      </c>
      <c r="AB39" s="136">
        <f>AB17+I39+Z39</f>
        <v>2046</v>
      </c>
    </row>
    <row r="40" spans="1:28" s="122" customFormat="1" ht="23.1" customHeight="1" x14ac:dyDescent="0.15">
      <c r="A40" s="119"/>
      <c r="B40" s="86"/>
      <c r="C40" s="86"/>
      <c r="D40" s="86"/>
      <c r="E40" s="86"/>
      <c r="F40" s="262"/>
      <c r="G40" s="86"/>
      <c r="H40" s="86"/>
      <c r="I40" s="86"/>
      <c r="J40" s="121"/>
      <c r="N40" s="119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120"/>
      <c r="AB40" s="139"/>
    </row>
    <row r="41" spans="1:28" s="116" customFormat="1" ht="23.1" customHeight="1" x14ac:dyDescent="0.15">
      <c r="A41" s="112" t="s">
        <v>47</v>
      </c>
      <c r="B41" s="113">
        <v>4</v>
      </c>
      <c r="C41" s="74">
        <v>0</v>
      </c>
      <c r="D41" s="74">
        <f>B41+C41</f>
        <v>4</v>
      </c>
      <c r="E41" s="74">
        <v>0</v>
      </c>
      <c r="F41" s="257">
        <v>5</v>
      </c>
      <c r="G41" s="74">
        <v>4</v>
      </c>
      <c r="H41" s="74">
        <f>F41+G41</f>
        <v>9</v>
      </c>
      <c r="I41" s="74">
        <f>D41+H41</f>
        <v>13</v>
      </c>
      <c r="J41" s="115"/>
      <c r="N41" s="112" t="s">
        <v>47</v>
      </c>
      <c r="O41" s="297">
        <v>0</v>
      </c>
      <c r="P41" s="297">
        <v>97</v>
      </c>
      <c r="Q41" s="297">
        <v>25</v>
      </c>
      <c r="R41" s="297">
        <f>O41+P41+Q41</f>
        <v>122</v>
      </c>
      <c r="S41" s="297">
        <v>0</v>
      </c>
      <c r="T41" s="297">
        <v>0</v>
      </c>
      <c r="U41" s="297">
        <v>0</v>
      </c>
      <c r="V41" s="297">
        <f>SUM(S41:U41)</f>
        <v>0</v>
      </c>
      <c r="W41" s="297">
        <f>O41+S41</f>
        <v>0</v>
      </c>
      <c r="X41" s="297">
        <f>P41+T41</f>
        <v>97</v>
      </c>
      <c r="Y41" s="297">
        <f>Q41+U41</f>
        <v>25</v>
      </c>
      <c r="Z41" s="114">
        <f>R41+V41</f>
        <v>122</v>
      </c>
      <c r="AB41" s="136">
        <f>AB19+I41+Z41</f>
        <v>515</v>
      </c>
    </row>
    <row r="42" spans="1:28" s="126" customFormat="1" ht="23.1" customHeight="1" x14ac:dyDescent="0.15">
      <c r="A42" s="123"/>
      <c r="B42" s="89"/>
      <c r="C42" s="89"/>
      <c r="D42" s="89"/>
      <c r="E42" s="89"/>
      <c r="F42" s="89"/>
      <c r="G42" s="89"/>
      <c r="H42" s="89"/>
      <c r="I42" s="89"/>
      <c r="J42" s="125"/>
      <c r="N42" s="123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124"/>
      <c r="AB42" s="140"/>
    </row>
    <row r="43" spans="1:28" s="126" customFormat="1" ht="23.1" customHeight="1" thickBot="1" x14ac:dyDescent="0.2">
      <c r="A43" s="127" t="s">
        <v>30</v>
      </c>
      <c r="B43" s="93">
        <f t="shared" ref="B43:H43" si="3">SUM(B31:B41)</f>
        <v>39</v>
      </c>
      <c r="C43" s="93">
        <f t="shared" si="3"/>
        <v>348</v>
      </c>
      <c r="D43" s="93">
        <f t="shared" si="3"/>
        <v>387</v>
      </c>
      <c r="E43" s="93">
        <f t="shared" si="3"/>
        <v>154</v>
      </c>
      <c r="F43" s="93">
        <f t="shared" si="3"/>
        <v>15</v>
      </c>
      <c r="G43" s="93">
        <f t="shared" si="3"/>
        <v>123</v>
      </c>
      <c r="H43" s="93">
        <f t="shared" si="3"/>
        <v>138</v>
      </c>
      <c r="I43" s="344">
        <f>SUM(I31:I41)</f>
        <v>525</v>
      </c>
      <c r="J43" s="125"/>
      <c r="N43" s="127" t="s">
        <v>30</v>
      </c>
      <c r="O43" s="274">
        <f t="shared" ref="O43:Z43" si="4">SUM(O31:O41)</f>
        <v>0</v>
      </c>
      <c r="P43" s="274">
        <f t="shared" si="4"/>
        <v>3100</v>
      </c>
      <c r="Q43" s="274">
        <f t="shared" si="4"/>
        <v>908</v>
      </c>
      <c r="R43" s="274">
        <f t="shared" si="4"/>
        <v>4008</v>
      </c>
      <c r="S43" s="274">
        <f t="shared" si="4"/>
        <v>0</v>
      </c>
      <c r="T43" s="274">
        <f t="shared" si="4"/>
        <v>0</v>
      </c>
      <c r="U43" s="274">
        <f t="shared" si="4"/>
        <v>0</v>
      </c>
      <c r="V43" s="274">
        <f t="shared" si="4"/>
        <v>0</v>
      </c>
      <c r="W43" s="274">
        <f t="shared" si="4"/>
        <v>0</v>
      </c>
      <c r="X43" s="274">
        <f t="shared" si="4"/>
        <v>3100</v>
      </c>
      <c r="Y43" s="274">
        <f t="shared" si="4"/>
        <v>908</v>
      </c>
      <c r="Z43" s="128">
        <f t="shared" si="4"/>
        <v>4008</v>
      </c>
      <c r="AB43" s="141">
        <f>SUM(AB31:AB41)</f>
        <v>22312</v>
      </c>
    </row>
  </sheetData>
  <mergeCells count="41">
    <mergeCell ref="M5:M6"/>
    <mergeCell ref="B4:J4"/>
    <mergeCell ref="K4:M4"/>
    <mergeCell ref="B5:D5"/>
    <mergeCell ref="E5:G5"/>
    <mergeCell ref="H5:J5"/>
    <mergeCell ref="K5:K6"/>
    <mergeCell ref="L5:L6"/>
    <mergeCell ref="Y27:Y28"/>
    <mergeCell ref="S25:V25"/>
    <mergeCell ref="B25:E25"/>
    <mergeCell ref="F25:H25"/>
    <mergeCell ref="I25:I28"/>
    <mergeCell ref="W25:Z25"/>
    <mergeCell ref="O26:O28"/>
    <mergeCell ref="P26:Q26"/>
    <mergeCell ref="R26:R28"/>
    <mergeCell ref="S26:S28"/>
    <mergeCell ref="T26:U26"/>
    <mergeCell ref="V26:V28"/>
    <mergeCell ref="W26:W28"/>
    <mergeCell ref="X26:Y26"/>
    <mergeCell ref="Z26:Z28"/>
    <mergeCell ref="P27:P28"/>
    <mergeCell ref="N4:V4"/>
    <mergeCell ref="W4:Y4"/>
    <mergeCell ref="Z4:AB4"/>
    <mergeCell ref="N5:P5"/>
    <mergeCell ref="Q5:S5"/>
    <mergeCell ref="T5:V5"/>
    <mergeCell ref="W5:W6"/>
    <mergeCell ref="X5:X6"/>
    <mergeCell ref="Y5:Y6"/>
    <mergeCell ref="Z5:Z6"/>
    <mergeCell ref="AA5:AA6"/>
    <mergeCell ref="AB5:AB6"/>
    <mergeCell ref="Q27:Q28"/>
    <mergeCell ref="T27:T28"/>
    <mergeCell ref="U27:U28"/>
    <mergeCell ref="X27:X28"/>
    <mergeCell ref="O25:R25"/>
  </mergeCells>
  <phoneticPr fontId="2"/>
  <printOptions horizontalCentered="1"/>
  <pageMargins left="0.59055118110236227" right="0.78740157480314965" top="0.59055118110236227" bottom="0.59055118110236227" header="0.39370078740157483" footer="0.39370078740157483"/>
  <pageSetup paperSize="8" scale="84" firstPageNumber="8" pageOrder="overThenDown" orientation="landscape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X45"/>
  <sheetViews>
    <sheetView showGridLines="0" view="pageBreakPreview" zoomScale="70" zoomScaleNormal="80" zoomScaleSheetLayoutView="70" workbookViewId="0">
      <selection activeCell="G1" sqref="G1"/>
    </sheetView>
  </sheetViews>
  <sheetFormatPr defaultColWidth="5.875" defaultRowHeight="23.1" customHeight="1" x14ac:dyDescent="0.15"/>
  <cols>
    <col min="1" max="1" width="10.625" style="34" customWidth="1"/>
    <col min="2" max="2" width="12.375" style="34" bestFit="1" customWidth="1"/>
    <col min="3" max="14" width="12.375" style="34" customWidth="1"/>
    <col min="15" max="15" width="12.5" style="34" customWidth="1"/>
    <col min="16" max="19" width="12.375" style="34" customWidth="1"/>
    <col min="20" max="24" width="11.625" style="34" customWidth="1"/>
    <col min="25" max="25" width="13.5" style="34" customWidth="1"/>
    <col min="26" max="26" width="5.875" style="34"/>
    <col min="27" max="27" width="13.375" style="34" customWidth="1"/>
    <col min="28" max="28" width="10.625" style="34" bestFit="1" customWidth="1"/>
    <col min="29" max="29" width="15.875" style="34" customWidth="1"/>
    <col min="30" max="31" width="9.625" style="34" customWidth="1"/>
    <col min="32" max="38" width="10.875" style="34" customWidth="1"/>
    <col min="39" max="16384" width="5.875" style="34"/>
  </cols>
  <sheetData>
    <row r="1" spans="1:24" ht="21.75" customHeight="1" x14ac:dyDescent="0.15">
      <c r="A1" s="359" t="s">
        <v>268</v>
      </c>
    </row>
    <row r="2" spans="1:24" ht="23.1" customHeight="1" thickBot="1" x14ac:dyDescent="0.2">
      <c r="A2" s="110" t="s">
        <v>94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1:24" ht="23.1" customHeight="1" x14ac:dyDescent="0.15">
      <c r="A3" s="339" t="s">
        <v>23</v>
      </c>
      <c r="B3" s="586" t="s">
        <v>237</v>
      </c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466"/>
      <c r="O3" s="466"/>
      <c r="P3" s="466"/>
      <c r="Q3" s="466"/>
      <c r="R3" s="466"/>
      <c r="S3" s="467"/>
      <c r="T3" s="142" t="s">
        <v>80</v>
      </c>
      <c r="U3" s="550" t="s">
        <v>194</v>
      </c>
      <c r="V3" s="551"/>
      <c r="W3" s="551"/>
      <c r="X3" s="553" t="s">
        <v>82</v>
      </c>
    </row>
    <row r="4" spans="1:24" ht="23.1" customHeight="1" x14ac:dyDescent="0.15">
      <c r="A4" s="41"/>
      <c r="B4" s="474" t="s">
        <v>120</v>
      </c>
      <c r="C4" s="475"/>
      <c r="D4" s="475"/>
      <c r="E4" s="475"/>
      <c r="F4" s="475"/>
      <c r="G4" s="475"/>
      <c r="H4" s="475"/>
      <c r="I4" s="475"/>
      <c r="J4" s="475"/>
      <c r="K4" s="474"/>
      <c r="L4" s="475"/>
      <c r="M4" s="475"/>
      <c r="N4" s="475" t="s">
        <v>200</v>
      </c>
      <c r="O4" s="475"/>
      <c r="P4" s="150"/>
      <c r="Q4" s="150"/>
      <c r="R4" s="150"/>
      <c r="S4" s="151"/>
      <c r="T4" s="353" t="s">
        <v>84</v>
      </c>
      <c r="U4" s="577" t="s">
        <v>193</v>
      </c>
      <c r="V4" s="577" t="s">
        <v>195</v>
      </c>
      <c r="W4" s="577" t="s">
        <v>30</v>
      </c>
      <c r="X4" s="554"/>
    </row>
    <row r="5" spans="1:24" ht="23.1" customHeight="1" x14ac:dyDescent="0.15">
      <c r="A5" s="41"/>
      <c r="B5" s="580" t="s">
        <v>262</v>
      </c>
      <c r="C5" s="580" t="s">
        <v>189</v>
      </c>
      <c r="D5" s="580" t="s">
        <v>263</v>
      </c>
      <c r="E5" s="580" t="s">
        <v>264</v>
      </c>
      <c r="F5" s="580" t="s">
        <v>191</v>
      </c>
      <c r="G5" s="580" t="s">
        <v>192</v>
      </c>
      <c r="H5" s="483" t="s">
        <v>187</v>
      </c>
      <c r="I5" s="479" t="s">
        <v>81</v>
      </c>
      <c r="J5" s="479" t="s">
        <v>30</v>
      </c>
      <c r="K5" s="483" t="s">
        <v>188</v>
      </c>
      <c r="L5" s="483" t="s">
        <v>189</v>
      </c>
      <c r="M5" s="580" t="s">
        <v>263</v>
      </c>
      <c r="N5" s="580" t="s">
        <v>190</v>
      </c>
      <c r="O5" s="580" t="s">
        <v>191</v>
      </c>
      <c r="P5" s="580" t="s">
        <v>192</v>
      </c>
      <c r="Q5" s="580" t="s">
        <v>199</v>
      </c>
      <c r="R5" s="580" t="s">
        <v>81</v>
      </c>
      <c r="S5" s="580" t="s">
        <v>30</v>
      </c>
      <c r="T5" s="574" t="s">
        <v>198</v>
      </c>
      <c r="U5" s="578"/>
      <c r="V5" s="578"/>
      <c r="W5" s="578"/>
      <c r="X5" s="554"/>
    </row>
    <row r="6" spans="1:24" ht="23.1" customHeight="1" x14ac:dyDescent="0.15">
      <c r="A6" s="44" t="s">
        <v>28</v>
      </c>
      <c r="B6" s="581"/>
      <c r="C6" s="581"/>
      <c r="D6" s="581"/>
      <c r="E6" s="581"/>
      <c r="F6" s="581"/>
      <c r="G6" s="581"/>
      <c r="H6" s="568"/>
      <c r="I6" s="481"/>
      <c r="J6" s="481"/>
      <c r="K6" s="568"/>
      <c r="L6" s="568"/>
      <c r="M6" s="581"/>
      <c r="N6" s="581"/>
      <c r="O6" s="581"/>
      <c r="P6" s="581"/>
      <c r="Q6" s="581"/>
      <c r="R6" s="581"/>
      <c r="S6" s="581"/>
      <c r="T6" s="583"/>
      <c r="U6" s="574" t="s">
        <v>196</v>
      </c>
      <c r="V6" s="574" t="s">
        <v>197</v>
      </c>
      <c r="W6" s="578"/>
      <c r="X6" s="554"/>
    </row>
    <row r="7" spans="1:24" ht="23.1" customHeight="1" x14ac:dyDescent="0.15">
      <c r="A7" s="47" t="s">
        <v>32</v>
      </c>
      <c r="B7" s="582"/>
      <c r="C7" s="582"/>
      <c r="D7" s="582"/>
      <c r="E7" s="582"/>
      <c r="F7" s="582"/>
      <c r="G7" s="582"/>
      <c r="H7" s="570"/>
      <c r="I7" s="588"/>
      <c r="J7" s="588"/>
      <c r="K7" s="570"/>
      <c r="L7" s="570"/>
      <c r="M7" s="582"/>
      <c r="N7" s="582"/>
      <c r="O7" s="582"/>
      <c r="P7" s="582"/>
      <c r="Q7" s="582"/>
      <c r="R7" s="582"/>
      <c r="S7" s="582"/>
      <c r="T7" s="357" t="s">
        <v>174</v>
      </c>
      <c r="U7" s="575"/>
      <c r="V7" s="575"/>
      <c r="W7" s="579"/>
      <c r="X7" s="555"/>
    </row>
    <row r="8" spans="1:24" ht="23.1" customHeight="1" x14ac:dyDescent="0.15">
      <c r="A8" s="41"/>
      <c r="B8" s="338" t="s">
        <v>39</v>
      </c>
      <c r="C8" s="338" t="s">
        <v>39</v>
      </c>
      <c r="D8" s="338" t="s">
        <v>39</v>
      </c>
      <c r="E8" s="338" t="s">
        <v>39</v>
      </c>
      <c r="F8" s="338" t="s">
        <v>39</v>
      </c>
      <c r="G8" s="338" t="s">
        <v>39</v>
      </c>
      <c r="H8" s="338" t="s">
        <v>39</v>
      </c>
      <c r="I8" s="338" t="s">
        <v>39</v>
      </c>
      <c r="J8" s="338" t="s">
        <v>39</v>
      </c>
      <c r="K8" s="338" t="s">
        <v>39</v>
      </c>
      <c r="L8" s="338" t="s">
        <v>39</v>
      </c>
      <c r="M8" s="249" t="s">
        <v>39</v>
      </c>
      <c r="N8" s="98" t="s">
        <v>39</v>
      </c>
      <c r="O8" s="98" t="s">
        <v>39</v>
      </c>
      <c r="P8" s="98" t="s">
        <v>39</v>
      </c>
      <c r="Q8" s="98" t="s">
        <v>39</v>
      </c>
      <c r="R8" s="98" t="s">
        <v>39</v>
      </c>
      <c r="S8" s="99" t="s">
        <v>39</v>
      </c>
      <c r="T8" s="98" t="s">
        <v>39</v>
      </c>
      <c r="U8" s="98" t="s">
        <v>39</v>
      </c>
      <c r="V8" s="98" t="s">
        <v>39</v>
      </c>
      <c r="W8" s="181" t="s">
        <v>39</v>
      </c>
      <c r="X8" s="152" t="s">
        <v>39</v>
      </c>
    </row>
    <row r="9" spans="1:24" ht="23.1" customHeight="1" x14ac:dyDescent="0.15">
      <c r="A9" s="41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72"/>
      <c r="N9" s="43"/>
      <c r="O9" s="43"/>
      <c r="P9" s="43"/>
      <c r="Q9" s="43"/>
      <c r="R9" s="43"/>
      <c r="S9" s="72"/>
      <c r="T9" s="43"/>
      <c r="U9" s="43"/>
      <c r="V9" s="43"/>
      <c r="W9" s="43"/>
      <c r="X9" s="73"/>
    </row>
    <row r="10" spans="1:24" s="116" customFormat="1" ht="23.1" customHeight="1" x14ac:dyDescent="0.15">
      <c r="A10" s="112" t="s">
        <v>43</v>
      </c>
      <c r="B10" s="271">
        <v>19</v>
      </c>
      <c r="C10" s="271">
        <v>5</v>
      </c>
      <c r="D10" s="271">
        <v>0</v>
      </c>
      <c r="E10" s="271">
        <v>47</v>
      </c>
      <c r="F10" s="271">
        <v>2</v>
      </c>
      <c r="G10" s="271">
        <v>0</v>
      </c>
      <c r="H10" s="271">
        <v>0</v>
      </c>
      <c r="I10" s="271">
        <v>0</v>
      </c>
      <c r="J10" s="271">
        <f>SUM(B10:I10)</f>
        <v>73</v>
      </c>
      <c r="K10" s="271">
        <v>20</v>
      </c>
      <c r="L10" s="271">
        <v>54</v>
      </c>
      <c r="M10" s="272">
        <v>0</v>
      </c>
      <c r="N10" s="278">
        <v>72</v>
      </c>
      <c r="O10" s="277">
        <v>5</v>
      </c>
      <c r="P10" s="277">
        <v>2</v>
      </c>
      <c r="Q10" s="277">
        <v>242</v>
      </c>
      <c r="R10" s="277">
        <v>970</v>
      </c>
      <c r="S10" s="281">
        <f>SUM(K10:R10)</f>
        <v>1365</v>
      </c>
      <c r="T10" s="277">
        <v>63</v>
      </c>
      <c r="U10" s="277">
        <v>11561</v>
      </c>
      <c r="V10" s="277">
        <v>8120</v>
      </c>
      <c r="W10" s="277">
        <f>U10+V10</f>
        <v>19681</v>
      </c>
      <c r="X10" s="282">
        <f>SUM(J10,S10,T10,W10)</f>
        <v>21182</v>
      </c>
    </row>
    <row r="11" spans="1:24" s="116" customFormat="1" ht="23.1" customHeight="1" x14ac:dyDescent="0.15">
      <c r="A11" s="117"/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6"/>
      <c r="N11" s="89"/>
      <c r="O11" s="89"/>
      <c r="P11" s="89"/>
      <c r="Q11" s="89"/>
      <c r="R11" s="89"/>
      <c r="S11" s="90"/>
      <c r="T11" s="89"/>
      <c r="U11" s="89"/>
      <c r="V11" s="89"/>
      <c r="W11" s="144"/>
      <c r="X11" s="153"/>
    </row>
    <row r="12" spans="1:24" s="116" customFormat="1" ht="23.1" customHeight="1" x14ac:dyDescent="0.15">
      <c r="A12" s="112" t="s">
        <v>118</v>
      </c>
      <c r="B12" s="271">
        <v>1</v>
      </c>
      <c r="C12" s="271">
        <v>1</v>
      </c>
      <c r="D12" s="271">
        <v>0</v>
      </c>
      <c r="E12" s="271">
        <v>7</v>
      </c>
      <c r="F12" s="271">
        <v>0</v>
      </c>
      <c r="G12" s="271">
        <v>0</v>
      </c>
      <c r="H12" s="271">
        <v>0</v>
      </c>
      <c r="I12" s="271">
        <v>0</v>
      </c>
      <c r="J12" s="271">
        <f t="shared" ref="J12:J20" si="0">SUM(B12:I12)</f>
        <v>9</v>
      </c>
      <c r="K12" s="271">
        <v>6</v>
      </c>
      <c r="L12" s="271">
        <v>9</v>
      </c>
      <c r="M12" s="272">
        <v>0</v>
      </c>
      <c r="N12" s="279">
        <v>11</v>
      </c>
      <c r="O12" s="279">
        <v>5</v>
      </c>
      <c r="P12" s="279">
        <v>0</v>
      </c>
      <c r="Q12" s="279">
        <v>0</v>
      </c>
      <c r="R12" s="279">
        <v>188</v>
      </c>
      <c r="S12" s="281">
        <f t="shared" ref="S12:S20" si="1">SUM(K12:R12)</f>
        <v>219</v>
      </c>
      <c r="T12" s="279">
        <v>10</v>
      </c>
      <c r="U12" s="279">
        <v>4276</v>
      </c>
      <c r="V12" s="279">
        <v>1250</v>
      </c>
      <c r="W12" s="277">
        <f>U12+V12</f>
        <v>5526</v>
      </c>
      <c r="X12" s="282">
        <f t="shared" ref="X12:X20" si="2">SUM(J12,S12,T12,W12)</f>
        <v>5764</v>
      </c>
    </row>
    <row r="13" spans="1:24" s="122" customFormat="1" ht="23.1" customHeight="1" x14ac:dyDescent="0.15">
      <c r="A13" s="119"/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6"/>
      <c r="N13" s="89"/>
      <c r="O13" s="89"/>
      <c r="P13" s="89"/>
      <c r="Q13" s="89"/>
      <c r="R13" s="89"/>
      <c r="S13" s="90"/>
      <c r="T13" s="89"/>
      <c r="U13" s="89"/>
      <c r="V13" s="89"/>
      <c r="W13" s="144"/>
      <c r="X13" s="153"/>
    </row>
    <row r="14" spans="1:24" s="116" customFormat="1" ht="23.1" customHeight="1" x14ac:dyDescent="0.15">
      <c r="A14" s="112" t="s">
        <v>44</v>
      </c>
      <c r="B14" s="271">
        <v>0</v>
      </c>
      <c r="C14" s="271">
        <v>0</v>
      </c>
      <c r="D14" s="271">
        <v>0</v>
      </c>
      <c r="E14" s="271">
        <v>0</v>
      </c>
      <c r="F14" s="271">
        <v>0</v>
      </c>
      <c r="G14" s="271">
        <v>0</v>
      </c>
      <c r="H14" s="271">
        <v>0</v>
      </c>
      <c r="I14" s="271">
        <v>0</v>
      </c>
      <c r="J14" s="271">
        <f t="shared" si="0"/>
        <v>0</v>
      </c>
      <c r="K14" s="271">
        <v>0</v>
      </c>
      <c r="L14" s="271">
        <v>0</v>
      </c>
      <c r="M14" s="272">
        <v>0</v>
      </c>
      <c r="N14" s="279">
        <v>0</v>
      </c>
      <c r="O14" s="279">
        <v>0</v>
      </c>
      <c r="P14" s="279">
        <v>0</v>
      </c>
      <c r="Q14" s="279">
        <v>0</v>
      </c>
      <c r="R14" s="279">
        <v>0</v>
      </c>
      <c r="S14" s="281">
        <f t="shared" si="1"/>
        <v>0</v>
      </c>
      <c r="T14" s="279">
        <v>0</v>
      </c>
      <c r="U14" s="279">
        <v>0</v>
      </c>
      <c r="V14" s="279">
        <v>0</v>
      </c>
      <c r="W14" s="277">
        <f>U14+V14</f>
        <v>0</v>
      </c>
      <c r="X14" s="282">
        <f t="shared" si="2"/>
        <v>0</v>
      </c>
    </row>
    <row r="15" spans="1:24" s="116" customFormat="1" ht="23.1" customHeight="1" x14ac:dyDescent="0.15">
      <c r="A15" s="117"/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6"/>
      <c r="N15" s="89"/>
      <c r="O15" s="89"/>
      <c r="P15" s="89"/>
      <c r="Q15" s="89"/>
      <c r="R15" s="89"/>
      <c r="S15" s="90"/>
      <c r="T15" s="89"/>
      <c r="U15" s="89"/>
      <c r="V15" s="89"/>
      <c r="W15" s="144"/>
      <c r="X15" s="153"/>
    </row>
    <row r="16" spans="1:24" s="116" customFormat="1" ht="23.1" customHeight="1" x14ac:dyDescent="0.15">
      <c r="A16" s="112" t="s">
        <v>45</v>
      </c>
      <c r="B16" s="271">
        <v>0</v>
      </c>
      <c r="C16" s="271">
        <v>2</v>
      </c>
      <c r="D16" s="271">
        <v>0</v>
      </c>
      <c r="E16" s="271">
        <v>4</v>
      </c>
      <c r="F16" s="271">
        <v>0</v>
      </c>
      <c r="G16" s="271">
        <v>0</v>
      </c>
      <c r="H16" s="271">
        <v>15</v>
      </c>
      <c r="I16" s="271">
        <v>0</v>
      </c>
      <c r="J16" s="271">
        <f t="shared" si="0"/>
        <v>21</v>
      </c>
      <c r="K16" s="271">
        <v>0</v>
      </c>
      <c r="L16" s="271">
        <v>14</v>
      </c>
      <c r="M16" s="272">
        <v>0</v>
      </c>
      <c r="N16" s="279">
        <v>0</v>
      </c>
      <c r="O16" s="279">
        <v>0</v>
      </c>
      <c r="P16" s="280">
        <v>0</v>
      </c>
      <c r="Q16" s="279">
        <v>1601</v>
      </c>
      <c r="R16" s="279">
        <v>8</v>
      </c>
      <c r="S16" s="281">
        <f t="shared" si="1"/>
        <v>1623</v>
      </c>
      <c r="T16" s="279">
        <v>176</v>
      </c>
      <c r="U16" s="279">
        <v>10871</v>
      </c>
      <c r="V16" s="279">
        <v>6967</v>
      </c>
      <c r="W16" s="277">
        <f>U16+V16</f>
        <v>17838</v>
      </c>
      <c r="X16" s="282">
        <f t="shared" si="2"/>
        <v>19658</v>
      </c>
    </row>
    <row r="17" spans="1:24" s="122" customFormat="1" ht="23.1" customHeight="1" x14ac:dyDescent="0.15">
      <c r="A17" s="119"/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6"/>
      <c r="N17" s="89"/>
      <c r="O17" s="89"/>
      <c r="P17" s="89"/>
      <c r="Q17" s="89"/>
      <c r="R17" s="89"/>
      <c r="S17" s="90"/>
      <c r="T17" s="89"/>
      <c r="U17" s="89"/>
      <c r="V17" s="89"/>
      <c r="W17" s="144"/>
      <c r="X17" s="153"/>
    </row>
    <row r="18" spans="1:24" s="116" customFormat="1" ht="23.1" customHeight="1" x14ac:dyDescent="0.15">
      <c r="A18" s="112" t="s">
        <v>46</v>
      </c>
      <c r="B18" s="271">
        <v>0</v>
      </c>
      <c r="C18" s="271">
        <v>0</v>
      </c>
      <c r="D18" s="271">
        <v>0</v>
      </c>
      <c r="E18" s="271">
        <v>19</v>
      </c>
      <c r="F18" s="271">
        <v>0</v>
      </c>
      <c r="G18" s="271">
        <v>0</v>
      </c>
      <c r="H18" s="271">
        <v>44</v>
      </c>
      <c r="I18" s="271">
        <v>0</v>
      </c>
      <c r="J18" s="271">
        <f t="shared" si="0"/>
        <v>63</v>
      </c>
      <c r="K18" s="271">
        <v>0</v>
      </c>
      <c r="L18" s="271">
        <v>0</v>
      </c>
      <c r="M18" s="272">
        <v>0</v>
      </c>
      <c r="N18" s="279">
        <v>0</v>
      </c>
      <c r="O18" s="279">
        <v>0</v>
      </c>
      <c r="P18" s="280">
        <v>0</v>
      </c>
      <c r="Q18" s="279">
        <v>1360</v>
      </c>
      <c r="R18" s="279">
        <v>1607</v>
      </c>
      <c r="S18" s="281">
        <f t="shared" si="1"/>
        <v>2967</v>
      </c>
      <c r="T18" s="279">
        <v>146</v>
      </c>
      <c r="U18" s="279">
        <v>11673</v>
      </c>
      <c r="V18" s="279">
        <v>18809</v>
      </c>
      <c r="W18" s="277">
        <f>U18+V18</f>
        <v>30482</v>
      </c>
      <c r="X18" s="282">
        <f t="shared" si="2"/>
        <v>33658</v>
      </c>
    </row>
    <row r="19" spans="1:24" s="122" customFormat="1" ht="23.1" customHeight="1" x14ac:dyDescent="0.15">
      <c r="A19" s="119"/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6"/>
      <c r="N19" s="89"/>
      <c r="O19" s="89"/>
      <c r="P19" s="89"/>
      <c r="Q19" s="89"/>
      <c r="R19" s="89"/>
      <c r="S19" s="90"/>
      <c r="T19" s="89"/>
      <c r="U19" s="89"/>
      <c r="V19" s="89"/>
      <c r="W19" s="144"/>
      <c r="X19" s="153"/>
    </row>
    <row r="20" spans="1:24" s="116" customFormat="1" ht="23.1" customHeight="1" x14ac:dyDescent="0.15">
      <c r="A20" s="112" t="s">
        <v>47</v>
      </c>
      <c r="B20" s="271">
        <v>0</v>
      </c>
      <c r="C20" s="271">
        <v>0</v>
      </c>
      <c r="D20" s="271">
        <v>0</v>
      </c>
      <c r="E20" s="271">
        <v>0</v>
      </c>
      <c r="F20" s="271">
        <v>0</v>
      </c>
      <c r="G20" s="271">
        <v>0</v>
      </c>
      <c r="H20" s="271">
        <v>0</v>
      </c>
      <c r="I20" s="271">
        <v>5</v>
      </c>
      <c r="J20" s="271">
        <f t="shared" si="0"/>
        <v>5</v>
      </c>
      <c r="K20" s="271">
        <v>0</v>
      </c>
      <c r="L20" s="271">
        <v>138</v>
      </c>
      <c r="M20" s="272">
        <v>0</v>
      </c>
      <c r="N20" s="279">
        <v>0</v>
      </c>
      <c r="O20" s="279">
        <v>0</v>
      </c>
      <c r="P20" s="279">
        <v>0</v>
      </c>
      <c r="Q20" s="279">
        <v>0</v>
      </c>
      <c r="R20" s="279">
        <v>932</v>
      </c>
      <c r="S20" s="281">
        <f t="shared" si="1"/>
        <v>1070</v>
      </c>
      <c r="T20" s="279">
        <v>344</v>
      </c>
      <c r="U20" s="279">
        <v>2</v>
      </c>
      <c r="V20" s="279">
        <v>1804</v>
      </c>
      <c r="W20" s="277">
        <f>U20+V20</f>
        <v>1806</v>
      </c>
      <c r="X20" s="282">
        <f t="shared" si="2"/>
        <v>3225</v>
      </c>
    </row>
    <row r="21" spans="1:24" s="126" customFormat="1" ht="23.1" customHeight="1" x14ac:dyDescent="0.15">
      <c r="A21" s="123"/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70"/>
      <c r="N21" s="89"/>
      <c r="O21" s="89"/>
      <c r="P21" s="89"/>
      <c r="Q21" s="89"/>
      <c r="R21" s="89"/>
      <c r="S21" s="90"/>
      <c r="T21" s="89"/>
      <c r="U21" s="89"/>
      <c r="V21" s="89"/>
      <c r="W21" s="144"/>
      <c r="X21" s="153"/>
    </row>
    <row r="22" spans="1:24" s="126" customFormat="1" ht="23.1" customHeight="1" thickBot="1" x14ac:dyDescent="0.2">
      <c r="A22" s="127" t="s">
        <v>30</v>
      </c>
      <c r="B22" s="267">
        <f>SUM(B10,B12,B14,B16,B18,B20)</f>
        <v>20</v>
      </c>
      <c r="C22" s="267">
        <f>SUM(C10,C12,C14,C16,C18,C20)</f>
        <v>8</v>
      </c>
      <c r="D22" s="267">
        <f t="shared" ref="D22:M22" si="3">SUM(D10,D12,D14,D16,D18,D20)</f>
        <v>0</v>
      </c>
      <c r="E22" s="267">
        <f t="shared" si="3"/>
        <v>77</v>
      </c>
      <c r="F22" s="267">
        <f t="shared" si="3"/>
        <v>2</v>
      </c>
      <c r="G22" s="267">
        <f t="shared" si="3"/>
        <v>0</v>
      </c>
      <c r="H22" s="267">
        <f t="shared" si="3"/>
        <v>59</v>
      </c>
      <c r="I22" s="267">
        <f t="shared" si="3"/>
        <v>5</v>
      </c>
      <c r="J22" s="267">
        <f t="shared" si="3"/>
        <v>171</v>
      </c>
      <c r="K22" s="267">
        <f t="shared" si="3"/>
        <v>26</v>
      </c>
      <c r="L22" s="267">
        <f t="shared" si="3"/>
        <v>215</v>
      </c>
      <c r="M22" s="268">
        <f t="shared" si="3"/>
        <v>0</v>
      </c>
      <c r="N22" s="274">
        <f t="shared" ref="N22:W22" si="4">SUM(N10:N20)</f>
        <v>83</v>
      </c>
      <c r="O22" s="274">
        <f t="shared" si="4"/>
        <v>10</v>
      </c>
      <c r="P22" s="274">
        <f t="shared" si="4"/>
        <v>2</v>
      </c>
      <c r="Q22" s="274">
        <f t="shared" si="4"/>
        <v>3203</v>
      </c>
      <c r="R22" s="274">
        <f t="shared" si="4"/>
        <v>3705</v>
      </c>
      <c r="S22" s="94">
        <f>SUM(S10,S12,S14,S16,S18,S20)</f>
        <v>7244</v>
      </c>
      <c r="T22" s="274">
        <f t="shared" si="4"/>
        <v>739</v>
      </c>
      <c r="U22" s="274">
        <f t="shared" si="4"/>
        <v>38383</v>
      </c>
      <c r="V22" s="274">
        <f t="shared" si="4"/>
        <v>36950</v>
      </c>
      <c r="W22" s="274">
        <f t="shared" si="4"/>
        <v>75333</v>
      </c>
      <c r="X22" s="128">
        <f>SUM(X10:X20)</f>
        <v>83487</v>
      </c>
    </row>
    <row r="25" spans="1:24" ht="23.1" customHeight="1" thickBot="1" x14ac:dyDescent="0.2">
      <c r="A25" s="177" t="s">
        <v>175</v>
      </c>
      <c r="B25" s="35"/>
      <c r="C25" s="35"/>
      <c r="D25" s="35"/>
      <c r="E25" s="35"/>
      <c r="F25" s="35"/>
      <c r="G25" s="35"/>
      <c r="H25" s="35"/>
      <c r="I25" s="35"/>
      <c r="J25" s="35"/>
      <c r="L25" s="239" t="s">
        <v>83</v>
      </c>
      <c r="M25" s="35"/>
      <c r="O25" s="36"/>
      <c r="P25" s="35"/>
      <c r="Q25" s="35"/>
      <c r="R25" s="35"/>
      <c r="S25" s="35"/>
      <c r="T25" s="35"/>
      <c r="U25" s="35"/>
      <c r="V25" s="35"/>
      <c r="W25" s="35"/>
    </row>
    <row r="26" spans="1:24" ht="23.1" customHeight="1" x14ac:dyDescent="0.15">
      <c r="A26" s="355" t="s">
        <v>176</v>
      </c>
      <c r="B26" s="465" t="s">
        <v>185</v>
      </c>
      <c r="C26" s="466"/>
      <c r="D26" s="467"/>
      <c r="E26" s="465" t="s">
        <v>265</v>
      </c>
      <c r="F26" s="466"/>
      <c r="G26" s="466"/>
      <c r="H26" s="466"/>
      <c r="I26" s="466"/>
      <c r="J26" s="468"/>
      <c r="L26" s="355" t="s">
        <v>23</v>
      </c>
      <c r="M26" s="146"/>
      <c r="N26" s="507" t="s">
        <v>266</v>
      </c>
      <c r="O26" s="567"/>
      <c r="P26" s="465" t="s">
        <v>201</v>
      </c>
      <c r="Q26" s="466"/>
      <c r="R26" s="466"/>
      <c r="S26" s="466"/>
      <c r="T26" s="466"/>
      <c r="U26" s="466"/>
      <c r="V26" s="466"/>
      <c r="W26" s="466"/>
      <c r="X26" s="468"/>
    </row>
    <row r="27" spans="1:24" ht="23.1" customHeight="1" x14ac:dyDescent="0.15">
      <c r="A27" s="41"/>
      <c r="B27" s="351" t="s">
        <v>222</v>
      </c>
      <c r="C27" s="351" t="s">
        <v>177</v>
      </c>
      <c r="D27" s="508" t="s">
        <v>30</v>
      </c>
      <c r="E27" s="474" t="s">
        <v>185</v>
      </c>
      <c r="F27" s="513"/>
      <c r="G27" s="474" t="s">
        <v>186</v>
      </c>
      <c r="H27" s="513"/>
      <c r="I27" s="474" t="s">
        <v>138</v>
      </c>
      <c r="J27" s="476"/>
      <c r="L27" s="41"/>
      <c r="M27" s="348" t="s">
        <v>31</v>
      </c>
      <c r="N27" s="568"/>
      <c r="O27" s="569"/>
      <c r="P27" s="348">
        <v>1000</v>
      </c>
      <c r="Q27" s="348">
        <v>5000</v>
      </c>
      <c r="R27" s="348">
        <v>10000</v>
      </c>
      <c r="S27" s="348">
        <v>30000</v>
      </c>
      <c r="T27" s="348">
        <v>50000</v>
      </c>
      <c r="U27" s="348">
        <v>100000</v>
      </c>
      <c r="V27" s="348">
        <v>200000</v>
      </c>
      <c r="W27" s="348">
        <v>300000</v>
      </c>
      <c r="X27" s="356">
        <v>500000</v>
      </c>
    </row>
    <row r="28" spans="1:24" ht="23.1" customHeight="1" x14ac:dyDescent="0.15">
      <c r="A28" s="44" t="s">
        <v>28</v>
      </c>
      <c r="B28" s="584" t="s">
        <v>183</v>
      </c>
      <c r="C28" s="584" t="s">
        <v>184</v>
      </c>
      <c r="D28" s="509"/>
      <c r="E28" s="508" t="s">
        <v>182</v>
      </c>
      <c r="F28" s="508" t="s">
        <v>181</v>
      </c>
      <c r="G28" s="508" t="s">
        <v>182</v>
      </c>
      <c r="H28" s="508" t="s">
        <v>181</v>
      </c>
      <c r="I28" s="508" t="s">
        <v>182</v>
      </c>
      <c r="J28" s="548" t="s">
        <v>181</v>
      </c>
      <c r="L28" s="44" t="s">
        <v>28</v>
      </c>
      <c r="M28" s="348" t="s">
        <v>33</v>
      </c>
      <c r="N28" s="568"/>
      <c r="O28" s="569"/>
      <c r="P28" s="348" t="s">
        <v>58</v>
      </c>
      <c r="Q28" s="348" t="s">
        <v>58</v>
      </c>
      <c r="R28" s="348" t="s">
        <v>58</v>
      </c>
      <c r="S28" s="348" t="s">
        <v>58</v>
      </c>
      <c r="T28" s="348" t="s">
        <v>58</v>
      </c>
      <c r="U28" s="348" t="s">
        <v>58</v>
      </c>
      <c r="V28" s="348" t="s">
        <v>58</v>
      </c>
      <c r="W28" s="348" t="s">
        <v>58</v>
      </c>
      <c r="X28" s="356" t="s">
        <v>58</v>
      </c>
    </row>
    <row r="29" spans="1:24" ht="23.1" customHeight="1" x14ac:dyDescent="0.15">
      <c r="A29" s="47" t="s">
        <v>32</v>
      </c>
      <c r="B29" s="585"/>
      <c r="C29" s="585"/>
      <c r="D29" s="510"/>
      <c r="E29" s="510"/>
      <c r="F29" s="510"/>
      <c r="G29" s="510"/>
      <c r="H29" s="510"/>
      <c r="I29" s="510"/>
      <c r="J29" s="549"/>
      <c r="L29" s="47" t="s">
        <v>32</v>
      </c>
      <c r="M29" s="49"/>
      <c r="N29" s="570"/>
      <c r="O29" s="571"/>
      <c r="P29" s="349">
        <v>4999</v>
      </c>
      <c r="Q29" s="349">
        <v>9999</v>
      </c>
      <c r="R29" s="349">
        <v>29999</v>
      </c>
      <c r="S29" s="349">
        <v>49999</v>
      </c>
      <c r="T29" s="349">
        <v>99999</v>
      </c>
      <c r="U29" s="349">
        <v>199999</v>
      </c>
      <c r="V29" s="349">
        <v>299999</v>
      </c>
      <c r="W29" s="349">
        <v>499999</v>
      </c>
      <c r="X29" s="106"/>
    </row>
    <row r="30" spans="1:24" ht="23.1" customHeight="1" x14ac:dyDescent="0.15">
      <c r="A30" s="41"/>
      <c r="B30" s="347" t="s">
        <v>40</v>
      </c>
      <c r="C30" s="347" t="s">
        <v>40</v>
      </c>
      <c r="D30" s="347" t="s">
        <v>40</v>
      </c>
      <c r="E30" s="347" t="s">
        <v>38</v>
      </c>
      <c r="F30" s="347" t="s">
        <v>40</v>
      </c>
      <c r="G30" s="347" t="s">
        <v>38</v>
      </c>
      <c r="H30" s="347" t="s">
        <v>40</v>
      </c>
      <c r="I30" s="243" t="s">
        <v>38</v>
      </c>
      <c r="J30" s="250" t="s">
        <v>40</v>
      </c>
      <c r="L30" s="41"/>
      <c r="M30" s="243" t="s">
        <v>38</v>
      </c>
      <c r="N30" s="572" t="s">
        <v>40</v>
      </c>
      <c r="O30" s="573"/>
      <c r="P30" s="243" t="s">
        <v>38</v>
      </c>
      <c r="Q30" s="243" t="s">
        <v>38</v>
      </c>
      <c r="R30" s="243" t="s">
        <v>38</v>
      </c>
      <c r="S30" s="243" t="s">
        <v>38</v>
      </c>
      <c r="T30" s="243" t="s">
        <v>38</v>
      </c>
      <c r="U30" s="243" t="s">
        <v>38</v>
      </c>
      <c r="V30" s="243" t="s">
        <v>38</v>
      </c>
      <c r="W30" s="243" t="s">
        <v>38</v>
      </c>
      <c r="X30" s="244" t="s">
        <v>38</v>
      </c>
    </row>
    <row r="31" spans="1:24" ht="23.1" customHeight="1" x14ac:dyDescent="0.15">
      <c r="A31" s="41"/>
      <c r="B31" s="43"/>
      <c r="C31" s="43"/>
      <c r="D31" s="43"/>
      <c r="E31" s="147"/>
      <c r="F31" s="147"/>
      <c r="G31" s="147"/>
      <c r="H31" s="147"/>
      <c r="I31" s="43"/>
      <c r="J31" s="73"/>
      <c r="L31" s="41"/>
      <c r="M31" s="43"/>
      <c r="N31" s="559"/>
      <c r="O31" s="560"/>
      <c r="P31" s="43"/>
      <c r="Q31" s="43"/>
      <c r="R31" s="43"/>
      <c r="S31" s="43"/>
      <c r="T31" s="43"/>
      <c r="U31" s="43"/>
      <c r="V31" s="43"/>
      <c r="W31" s="43"/>
      <c r="X31" s="73"/>
    </row>
    <row r="32" spans="1:24" ht="23.1" customHeight="1" x14ac:dyDescent="0.15">
      <c r="A32" s="112" t="s">
        <v>43</v>
      </c>
      <c r="B32" s="297">
        <v>568361</v>
      </c>
      <c r="C32" s="297">
        <v>37824</v>
      </c>
      <c r="D32" s="297">
        <f>B32+C32</f>
        <v>606185</v>
      </c>
      <c r="E32" s="297">
        <v>1</v>
      </c>
      <c r="F32" s="297">
        <v>450</v>
      </c>
      <c r="G32" s="297">
        <v>2</v>
      </c>
      <c r="H32" s="297">
        <v>18499</v>
      </c>
      <c r="I32" s="297">
        <f>E32+G32</f>
        <v>3</v>
      </c>
      <c r="J32" s="114">
        <f>F32+H32</f>
        <v>18949</v>
      </c>
      <c r="L32" s="112" t="s">
        <v>43</v>
      </c>
      <c r="M32" s="297">
        <v>12</v>
      </c>
      <c r="N32" s="561">
        <v>2466648</v>
      </c>
      <c r="O32" s="562"/>
      <c r="P32" s="148">
        <v>2</v>
      </c>
      <c r="Q32" s="297">
        <v>0</v>
      </c>
      <c r="R32" s="297">
        <v>0</v>
      </c>
      <c r="S32" s="297">
        <v>0</v>
      </c>
      <c r="T32" s="297">
        <v>3</v>
      </c>
      <c r="U32" s="297">
        <v>1</v>
      </c>
      <c r="V32" s="297">
        <v>3</v>
      </c>
      <c r="W32" s="297">
        <v>2</v>
      </c>
      <c r="X32" s="149">
        <v>1</v>
      </c>
    </row>
    <row r="33" spans="1:24" ht="23.1" customHeight="1" x14ac:dyDescent="0.15">
      <c r="A33" s="117"/>
      <c r="B33" s="82"/>
      <c r="C33" s="82"/>
      <c r="D33" s="82"/>
      <c r="E33" s="82"/>
      <c r="F33" s="82"/>
      <c r="G33" s="82"/>
      <c r="H33" s="82"/>
      <c r="I33" s="43"/>
      <c r="J33" s="118"/>
      <c r="L33" s="117"/>
      <c r="M33" s="82"/>
      <c r="N33" s="563"/>
      <c r="O33" s="564"/>
      <c r="P33" s="82"/>
      <c r="Q33" s="82"/>
      <c r="R33" s="82"/>
      <c r="S33" s="82"/>
      <c r="T33" s="82"/>
      <c r="U33" s="82"/>
      <c r="V33" s="82"/>
      <c r="W33" s="82"/>
      <c r="X33" s="118"/>
    </row>
    <row r="34" spans="1:24" ht="23.1" customHeight="1" x14ac:dyDescent="0.15">
      <c r="A34" s="112" t="s">
        <v>118</v>
      </c>
      <c r="B34" s="297">
        <v>1014557</v>
      </c>
      <c r="C34" s="297">
        <v>237138</v>
      </c>
      <c r="D34" s="297">
        <f>B34+C34</f>
        <v>1251695</v>
      </c>
      <c r="E34" s="297">
        <v>1</v>
      </c>
      <c r="F34" s="297">
        <v>10000</v>
      </c>
      <c r="G34" s="297">
        <v>0</v>
      </c>
      <c r="H34" s="297">
        <v>0</v>
      </c>
      <c r="I34" s="297">
        <f t="shared" ref="I34" si="5">E34+G34</f>
        <v>1</v>
      </c>
      <c r="J34" s="114">
        <f>F34+H34</f>
        <v>10000</v>
      </c>
      <c r="L34" s="112" t="s">
        <v>118</v>
      </c>
      <c r="M34" s="297">
        <v>10</v>
      </c>
      <c r="N34" s="565">
        <v>725279</v>
      </c>
      <c r="O34" s="566"/>
      <c r="P34" s="297">
        <v>1</v>
      </c>
      <c r="Q34" s="297">
        <v>0</v>
      </c>
      <c r="R34" s="297">
        <v>3</v>
      </c>
      <c r="S34" s="297">
        <v>0</v>
      </c>
      <c r="T34" s="297">
        <v>4</v>
      </c>
      <c r="U34" s="297">
        <v>1</v>
      </c>
      <c r="V34" s="297">
        <v>1</v>
      </c>
      <c r="W34" s="297">
        <v>0</v>
      </c>
      <c r="X34" s="114">
        <v>0</v>
      </c>
    </row>
    <row r="35" spans="1:24" ht="23.1" customHeight="1" x14ac:dyDescent="0.15">
      <c r="A35" s="119"/>
      <c r="B35" s="86"/>
      <c r="C35" s="86"/>
      <c r="D35" s="86"/>
      <c r="E35" s="86"/>
      <c r="F35" s="86"/>
      <c r="G35" s="86"/>
      <c r="H35" s="86"/>
      <c r="I35" s="43"/>
      <c r="J35" s="120"/>
      <c r="L35" s="119"/>
      <c r="M35" s="86"/>
      <c r="N35" s="559"/>
      <c r="O35" s="560"/>
      <c r="P35" s="86"/>
      <c r="Q35" s="86"/>
      <c r="R35" s="262"/>
      <c r="S35" s="262"/>
      <c r="T35" s="86"/>
      <c r="U35" s="86"/>
      <c r="V35" s="86"/>
      <c r="W35" s="86"/>
      <c r="X35" s="120"/>
    </row>
    <row r="36" spans="1:24" ht="23.1" customHeight="1" x14ac:dyDescent="0.15">
      <c r="A36" s="112" t="s">
        <v>44</v>
      </c>
      <c r="B36" s="297">
        <v>14800</v>
      </c>
      <c r="C36" s="297">
        <v>700</v>
      </c>
      <c r="D36" s="297">
        <f>B36+C36</f>
        <v>15500</v>
      </c>
      <c r="E36" s="297">
        <v>0</v>
      </c>
      <c r="F36" s="297">
        <v>0</v>
      </c>
      <c r="G36" s="297">
        <v>2</v>
      </c>
      <c r="H36" s="297">
        <v>51115</v>
      </c>
      <c r="I36" s="297">
        <f t="shared" ref="I36" si="6">E36+G36</f>
        <v>2</v>
      </c>
      <c r="J36" s="114">
        <f>F36+H36</f>
        <v>51115</v>
      </c>
      <c r="L36" s="112" t="s">
        <v>44</v>
      </c>
      <c r="M36" s="297">
        <v>1</v>
      </c>
      <c r="N36" s="561">
        <v>60018</v>
      </c>
      <c r="O36" s="562"/>
      <c r="P36" s="297">
        <v>0</v>
      </c>
      <c r="Q36" s="297">
        <v>0</v>
      </c>
      <c r="R36" s="259">
        <v>0</v>
      </c>
      <c r="S36" s="259">
        <v>0</v>
      </c>
      <c r="T36" s="297">
        <v>1</v>
      </c>
      <c r="U36" s="297">
        <v>0</v>
      </c>
      <c r="V36" s="297">
        <v>0</v>
      </c>
      <c r="W36" s="297">
        <v>0</v>
      </c>
      <c r="X36" s="114">
        <v>0</v>
      </c>
    </row>
    <row r="37" spans="1:24" ht="23.1" customHeight="1" x14ac:dyDescent="0.15">
      <c r="A37" s="117"/>
      <c r="B37" s="82"/>
      <c r="C37" s="82"/>
      <c r="D37" s="82"/>
      <c r="E37" s="82"/>
      <c r="F37" s="82"/>
      <c r="G37" s="82"/>
      <c r="H37" s="82"/>
      <c r="I37" s="43"/>
      <c r="J37" s="118"/>
      <c r="L37" s="117"/>
      <c r="M37" s="82"/>
      <c r="N37" s="563"/>
      <c r="O37" s="564"/>
      <c r="P37" s="82"/>
      <c r="Q37" s="82"/>
      <c r="R37" s="269"/>
      <c r="S37" s="269"/>
      <c r="T37" s="82"/>
      <c r="U37" s="82"/>
      <c r="V37" s="82"/>
      <c r="W37" s="82"/>
      <c r="X37" s="118"/>
    </row>
    <row r="38" spans="1:24" ht="23.1" customHeight="1" x14ac:dyDescent="0.15">
      <c r="A38" s="112" t="s">
        <v>45</v>
      </c>
      <c r="B38" s="297">
        <v>450248</v>
      </c>
      <c r="C38" s="297">
        <v>66002</v>
      </c>
      <c r="D38" s="297">
        <f>B38+C38</f>
        <v>516250</v>
      </c>
      <c r="E38" s="297">
        <v>0</v>
      </c>
      <c r="F38" s="297">
        <v>0</v>
      </c>
      <c r="G38" s="259">
        <v>0</v>
      </c>
      <c r="H38" s="259">
        <v>0</v>
      </c>
      <c r="I38" s="297">
        <f t="shared" ref="I38" si="7">E38+G38</f>
        <v>0</v>
      </c>
      <c r="J38" s="114">
        <f>F38+H38</f>
        <v>0</v>
      </c>
      <c r="L38" s="112" t="s">
        <v>45</v>
      </c>
      <c r="M38" s="297">
        <v>5</v>
      </c>
      <c r="N38" s="565">
        <v>768000</v>
      </c>
      <c r="O38" s="566"/>
      <c r="P38" s="259">
        <v>0</v>
      </c>
      <c r="Q38" s="297">
        <v>0</v>
      </c>
      <c r="R38" s="259">
        <v>0</v>
      </c>
      <c r="S38" s="259">
        <v>2</v>
      </c>
      <c r="T38" s="297">
        <v>0</v>
      </c>
      <c r="U38" s="297">
        <v>1</v>
      </c>
      <c r="V38" s="297">
        <v>1</v>
      </c>
      <c r="W38" s="297">
        <v>1</v>
      </c>
      <c r="X38" s="114">
        <v>0</v>
      </c>
    </row>
    <row r="39" spans="1:24" ht="23.1" customHeight="1" x14ac:dyDescent="0.15">
      <c r="A39" s="119"/>
      <c r="B39" s="86"/>
      <c r="C39" s="86"/>
      <c r="D39" s="86"/>
      <c r="E39" s="86"/>
      <c r="F39" s="86"/>
      <c r="G39" s="86"/>
      <c r="H39" s="86"/>
      <c r="I39" s="43"/>
      <c r="J39" s="120"/>
      <c r="L39" s="119"/>
      <c r="M39" s="86"/>
      <c r="N39" s="559"/>
      <c r="O39" s="560"/>
      <c r="P39" s="86"/>
      <c r="Q39" s="86"/>
      <c r="R39" s="86"/>
      <c r="S39" s="86"/>
      <c r="T39" s="86"/>
      <c r="U39" s="86"/>
      <c r="V39" s="86"/>
      <c r="W39" s="86"/>
      <c r="X39" s="120"/>
    </row>
    <row r="40" spans="1:24" ht="23.1" customHeight="1" x14ac:dyDescent="0.15">
      <c r="A40" s="112" t="s">
        <v>46</v>
      </c>
      <c r="B40" s="297">
        <v>269165</v>
      </c>
      <c r="C40" s="297">
        <v>28117</v>
      </c>
      <c r="D40" s="297">
        <f>B40+C40</f>
        <v>297282</v>
      </c>
      <c r="E40" s="297">
        <v>0</v>
      </c>
      <c r="F40" s="297">
        <v>0</v>
      </c>
      <c r="G40" s="297">
        <v>2</v>
      </c>
      <c r="H40" s="297">
        <v>26580</v>
      </c>
      <c r="I40" s="297">
        <f>E40+G40</f>
        <v>2</v>
      </c>
      <c r="J40" s="114">
        <f>F40+H40</f>
        <v>26580</v>
      </c>
      <c r="L40" s="112" t="s">
        <v>46</v>
      </c>
      <c r="M40" s="297">
        <v>7</v>
      </c>
      <c r="N40" s="561">
        <v>963320</v>
      </c>
      <c r="O40" s="562"/>
      <c r="P40" s="259">
        <v>0</v>
      </c>
      <c r="Q40" s="259">
        <v>2</v>
      </c>
      <c r="R40" s="297">
        <v>0</v>
      </c>
      <c r="S40" s="297">
        <v>0</v>
      </c>
      <c r="T40" s="259">
        <v>0</v>
      </c>
      <c r="U40" s="297">
        <v>3</v>
      </c>
      <c r="V40" s="297">
        <v>1</v>
      </c>
      <c r="W40" s="259">
        <v>1</v>
      </c>
      <c r="X40" s="149">
        <v>0</v>
      </c>
    </row>
    <row r="41" spans="1:24" ht="23.1" customHeight="1" x14ac:dyDescent="0.15">
      <c r="A41" s="119"/>
      <c r="B41" s="86"/>
      <c r="C41" s="86"/>
      <c r="D41" s="86"/>
      <c r="E41" s="86"/>
      <c r="F41" s="86"/>
      <c r="G41" s="86"/>
      <c r="H41" s="86"/>
      <c r="I41" s="43"/>
      <c r="J41" s="120"/>
      <c r="L41" s="119"/>
      <c r="M41" s="86"/>
      <c r="N41" s="563"/>
      <c r="O41" s="564"/>
      <c r="P41" s="86"/>
      <c r="Q41" s="86"/>
      <c r="R41" s="86"/>
      <c r="S41" s="86"/>
      <c r="T41" s="86"/>
      <c r="U41" s="86"/>
      <c r="V41" s="86"/>
      <c r="W41" s="86"/>
      <c r="X41" s="120"/>
    </row>
    <row r="42" spans="1:24" ht="23.1" customHeight="1" x14ac:dyDescent="0.15">
      <c r="A42" s="112" t="s">
        <v>47</v>
      </c>
      <c r="B42" s="297">
        <v>14400</v>
      </c>
      <c r="C42" s="297">
        <v>3220</v>
      </c>
      <c r="D42" s="297">
        <f>B42+C42</f>
        <v>17620</v>
      </c>
      <c r="E42" s="297">
        <v>0</v>
      </c>
      <c r="F42" s="297">
        <v>0</v>
      </c>
      <c r="G42" s="297">
        <v>0</v>
      </c>
      <c r="H42" s="297">
        <v>0</v>
      </c>
      <c r="I42" s="297">
        <f>E42+G42</f>
        <v>0</v>
      </c>
      <c r="J42" s="114">
        <f>F42+H42</f>
        <v>0</v>
      </c>
      <c r="L42" s="112" t="s">
        <v>47</v>
      </c>
      <c r="M42" s="297">
        <v>1</v>
      </c>
      <c r="N42" s="565">
        <v>169500</v>
      </c>
      <c r="O42" s="566"/>
      <c r="P42" s="297">
        <v>0</v>
      </c>
      <c r="Q42" s="297">
        <v>0</v>
      </c>
      <c r="R42" s="297">
        <v>0</v>
      </c>
      <c r="S42" s="297">
        <v>0</v>
      </c>
      <c r="T42" s="297">
        <v>0</v>
      </c>
      <c r="U42" s="297">
        <v>1</v>
      </c>
      <c r="V42" s="297">
        <v>0</v>
      </c>
      <c r="W42" s="297">
        <v>0</v>
      </c>
      <c r="X42" s="114">
        <v>0</v>
      </c>
    </row>
    <row r="43" spans="1:24" ht="23.1" customHeight="1" x14ac:dyDescent="0.15">
      <c r="A43" s="123"/>
      <c r="B43" s="89"/>
      <c r="C43" s="89"/>
      <c r="D43" s="89"/>
      <c r="E43" s="89"/>
      <c r="F43" s="89"/>
      <c r="G43" s="89"/>
      <c r="H43" s="89"/>
      <c r="I43" s="89"/>
      <c r="J43" s="124"/>
      <c r="L43" s="123"/>
      <c r="M43" s="89"/>
      <c r="N43" s="559"/>
      <c r="O43" s="560"/>
      <c r="P43" s="89"/>
      <c r="Q43" s="89"/>
      <c r="R43" s="89"/>
      <c r="S43" s="89"/>
      <c r="T43" s="89"/>
      <c r="U43" s="89"/>
      <c r="V43" s="89"/>
      <c r="W43" s="89"/>
      <c r="X43" s="124"/>
    </row>
    <row r="44" spans="1:24" ht="23.1" customHeight="1" thickBot="1" x14ac:dyDescent="0.2">
      <c r="A44" s="127" t="s">
        <v>30</v>
      </c>
      <c r="B44" s="274">
        <f t="shared" ref="B44:J44" si="8">SUM(B32:B42)</f>
        <v>2331531</v>
      </c>
      <c r="C44" s="274">
        <f t="shared" si="8"/>
        <v>373001</v>
      </c>
      <c r="D44" s="274">
        <f t="shared" si="8"/>
        <v>2704532</v>
      </c>
      <c r="E44" s="274">
        <f t="shared" si="8"/>
        <v>2</v>
      </c>
      <c r="F44" s="274">
        <f t="shared" si="8"/>
        <v>10450</v>
      </c>
      <c r="G44" s="274">
        <f t="shared" si="8"/>
        <v>6</v>
      </c>
      <c r="H44" s="274">
        <f t="shared" si="8"/>
        <v>96194</v>
      </c>
      <c r="I44" s="274">
        <f t="shared" si="8"/>
        <v>8</v>
      </c>
      <c r="J44" s="128">
        <f t="shared" si="8"/>
        <v>106644</v>
      </c>
      <c r="L44" s="127" t="s">
        <v>30</v>
      </c>
      <c r="M44" s="274">
        <f>P44+Q44+R44+S44+T44+U44+V44+W44+X44</f>
        <v>36</v>
      </c>
      <c r="N44" s="557">
        <f>SUM(N32,N34,N36,N38,N40,N42)</f>
        <v>5152765</v>
      </c>
      <c r="O44" s="558"/>
      <c r="P44" s="274">
        <f t="shared" ref="P44:X44" si="9">SUM(P32:P42)</f>
        <v>3</v>
      </c>
      <c r="Q44" s="274">
        <f t="shared" si="9"/>
        <v>2</v>
      </c>
      <c r="R44" s="274">
        <f t="shared" si="9"/>
        <v>3</v>
      </c>
      <c r="S44" s="274">
        <f t="shared" si="9"/>
        <v>2</v>
      </c>
      <c r="T44" s="274">
        <f t="shared" si="9"/>
        <v>8</v>
      </c>
      <c r="U44" s="274">
        <f t="shared" si="9"/>
        <v>7</v>
      </c>
      <c r="V44" s="274">
        <f t="shared" si="9"/>
        <v>6</v>
      </c>
      <c r="W44" s="274">
        <f t="shared" si="9"/>
        <v>4</v>
      </c>
      <c r="X44" s="128">
        <f t="shared" si="9"/>
        <v>1</v>
      </c>
    </row>
    <row r="45" spans="1:24" ht="23.1" customHeight="1" x14ac:dyDescent="0.15">
      <c r="E45" s="576" t="s">
        <v>123</v>
      </c>
      <c r="F45" s="576"/>
      <c r="G45" s="576"/>
      <c r="H45" s="576"/>
      <c r="I45" s="576"/>
      <c r="J45" s="576"/>
    </row>
  </sheetData>
  <mergeCells count="63">
    <mergeCell ref="B3:M3"/>
    <mergeCell ref="B4:J4"/>
    <mergeCell ref="K4:M4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T5:T6"/>
    <mergeCell ref="U6:U7"/>
    <mergeCell ref="B26:D26"/>
    <mergeCell ref="E26:J26"/>
    <mergeCell ref="D27:D29"/>
    <mergeCell ref="E27:F27"/>
    <mergeCell ref="G27:H27"/>
    <mergeCell ref="I27:J27"/>
    <mergeCell ref="B28:B29"/>
    <mergeCell ref="C28:C29"/>
    <mergeCell ref="E28:E29"/>
    <mergeCell ref="F28:F29"/>
    <mergeCell ref="G28:G29"/>
    <mergeCell ref="H28:H29"/>
    <mergeCell ref="I28:I29"/>
    <mergeCell ref="J28:J29"/>
    <mergeCell ref="V6:V7"/>
    <mergeCell ref="P26:X26"/>
    <mergeCell ref="E45:J45"/>
    <mergeCell ref="N3:S3"/>
    <mergeCell ref="U3:W3"/>
    <mergeCell ref="X3:X7"/>
    <mergeCell ref="N4:O4"/>
    <mergeCell ref="U4:U5"/>
    <mergeCell ref="V4:V5"/>
    <mergeCell ref="W4:W7"/>
    <mergeCell ref="N5:N7"/>
    <mergeCell ref="O5:O7"/>
    <mergeCell ref="P5:P7"/>
    <mergeCell ref="Q5:Q7"/>
    <mergeCell ref="R5:R7"/>
    <mergeCell ref="S5:S7"/>
    <mergeCell ref="N26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44:O44"/>
    <mergeCell ref="N39:O39"/>
    <mergeCell ref="N40:O40"/>
    <mergeCell ref="N41:O41"/>
    <mergeCell ref="N42:O42"/>
    <mergeCell ref="N43:O43"/>
  </mergeCells>
  <phoneticPr fontId="2"/>
  <printOptions horizontalCentered="1" verticalCentered="1"/>
  <pageMargins left="0.59055118110236227" right="0.78740157480314965" top="0.59055118110236227" bottom="0.59055118110236227" header="0.39370078740157483" footer="0.39370078740157483"/>
  <pageSetup paperSize="8" scale="68" firstPageNumber="10" pageOrder="overThenDown" orientation="landscape" useFirstPageNumber="1" r:id="rId1"/>
  <headerFooter alignWithMargins="0"/>
  <colBreaks count="1" manualBreakCount="1">
    <brk id="9" max="44" man="1"/>
  </colBreaks>
  <ignoredErrors>
    <ignoredError sqref="S10 S12 S14 S16 S18 S20 W10:X20" unlockedFormula="1"/>
    <ignoredError sqref="S22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indexed="10"/>
    <pageSetUpPr fitToPage="1"/>
  </sheetPr>
  <dimension ref="A1:O38"/>
  <sheetViews>
    <sheetView showGridLines="0" view="pageBreakPreview" zoomScale="70" zoomScaleNormal="80" zoomScaleSheetLayoutView="70" workbookViewId="0">
      <selection activeCell="J2" sqref="J2"/>
    </sheetView>
  </sheetViews>
  <sheetFormatPr defaultColWidth="11.625" defaultRowHeight="27.95" customHeight="1" x14ac:dyDescent="0.15"/>
  <cols>
    <col min="1" max="1" width="11.625" style="176"/>
    <col min="2" max="15" width="14.625" style="176" customWidth="1"/>
    <col min="16" max="16384" width="11.625" style="176"/>
  </cols>
  <sheetData>
    <row r="1" spans="1:15" ht="22.5" customHeight="1" x14ac:dyDescent="0.15">
      <c r="A1" s="359" t="s">
        <v>268</v>
      </c>
    </row>
    <row r="2" spans="1:15" ht="22.5" customHeight="1" thickBot="1" x14ac:dyDescent="0.2">
      <c r="A2" s="177" t="s">
        <v>272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</row>
    <row r="3" spans="1:15" ht="27.95" customHeight="1" x14ac:dyDescent="0.15">
      <c r="A3" s="155" t="s">
        <v>23</v>
      </c>
      <c r="B3" s="600" t="s">
        <v>202</v>
      </c>
      <c r="C3" s="609" t="s">
        <v>270</v>
      </c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611"/>
    </row>
    <row r="4" spans="1:15" ht="24" customHeight="1" x14ac:dyDescent="0.15">
      <c r="A4" s="156"/>
      <c r="B4" s="591"/>
      <c r="C4" s="310"/>
      <c r="D4" s="362"/>
      <c r="E4" s="362"/>
      <c r="F4" s="599" t="s">
        <v>252</v>
      </c>
      <c r="G4" s="599"/>
      <c r="H4" s="362"/>
      <c r="I4" s="362"/>
      <c r="J4" s="363"/>
      <c r="K4" s="606" t="s">
        <v>251</v>
      </c>
      <c r="L4" s="606"/>
      <c r="M4" s="606"/>
      <c r="N4" s="606"/>
      <c r="O4" s="612"/>
    </row>
    <row r="5" spans="1:15" ht="18.75" customHeight="1" x14ac:dyDescent="0.15">
      <c r="A5" s="156"/>
      <c r="B5" s="591"/>
      <c r="C5" s="603" t="s">
        <v>85</v>
      </c>
      <c r="D5" s="589" t="s">
        <v>86</v>
      </c>
      <c r="E5" s="606" t="s">
        <v>242</v>
      </c>
      <c r="F5" s="360"/>
      <c r="G5" s="361"/>
      <c r="H5" s="360"/>
      <c r="I5" s="599"/>
      <c r="J5" s="613"/>
      <c r="K5" s="589" t="s">
        <v>246</v>
      </c>
      <c r="L5" s="589" t="s">
        <v>247</v>
      </c>
      <c r="M5" s="603" t="s">
        <v>101</v>
      </c>
      <c r="N5" s="599"/>
      <c r="O5" s="614"/>
    </row>
    <row r="6" spans="1:15" ht="18.75" customHeight="1" x14ac:dyDescent="0.15">
      <c r="A6" s="188" t="s">
        <v>28</v>
      </c>
      <c r="B6" s="591"/>
      <c r="C6" s="604"/>
      <c r="D6" s="591"/>
      <c r="E6" s="607"/>
      <c r="F6" s="601" t="s">
        <v>243</v>
      </c>
      <c r="G6" s="589" t="s">
        <v>244</v>
      </c>
      <c r="H6" s="589" t="s">
        <v>245</v>
      </c>
      <c r="I6" s="589" t="s">
        <v>249</v>
      </c>
      <c r="J6" s="589" t="s">
        <v>250</v>
      </c>
      <c r="K6" s="591"/>
      <c r="L6" s="591"/>
      <c r="M6" s="591"/>
      <c r="N6" s="591" t="s">
        <v>248</v>
      </c>
      <c r="O6" s="592" t="s">
        <v>250</v>
      </c>
    </row>
    <row r="7" spans="1:15" ht="18.75" customHeight="1" x14ac:dyDescent="0.15">
      <c r="A7" s="157" t="s">
        <v>32</v>
      </c>
      <c r="B7" s="590"/>
      <c r="C7" s="605"/>
      <c r="D7" s="590"/>
      <c r="E7" s="608"/>
      <c r="F7" s="602"/>
      <c r="G7" s="590"/>
      <c r="H7" s="590"/>
      <c r="I7" s="590"/>
      <c r="J7" s="590"/>
      <c r="K7" s="590"/>
      <c r="L7" s="590"/>
      <c r="M7" s="590"/>
      <c r="N7" s="590"/>
      <c r="O7" s="593"/>
    </row>
    <row r="8" spans="1:15" s="183" customFormat="1" ht="27.95" customHeight="1" x14ac:dyDescent="0.15">
      <c r="A8" s="596" t="s">
        <v>43</v>
      </c>
      <c r="B8" s="182"/>
      <c r="C8" s="251" t="s">
        <v>87</v>
      </c>
      <c r="D8" s="251" t="s">
        <v>87</v>
      </c>
      <c r="E8" s="251" t="s">
        <v>87</v>
      </c>
      <c r="F8" s="251" t="s">
        <v>87</v>
      </c>
      <c r="G8" s="251" t="s">
        <v>87</v>
      </c>
      <c r="H8" s="252" t="s">
        <v>87</v>
      </c>
      <c r="I8" s="252" t="s">
        <v>87</v>
      </c>
      <c r="J8" s="251" t="s">
        <v>87</v>
      </c>
      <c r="K8" s="251" t="s">
        <v>87</v>
      </c>
      <c r="L8" s="251" t="s">
        <v>87</v>
      </c>
      <c r="M8" s="251" t="s">
        <v>87</v>
      </c>
      <c r="N8" s="251" t="s">
        <v>87</v>
      </c>
      <c r="O8" s="319" t="s">
        <v>87</v>
      </c>
    </row>
    <row r="9" spans="1:15" s="179" customFormat="1" ht="27.95" customHeight="1" x14ac:dyDescent="0.15">
      <c r="A9" s="596"/>
      <c r="B9" s="158" t="s">
        <v>88</v>
      </c>
      <c r="C9" s="159">
        <v>126.57</v>
      </c>
      <c r="D9" s="159">
        <v>20.21</v>
      </c>
      <c r="E9" s="159">
        <f>C9+D9</f>
        <v>146.78</v>
      </c>
      <c r="F9" s="159">
        <v>14.96</v>
      </c>
      <c r="G9" s="159">
        <v>27.56</v>
      </c>
      <c r="H9" s="159">
        <v>40.549999999999997</v>
      </c>
      <c r="I9" s="159">
        <v>63.53</v>
      </c>
      <c r="J9" s="159">
        <v>0.18</v>
      </c>
      <c r="K9" s="159">
        <v>124.46</v>
      </c>
      <c r="L9" s="263">
        <v>23.61</v>
      </c>
      <c r="M9" s="263">
        <f>K9+L9</f>
        <v>148.07</v>
      </c>
      <c r="N9" s="263">
        <v>143.54</v>
      </c>
      <c r="O9" s="160">
        <v>4.53</v>
      </c>
    </row>
    <row r="10" spans="1:15" s="179" customFormat="1" ht="27.95" customHeight="1" x14ac:dyDescent="0.15">
      <c r="A10" s="596"/>
      <c r="B10" s="161" t="s">
        <v>89</v>
      </c>
      <c r="C10" s="283">
        <v>36</v>
      </c>
      <c r="D10" s="283">
        <v>17.97</v>
      </c>
      <c r="E10" s="283">
        <f>C10+D10</f>
        <v>53.97</v>
      </c>
      <c r="F10" s="283">
        <v>0</v>
      </c>
      <c r="G10" s="283">
        <v>14.66</v>
      </c>
      <c r="H10" s="283">
        <v>13.35</v>
      </c>
      <c r="I10" s="162">
        <v>25.72</v>
      </c>
      <c r="J10" s="162">
        <v>0.24</v>
      </c>
      <c r="K10" s="162">
        <v>16.22</v>
      </c>
      <c r="L10" s="162">
        <v>40.32</v>
      </c>
      <c r="M10" s="263">
        <f>K10+L10</f>
        <v>56.54</v>
      </c>
      <c r="N10" s="263">
        <v>56.54</v>
      </c>
      <c r="O10" s="163">
        <v>0</v>
      </c>
    </row>
    <row r="11" spans="1:15" s="179" customFormat="1" ht="27.95" customHeight="1" x14ac:dyDescent="0.15">
      <c r="A11" s="596"/>
      <c r="B11" s="161" t="s">
        <v>90</v>
      </c>
      <c r="C11" s="283">
        <v>6.57</v>
      </c>
      <c r="D11" s="283">
        <v>0</v>
      </c>
      <c r="E11" s="283">
        <f>C11+D11</f>
        <v>6.57</v>
      </c>
      <c r="F11" s="283">
        <v>0</v>
      </c>
      <c r="G11" s="283">
        <v>0</v>
      </c>
      <c r="H11" s="283">
        <v>0</v>
      </c>
      <c r="I11" s="162">
        <v>4.9000000000000004</v>
      </c>
      <c r="J11" s="162">
        <v>1.67</v>
      </c>
      <c r="K11" s="162">
        <v>12.9</v>
      </c>
      <c r="L11" s="159">
        <v>0</v>
      </c>
      <c r="M11" s="263">
        <f>K11+L11</f>
        <v>12.9</v>
      </c>
      <c r="N11" s="263">
        <v>12.9</v>
      </c>
      <c r="O11" s="163">
        <v>0</v>
      </c>
    </row>
    <row r="12" spans="1:15" s="179" customFormat="1" ht="27.95" customHeight="1" x14ac:dyDescent="0.15">
      <c r="A12" s="596"/>
      <c r="B12" s="184" t="s">
        <v>91</v>
      </c>
      <c r="C12" s="284">
        <f>SUM(C9:C11)</f>
        <v>169.14</v>
      </c>
      <c r="D12" s="284">
        <f>SUM(D9:D11)</f>
        <v>38.18</v>
      </c>
      <c r="E12" s="284">
        <f>SUM(E9:E11)</f>
        <v>207.32</v>
      </c>
      <c r="F12" s="284">
        <f>SUM(F9:F11)</f>
        <v>14.96</v>
      </c>
      <c r="G12" s="284">
        <f t="shared" ref="G12:H12" si="0">SUM(G9:G11)</f>
        <v>42.22</v>
      </c>
      <c r="H12" s="284">
        <f t="shared" si="0"/>
        <v>53.9</v>
      </c>
      <c r="I12" s="185">
        <f>SUM(I9:I11)</f>
        <v>94.15</v>
      </c>
      <c r="J12" s="185">
        <f t="shared" ref="J12:L12" si="1">SUM(J9:J11)</f>
        <v>2.09</v>
      </c>
      <c r="K12" s="185">
        <f t="shared" si="1"/>
        <v>153.58000000000001</v>
      </c>
      <c r="L12" s="185">
        <f t="shared" si="1"/>
        <v>63.93</v>
      </c>
      <c r="M12" s="185">
        <f>SUM(M9:M11)</f>
        <v>217.51</v>
      </c>
      <c r="N12" s="185">
        <f t="shared" ref="N12:O12" si="2">SUM(N9:N11)</f>
        <v>212.98</v>
      </c>
      <c r="O12" s="186">
        <f t="shared" si="2"/>
        <v>4.53</v>
      </c>
    </row>
    <row r="13" spans="1:15" s="179" customFormat="1" ht="27.95" customHeight="1" x14ac:dyDescent="0.15">
      <c r="A13" s="596" t="s">
        <v>117</v>
      </c>
      <c r="B13" s="158" t="s">
        <v>88</v>
      </c>
      <c r="C13" s="285">
        <v>247.08</v>
      </c>
      <c r="D13" s="285">
        <v>19.71</v>
      </c>
      <c r="E13" s="159">
        <f>C13+D13</f>
        <v>266.79000000000002</v>
      </c>
      <c r="F13" s="285">
        <v>27.98</v>
      </c>
      <c r="G13" s="285">
        <v>10.48</v>
      </c>
      <c r="H13" s="285">
        <v>105.97</v>
      </c>
      <c r="I13" s="159">
        <v>122.36</v>
      </c>
      <c r="J13" s="159">
        <v>0</v>
      </c>
      <c r="K13" s="159">
        <v>327.43</v>
      </c>
      <c r="L13" s="263">
        <v>3.65</v>
      </c>
      <c r="M13" s="263">
        <f>K13+L13</f>
        <v>331.08</v>
      </c>
      <c r="N13" s="263">
        <v>331.08</v>
      </c>
      <c r="O13" s="165"/>
    </row>
    <row r="14" spans="1:15" s="179" customFormat="1" ht="27.95" customHeight="1" x14ac:dyDescent="0.15">
      <c r="A14" s="596"/>
      <c r="B14" s="161" t="s">
        <v>89</v>
      </c>
      <c r="C14" s="283">
        <v>55.93</v>
      </c>
      <c r="D14" s="283">
        <v>0</v>
      </c>
      <c r="E14" s="283">
        <f>C14+D14</f>
        <v>55.93</v>
      </c>
      <c r="F14" s="283">
        <v>0</v>
      </c>
      <c r="G14" s="283">
        <v>0</v>
      </c>
      <c r="H14" s="283">
        <v>20.64</v>
      </c>
      <c r="I14" s="162">
        <v>35.29</v>
      </c>
      <c r="J14" s="162">
        <v>0</v>
      </c>
      <c r="K14" s="162">
        <v>52.86</v>
      </c>
      <c r="L14" s="162">
        <v>0</v>
      </c>
      <c r="M14" s="263">
        <f>K14+L14</f>
        <v>52.86</v>
      </c>
      <c r="N14" s="263">
        <v>52.86</v>
      </c>
      <c r="O14" s="167">
        <v>0</v>
      </c>
    </row>
    <row r="15" spans="1:15" s="179" customFormat="1" ht="27.95" customHeight="1" x14ac:dyDescent="0.15">
      <c r="A15" s="596"/>
      <c r="B15" s="161" t="s">
        <v>203</v>
      </c>
      <c r="C15" s="283">
        <v>691.66</v>
      </c>
      <c r="D15" s="283">
        <v>0.75</v>
      </c>
      <c r="E15" s="283">
        <f>C15+D15</f>
        <v>692.41</v>
      </c>
      <c r="F15" s="283">
        <v>2.4700000000000002</v>
      </c>
      <c r="G15" s="283">
        <v>1.9</v>
      </c>
      <c r="H15" s="283">
        <v>57.68</v>
      </c>
      <c r="I15" s="162">
        <v>630.36</v>
      </c>
      <c r="J15" s="162">
        <v>0</v>
      </c>
      <c r="K15" s="166">
        <v>145.47999999999999</v>
      </c>
      <c r="L15" s="159">
        <v>0.81</v>
      </c>
      <c r="M15" s="263">
        <f>K15+L15</f>
        <v>146.29</v>
      </c>
      <c r="N15" s="263">
        <v>145.80000000000001</v>
      </c>
      <c r="O15" s="167">
        <v>0.49</v>
      </c>
    </row>
    <row r="16" spans="1:15" s="179" customFormat="1" ht="27.95" customHeight="1" x14ac:dyDescent="0.15">
      <c r="A16" s="596"/>
      <c r="B16" s="184" t="s">
        <v>204</v>
      </c>
      <c r="C16" s="284">
        <f>SUM(C13:C15)</f>
        <v>994.67</v>
      </c>
      <c r="D16" s="284">
        <f t="shared" ref="D16:F16" si="3">SUM(D13:D15)</f>
        <v>20.46</v>
      </c>
      <c r="E16" s="284">
        <f t="shared" si="3"/>
        <v>1015.13</v>
      </c>
      <c r="F16" s="284">
        <f t="shared" si="3"/>
        <v>30.45</v>
      </c>
      <c r="G16" s="284">
        <f>SUM(G13:G15)</f>
        <v>12.38</v>
      </c>
      <c r="H16" s="284">
        <f t="shared" ref="H16" si="4">SUM(H13:H15)</f>
        <v>184.29</v>
      </c>
      <c r="I16" s="185">
        <f t="shared" ref="I16:L16" si="5">SUM(I13:I15)</f>
        <v>788.01</v>
      </c>
      <c r="J16" s="185">
        <f t="shared" si="5"/>
        <v>0</v>
      </c>
      <c r="K16" s="185">
        <f t="shared" si="5"/>
        <v>525.77</v>
      </c>
      <c r="L16" s="185">
        <f t="shared" si="5"/>
        <v>4.46</v>
      </c>
      <c r="M16" s="185">
        <f>SUM(M13:M15)</f>
        <v>530.23</v>
      </c>
      <c r="N16" s="185">
        <f t="shared" ref="N16:O16" si="6">SUM(N13:N15)</f>
        <v>529.74</v>
      </c>
      <c r="O16" s="186">
        <f t="shared" si="6"/>
        <v>0.49</v>
      </c>
    </row>
    <row r="17" spans="1:15" s="179" customFormat="1" ht="27.95" customHeight="1" x14ac:dyDescent="0.15">
      <c r="A17" s="596" t="s">
        <v>44</v>
      </c>
      <c r="B17" s="158" t="s">
        <v>88</v>
      </c>
      <c r="C17" s="287">
        <v>0</v>
      </c>
      <c r="D17" s="287">
        <v>1.4</v>
      </c>
      <c r="E17" s="159">
        <f>C17+D17</f>
        <v>1.4</v>
      </c>
      <c r="F17" s="287">
        <v>0</v>
      </c>
      <c r="G17" s="287">
        <v>0.7</v>
      </c>
      <c r="H17" s="287">
        <v>0.7</v>
      </c>
      <c r="I17" s="168">
        <v>0</v>
      </c>
      <c r="J17" s="168">
        <v>0</v>
      </c>
      <c r="K17" s="168">
        <v>0</v>
      </c>
      <c r="L17" s="263">
        <v>1</v>
      </c>
      <c r="M17" s="263">
        <f>K17+L17</f>
        <v>1</v>
      </c>
      <c r="N17" s="263">
        <v>1</v>
      </c>
      <c r="O17" s="169">
        <v>0</v>
      </c>
    </row>
    <row r="18" spans="1:15" s="179" customFormat="1" ht="27.95" customHeight="1" x14ac:dyDescent="0.15">
      <c r="A18" s="596"/>
      <c r="B18" s="161" t="s">
        <v>89</v>
      </c>
      <c r="C18" s="286">
        <v>0</v>
      </c>
      <c r="D18" s="286">
        <v>0</v>
      </c>
      <c r="E18" s="283">
        <f>C18+D18</f>
        <v>0</v>
      </c>
      <c r="F18" s="286">
        <v>0</v>
      </c>
      <c r="G18" s="286">
        <v>0</v>
      </c>
      <c r="H18" s="286">
        <v>0</v>
      </c>
      <c r="I18" s="166">
        <v>0</v>
      </c>
      <c r="J18" s="166">
        <v>0</v>
      </c>
      <c r="K18" s="166">
        <v>0</v>
      </c>
      <c r="L18" s="162">
        <v>0</v>
      </c>
      <c r="M18" s="263">
        <f>K18+L18</f>
        <v>0</v>
      </c>
      <c r="N18" s="263">
        <v>0</v>
      </c>
      <c r="O18" s="167">
        <v>0</v>
      </c>
    </row>
    <row r="19" spans="1:15" s="179" customFormat="1" ht="27.95" customHeight="1" x14ac:dyDescent="0.15">
      <c r="A19" s="596"/>
      <c r="B19" s="161" t="s">
        <v>203</v>
      </c>
      <c r="C19" s="286">
        <v>1.49</v>
      </c>
      <c r="D19" s="286">
        <v>0</v>
      </c>
      <c r="E19" s="283">
        <f>C19+D19</f>
        <v>1.49</v>
      </c>
      <c r="F19" s="286">
        <v>0</v>
      </c>
      <c r="G19" s="286">
        <v>0</v>
      </c>
      <c r="H19" s="286">
        <v>0</v>
      </c>
      <c r="I19" s="166">
        <v>1.49</v>
      </c>
      <c r="J19" s="166">
        <v>0</v>
      </c>
      <c r="K19" s="166">
        <v>0</v>
      </c>
      <c r="L19" s="159">
        <v>0</v>
      </c>
      <c r="M19" s="263">
        <f>K19+L19</f>
        <v>0</v>
      </c>
      <c r="N19" s="263">
        <v>0</v>
      </c>
      <c r="O19" s="167">
        <v>0</v>
      </c>
    </row>
    <row r="20" spans="1:15" s="179" customFormat="1" ht="27.95" customHeight="1" x14ac:dyDescent="0.15">
      <c r="A20" s="596"/>
      <c r="B20" s="184" t="s">
        <v>204</v>
      </c>
      <c r="C20" s="284">
        <f>SUM(C17:C19)</f>
        <v>1.49</v>
      </c>
      <c r="D20" s="284">
        <f t="shared" ref="D20:H20" si="7">SUM(D17:D19)</f>
        <v>1.4</v>
      </c>
      <c r="E20" s="284">
        <f t="shared" si="7"/>
        <v>2.8899999999999997</v>
      </c>
      <c r="F20" s="284">
        <f t="shared" si="7"/>
        <v>0</v>
      </c>
      <c r="G20" s="284">
        <f t="shared" si="7"/>
        <v>0.7</v>
      </c>
      <c r="H20" s="284">
        <f t="shared" si="7"/>
        <v>0.7</v>
      </c>
      <c r="I20" s="185">
        <f t="shared" ref="I20:L20" si="8">SUM(I17:I19)</f>
        <v>1.49</v>
      </c>
      <c r="J20" s="185">
        <f t="shared" si="8"/>
        <v>0</v>
      </c>
      <c r="K20" s="185">
        <f t="shared" si="8"/>
        <v>0</v>
      </c>
      <c r="L20" s="185">
        <f t="shared" si="8"/>
        <v>1</v>
      </c>
      <c r="M20" s="185">
        <f>SUM(M17:M19)</f>
        <v>1</v>
      </c>
      <c r="N20" s="185">
        <f t="shared" ref="N20:O20" si="9">SUM(N17:N19)</f>
        <v>1</v>
      </c>
      <c r="O20" s="186">
        <f t="shared" si="9"/>
        <v>0</v>
      </c>
    </row>
    <row r="21" spans="1:15" s="179" customFormat="1" ht="27.95" customHeight="1" x14ac:dyDescent="0.15">
      <c r="A21" s="596" t="s">
        <v>45</v>
      </c>
      <c r="B21" s="158" t="s">
        <v>88</v>
      </c>
      <c r="C21" s="288">
        <v>39.4</v>
      </c>
      <c r="D21" s="288">
        <v>6</v>
      </c>
      <c r="E21" s="283">
        <f>C21+D21</f>
        <v>45.4</v>
      </c>
      <c r="F21" s="288">
        <v>0</v>
      </c>
      <c r="G21" s="288">
        <v>2.4</v>
      </c>
      <c r="H21" s="288">
        <v>35.700000000000003</v>
      </c>
      <c r="I21" s="170">
        <v>7.3</v>
      </c>
      <c r="J21" s="170">
        <v>0</v>
      </c>
      <c r="K21" s="170">
        <v>35.6</v>
      </c>
      <c r="L21" s="263">
        <v>0.4</v>
      </c>
      <c r="M21" s="263">
        <f>K21+L21</f>
        <v>36</v>
      </c>
      <c r="N21" s="263">
        <v>36</v>
      </c>
      <c r="O21" s="171">
        <v>0</v>
      </c>
    </row>
    <row r="22" spans="1:15" s="179" customFormat="1" ht="27.95" customHeight="1" x14ac:dyDescent="0.15">
      <c r="A22" s="596"/>
      <c r="B22" s="161" t="s">
        <v>89</v>
      </c>
      <c r="C22" s="289">
        <v>51.1</v>
      </c>
      <c r="D22" s="289">
        <v>2.5</v>
      </c>
      <c r="E22" s="283">
        <f>C22+D22</f>
        <v>53.6</v>
      </c>
      <c r="F22" s="289">
        <v>0</v>
      </c>
      <c r="G22" s="289">
        <v>0.9</v>
      </c>
      <c r="H22" s="289">
        <v>19.3</v>
      </c>
      <c r="I22" s="172">
        <v>33.4</v>
      </c>
      <c r="J22" s="172">
        <v>0</v>
      </c>
      <c r="K22" s="172">
        <v>26</v>
      </c>
      <c r="L22" s="162">
        <v>2.6</v>
      </c>
      <c r="M22" s="263">
        <f>K22+L22</f>
        <v>28.6</v>
      </c>
      <c r="N22" s="263">
        <v>28.6</v>
      </c>
      <c r="O22" s="173">
        <v>0</v>
      </c>
    </row>
    <row r="23" spans="1:15" s="179" customFormat="1" ht="27.95" customHeight="1" x14ac:dyDescent="0.15">
      <c r="A23" s="596"/>
      <c r="B23" s="161" t="s">
        <v>203</v>
      </c>
      <c r="C23" s="289">
        <v>152.30000000000001</v>
      </c>
      <c r="D23" s="289">
        <v>1.1000000000000001</v>
      </c>
      <c r="E23" s="283">
        <f>C23+D23</f>
        <v>153.4</v>
      </c>
      <c r="F23" s="289">
        <v>39.1</v>
      </c>
      <c r="G23" s="289">
        <v>10.3</v>
      </c>
      <c r="H23" s="289">
        <v>6.9</v>
      </c>
      <c r="I23" s="172">
        <v>97.1</v>
      </c>
      <c r="J23" s="170">
        <v>0</v>
      </c>
      <c r="K23" s="172">
        <v>46.4</v>
      </c>
      <c r="L23" s="159">
        <v>0</v>
      </c>
      <c r="M23" s="263">
        <f>K23+L23</f>
        <v>46.4</v>
      </c>
      <c r="N23" s="263">
        <v>46.4</v>
      </c>
      <c r="O23" s="173">
        <v>0</v>
      </c>
    </row>
    <row r="24" spans="1:15" s="179" customFormat="1" ht="27.95" customHeight="1" x14ac:dyDescent="0.15">
      <c r="A24" s="596"/>
      <c r="B24" s="184" t="s">
        <v>204</v>
      </c>
      <c r="C24" s="284">
        <f>SUM(C21:C23)</f>
        <v>242.8</v>
      </c>
      <c r="D24" s="284">
        <f t="shared" ref="D24:H24" si="10">SUM(D21:D23)</f>
        <v>9.6</v>
      </c>
      <c r="E24" s="284">
        <f t="shared" si="10"/>
        <v>252.4</v>
      </c>
      <c r="F24" s="284">
        <f t="shared" si="10"/>
        <v>39.1</v>
      </c>
      <c r="G24" s="284">
        <f t="shared" si="10"/>
        <v>13.600000000000001</v>
      </c>
      <c r="H24" s="284">
        <f t="shared" si="10"/>
        <v>61.9</v>
      </c>
      <c r="I24" s="185">
        <f t="shared" ref="I24:L24" si="11">SUM(I21:I23)</f>
        <v>137.79999999999998</v>
      </c>
      <c r="J24" s="185">
        <f t="shared" si="11"/>
        <v>0</v>
      </c>
      <c r="K24" s="185">
        <f t="shared" si="11"/>
        <v>108</v>
      </c>
      <c r="L24" s="185">
        <f t="shared" si="11"/>
        <v>3</v>
      </c>
      <c r="M24" s="185">
        <f>SUM(M21:M23)</f>
        <v>111</v>
      </c>
      <c r="N24" s="185">
        <f t="shared" ref="N24:O24" si="12">SUM(N21:N23)</f>
        <v>111</v>
      </c>
      <c r="O24" s="186">
        <f t="shared" si="12"/>
        <v>0</v>
      </c>
    </row>
    <row r="25" spans="1:15" s="179" customFormat="1" ht="27.95" customHeight="1" x14ac:dyDescent="0.15">
      <c r="A25" s="596" t="s">
        <v>46</v>
      </c>
      <c r="B25" s="158" t="s">
        <v>88</v>
      </c>
      <c r="C25" s="287">
        <v>22.22</v>
      </c>
      <c r="D25" s="287">
        <v>4.4000000000000004</v>
      </c>
      <c r="E25" s="159">
        <f>C25+D25</f>
        <v>26.619999999999997</v>
      </c>
      <c r="F25" s="287">
        <v>2.2999999999999998</v>
      </c>
      <c r="G25" s="287">
        <v>1</v>
      </c>
      <c r="H25" s="287">
        <v>9.8000000000000007</v>
      </c>
      <c r="I25" s="168">
        <v>13.52</v>
      </c>
      <c r="J25" s="168">
        <v>0</v>
      </c>
      <c r="K25" s="168">
        <v>40.25</v>
      </c>
      <c r="L25" s="263">
        <v>2.8</v>
      </c>
      <c r="M25" s="263">
        <f>K25+L25</f>
        <v>43.05</v>
      </c>
      <c r="N25" s="263">
        <v>35.549999999999997</v>
      </c>
      <c r="O25" s="169">
        <v>7.5</v>
      </c>
    </row>
    <row r="26" spans="1:15" s="179" customFormat="1" ht="27.95" customHeight="1" x14ac:dyDescent="0.15">
      <c r="A26" s="596"/>
      <c r="B26" s="161" t="s">
        <v>89</v>
      </c>
      <c r="C26" s="286">
        <v>40.590000000000003</v>
      </c>
      <c r="D26" s="286">
        <v>1.35</v>
      </c>
      <c r="E26" s="283">
        <f>C26+D26</f>
        <v>41.940000000000005</v>
      </c>
      <c r="F26" s="286">
        <v>0</v>
      </c>
      <c r="G26" s="286">
        <v>0.43</v>
      </c>
      <c r="H26" s="286">
        <v>2.5299999999999998</v>
      </c>
      <c r="I26" s="166">
        <v>38.979999999999997</v>
      </c>
      <c r="J26" s="166">
        <v>0</v>
      </c>
      <c r="K26" s="166">
        <v>19.63</v>
      </c>
      <c r="L26" s="263">
        <v>1.95</v>
      </c>
      <c r="M26" s="263">
        <f>K26+L26</f>
        <v>21.58</v>
      </c>
      <c r="N26" s="263">
        <v>21.58</v>
      </c>
      <c r="O26" s="167">
        <v>0</v>
      </c>
    </row>
    <row r="27" spans="1:15" s="179" customFormat="1" ht="27.95" customHeight="1" x14ac:dyDescent="0.15">
      <c r="A27" s="596"/>
      <c r="B27" s="161" t="s">
        <v>203</v>
      </c>
      <c r="C27" s="286">
        <v>238.76</v>
      </c>
      <c r="D27" s="286">
        <v>0</v>
      </c>
      <c r="E27" s="283">
        <f>C27+D27</f>
        <v>238.76</v>
      </c>
      <c r="F27" s="286">
        <v>1.31</v>
      </c>
      <c r="G27" s="286">
        <v>0.41</v>
      </c>
      <c r="H27" s="286">
        <v>4.3499999999999996</v>
      </c>
      <c r="I27" s="166">
        <v>232.68</v>
      </c>
      <c r="J27" s="166">
        <v>0</v>
      </c>
      <c r="K27" s="166">
        <v>12.11</v>
      </c>
      <c r="L27" s="263">
        <v>0</v>
      </c>
      <c r="M27" s="263">
        <f>K27+L27</f>
        <v>12.11</v>
      </c>
      <c r="N27" s="263">
        <v>8.11</v>
      </c>
      <c r="O27" s="167">
        <v>4</v>
      </c>
    </row>
    <row r="28" spans="1:15" s="179" customFormat="1" ht="27.95" customHeight="1" x14ac:dyDescent="0.15">
      <c r="A28" s="596"/>
      <c r="B28" s="184" t="s">
        <v>204</v>
      </c>
      <c r="C28" s="284">
        <f>SUM(C25:C27)</f>
        <v>301.57</v>
      </c>
      <c r="D28" s="284">
        <f t="shared" ref="D28:F28" si="13">SUM(D25:D27)</f>
        <v>5.75</v>
      </c>
      <c r="E28" s="284">
        <f t="shared" si="13"/>
        <v>307.32</v>
      </c>
      <c r="F28" s="284">
        <f t="shared" si="13"/>
        <v>3.61</v>
      </c>
      <c r="G28" s="284">
        <f>SUM(G25:G27)</f>
        <v>1.8399999999999999</v>
      </c>
      <c r="H28" s="284">
        <f>SUM(H25:H27)</f>
        <v>16.68</v>
      </c>
      <c r="I28" s="185">
        <f t="shared" ref="I28:L28" si="14">SUM(I25:I27)</f>
        <v>285.18</v>
      </c>
      <c r="J28" s="185">
        <f t="shared" si="14"/>
        <v>0</v>
      </c>
      <c r="K28" s="185">
        <f t="shared" si="14"/>
        <v>71.989999999999995</v>
      </c>
      <c r="L28" s="185">
        <f t="shared" si="14"/>
        <v>4.75</v>
      </c>
      <c r="M28" s="185">
        <f>SUM(M25:M27)</f>
        <v>76.739999999999995</v>
      </c>
      <c r="N28" s="185">
        <f t="shared" ref="N28:O28" si="15">SUM(N25:N27)</f>
        <v>65.239999999999995</v>
      </c>
      <c r="O28" s="186">
        <f t="shared" si="15"/>
        <v>11.5</v>
      </c>
    </row>
    <row r="29" spans="1:15" s="179" customFormat="1" ht="27.95" customHeight="1" x14ac:dyDescent="0.15">
      <c r="A29" s="596" t="s">
        <v>47</v>
      </c>
      <c r="B29" s="158" t="s">
        <v>88</v>
      </c>
      <c r="C29" s="290">
        <v>15.26</v>
      </c>
      <c r="D29" s="290">
        <v>14.3</v>
      </c>
      <c r="E29" s="159">
        <f>C29+D29</f>
        <v>29.560000000000002</v>
      </c>
      <c r="F29" s="290">
        <v>0</v>
      </c>
      <c r="G29" s="290">
        <v>0</v>
      </c>
      <c r="H29" s="290">
        <v>6.79</v>
      </c>
      <c r="I29" s="164">
        <v>22.77</v>
      </c>
      <c r="J29" s="164">
        <v>0</v>
      </c>
      <c r="K29" s="164">
        <v>11.36</v>
      </c>
      <c r="L29" s="263">
        <v>15.1</v>
      </c>
      <c r="M29" s="263">
        <f>K29+L29</f>
        <v>26.46</v>
      </c>
      <c r="N29" s="263">
        <v>26.46</v>
      </c>
      <c r="O29" s="165">
        <v>0</v>
      </c>
    </row>
    <row r="30" spans="1:15" s="179" customFormat="1" ht="27.95" customHeight="1" x14ac:dyDescent="0.15">
      <c r="A30" s="596"/>
      <c r="B30" s="161" t="s">
        <v>89</v>
      </c>
      <c r="C30" s="286">
        <v>8.2100000000000009</v>
      </c>
      <c r="D30" s="286">
        <v>10.5</v>
      </c>
      <c r="E30" s="283">
        <f>C30+D30</f>
        <v>18.71</v>
      </c>
      <c r="F30" s="286">
        <v>0</v>
      </c>
      <c r="G30" s="286">
        <v>0</v>
      </c>
      <c r="H30" s="286">
        <v>12.56</v>
      </c>
      <c r="I30" s="166">
        <v>6.15</v>
      </c>
      <c r="J30" s="166">
        <v>0</v>
      </c>
      <c r="K30" s="166">
        <v>0</v>
      </c>
      <c r="L30" s="162">
        <v>11</v>
      </c>
      <c r="M30" s="263">
        <f>K30+L30</f>
        <v>11</v>
      </c>
      <c r="N30" s="263">
        <v>11</v>
      </c>
      <c r="O30" s="167">
        <v>0</v>
      </c>
    </row>
    <row r="31" spans="1:15" s="179" customFormat="1" ht="27.95" customHeight="1" x14ac:dyDescent="0.15">
      <c r="A31" s="596"/>
      <c r="B31" s="161" t="s">
        <v>203</v>
      </c>
      <c r="C31" s="286">
        <v>103.68</v>
      </c>
      <c r="D31" s="286">
        <v>0</v>
      </c>
      <c r="E31" s="283">
        <f>C31+D31</f>
        <v>103.68</v>
      </c>
      <c r="F31" s="286">
        <v>0</v>
      </c>
      <c r="G31" s="286">
        <v>0</v>
      </c>
      <c r="H31" s="286">
        <v>4.05</v>
      </c>
      <c r="I31" s="166">
        <v>99.63</v>
      </c>
      <c r="J31" s="166">
        <v>0</v>
      </c>
      <c r="K31" s="166">
        <v>40.89</v>
      </c>
      <c r="L31" s="159">
        <v>0</v>
      </c>
      <c r="M31" s="263">
        <f>K31+L31</f>
        <v>40.89</v>
      </c>
      <c r="N31" s="263">
        <v>40.89</v>
      </c>
      <c r="O31" s="167">
        <v>0</v>
      </c>
    </row>
    <row r="32" spans="1:15" s="179" customFormat="1" ht="27.95" customHeight="1" x14ac:dyDescent="0.15">
      <c r="A32" s="596"/>
      <c r="B32" s="184" t="s">
        <v>204</v>
      </c>
      <c r="C32" s="284">
        <f>SUM(C29:C31)</f>
        <v>127.15</v>
      </c>
      <c r="D32" s="284">
        <f t="shared" ref="D32:H32" si="16">SUM(D29:D31)</f>
        <v>24.8</v>
      </c>
      <c r="E32" s="284">
        <f t="shared" si="16"/>
        <v>151.95000000000002</v>
      </c>
      <c r="F32" s="284">
        <f t="shared" si="16"/>
        <v>0</v>
      </c>
      <c r="G32" s="284">
        <f t="shared" si="16"/>
        <v>0</v>
      </c>
      <c r="H32" s="284">
        <f t="shared" si="16"/>
        <v>23.400000000000002</v>
      </c>
      <c r="I32" s="185">
        <f t="shared" ref="I32:L32" si="17">SUM(I29:I31)</f>
        <v>128.55000000000001</v>
      </c>
      <c r="J32" s="185">
        <f t="shared" si="17"/>
        <v>0</v>
      </c>
      <c r="K32" s="185">
        <f t="shared" si="17"/>
        <v>52.25</v>
      </c>
      <c r="L32" s="185">
        <f t="shared" si="17"/>
        <v>26.1</v>
      </c>
      <c r="M32" s="185">
        <f>SUM(M29:M31)</f>
        <v>78.349999999999994</v>
      </c>
      <c r="N32" s="185">
        <f t="shared" ref="N32:O32" si="18">SUM(N29:N31)</f>
        <v>78.349999999999994</v>
      </c>
      <c r="O32" s="186">
        <f t="shared" si="18"/>
        <v>0</v>
      </c>
    </row>
    <row r="33" spans="1:15" ht="27.95" customHeight="1" x14ac:dyDescent="0.15">
      <c r="A33" s="597" t="s">
        <v>30</v>
      </c>
      <c r="B33" s="158" t="s">
        <v>88</v>
      </c>
      <c r="C33" s="323">
        <f>SUM(C9,C13,C17,C21,C25,C29)</f>
        <v>450.53</v>
      </c>
      <c r="D33" s="324">
        <f>SUM(D9,D13,D17,D21,D25,D29)</f>
        <v>66.02</v>
      </c>
      <c r="E33" s="159">
        <f>SUM(C33:D33)</f>
        <v>516.54999999999995</v>
      </c>
      <c r="F33" s="324">
        <f t="shared" ref="F33:L33" si="19">SUM(F9,F13,F17,F21,F25,F29)</f>
        <v>45.239999999999995</v>
      </c>
      <c r="G33" s="324">
        <f t="shared" si="19"/>
        <v>42.14</v>
      </c>
      <c r="H33" s="324">
        <f t="shared" si="19"/>
        <v>199.50999999999996</v>
      </c>
      <c r="I33" s="325">
        <f t="shared" si="19"/>
        <v>229.48000000000002</v>
      </c>
      <c r="J33" s="325">
        <f t="shared" si="19"/>
        <v>0.18</v>
      </c>
      <c r="K33" s="325">
        <f t="shared" si="19"/>
        <v>539.1</v>
      </c>
      <c r="L33" s="325">
        <f t="shared" si="19"/>
        <v>46.559999999999995</v>
      </c>
      <c r="M33" s="263">
        <f>SUM(K33:L33)</f>
        <v>585.66</v>
      </c>
      <c r="N33" s="325">
        <f>SUM(N9,N13,N17,N21,N25,N29)</f>
        <v>573.63</v>
      </c>
      <c r="O33" s="326">
        <f>SUM(O9,O13,O17,O21,O25,O29)</f>
        <v>12.030000000000001</v>
      </c>
    </row>
    <row r="34" spans="1:15" ht="27.95" customHeight="1" x14ac:dyDescent="0.15">
      <c r="A34" s="597"/>
      <c r="B34" s="161" t="s">
        <v>89</v>
      </c>
      <c r="C34" s="174">
        <f>SUM(C10,C14,C18,C22,C26,C30)</f>
        <v>191.83</v>
      </c>
      <c r="D34" s="175">
        <f t="shared" ref="C34:D35" si="20">SUM(D10,D14,D18,D22,D26,D30)</f>
        <v>32.32</v>
      </c>
      <c r="E34" s="283">
        <f>SUM(C34:D34)</f>
        <v>224.15</v>
      </c>
      <c r="F34" s="175">
        <f t="shared" ref="F34:G34" si="21">SUM(F10,F14,F18,F22,F26,F30)</f>
        <v>0</v>
      </c>
      <c r="G34" s="175">
        <f t="shared" si="21"/>
        <v>15.99</v>
      </c>
      <c r="H34" s="175">
        <f>SUM(H10,H14,H18,H22,H26,H30)</f>
        <v>68.38000000000001</v>
      </c>
      <c r="I34" s="311">
        <f t="shared" ref="I34:L35" si="22">SUM(I10,I14,I18,I22,I26,I30)</f>
        <v>139.54</v>
      </c>
      <c r="J34" s="311">
        <f t="shared" si="22"/>
        <v>0.24</v>
      </c>
      <c r="K34" s="311">
        <f t="shared" si="22"/>
        <v>114.71</v>
      </c>
      <c r="L34" s="311">
        <f t="shared" si="22"/>
        <v>55.870000000000005</v>
      </c>
      <c r="M34" s="263">
        <f t="shared" ref="M34:M35" si="23">SUM(K34:L34)</f>
        <v>170.57999999999998</v>
      </c>
      <c r="N34" s="311">
        <f t="shared" ref="N34:O35" si="24">SUM(N10,N14,N18,N22,N26,N30)</f>
        <v>170.57999999999998</v>
      </c>
      <c r="O34" s="320">
        <f t="shared" si="24"/>
        <v>0</v>
      </c>
    </row>
    <row r="35" spans="1:15" ht="27.95" customHeight="1" x14ac:dyDescent="0.15">
      <c r="A35" s="597"/>
      <c r="B35" s="161" t="s">
        <v>203</v>
      </c>
      <c r="C35" s="174">
        <f t="shared" si="20"/>
        <v>1194.46</v>
      </c>
      <c r="D35" s="175">
        <f t="shared" si="20"/>
        <v>1.85</v>
      </c>
      <c r="E35" s="283">
        <f>SUM(C35:D35)</f>
        <v>1196.31</v>
      </c>
      <c r="F35" s="175">
        <f t="shared" ref="F35" si="25">SUM(F11,F15,F19,F23,F27,F31)</f>
        <v>42.88</v>
      </c>
      <c r="G35" s="175">
        <f>SUM(G11,G15,G19,G23,G27,G31)</f>
        <v>12.610000000000001</v>
      </c>
      <c r="H35" s="175">
        <f>SUM(H11,H15,H19,H23,H27,H31)</f>
        <v>72.97999999999999</v>
      </c>
      <c r="I35" s="311">
        <f t="shared" si="22"/>
        <v>1066.1599999999999</v>
      </c>
      <c r="J35" s="311">
        <f t="shared" si="22"/>
        <v>1.67</v>
      </c>
      <c r="K35" s="311">
        <f t="shared" si="22"/>
        <v>257.77999999999997</v>
      </c>
      <c r="L35" s="311">
        <f t="shared" si="22"/>
        <v>0.81</v>
      </c>
      <c r="M35" s="263">
        <f t="shared" si="23"/>
        <v>258.58999999999997</v>
      </c>
      <c r="N35" s="311">
        <f t="shared" si="24"/>
        <v>254.10000000000002</v>
      </c>
      <c r="O35" s="320">
        <f t="shared" si="24"/>
        <v>4.49</v>
      </c>
    </row>
    <row r="36" spans="1:15" ht="27.95" customHeight="1" thickBot="1" x14ac:dyDescent="0.2">
      <c r="A36" s="598"/>
      <c r="B36" s="189" t="s">
        <v>204</v>
      </c>
      <c r="C36" s="322">
        <f>SUM(C33:C35)</f>
        <v>1836.8200000000002</v>
      </c>
      <c r="D36" s="322">
        <f t="shared" ref="D36" si="26">SUM(D33:D35)</f>
        <v>100.19</v>
      </c>
      <c r="E36" s="322">
        <f t="shared" ref="E36" si="27">SUM(E33:E35)</f>
        <v>1937.0099999999998</v>
      </c>
      <c r="F36" s="322">
        <f t="shared" ref="F36" si="28">SUM(F33:F35)</f>
        <v>88.12</v>
      </c>
      <c r="G36" s="322">
        <f>SUM(G33:G35)</f>
        <v>70.740000000000009</v>
      </c>
      <c r="H36" s="322">
        <f t="shared" ref="H36" si="29">SUM(H33:H35)</f>
        <v>340.87</v>
      </c>
      <c r="I36" s="264">
        <f>SUM(I33:I35)</f>
        <v>1435.1799999999998</v>
      </c>
      <c r="J36" s="264">
        <f t="shared" ref="J36:L36" si="30">SUM(J33:J35)</f>
        <v>2.09</v>
      </c>
      <c r="K36" s="264">
        <f t="shared" si="30"/>
        <v>911.59</v>
      </c>
      <c r="L36" s="264">
        <f t="shared" si="30"/>
        <v>103.24000000000001</v>
      </c>
      <c r="M36" s="264">
        <f>SUM(M33:M35)</f>
        <v>1014.8299999999999</v>
      </c>
      <c r="N36" s="264">
        <f t="shared" ref="N36:O36" si="31">SUM(N33:N35)</f>
        <v>998.31000000000006</v>
      </c>
      <c r="O36" s="321">
        <f t="shared" si="31"/>
        <v>16.520000000000003</v>
      </c>
    </row>
    <row r="37" spans="1:15" ht="18" customHeight="1" x14ac:dyDescent="0.15">
      <c r="A37" s="594" t="s">
        <v>281</v>
      </c>
      <c r="B37" s="594"/>
      <c r="C37" s="594"/>
      <c r="D37" s="594"/>
      <c r="E37" s="594"/>
      <c r="F37" s="594"/>
      <c r="G37" s="594"/>
      <c r="H37" s="594"/>
    </row>
    <row r="38" spans="1:15" ht="18" customHeight="1" x14ac:dyDescent="0.15">
      <c r="A38" s="595" t="s">
        <v>223</v>
      </c>
      <c r="B38" s="595"/>
      <c r="C38" s="595"/>
      <c r="D38" s="595"/>
      <c r="E38" s="595"/>
      <c r="F38" s="595"/>
      <c r="G38" s="595"/>
      <c r="H38" s="595"/>
    </row>
  </sheetData>
  <mergeCells count="28">
    <mergeCell ref="F4:G4"/>
    <mergeCell ref="B3:B7"/>
    <mergeCell ref="H6:H7"/>
    <mergeCell ref="G6:G7"/>
    <mergeCell ref="F6:F7"/>
    <mergeCell ref="C5:C7"/>
    <mergeCell ref="D5:D7"/>
    <mergeCell ref="E5:E7"/>
    <mergeCell ref="C3:O3"/>
    <mergeCell ref="K4:O4"/>
    <mergeCell ref="I5:J5"/>
    <mergeCell ref="K5:K7"/>
    <mergeCell ref="L5:L7"/>
    <mergeCell ref="M5:M7"/>
    <mergeCell ref="N5:O5"/>
    <mergeCell ref="I6:I7"/>
    <mergeCell ref="J6:J7"/>
    <mergeCell ref="N6:N7"/>
    <mergeCell ref="O6:O7"/>
    <mergeCell ref="A37:H37"/>
    <mergeCell ref="A38:H38"/>
    <mergeCell ref="A29:A32"/>
    <mergeCell ref="A33:A36"/>
    <mergeCell ref="A8:A12"/>
    <mergeCell ref="A13:A16"/>
    <mergeCell ref="A17:A20"/>
    <mergeCell ref="A21:A24"/>
    <mergeCell ref="A25:A28"/>
  </mergeCells>
  <phoneticPr fontId="2"/>
  <printOptions horizontalCentered="1"/>
  <pageMargins left="0.59055118110236227" right="0.78740157480314965" top="0.59055118110236227" bottom="0.59055118110236227" header="0.39370078740157483" footer="0.39370078740157483"/>
  <pageSetup paperSize="8" scale="83" firstPageNumber="12" pageOrder="overThenDown" orientation="landscape" useFirstPageNumber="1" r:id="rId1"/>
  <headerFooter alignWithMargins="0"/>
  <ignoredErrors>
    <ignoredError sqref="M33:M35 E33:E35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Q38"/>
  <sheetViews>
    <sheetView showGridLines="0" view="pageBreakPreview" zoomScale="70" zoomScaleNormal="80" zoomScaleSheetLayoutView="70" workbookViewId="0">
      <selection activeCell="I1" sqref="I1"/>
    </sheetView>
  </sheetViews>
  <sheetFormatPr defaultColWidth="11.625" defaultRowHeight="27.95" customHeight="1" x14ac:dyDescent="0.15"/>
  <cols>
    <col min="1" max="1" width="11.625" style="176"/>
    <col min="2" max="2" width="12.625" style="176" customWidth="1"/>
    <col min="3" max="17" width="14.625" style="176" customWidth="1"/>
    <col min="18" max="16384" width="11.625" style="176"/>
  </cols>
  <sheetData>
    <row r="1" spans="1:17" ht="22.5" customHeight="1" x14ac:dyDescent="0.15">
      <c r="A1" s="359" t="s">
        <v>268</v>
      </c>
    </row>
    <row r="2" spans="1:17" ht="22.5" customHeight="1" thickBot="1" x14ac:dyDescent="0.2">
      <c r="A2" s="177" t="s">
        <v>273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92"/>
      <c r="Q2" s="192"/>
    </row>
    <row r="3" spans="1:17" ht="27.95" customHeight="1" x14ac:dyDescent="0.15">
      <c r="A3" s="155" t="s">
        <v>23</v>
      </c>
      <c r="B3" s="600" t="s">
        <v>202</v>
      </c>
      <c r="C3" s="190"/>
      <c r="D3" s="191"/>
      <c r="E3" s="191"/>
      <c r="F3" s="191"/>
      <c r="G3" s="191"/>
      <c r="H3" s="195" t="s">
        <v>205</v>
      </c>
      <c r="I3" s="191" t="s">
        <v>206</v>
      </c>
      <c r="J3" s="193"/>
      <c r="K3" s="193"/>
      <c r="L3" s="193"/>
      <c r="M3" s="193"/>
      <c r="N3" s="194"/>
      <c r="O3" s="609" t="s">
        <v>258</v>
      </c>
      <c r="P3" s="615"/>
      <c r="Q3" s="616" t="s">
        <v>261</v>
      </c>
    </row>
    <row r="4" spans="1:17" ht="24" customHeight="1" x14ac:dyDescent="0.15">
      <c r="A4" s="156"/>
      <c r="B4" s="591"/>
      <c r="C4" s="623" t="s">
        <v>253</v>
      </c>
      <c r="D4" s="599"/>
      <c r="E4" s="599"/>
      <c r="F4" s="613"/>
      <c r="G4" s="310"/>
      <c r="H4" s="327"/>
      <c r="I4" s="617" t="s">
        <v>257</v>
      </c>
      <c r="J4" s="617"/>
      <c r="K4" s="617"/>
      <c r="L4" s="617"/>
      <c r="M4" s="617"/>
      <c r="N4" s="618"/>
      <c r="O4" s="619" t="s">
        <v>259</v>
      </c>
      <c r="P4" s="622" t="s">
        <v>260</v>
      </c>
      <c r="Q4" s="592"/>
    </row>
    <row r="5" spans="1:17" ht="18.75" customHeight="1" x14ac:dyDescent="0.15">
      <c r="A5" s="156"/>
      <c r="B5" s="591"/>
      <c r="C5" s="603" t="s">
        <v>85</v>
      </c>
      <c r="D5" s="589" t="s">
        <v>86</v>
      </c>
      <c r="E5" s="606" t="s">
        <v>242</v>
      </c>
      <c r="F5" s="298"/>
      <c r="G5" s="603" t="s">
        <v>246</v>
      </c>
      <c r="H5" s="589" t="s">
        <v>247</v>
      </c>
      <c r="I5" s="603" t="s">
        <v>101</v>
      </c>
      <c r="J5" s="599"/>
      <c r="K5" s="599"/>
      <c r="L5" s="599"/>
      <c r="M5" s="599"/>
      <c r="N5" s="613"/>
      <c r="O5" s="620"/>
      <c r="P5" s="622"/>
      <c r="Q5" s="592"/>
    </row>
    <row r="6" spans="1:17" ht="18.75" customHeight="1" x14ac:dyDescent="0.15">
      <c r="A6" s="188" t="s">
        <v>28</v>
      </c>
      <c r="B6" s="591"/>
      <c r="C6" s="604"/>
      <c r="D6" s="591"/>
      <c r="E6" s="607"/>
      <c r="F6" s="619" t="s">
        <v>248</v>
      </c>
      <c r="G6" s="604"/>
      <c r="H6" s="591"/>
      <c r="I6" s="604"/>
      <c r="J6" s="601" t="s">
        <v>254</v>
      </c>
      <c r="K6" s="589" t="s">
        <v>255</v>
      </c>
      <c r="L6" s="589" t="s">
        <v>248</v>
      </c>
      <c r="M6" s="589" t="s">
        <v>256</v>
      </c>
      <c r="N6" s="591" t="s">
        <v>250</v>
      </c>
      <c r="O6" s="620"/>
      <c r="P6" s="622"/>
      <c r="Q6" s="592"/>
    </row>
    <row r="7" spans="1:17" ht="18.75" customHeight="1" x14ac:dyDescent="0.15">
      <c r="A7" s="157" t="s">
        <v>32</v>
      </c>
      <c r="B7" s="590"/>
      <c r="C7" s="605"/>
      <c r="D7" s="590"/>
      <c r="E7" s="608"/>
      <c r="F7" s="621"/>
      <c r="G7" s="605"/>
      <c r="H7" s="590"/>
      <c r="I7" s="605"/>
      <c r="J7" s="602"/>
      <c r="K7" s="590"/>
      <c r="L7" s="590"/>
      <c r="M7" s="590"/>
      <c r="N7" s="590"/>
      <c r="O7" s="621"/>
      <c r="P7" s="622"/>
      <c r="Q7" s="593"/>
    </row>
    <row r="8" spans="1:17" s="183" customFormat="1" ht="27.95" customHeight="1" x14ac:dyDescent="0.15">
      <c r="A8" s="596" t="s">
        <v>43</v>
      </c>
      <c r="B8" s="182"/>
      <c r="C8" s="251" t="s">
        <v>87</v>
      </c>
      <c r="D8" s="251" t="s">
        <v>87</v>
      </c>
      <c r="E8" s="251" t="s">
        <v>87</v>
      </c>
      <c r="F8" s="251" t="s">
        <v>87</v>
      </c>
      <c r="G8" s="251" t="s">
        <v>87</v>
      </c>
      <c r="H8" s="252" t="s">
        <v>87</v>
      </c>
      <c r="I8" s="252" t="s">
        <v>87</v>
      </c>
      <c r="J8" s="251" t="s">
        <v>87</v>
      </c>
      <c r="K8" s="251" t="s">
        <v>87</v>
      </c>
      <c r="L8" s="251" t="s">
        <v>87</v>
      </c>
      <c r="M8" s="251" t="s">
        <v>87</v>
      </c>
      <c r="N8" s="251" t="s">
        <v>87</v>
      </c>
      <c r="O8" s="251" t="s">
        <v>87</v>
      </c>
      <c r="P8" s="251" t="s">
        <v>87</v>
      </c>
      <c r="Q8" s="319" t="s">
        <v>87</v>
      </c>
    </row>
    <row r="9" spans="1:17" s="179" customFormat="1" ht="27.95" customHeight="1" x14ac:dyDescent="0.15">
      <c r="A9" s="596"/>
      <c r="B9" s="158" t="s">
        <v>88</v>
      </c>
      <c r="C9" s="337">
        <v>0</v>
      </c>
      <c r="D9" s="159">
        <v>0.2</v>
      </c>
      <c r="E9" s="263">
        <f>C9+D9</f>
        <v>0.2</v>
      </c>
      <c r="F9" s="159">
        <v>0.2</v>
      </c>
      <c r="G9" s="159">
        <f>'　(7)飼料作物作付状況　その１'!C9+'　(7)飼料作物作付状況　その１'!K9+'(7)飼料作物作付状況　その２'!C9</f>
        <v>251.02999999999997</v>
      </c>
      <c r="H9" s="159">
        <f>'　(7)飼料作物作付状況　その１'!D9+'　(7)飼料作物作付状況　その１'!L9+'(7)飼料作物作付状況　その２'!D9</f>
        <v>44.02</v>
      </c>
      <c r="I9" s="263">
        <f>G9+H9</f>
        <v>295.04999999999995</v>
      </c>
      <c r="J9" s="263">
        <f>'　(7)飼料作物作付状況　その１'!F9</f>
        <v>14.96</v>
      </c>
      <c r="K9" s="263">
        <f>'　(7)飼料作物作付状況　その１'!G9</f>
        <v>27.56</v>
      </c>
      <c r="L9" s="263">
        <f>'　(7)飼料作物作付状況　その１'!H9+'　(7)飼料作物作付状況　その１'!N9+'(7)飼料作物作付状況　その２'!F9</f>
        <v>184.28999999999996</v>
      </c>
      <c r="M9" s="263">
        <f>'　(7)飼料作物作付状況　その１'!I9</f>
        <v>63.53</v>
      </c>
      <c r="N9" s="263">
        <f>'　(7)飼料作物作付状況　その１'!J9+'　(7)飼料作物作付状況　その１'!O9</f>
        <v>4.71</v>
      </c>
      <c r="O9" s="312">
        <v>0</v>
      </c>
      <c r="P9" s="312">
        <v>0</v>
      </c>
      <c r="Q9" s="160">
        <v>129.9</v>
      </c>
    </row>
    <row r="10" spans="1:17" s="179" customFormat="1" ht="27.95" customHeight="1" x14ac:dyDescent="0.15">
      <c r="A10" s="596"/>
      <c r="B10" s="161" t="s">
        <v>89</v>
      </c>
      <c r="C10" s="283">
        <v>0</v>
      </c>
      <c r="D10" s="283">
        <v>0.6</v>
      </c>
      <c r="E10" s="162">
        <f>C10+D10</f>
        <v>0.6</v>
      </c>
      <c r="F10" s="283">
        <v>0.6</v>
      </c>
      <c r="G10" s="283">
        <f>'　(7)飼料作物作付状況　その１'!C10+'　(7)飼料作物作付状況　その１'!K10+'(7)飼料作物作付状況　その２'!C10</f>
        <v>52.22</v>
      </c>
      <c r="H10" s="283">
        <f>'　(7)飼料作物作付状況　その１'!D10+'　(7)飼料作物作付状況　その１'!L10+'(7)飼料作物作付状況　その２'!D10</f>
        <v>58.89</v>
      </c>
      <c r="I10" s="162">
        <f t="shared" ref="I10:I11" si="0">G10+H10</f>
        <v>111.11</v>
      </c>
      <c r="J10" s="162">
        <f>'　(7)飼料作物作付状況　その１'!F10</f>
        <v>0</v>
      </c>
      <c r="K10" s="162">
        <f>'　(7)飼料作物作付状況　その１'!G10</f>
        <v>14.66</v>
      </c>
      <c r="L10" s="263">
        <f>'　(7)飼料作物作付状況　その１'!H10+'　(7)飼料作物作付状況　その１'!N10+'(7)飼料作物作付状況　その２'!F10</f>
        <v>70.489999999999995</v>
      </c>
      <c r="M10" s="162">
        <f>'　(7)飼料作物作付状況　その１'!I10</f>
        <v>25.72</v>
      </c>
      <c r="N10" s="162">
        <f>'　(7)飼料作物作付状況　その１'!J10+'　(7)飼料作物作付状況　その１'!O10</f>
        <v>0.24</v>
      </c>
      <c r="O10" s="313">
        <v>0</v>
      </c>
      <c r="P10" s="313">
        <v>1</v>
      </c>
      <c r="Q10" s="163">
        <v>127.92</v>
      </c>
    </row>
    <row r="11" spans="1:17" s="179" customFormat="1" ht="27.95" customHeight="1" x14ac:dyDescent="0.15">
      <c r="A11" s="596"/>
      <c r="B11" s="161" t="s">
        <v>90</v>
      </c>
      <c r="C11" s="283">
        <v>0</v>
      </c>
      <c r="D11" s="283">
        <v>0</v>
      </c>
      <c r="E11" s="162">
        <f>C11+D11</f>
        <v>0</v>
      </c>
      <c r="F11" s="283">
        <v>0</v>
      </c>
      <c r="G11" s="283">
        <f>'　(7)飼料作物作付状況　その１'!C11+'　(7)飼料作物作付状況　その１'!K11+'(7)飼料作物作付状況　その２'!C11</f>
        <v>19.47</v>
      </c>
      <c r="H11" s="283">
        <f>'　(7)飼料作物作付状況　その１'!D11+'　(7)飼料作物作付状況　その１'!L11+'(7)飼料作物作付状況　その２'!D11</f>
        <v>0</v>
      </c>
      <c r="I11" s="162">
        <f t="shared" si="0"/>
        <v>19.47</v>
      </c>
      <c r="J11" s="162">
        <f>'　(7)飼料作物作付状況　その１'!F11</f>
        <v>0</v>
      </c>
      <c r="K11" s="162">
        <f>'　(7)飼料作物作付状況　その１'!G11</f>
        <v>0</v>
      </c>
      <c r="L11" s="162">
        <f>'　(7)飼料作物作付状況　その１'!H11+'　(7)飼料作物作付状況　その１'!N11+'(7)飼料作物作付状況　その２'!F11</f>
        <v>12.9</v>
      </c>
      <c r="M11" s="162">
        <f>'　(7)飼料作物作付状況　その１'!I11</f>
        <v>4.9000000000000004</v>
      </c>
      <c r="N11" s="162">
        <f>'　(7)飼料作物作付状況　その１'!J11+'　(7)飼料作物作付状況　その１'!O11</f>
        <v>1.67</v>
      </c>
      <c r="O11" s="313">
        <v>0</v>
      </c>
      <c r="P11" s="313">
        <v>17.100000000000001</v>
      </c>
      <c r="Q11" s="163">
        <v>0</v>
      </c>
    </row>
    <row r="12" spans="1:17" s="179" customFormat="1" ht="27.95" customHeight="1" x14ac:dyDescent="0.15">
      <c r="A12" s="596"/>
      <c r="B12" s="184" t="s">
        <v>91</v>
      </c>
      <c r="C12" s="284">
        <f t="shared" ref="C12" si="1">SUM(C9:C11)</f>
        <v>0</v>
      </c>
      <c r="D12" s="284">
        <f t="shared" ref="D12" si="2">SUM(D9:D11)</f>
        <v>0.8</v>
      </c>
      <c r="E12" s="284">
        <f>SUM(E9:E11)</f>
        <v>0.8</v>
      </c>
      <c r="F12" s="284">
        <f t="shared" ref="F12:G12" si="3">SUM(F9:F11)</f>
        <v>0.8</v>
      </c>
      <c r="G12" s="284">
        <f t="shared" si="3"/>
        <v>322.72000000000003</v>
      </c>
      <c r="H12" s="284">
        <f>SUM(H9:H11)</f>
        <v>102.91</v>
      </c>
      <c r="I12" s="185">
        <f>SUM(I9:I11)</f>
        <v>425.63</v>
      </c>
      <c r="J12" s="185">
        <f t="shared" ref="J12:Q12" si="4">SUM(J9:J11)</f>
        <v>14.96</v>
      </c>
      <c r="K12" s="185">
        <f t="shared" si="4"/>
        <v>42.22</v>
      </c>
      <c r="L12" s="185">
        <f t="shared" si="4"/>
        <v>267.67999999999995</v>
      </c>
      <c r="M12" s="185">
        <f t="shared" si="4"/>
        <v>94.15</v>
      </c>
      <c r="N12" s="185">
        <f t="shared" si="4"/>
        <v>6.62</v>
      </c>
      <c r="O12" s="185">
        <f t="shared" ref="O12:Q12" si="5">SUM(O9:O11)</f>
        <v>0</v>
      </c>
      <c r="P12" s="185">
        <f t="shared" si="5"/>
        <v>18.100000000000001</v>
      </c>
      <c r="Q12" s="186">
        <f t="shared" si="5"/>
        <v>257.82</v>
      </c>
    </row>
    <row r="13" spans="1:17" s="179" customFormat="1" ht="27.95" customHeight="1" x14ac:dyDescent="0.15">
      <c r="A13" s="596" t="s">
        <v>117</v>
      </c>
      <c r="B13" s="158" t="s">
        <v>88</v>
      </c>
      <c r="C13" s="285">
        <v>0</v>
      </c>
      <c r="D13" s="285">
        <v>0</v>
      </c>
      <c r="E13" s="263">
        <f>C13+D13</f>
        <v>0</v>
      </c>
      <c r="F13" s="285">
        <v>0</v>
      </c>
      <c r="G13" s="159">
        <f>'　(7)飼料作物作付状況　その１'!C13+'　(7)飼料作物作付状況　その１'!K13+'(7)飼料作物作付状況　その２'!C13</f>
        <v>574.51</v>
      </c>
      <c r="H13" s="159">
        <f>'　(7)飼料作物作付状況　その１'!D13+'　(7)飼料作物作付状況　その１'!L13+'(7)飼料作物作付状況　その２'!D13</f>
        <v>23.36</v>
      </c>
      <c r="I13" s="263">
        <f>G13+H13</f>
        <v>597.87</v>
      </c>
      <c r="J13" s="263">
        <f>'　(7)飼料作物作付状況　その１'!F13</f>
        <v>27.98</v>
      </c>
      <c r="K13" s="263">
        <f>'　(7)飼料作物作付状況　その１'!G13</f>
        <v>10.48</v>
      </c>
      <c r="L13" s="263">
        <f>'　(7)飼料作物作付状況　その１'!H13+'　(7)飼料作物作付状況　その１'!N13+'(7)飼料作物作付状況　その２'!F13</f>
        <v>437.04999999999995</v>
      </c>
      <c r="M13" s="263">
        <f>'　(7)飼料作物作付状況　その１'!I13</f>
        <v>122.36</v>
      </c>
      <c r="N13" s="263">
        <f>'　(7)飼料作物作付状況　その１'!J13+'　(7)飼料作物作付状況　その１'!O13</f>
        <v>0</v>
      </c>
      <c r="O13" s="314">
        <v>88.47</v>
      </c>
      <c r="P13" s="314">
        <v>0</v>
      </c>
      <c r="Q13" s="165">
        <v>193.22</v>
      </c>
    </row>
    <row r="14" spans="1:17" s="179" customFormat="1" ht="27.95" customHeight="1" x14ac:dyDescent="0.15">
      <c r="A14" s="596"/>
      <c r="B14" s="161" t="s">
        <v>89</v>
      </c>
      <c r="C14" s="283">
        <v>0</v>
      </c>
      <c r="D14" s="283">
        <v>0</v>
      </c>
      <c r="E14" s="162">
        <f>C14+D14</f>
        <v>0</v>
      </c>
      <c r="F14" s="283">
        <v>0</v>
      </c>
      <c r="G14" s="283">
        <f>'　(7)飼料作物作付状況　その１'!C14+'　(7)飼料作物作付状況　その１'!K14+'(7)飼料作物作付状況　その２'!C14</f>
        <v>108.78999999999999</v>
      </c>
      <c r="H14" s="283">
        <f>'　(7)飼料作物作付状況　その１'!D14+'　(7)飼料作物作付状況　その１'!L14+'(7)飼料作物作付状況　その２'!D14</f>
        <v>0</v>
      </c>
      <c r="I14" s="162">
        <f t="shared" ref="I14:I15" si="6">G14+H14</f>
        <v>108.78999999999999</v>
      </c>
      <c r="J14" s="162">
        <f>'　(7)飼料作物作付状況　その１'!F14</f>
        <v>0</v>
      </c>
      <c r="K14" s="162">
        <f>'　(7)飼料作物作付状況　その１'!G14</f>
        <v>0</v>
      </c>
      <c r="L14" s="263">
        <f>'　(7)飼料作物作付状況　その１'!H14+'　(7)飼料作物作付状況　その１'!N14+'(7)飼料作物作付状況　その２'!F14</f>
        <v>73.5</v>
      </c>
      <c r="M14" s="162">
        <f>'　(7)飼料作物作付状況　その１'!I14</f>
        <v>35.29</v>
      </c>
      <c r="N14" s="162">
        <f>'　(7)飼料作物作付状況　その１'!J14+'　(7)飼料作物作付状況　その１'!O14</f>
        <v>0</v>
      </c>
      <c r="O14" s="315">
        <v>18.22</v>
      </c>
      <c r="P14" s="315">
        <v>0</v>
      </c>
      <c r="Q14" s="167">
        <v>126</v>
      </c>
    </row>
    <row r="15" spans="1:17" s="179" customFormat="1" ht="27.95" customHeight="1" x14ac:dyDescent="0.15">
      <c r="A15" s="596"/>
      <c r="B15" s="161" t="s">
        <v>203</v>
      </c>
      <c r="C15" s="283">
        <v>0</v>
      </c>
      <c r="D15" s="283">
        <v>0</v>
      </c>
      <c r="E15" s="162">
        <f>C15+D15</f>
        <v>0</v>
      </c>
      <c r="F15" s="283">
        <v>0</v>
      </c>
      <c r="G15" s="283">
        <f>'　(7)飼料作物作付状況　その１'!C15+'　(7)飼料作物作付状況　その１'!K15+'(7)飼料作物作付状況　その２'!C15</f>
        <v>837.14</v>
      </c>
      <c r="H15" s="283">
        <f>'　(7)飼料作物作付状況　その１'!D15+'　(7)飼料作物作付状況　その１'!L15+'(7)飼料作物作付状況　その２'!D15</f>
        <v>1.56</v>
      </c>
      <c r="I15" s="162">
        <f t="shared" si="6"/>
        <v>838.69999999999993</v>
      </c>
      <c r="J15" s="162">
        <f>'　(7)飼料作物作付状況　その１'!F15</f>
        <v>2.4700000000000002</v>
      </c>
      <c r="K15" s="162">
        <f>'　(7)飼料作物作付状況　その１'!G15</f>
        <v>1.9</v>
      </c>
      <c r="L15" s="162">
        <f>'　(7)飼料作物作付状況　その１'!H15+'　(7)飼料作物作付状況　その１'!N15+'(7)飼料作物作付状況　その２'!F15</f>
        <v>203.48000000000002</v>
      </c>
      <c r="M15" s="162">
        <f>'　(7)飼料作物作付状況　その１'!I15</f>
        <v>630.36</v>
      </c>
      <c r="N15" s="162">
        <f>'　(7)飼料作物作付状況　その１'!J15+'　(7)飼料作物作付状況　その１'!O15</f>
        <v>0.49</v>
      </c>
      <c r="O15" s="315">
        <v>0</v>
      </c>
      <c r="P15" s="315">
        <v>0</v>
      </c>
      <c r="Q15" s="167">
        <v>3.38</v>
      </c>
    </row>
    <row r="16" spans="1:17" s="179" customFormat="1" ht="27.95" customHeight="1" x14ac:dyDescent="0.15">
      <c r="A16" s="596"/>
      <c r="B16" s="184" t="s">
        <v>204</v>
      </c>
      <c r="C16" s="284">
        <f t="shared" ref="C16" si="7">SUM(C13:C15)</f>
        <v>0</v>
      </c>
      <c r="D16" s="284">
        <f t="shared" ref="D16" si="8">SUM(D13:D15)</f>
        <v>0</v>
      </c>
      <c r="E16" s="284">
        <f>SUM(E13:E15)</f>
        <v>0</v>
      </c>
      <c r="F16" s="284">
        <f t="shared" ref="F16:G16" si="9">SUM(F13:F15)</f>
        <v>0</v>
      </c>
      <c r="G16" s="284">
        <f t="shared" si="9"/>
        <v>1520.44</v>
      </c>
      <c r="H16" s="284">
        <f>SUM(H13:H15)</f>
        <v>24.919999999999998</v>
      </c>
      <c r="I16" s="185">
        <f>SUM(I13:I15)</f>
        <v>1545.36</v>
      </c>
      <c r="J16" s="185">
        <f t="shared" ref="J16:N16" si="10">SUM(J13:J15)</f>
        <v>30.45</v>
      </c>
      <c r="K16" s="185">
        <f t="shared" si="10"/>
        <v>12.38</v>
      </c>
      <c r="L16" s="185">
        <f t="shared" si="10"/>
        <v>714.03</v>
      </c>
      <c r="M16" s="185">
        <f t="shared" si="10"/>
        <v>788.01</v>
      </c>
      <c r="N16" s="185">
        <f t="shared" si="10"/>
        <v>0.49</v>
      </c>
      <c r="O16" s="185">
        <f t="shared" ref="O16:Q16" si="11">SUM(O13:O15)</f>
        <v>106.69</v>
      </c>
      <c r="P16" s="185">
        <f t="shared" si="11"/>
        <v>0</v>
      </c>
      <c r="Q16" s="186">
        <f t="shared" si="11"/>
        <v>322.60000000000002</v>
      </c>
    </row>
    <row r="17" spans="1:17" s="179" customFormat="1" ht="27.95" customHeight="1" x14ac:dyDescent="0.15">
      <c r="A17" s="596" t="s">
        <v>44</v>
      </c>
      <c r="B17" s="158" t="s">
        <v>88</v>
      </c>
      <c r="C17" s="287">
        <v>0</v>
      </c>
      <c r="D17" s="287">
        <v>0</v>
      </c>
      <c r="E17" s="263">
        <f>C17+D17</f>
        <v>0</v>
      </c>
      <c r="F17" s="287">
        <v>0</v>
      </c>
      <c r="G17" s="159">
        <f>'　(7)飼料作物作付状況　その１'!C17+'　(7)飼料作物作付状況　その１'!K17+'(7)飼料作物作付状況　その２'!C17</f>
        <v>0</v>
      </c>
      <c r="H17" s="159">
        <f>'　(7)飼料作物作付状況　その１'!D17+'　(7)飼料作物作付状況　その１'!L17+'(7)飼料作物作付状況　その２'!D17</f>
        <v>2.4</v>
      </c>
      <c r="I17" s="263">
        <f>G17+H17</f>
        <v>2.4</v>
      </c>
      <c r="J17" s="263">
        <f>'　(7)飼料作物作付状況　その１'!F17</f>
        <v>0</v>
      </c>
      <c r="K17" s="263">
        <f>'　(7)飼料作物作付状況　その１'!G17</f>
        <v>0.7</v>
      </c>
      <c r="L17" s="263">
        <f>'　(7)飼料作物作付状況　その１'!H17+'　(7)飼料作物作付状況　その１'!N17+'(7)飼料作物作付状況　その２'!F17</f>
        <v>1.7</v>
      </c>
      <c r="M17" s="263">
        <f>'　(7)飼料作物作付状況　その１'!I17</f>
        <v>0</v>
      </c>
      <c r="N17" s="263">
        <f>'　(7)飼料作物作付状況　その１'!J17+'　(7)飼料作物作付状況　その１'!O17</f>
        <v>0</v>
      </c>
      <c r="O17" s="316">
        <v>0</v>
      </c>
      <c r="P17" s="316">
        <v>0</v>
      </c>
      <c r="Q17" s="169">
        <v>0</v>
      </c>
    </row>
    <row r="18" spans="1:17" s="179" customFormat="1" ht="27.95" customHeight="1" x14ac:dyDescent="0.15">
      <c r="A18" s="596"/>
      <c r="B18" s="161" t="s">
        <v>89</v>
      </c>
      <c r="C18" s="286">
        <v>0</v>
      </c>
      <c r="D18" s="286">
        <v>0</v>
      </c>
      <c r="E18" s="162">
        <f>C18+D18</f>
        <v>0</v>
      </c>
      <c r="F18" s="286">
        <v>0</v>
      </c>
      <c r="G18" s="283">
        <f>'　(7)飼料作物作付状況　その１'!C18+'　(7)飼料作物作付状況　その１'!K18+'(7)飼料作物作付状況　その２'!C18</f>
        <v>0</v>
      </c>
      <c r="H18" s="283">
        <f>'　(7)飼料作物作付状況　その１'!D18+'　(7)飼料作物作付状況　その１'!L18+'(7)飼料作物作付状況　その２'!D18</f>
        <v>0</v>
      </c>
      <c r="I18" s="162">
        <f t="shared" ref="I18:I19" si="12">G18+H18</f>
        <v>0</v>
      </c>
      <c r="J18" s="162">
        <f>'　(7)飼料作物作付状況　その１'!F18</f>
        <v>0</v>
      </c>
      <c r="K18" s="162">
        <f>'　(7)飼料作物作付状況　その１'!G18</f>
        <v>0</v>
      </c>
      <c r="L18" s="263">
        <f>'　(7)飼料作物作付状況　その１'!H18+'　(7)飼料作物作付状況　その１'!N18+'(7)飼料作物作付状況　その２'!F18</f>
        <v>0</v>
      </c>
      <c r="M18" s="162">
        <f>'　(7)飼料作物作付状況　その１'!I18</f>
        <v>0</v>
      </c>
      <c r="N18" s="162">
        <f>'　(7)飼料作物作付状況　その１'!J18+'　(7)飼料作物作付状況　その１'!O18</f>
        <v>0</v>
      </c>
      <c r="O18" s="315">
        <v>18</v>
      </c>
      <c r="P18" s="315">
        <v>0</v>
      </c>
      <c r="Q18" s="167">
        <v>30</v>
      </c>
    </row>
    <row r="19" spans="1:17" s="179" customFormat="1" ht="27.95" customHeight="1" x14ac:dyDescent="0.15">
      <c r="A19" s="596"/>
      <c r="B19" s="161" t="s">
        <v>203</v>
      </c>
      <c r="C19" s="286">
        <v>0</v>
      </c>
      <c r="D19" s="286">
        <v>0</v>
      </c>
      <c r="E19" s="162">
        <f>C19+D19</f>
        <v>0</v>
      </c>
      <c r="F19" s="286">
        <v>0</v>
      </c>
      <c r="G19" s="283">
        <f>'　(7)飼料作物作付状況　その１'!C19+'　(7)飼料作物作付状況　その１'!K19+'(7)飼料作物作付状況　その２'!C19</f>
        <v>1.49</v>
      </c>
      <c r="H19" s="283">
        <f>'　(7)飼料作物作付状況　その１'!D19+'　(7)飼料作物作付状況　その１'!L19+'(7)飼料作物作付状況　その２'!D19</f>
        <v>0</v>
      </c>
      <c r="I19" s="162">
        <f t="shared" si="12"/>
        <v>1.49</v>
      </c>
      <c r="J19" s="162">
        <f>'　(7)飼料作物作付状況　その１'!F19</f>
        <v>0</v>
      </c>
      <c r="K19" s="162">
        <f>'　(7)飼料作物作付状況　その１'!G19</f>
        <v>0</v>
      </c>
      <c r="L19" s="162">
        <f>'　(7)飼料作物作付状況　その１'!H19+'　(7)飼料作物作付状況　その１'!N19+'(7)飼料作物作付状況　その２'!F19</f>
        <v>0</v>
      </c>
      <c r="M19" s="162">
        <f>'　(7)飼料作物作付状況　その１'!I19</f>
        <v>1.49</v>
      </c>
      <c r="N19" s="162">
        <f>'　(7)飼料作物作付状況　その１'!J19+'　(7)飼料作物作付状況　その１'!O19</f>
        <v>0</v>
      </c>
      <c r="O19" s="315">
        <v>0</v>
      </c>
      <c r="P19" s="315">
        <v>0</v>
      </c>
      <c r="Q19" s="167">
        <v>0</v>
      </c>
    </row>
    <row r="20" spans="1:17" s="179" customFormat="1" ht="27.95" customHeight="1" x14ac:dyDescent="0.15">
      <c r="A20" s="596"/>
      <c r="B20" s="184" t="s">
        <v>204</v>
      </c>
      <c r="C20" s="284">
        <f t="shared" ref="C20" si="13">SUM(C17:C19)</f>
        <v>0</v>
      </c>
      <c r="D20" s="284">
        <f t="shared" ref="D20" si="14">SUM(D17:D19)</f>
        <v>0</v>
      </c>
      <c r="E20" s="284">
        <f>SUM(E17:E19)</f>
        <v>0</v>
      </c>
      <c r="F20" s="284">
        <f t="shared" ref="F20:G20" si="15">SUM(F17:F19)</f>
        <v>0</v>
      </c>
      <c r="G20" s="284">
        <f t="shared" si="15"/>
        <v>1.49</v>
      </c>
      <c r="H20" s="284">
        <f>SUM(H17:H19)</f>
        <v>2.4</v>
      </c>
      <c r="I20" s="185">
        <f>SUM(I17:I19)</f>
        <v>3.8899999999999997</v>
      </c>
      <c r="J20" s="185">
        <f t="shared" ref="J20:N20" si="16">SUM(J17:J19)</f>
        <v>0</v>
      </c>
      <c r="K20" s="185">
        <f t="shared" si="16"/>
        <v>0.7</v>
      </c>
      <c r="L20" s="185">
        <f t="shared" si="16"/>
        <v>1.7</v>
      </c>
      <c r="M20" s="185">
        <f t="shared" si="16"/>
        <v>1.49</v>
      </c>
      <c r="N20" s="185">
        <f t="shared" si="16"/>
        <v>0</v>
      </c>
      <c r="O20" s="185">
        <f t="shared" ref="O20:Q20" si="17">SUM(O17:O19)</f>
        <v>18</v>
      </c>
      <c r="P20" s="185">
        <f t="shared" si="17"/>
        <v>0</v>
      </c>
      <c r="Q20" s="186">
        <f t="shared" si="17"/>
        <v>30</v>
      </c>
    </row>
    <row r="21" spans="1:17" s="179" customFormat="1" ht="27.95" customHeight="1" x14ac:dyDescent="0.15">
      <c r="A21" s="596" t="s">
        <v>45</v>
      </c>
      <c r="B21" s="158" t="s">
        <v>88</v>
      </c>
      <c r="C21" s="288">
        <v>0</v>
      </c>
      <c r="D21" s="288">
        <v>0</v>
      </c>
      <c r="E21" s="263">
        <f>C21+D21</f>
        <v>0</v>
      </c>
      <c r="F21" s="288">
        <v>0</v>
      </c>
      <c r="G21" s="159">
        <f>'　(7)飼料作物作付状況　その１'!C21+'　(7)飼料作物作付状況　その１'!K21+'(7)飼料作物作付状況　その２'!C21</f>
        <v>75</v>
      </c>
      <c r="H21" s="159">
        <f>'　(7)飼料作物作付状況　その１'!D21+'　(7)飼料作物作付状況　その１'!L21+'(7)飼料作物作付状況　その２'!D21</f>
        <v>6.4</v>
      </c>
      <c r="I21" s="263">
        <f>G21+H21</f>
        <v>81.400000000000006</v>
      </c>
      <c r="J21" s="263">
        <f>'　(7)飼料作物作付状況　その１'!F21</f>
        <v>0</v>
      </c>
      <c r="K21" s="263">
        <f>'　(7)飼料作物作付状況　その１'!G21</f>
        <v>2.4</v>
      </c>
      <c r="L21" s="263">
        <f>'　(7)飼料作物作付状況　その１'!H21+'　(7)飼料作物作付状況　その１'!N21+'(7)飼料作物作付状況　その２'!F21</f>
        <v>71.7</v>
      </c>
      <c r="M21" s="263">
        <f>'　(7)飼料作物作付状況　その１'!I21</f>
        <v>7.3</v>
      </c>
      <c r="N21" s="263">
        <f>'　(7)飼料作物作付状況　その１'!J21+'　(7)飼料作物作付状況　その１'!O21</f>
        <v>0</v>
      </c>
      <c r="O21" s="317">
        <v>102.1</v>
      </c>
      <c r="P21" s="317">
        <v>0</v>
      </c>
      <c r="Q21" s="171">
        <v>23.3</v>
      </c>
    </row>
    <row r="22" spans="1:17" s="179" customFormat="1" ht="27.95" customHeight="1" x14ac:dyDescent="0.15">
      <c r="A22" s="596"/>
      <c r="B22" s="161" t="s">
        <v>89</v>
      </c>
      <c r="C22" s="289">
        <v>0</v>
      </c>
      <c r="D22" s="289">
        <v>0</v>
      </c>
      <c r="E22" s="162">
        <f>C22+D22</f>
        <v>0</v>
      </c>
      <c r="F22" s="289">
        <v>0</v>
      </c>
      <c r="G22" s="283">
        <f>'　(7)飼料作物作付状況　その１'!C22+'　(7)飼料作物作付状況　その１'!K22+'(7)飼料作物作付状況　その２'!C22</f>
        <v>77.099999999999994</v>
      </c>
      <c r="H22" s="283">
        <f>'　(7)飼料作物作付状況　その１'!D22+'　(7)飼料作物作付状況　その１'!L22+'(7)飼料作物作付状況　その２'!D22</f>
        <v>5.0999999999999996</v>
      </c>
      <c r="I22" s="162">
        <f t="shared" ref="I22:I23" si="18">G22+H22</f>
        <v>82.199999999999989</v>
      </c>
      <c r="J22" s="162">
        <f>'　(7)飼料作物作付状況　その１'!F22</f>
        <v>0</v>
      </c>
      <c r="K22" s="162">
        <f>'　(7)飼料作物作付状況　その１'!G22</f>
        <v>0.9</v>
      </c>
      <c r="L22" s="263">
        <f>'　(7)飼料作物作付状況　その１'!H22+'　(7)飼料作物作付状況　その１'!N22+'(7)飼料作物作付状況　その２'!F22</f>
        <v>47.900000000000006</v>
      </c>
      <c r="M22" s="162">
        <f>'　(7)飼料作物作付状況　その１'!I22</f>
        <v>33.4</v>
      </c>
      <c r="N22" s="162">
        <f>'　(7)飼料作物作付状況　その１'!J22+'　(7)飼料作物作付状況　その１'!O22</f>
        <v>0</v>
      </c>
      <c r="O22" s="318">
        <v>44</v>
      </c>
      <c r="P22" s="318">
        <v>6.5</v>
      </c>
      <c r="Q22" s="173">
        <v>47.5</v>
      </c>
    </row>
    <row r="23" spans="1:17" s="179" customFormat="1" ht="27.95" customHeight="1" x14ac:dyDescent="0.15">
      <c r="A23" s="596"/>
      <c r="B23" s="161" t="s">
        <v>203</v>
      </c>
      <c r="C23" s="289">
        <v>0</v>
      </c>
      <c r="D23" s="289">
        <v>0</v>
      </c>
      <c r="E23" s="162">
        <f>C23+D23</f>
        <v>0</v>
      </c>
      <c r="F23" s="289">
        <v>0</v>
      </c>
      <c r="G23" s="283">
        <f>'　(7)飼料作物作付状況　その１'!C23+'　(7)飼料作物作付状況　その１'!K23+'(7)飼料作物作付状況　その２'!C23</f>
        <v>198.70000000000002</v>
      </c>
      <c r="H23" s="283">
        <f>'　(7)飼料作物作付状況　その１'!D23+'　(7)飼料作物作付状況　その１'!L23+'(7)飼料作物作付状況　その２'!D23</f>
        <v>1.1000000000000001</v>
      </c>
      <c r="I23" s="162">
        <f t="shared" si="18"/>
        <v>199.8</v>
      </c>
      <c r="J23" s="162">
        <f>'　(7)飼料作物作付状況　その１'!F23</f>
        <v>39.1</v>
      </c>
      <c r="K23" s="162">
        <f>'　(7)飼料作物作付状況　その１'!G23</f>
        <v>10.3</v>
      </c>
      <c r="L23" s="162">
        <f>'　(7)飼料作物作付状況　その１'!H23+'　(7)飼料作物作付状況　その１'!N23+'(7)飼料作物作付状況　その２'!F23</f>
        <v>53.3</v>
      </c>
      <c r="M23" s="162">
        <f>'　(7)飼料作物作付状況　その１'!I23</f>
        <v>97.1</v>
      </c>
      <c r="N23" s="162">
        <f>'　(7)飼料作物作付状況　その１'!J23+'　(7)飼料作物作付状況　その１'!O23</f>
        <v>0</v>
      </c>
      <c r="O23" s="318">
        <v>5.4</v>
      </c>
      <c r="P23" s="318">
        <v>0</v>
      </c>
      <c r="Q23" s="173">
        <v>21.8</v>
      </c>
    </row>
    <row r="24" spans="1:17" s="179" customFormat="1" ht="27.95" customHeight="1" x14ac:dyDescent="0.15">
      <c r="A24" s="596"/>
      <c r="B24" s="184" t="s">
        <v>204</v>
      </c>
      <c r="C24" s="284">
        <f t="shared" ref="C24" si="19">SUM(C21:C23)</f>
        <v>0</v>
      </c>
      <c r="D24" s="284">
        <f t="shared" ref="D24" si="20">SUM(D21:D23)</f>
        <v>0</v>
      </c>
      <c r="E24" s="284">
        <f>SUM(E21:E23)</f>
        <v>0</v>
      </c>
      <c r="F24" s="284">
        <f t="shared" ref="F24:G24" si="21">SUM(F21:F23)</f>
        <v>0</v>
      </c>
      <c r="G24" s="284">
        <f t="shared" si="21"/>
        <v>350.8</v>
      </c>
      <c r="H24" s="284">
        <f>SUM(H21:H23)</f>
        <v>12.6</v>
      </c>
      <c r="I24" s="185">
        <f>SUM(I21:I23)</f>
        <v>363.4</v>
      </c>
      <c r="J24" s="185">
        <f t="shared" ref="J24:N24" si="22">SUM(J21:J23)</f>
        <v>39.1</v>
      </c>
      <c r="K24" s="185">
        <f t="shared" si="22"/>
        <v>13.600000000000001</v>
      </c>
      <c r="L24" s="185">
        <f t="shared" si="22"/>
        <v>172.9</v>
      </c>
      <c r="M24" s="185">
        <f t="shared" si="22"/>
        <v>137.79999999999998</v>
      </c>
      <c r="N24" s="185">
        <f t="shared" si="22"/>
        <v>0</v>
      </c>
      <c r="O24" s="185">
        <f t="shared" ref="O24:Q24" si="23">SUM(O21:O23)</f>
        <v>151.5</v>
      </c>
      <c r="P24" s="185">
        <f t="shared" si="23"/>
        <v>6.5</v>
      </c>
      <c r="Q24" s="186">
        <f t="shared" si="23"/>
        <v>92.6</v>
      </c>
    </row>
    <row r="25" spans="1:17" s="179" customFormat="1" ht="27.95" customHeight="1" x14ac:dyDescent="0.15">
      <c r="A25" s="596" t="s">
        <v>46</v>
      </c>
      <c r="B25" s="158" t="s">
        <v>88</v>
      </c>
      <c r="C25" s="288">
        <v>0</v>
      </c>
      <c r="D25" s="287">
        <v>0</v>
      </c>
      <c r="E25" s="263">
        <f>C25+D25</f>
        <v>0</v>
      </c>
      <c r="F25" s="288">
        <v>0</v>
      </c>
      <c r="G25" s="159">
        <f>'　(7)飼料作物作付状況　その１'!C25+'　(7)飼料作物作付状況　その１'!K25+'(7)飼料作物作付状況　その２'!C25</f>
        <v>62.47</v>
      </c>
      <c r="H25" s="159">
        <f>'　(7)飼料作物作付状況　その１'!D25+'　(7)飼料作物作付状況　その１'!L25+'(7)飼料作物作付状況　その２'!D25</f>
        <v>7.2</v>
      </c>
      <c r="I25" s="263">
        <f>G25+H25</f>
        <v>69.67</v>
      </c>
      <c r="J25" s="263">
        <f>'　(7)飼料作物作付状況　その１'!F25</f>
        <v>2.2999999999999998</v>
      </c>
      <c r="K25" s="263">
        <f>'　(7)飼料作物作付状況　その１'!G25</f>
        <v>1</v>
      </c>
      <c r="L25" s="263">
        <f>'　(7)飼料作物作付状況　その１'!H25+'　(7)飼料作物作付状況　その１'!N25+'(7)飼料作物作付状況　その２'!F25</f>
        <v>45.349999999999994</v>
      </c>
      <c r="M25" s="263">
        <f>'　(7)飼料作物作付状況　その１'!I25</f>
        <v>13.52</v>
      </c>
      <c r="N25" s="263">
        <f>'　(7)飼料作物作付状況　その１'!J25+'　(7)飼料作物作付状況　その１'!O25</f>
        <v>7.5</v>
      </c>
      <c r="O25" s="316">
        <v>3</v>
      </c>
      <c r="P25" s="316">
        <v>0</v>
      </c>
      <c r="Q25" s="169">
        <v>52.8</v>
      </c>
    </row>
    <row r="26" spans="1:17" s="179" customFormat="1" ht="27.95" customHeight="1" x14ac:dyDescent="0.15">
      <c r="A26" s="596"/>
      <c r="B26" s="161" t="s">
        <v>89</v>
      </c>
      <c r="C26" s="289">
        <v>0.12</v>
      </c>
      <c r="D26" s="286">
        <v>1.3</v>
      </c>
      <c r="E26" s="162">
        <f>C26+D26</f>
        <v>1.42</v>
      </c>
      <c r="F26" s="286">
        <v>1.42</v>
      </c>
      <c r="G26" s="283">
        <f>'　(7)飼料作物作付状況　その１'!C26+'　(7)飼料作物作付状況　その１'!K26+'(7)飼料作物作付状況　その２'!C26</f>
        <v>60.339999999999996</v>
      </c>
      <c r="H26" s="283">
        <f>'　(7)飼料作物作付状況　その１'!D26+'　(7)飼料作物作付状況　その１'!L26+'(7)飼料作物作付状況　その２'!D26</f>
        <v>4.5999999999999996</v>
      </c>
      <c r="I26" s="162">
        <f t="shared" ref="I26:I27" si="24">G26+H26</f>
        <v>64.94</v>
      </c>
      <c r="J26" s="162">
        <f>'　(7)飼料作物作付状況　その１'!F26</f>
        <v>0</v>
      </c>
      <c r="K26" s="162">
        <f>'　(7)飼料作物作付状況　その１'!G26</f>
        <v>0.43</v>
      </c>
      <c r="L26" s="263">
        <f>'　(7)飼料作物作付状況　その１'!H26+'　(7)飼料作物作付状況　その１'!N26+'(7)飼料作物作付状況　その２'!F26</f>
        <v>25.53</v>
      </c>
      <c r="M26" s="162">
        <f>'　(7)飼料作物作付状況　その１'!I26</f>
        <v>38.979999999999997</v>
      </c>
      <c r="N26" s="162">
        <f>'　(7)飼料作物作付状況　その１'!J26+'　(7)飼料作物作付状況　その１'!O26</f>
        <v>0</v>
      </c>
      <c r="O26" s="315">
        <v>4</v>
      </c>
      <c r="P26" s="315">
        <v>1.1000000000000001</v>
      </c>
      <c r="Q26" s="167">
        <v>99.8</v>
      </c>
    </row>
    <row r="27" spans="1:17" s="179" customFormat="1" ht="27.95" customHeight="1" x14ac:dyDescent="0.15">
      <c r="A27" s="596"/>
      <c r="B27" s="161" t="s">
        <v>203</v>
      </c>
      <c r="C27" s="289">
        <v>0</v>
      </c>
      <c r="D27" s="286">
        <v>0</v>
      </c>
      <c r="E27" s="162">
        <f>C27+D27</f>
        <v>0</v>
      </c>
      <c r="F27" s="286">
        <v>0</v>
      </c>
      <c r="G27" s="283">
        <f>'　(7)飼料作物作付状況　その１'!C27+'　(7)飼料作物作付状況　その１'!K27+'(7)飼料作物作付状況　その２'!C27</f>
        <v>250.87</v>
      </c>
      <c r="H27" s="283">
        <f>'　(7)飼料作物作付状況　その１'!D27+'　(7)飼料作物作付状況　その１'!L27+'(7)飼料作物作付状況　その２'!D27</f>
        <v>0</v>
      </c>
      <c r="I27" s="162">
        <f t="shared" si="24"/>
        <v>250.87</v>
      </c>
      <c r="J27" s="162">
        <f>'　(7)飼料作物作付状況　その１'!F27</f>
        <v>1.31</v>
      </c>
      <c r="K27" s="162">
        <f>'　(7)飼料作物作付状況　その１'!G27</f>
        <v>0.41</v>
      </c>
      <c r="L27" s="162">
        <f>'　(7)飼料作物作付状況　その１'!H27+'　(7)飼料作物作付状況　その１'!N27+'(7)飼料作物作付状況　その２'!F27</f>
        <v>12.459999999999999</v>
      </c>
      <c r="M27" s="162">
        <f>'　(7)飼料作物作付状況　その１'!I27</f>
        <v>232.68</v>
      </c>
      <c r="N27" s="162">
        <f>'　(7)飼料作物作付状況　その１'!J27+'　(7)飼料作物作付状況　その１'!O27</f>
        <v>4</v>
      </c>
      <c r="O27" s="315">
        <v>0</v>
      </c>
      <c r="P27" s="315">
        <v>0</v>
      </c>
      <c r="Q27" s="167">
        <v>435</v>
      </c>
    </row>
    <row r="28" spans="1:17" s="179" customFormat="1" ht="27.95" customHeight="1" x14ac:dyDescent="0.15">
      <c r="A28" s="596"/>
      <c r="B28" s="184" t="s">
        <v>204</v>
      </c>
      <c r="C28" s="284">
        <f t="shared" ref="C28" si="25">SUM(C25:C27)</f>
        <v>0.12</v>
      </c>
      <c r="D28" s="284">
        <f t="shared" ref="D28" si="26">SUM(D25:D27)</f>
        <v>1.3</v>
      </c>
      <c r="E28" s="284">
        <f>SUM(E25:E27)</f>
        <v>1.42</v>
      </c>
      <c r="F28" s="284">
        <f t="shared" ref="F28:G28" si="27">SUM(F25:F27)</f>
        <v>1.42</v>
      </c>
      <c r="G28" s="284">
        <f t="shared" si="27"/>
        <v>373.68</v>
      </c>
      <c r="H28" s="284">
        <f>SUM(H25:H27)</f>
        <v>11.8</v>
      </c>
      <c r="I28" s="185">
        <f>SUM(I25:I27)</f>
        <v>385.48</v>
      </c>
      <c r="J28" s="185">
        <f t="shared" ref="J28:N28" si="28">SUM(J25:J27)</f>
        <v>3.61</v>
      </c>
      <c r="K28" s="185">
        <f t="shared" si="28"/>
        <v>1.8399999999999999</v>
      </c>
      <c r="L28" s="185">
        <f t="shared" si="28"/>
        <v>83.339999999999989</v>
      </c>
      <c r="M28" s="185">
        <f t="shared" si="28"/>
        <v>285.18</v>
      </c>
      <c r="N28" s="185">
        <f t="shared" si="28"/>
        <v>11.5</v>
      </c>
      <c r="O28" s="185">
        <f t="shared" ref="O28:Q28" si="29">SUM(O25:O27)</f>
        <v>7</v>
      </c>
      <c r="P28" s="185">
        <f t="shared" si="29"/>
        <v>1.1000000000000001</v>
      </c>
      <c r="Q28" s="186">
        <f t="shared" si="29"/>
        <v>587.6</v>
      </c>
    </row>
    <row r="29" spans="1:17" s="179" customFormat="1" ht="27.95" customHeight="1" x14ac:dyDescent="0.15">
      <c r="A29" s="596" t="s">
        <v>47</v>
      </c>
      <c r="B29" s="158" t="s">
        <v>88</v>
      </c>
      <c r="C29" s="290">
        <v>0</v>
      </c>
      <c r="D29" s="290">
        <v>0</v>
      </c>
      <c r="E29" s="263">
        <f>C29+D29</f>
        <v>0</v>
      </c>
      <c r="F29" s="290">
        <v>0</v>
      </c>
      <c r="G29" s="159">
        <f>'　(7)飼料作物作付状況　その１'!C29+'　(7)飼料作物作付状況　その１'!K29+'(7)飼料作物作付状況　その２'!C29</f>
        <v>26.619999999999997</v>
      </c>
      <c r="H29" s="159">
        <f>'　(7)飼料作物作付状況　その１'!D29+'　(7)飼料作物作付状況　その１'!L29+'(7)飼料作物作付状況　その２'!D29</f>
        <v>29.4</v>
      </c>
      <c r="I29" s="263">
        <f>G29+H29</f>
        <v>56.019999999999996</v>
      </c>
      <c r="J29" s="263">
        <f>'　(7)飼料作物作付状況　その１'!F29</f>
        <v>0</v>
      </c>
      <c r="K29" s="263">
        <f>'　(7)飼料作物作付状況　その１'!G29</f>
        <v>0</v>
      </c>
      <c r="L29" s="263">
        <f>'　(7)飼料作物作付状況　その１'!H29+'　(7)飼料作物作付状況　その１'!N29+'(7)飼料作物作付状況　その２'!F29</f>
        <v>33.25</v>
      </c>
      <c r="M29" s="263">
        <f>'　(7)飼料作物作付状況　その１'!I29</f>
        <v>22.77</v>
      </c>
      <c r="N29" s="263">
        <f>'　(7)飼料作物作付状況　その１'!J29+'　(7)飼料作物作付状況　その１'!O29</f>
        <v>0</v>
      </c>
      <c r="O29" s="314">
        <v>0</v>
      </c>
      <c r="P29" s="314">
        <v>3.5</v>
      </c>
      <c r="Q29" s="165">
        <v>20</v>
      </c>
    </row>
    <row r="30" spans="1:17" s="179" customFormat="1" ht="27.95" customHeight="1" x14ac:dyDescent="0.15">
      <c r="A30" s="596"/>
      <c r="B30" s="161" t="s">
        <v>89</v>
      </c>
      <c r="C30" s="286">
        <v>0</v>
      </c>
      <c r="D30" s="286">
        <v>0</v>
      </c>
      <c r="E30" s="162">
        <f>C30+D30</f>
        <v>0</v>
      </c>
      <c r="F30" s="286">
        <v>0</v>
      </c>
      <c r="G30" s="283">
        <f>'　(7)飼料作物作付状況　その１'!C30+'　(7)飼料作物作付状況　その１'!K30+'(7)飼料作物作付状況　その２'!C30</f>
        <v>8.2100000000000009</v>
      </c>
      <c r="H30" s="283">
        <f>'　(7)飼料作物作付状況　その１'!D30+'　(7)飼料作物作付状況　その１'!L30+'(7)飼料作物作付状況　その２'!D30</f>
        <v>21.5</v>
      </c>
      <c r="I30" s="162">
        <f t="shared" ref="I30:I31" si="30">G30+H30</f>
        <v>29.71</v>
      </c>
      <c r="J30" s="162">
        <f>'　(7)飼料作物作付状況　その１'!F30</f>
        <v>0</v>
      </c>
      <c r="K30" s="162">
        <f>'　(7)飼料作物作付状況　その１'!G30</f>
        <v>0</v>
      </c>
      <c r="L30" s="263">
        <f>'　(7)飼料作物作付状況　その１'!H30+'　(7)飼料作物作付状況　その１'!N30+'(7)飼料作物作付状況　その２'!F30</f>
        <v>23.560000000000002</v>
      </c>
      <c r="M30" s="162">
        <f>'　(7)飼料作物作付状況　その１'!I30</f>
        <v>6.15</v>
      </c>
      <c r="N30" s="162">
        <f>'　(7)飼料作物作付状況　その１'!J30+'　(7)飼料作物作付状況　その１'!O30</f>
        <v>0</v>
      </c>
      <c r="O30" s="315">
        <v>0</v>
      </c>
      <c r="P30" s="315">
        <v>10.14</v>
      </c>
      <c r="Q30" s="167">
        <v>17</v>
      </c>
    </row>
    <row r="31" spans="1:17" s="179" customFormat="1" ht="27.95" customHeight="1" x14ac:dyDescent="0.15">
      <c r="A31" s="596"/>
      <c r="B31" s="161" t="s">
        <v>203</v>
      </c>
      <c r="C31" s="286">
        <v>0</v>
      </c>
      <c r="D31" s="286">
        <v>0</v>
      </c>
      <c r="E31" s="162">
        <f>C31+D31</f>
        <v>0</v>
      </c>
      <c r="F31" s="286">
        <v>0</v>
      </c>
      <c r="G31" s="283">
        <f>'　(7)飼料作物作付状況　その１'!C31+'　(7)飼料作物作付状況　その１'!K31+'(7)飼料作物作付状況　その２'!C31</f>
        <v>144.57</v>
      </c>
      <c r="H31" s="283">
        <f>'　(7)飼料作物作付状況　その１'!D31+'　(7)飼料作物作付状況　その１'!L31+'(7)飼料作物作付状況　その２'!D31</f>
        <v>0</v>
      </c>
      <c r="I31" s="162">
        <f t="shared" si="30"/>
        <v>144.57</v>
      </c>
      <c r="J31" s="162">
        <f>'　(7)飼料作物作付状況　その１'!F31</f>
        <v>0</v>
      </c>
      <c r="K31" s="162">
        <f>'　(7)飼料作物作付状況　その１'!G31</f>
        <v>0</v>
      </c>
      <c r="L31" s="162">
        <f>'　(7)飼料作物作付状況　その１'!H31+'　(7)飼料作物作付状況　その１'!N31+'(7)飼料作物作付状況　その２'!F31</f>
        <v>44.94</v>
      </c>
      <c r="M31" s="162">
        <f>'　(7)飼料作物作付状況　その１'!I31</f>
        <v>99.63</v>
      </c>
      <c r="N31" s="162">
        <f>'　(7)飼料作物作付状況　その１'!J31+'　(7)飼料作物作付状況　その１'!O31</f>
        <v>0</v>
      </c>
      <c r="O31" s="315">
        <v>0</v>
      </c>
      <c r="P31" s="315">
        <v>0</v>
      </c>
      <c r="Q31" s="167">
        <v>0</v>
      </c>
    </row>
    <row r="32" spans="1:17" s="179" customFormat="1" ht="27.95" customHeight="1" x14ac:dyDescent="0.15">
      <c r="A32" s="596"/>
      <c r="B32" s="184" t="s">
        <v>204</v>
      </c>
      <c r="C32" s="284">
        <f t="shared" ref="C32:D32" si="31">SUM(C29:C31)</f>
        <v>0</v>
      </c>
      <c r="D32" s="284">
        <f t="shared" si="31"/>
        <v>0</v>
      </c>
      <c r="E32" s="284">
        <f>SUM(E29:E31)</f>
        <v>0</v>
      </c>
      <c r="F32" s="284">
        <f t="shared" ref="F32:G32" si="32">SUM(F29:F31)</f>
        <v>0</v>
      </c>
      <c r="G32" s="284">
        <f t="shared" si="32"/>
        <v>179.39999999999998</v>
      </c>
      <c r="H32" s="284">
        <f>SUM(H29:H31)</f>
        <v>50.9</v>
      </c>
      <c r="I32" s="185">
        <f>SUM(I29:I31)</f>
        <v>230.29999999999998</v>
      </c>
      <c r="J32" s="185">
        <f t="shared" ref="J32:N32" si="33">SUM(J29:J31)</f>
        <v>0</v>
      </c>
      <c r="K32" s="185">
        <f t="shared" si="33"/>
        <v>0</v>
      </c>
      <c r="L32" s="185">
        <f t="shared" si="33"/>
        <v>101.75</v>
      </c>
      <c r="M32" s="185">
        <f t="shared" si="33"/>
        <v>128.55000000000001</v>
      </c>
      <c r="N32" s="185">
        <f t="shared" si="33"/>
        <v>0</v>
      </c>
      <c r="O32" s="185">
        <f t="shared" ref="O32:Q32" si="34">SUM(O29:O31)</f>
        <v>0</v>
      </c>
      <c r="P32" s="185">
        <f t="shared" si="34"/>
        <v>13.64</v>
      </c>
      <c r="Q32" s="186">
        <f t="shared" si="34"/>
        <v>37</v>
      </c>
    </row>
    <row r="33" spans="1:17" ht="27.95" customHeight="1" x14ac:dyDescent="0.15">
      <c r="A33" s="597" t="s">
        <v>30</v>
      </c>
      <c r="B33" s="158" t="s">
        <v>88</v>
      </c>
      <c r="C33" s="325">
        <f t="shared" ref="C33:H33" si="35">SUM(C9,C13,C17,C21,C25,C29)</f>
        <v>0</v>
      </c>
      <c r="D33" s="325">
        <f t="shared" si="35"/>
        <v>0.2</v>
      </c>
      <c r="E33" s="325">
        <f t="shared" si="35"/>
        <v>0.2</v>
      </c>
      <c r="F33" s="325">
        <f>SUM(F9,F13,F17,F21,F25,F29)</f>
        <v>0.2</v>
      </c>
      <c r="G33" s="325">
        <f t="shared" si="35"/>
        <v>989.63</v>
      </c>
      <c r="H33" s="325">
        <f t="shared" si="35"/>
        <v>112.78</v>
      </c>
      <c r="I33" s="325">
        <f>SUM(I9,I13,I17,I21,I25,I29)</f>
        <v>1102.4099999999999</v>
      </c>
      <c r="J33" s="325">
        <f>SUM(J9,J13,J17,J21,J25,J29)</f>
        <v>45.239999999999995</v>
      </c>
      <c r="K33" s="325">
        <f>SUM(K9,K13,K17,K21,K25,K29)</f>
        <v>42.14</v>
      </c>
      <c r="L33" s="325">
        <f t="shared" ref="L33:Q35" si="36">SUM(L9,L13,L17,L21,L25,L29)</f>
        <v>773.34</v>
      </c>
      <c r="M33" s="325">
        <f t="shared" si="36"/>
        <v>229.48000000000002</v>
      </c>
      <c r="N33" s="325">
        <f t="shared" si="36"/>
        <v>12.21</v>
      </c>
      <c r="O33" s="325">
        <f t="shared" si="36"/>
        <v>193.57</v>
      </c>
      <c r="P33" s="325">
        <f t="shared" si="36"/>
        <v>3.5</v>
      </c>
      <c r="Q33" s="326">
        <f>SUM(Q9,Q13,Q17,Q21,Q25,Q29)</f>
        <v>419.22</v>
      </c>
    </row>
    <row r="34" spans="1:17" ht="27.95" customHeight="1" x14ac:dyDescent="0.15">
      <c r="A34" s="597"/>
      <c r="B34" s="161" t="s">
        <v>89</v>
      </c>
      <c r="C34" s="311">
        <f t="shared" ref="C34:L35" si="37">SUM(C10,C14,C18,C22,C26,C30)</f>
        <v>0.12</v>
      </c>
      <c r="D34" s="311">
        <f t="shared" si="37"/>
        <v>1.9</v>
      </c>
      <c r="E34" s="311">
        <f t="shared" si="37"/>
        <v>2.02</v>
      </c>
      <c r="F34" s="311">
        <f t="shared" si="37"/>
        <v>2.02</v>
      </c>
      <c r="G34" s="311">
        <f t="shared" si="37"/>
        <v>306.65999999999997</v>
      </c>
      <c r="H34" s="311">
        <f t="shared" si="37"/>
        <v>90.09</v>
      </c>
      <c r="I34" s="311">
        <f t="shared" si="37"/>
        <v>396.74999999999994</v>
      </c>
      <c r="J34" s="311">
        <f t="shared" si="37"/>
        <v>0</v>
      </c>
      <c r="K34" s="311">
        <f t="shared" si="37"/>
        <v>15.99</v>
      </c>
      <c r="L34" s="311">
        <f t="shared" si="37"/>
        <v>240.98000000000002</v>
      </c>
      <c r="M34" s="311">
        <f t="shared" si="36"/>
        <v>139.54</v>
      </c>
      <c r="N34" s="311">
        <f t="shared" si="36"/>
        <v>0.24</v>
      </c>
      <c r="O34" s="311">
        <f t="shared" si="36"/>
        <v>84.22</v>
      </c>
      <c r="P34" s="311">
        <f t="shared" si="36"/>
        <v>18.740000000000002</v>
      </c>
      <c r="Q34" s="320">
        <f t="shared" si="36"/>
        <v>448.22</v>
      </c>
    </row>
    <row r="35" spans="1:17" ht="27.95" customHeight="1" x14ac:dyDescent="0.15">
      <c r="A35" s="597"/>
      <c r="B35" s="161" t="s">
        <v>203</v>
      </c>
      <c r="C35" s="311">
        <f t="shared" si="37"/>
        <v>0</v>
      </c>
      <c r="D35" s="311">
        <f t="shared" si="37"/>
        <v>0</v>
      </c>
      <c r="E35" s="311">
        <f t="shared" si="37"/>
        <v>0</v>
      </c>
      <c r="F35" s="311">
        <f t="shared" si="37"/>
        <v>0</v>
      </c>
      <c r="G35" s="311">
        <f t="shared" si="37"/>
        <v>1452.24</v>
      </c>
      <c r="H35" s="311">
        <f t="shared" si="37"/>
        <v>2.66</v>
      </c>
      <c r="I35" s="311">
        <f t="shared" si="37"/>
        <v>1454.8999999999999</v>
      </c>
      <c r="J35" s="311">
        <f t="shared" si="37"/>
        <v>42.88</v>
      </c>
      <c r="K35" s="311">
        <f t="shared" si="37"/>
        <v>12.610000000000001</v>
      </c>
      <c r="L35" s="311">
        <f t="shared" si="37"/>
        <v>327.08</v>
      </c>
      <c r="M35" s="311">
        <f t="shared" si="36"/>
        <v>1066.1599999999999</v>
      </c>
      <c r="N35" s="311">
        <f t="shared" si="36"/>
        <v>6.16</v>
      </c>
      <c r="O35" s="311">
        <f t="shared" si="36"/>
        <v>5.4</v>
      </c>
      <c r="P35" s="311">
        <f t="shared" si="36"/>
        <v>17.100000000000001</v>
      </c>
      <c r="Q35" s="320">
        <f t="shared" si="36"/>
        <v>460.18</v>
      </c>
    </row>
    <row r="36" spans="1:17" ht="27.95" customHeight="1" thickBot="1" x14ac:dyDescent="0.2">
      <c r="A36" s="598"/>
      <c r="B36" s="189" t="s">
        <v>204</v>
      </c>
      <c r="C36" s="264">
        <f t="shared" ref="C36:H36" si="38">SUM(C33:C35)</f>
        <v>0.12</v>
      </c>
      <c r="D36" s="264">
        <f t="shared" si="38"/>
        <v>2.1</v>
      </c>
      <c r="E36" s="264">
        <f t="shared" si="38"/>
        <v>2.2200000000000002</v>
      </c>
      <c r="F36" s="264">
        <f t="shared" si="38"/>
        <v>2.2200000000000002</v>
      </c>
      <c r="G36" s="264">
        <f t="shared" si="38"/>
        <v>2748.5299999999997</v>
      </c>
      <c r="H36" s="264">
        <f t="shared" si="38"/>
        <v>205.53</v>
      </c>
      <c r="I36" s="187">
        <f>SUM(I33:I35)</f>
        <v>2954.0599999999995</v>
      </c>
      <c r="J36" s="187">
        <f>SUM(J33:J35)</f>
        <v>88.12</v>
      </c>
      <c r="K36" s="187">
        <f>SUM(K33:K35)</f>
        <v>70.740000000000009</v>
      </c>
      <c r="L36" s="187">
        <f t="shared" ref="L36:Q36" si="39">SUM(L33:L35)</f>
        <v>1341.4</v>
      </c>
      <c r="M36" s="187">
        <f t="shared" si="39"/>
        <v>1435.1799999999998</v>
      </c>
      <c r="N36" s="187">
        <f t="shared" si="39"/>
        <v>18.61</v>
      </c>
      <c r="O36" s="187">
        <f t="shared" si="39"/>
        <v>283.18999999999994</v>
      </c>
      <c r="P36" s="187">
        <f t="shared" si="39"/>
        <v>39.340000000000003</v>
      </c>
      <c r="Q36" s="345">
        <f t="shared" si="39"/>
        <v>1327.6200000000001</v>
      </c>
    </row>
    <row r="37" spans="1:17" ht="18" customHeight="1" x14ac:dyDescent="0.15">
      <c r="A37" s="594"/>
      <c r="B37" s="594"/>
      <c r="C37" s="594"/>
      <c r="D37" s="594"/>
      <c r="E37" s="594"/>
      <c r="F37" s="594"/>
      <c r="G37" s="594"/>
      <c r="H37" s="594"/>
      <c r="P37" s="192"/>
      <c r="Q37" s="192"/>
    </row>
    <row r="38" spans="1:17" ht="18" customHeight="1" x14ac:dyDescent="0.15">
      <c r="A38" s="595"/>
      <c r="B38" s="595"/>
      <c r="C38" s="595"/>
      <c r="D38" s="595"/>
      <c r="E38" s="595"/>
      <c r="F38" s="595"/>
      <c r="G38" s="595"/>
      <c r="H38" s="595"/>
      <c r="P38" s="192"/>
      <c r="Q38" s="192"/>
    </row>
  </sheetData>
  <mergeCells count="29">
    <mergeCell ref="C4:F4"/>
    <mergeCell ref="G5:G7"/>
    <mergeCell ref="H5:H7"/>
    <mergeCell ref="A8:A12"/>
    <mergeCell ref="A13:A16"/>
    <mergeCell ref="B3:B7"/>
    <mergeCell ref="C5:C7"/>
    <mergeCell ref="D5:D7"/>
    <mergeCell ref="E5:E7"/>
    <mergeCell ref="F6:F7"/>
    <mergeCell ref="A29:A32"/>
    <mergeCell ref="A33:A36"/>
    <mergeCell ref="A37:H37"/>
    <mergeCell ref="A38:H38"/>
    <mergeCell ref="A17:A20"/>
    <mergeCell ref="A21:A24"/>
    <mergeCell ref="A25:A28"/>
    <mergeCell ref="O3:P3"/>
    <mergeCell ref="Q3:Q7"/>
    <mergeCell ref="I4:N4"/>
    <mergeCell ref="O4:O7"/>
    <mergeCell ref="P4:P7"/>
    <mergeCell ref="I5:I7"/>
    <mergeCell ref="J5:N5"/>
    <mergeCell ref="J6:J7"/>
    <mergeCell ref="K6:K7"/>
    <mergeCell ref="L6:L7"/>
    <mergeCell ref="M6:M7"/>
    <mergeCell ref="N6:N7"/>
  </mergeCells>
  <phoneticPr fontId="2"/>
  <printOptions horizontalCentered="1" verticalCentered="1"/>
  <pageMargins left="0.59055118110236227" right="0.78740157480314965" top="0.59055118110236227" bottom="0.59055118110236227" header="0.39370078740157483" footer="0.39370078740157483"/>
  <pageSetup paperSize="8" scale="81" firstPageNumber="14" pageOrder="overThenDown" orientation="landscape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G53"/>
  <sheetViews>
    <sheetView showGridLines="0" view="pageBreakPreview" zoomScale="75" zoomScaleNormal="103" zoomScaleSheetLayoutView="75" workbookViewId="0">
      <selection activeCell="K3" sqref="K3"/>
    </sheetView>
  </sheetViews>
  <sheetFormatPr defaultRowHeight="20.100000000000001" customHeight="1" x14ac:dyDescent="0.15"/>
  <cols>
    <col min="1" max="3" width="14.625" style="196" customWidth="1"/>
    <col min="4" max="7" width="16.625" style="196" customWidth="1"/>
    <col min="8" max="16384" width="9" style="196"/>
  </cols>
  <sheetData>
    <row r="1" spans="1:7" ht="20.100000000000001" customHeight="1" x14ac:dyDescent="0.15">
      <c r="A1" s="359" t="s">
        <v>268</v>
      </c>
    </row>
    <row r="2" spans="1:7" ht="20.100000000000001" customHeight="1" thickBot="1" x14ac:dyDescent="0.2">
      <c r="A2" s="196" t="s">
        <v>95</v>
      </c>
    </row>
    <row r="3" spans="1:7" ht="20.100000000000001" customHeight="1" x14ac:dyDescent="0.15">
      <c r="A3" s="201" t="s">
        <v>107</v>
      </c>
      <c r="B3" s="627" t="s">
        <v>97</v>
      </c>
      <c r="C3" s="627" t="s">
        <v>10</v>
      </c>
      <c r="D3" s="627" t="s">
        <v>207</v>
      </c>
      <c r="E3" s="627"/>
      <c r="F3" s="627"/>
      <c r="G3" s="629"/>
    </row>
    <row r="4" spans="1:7" ht="20.100000000000001" customHeight="1" thickBot="1" x14ac:dyDescent="0.2">
      <c r="A4" s="202" t="s">
        <v>96</v>
      </c>
      <c r="B4" s="628"/>
      <c r="C4" s="628"/>
      <c r="D4" s="197" t="s">
        <v>116</v>
      </c>
      <c r="E4" s="197" t="s">
        <v>98</v>
      </c>
      <c r="F4" s="197" t="s">
        <v>99</v>
      </c>
      <c r="G4" s="198" t="s">
        <v>108</v>
      </c>
    </row>
    <row r="5" spans="1:7" ht="20.100000000000001" customHeight="1" x14ac:dyDescent="0.15">
      <c r="A5" s="624" t="s">
        <v>208</v>
      </c>
      <c r="B5" s="205" t="s">
        <v>102</v>
      </c>
      <c r="C5" s="206">
        <f t="shared" ref="C5:C10" si="0">SUM(D5:G5)</f>
        <v>7</v>
      </c>
      <c r="D5" s="206">
        <v>1</v>
      </c>
      <c r="E5" s="206">
        <v>5</v>
      </c>
      <c r="F5" s="206">
        <v>1</v>
      </c>
      <c r="G5" s="207">
        <v>0</v>
      </c>
    </row>
    <row r="6" spans="1:7" ht="20.100000000000001" customHeight="1" x14ac:dyDescent="0.15">
      <c r="A6" s="625"/>
      <c r="B6" s="211" t="s">
        <v>12</v>
      </c>
      <c r="C6" s="212">
        <f t="shared" si="0"/>
        <v>7</v>
      </c>
      <c r="D6" s="212">
        <v>0</v>
      </c>
      <c r="E6" s="212">
        <v>2</v>
      </c>
      <c r="F6" s="212">
        <v>5</v>
      </c>
      <c r="G6" s="213">
        <v>0</v>
      </c>
    </row>
    <row r="7" spans="1:7" ht="20.100000000000001" customHeight="1" x14ac:dyDescent="0.15">
      <c r="A7" s="625"/>
      <c r="B7" s="211" t="s">
        <v>103</v>
      </c>
      <c r="C7" s="212">
        <f t="shared" si="0"/>
        <v>7</v>
      </c>
      <c r="D7" s="212">
        <v>0</v>
      </c>
      <c r="E7" s="212">
        <v>3</v>
      </c>
      <c r="F7" s="212">
        <v>4</v>
      </c>
      <c r="G7" s="213">
        <v>0</v>
      </c>
    </row>
    <row r="8" spans="1:7" ht="20.100000000000001" customHeight="1" x14ac:dyDescent="0.15">
      <c r="A8" s="625"/>
      <c r="B8" s="211" t="s">
        <v>104</v>
      </c>
      <c r="C8" s="212">
        <f t="shared" si="0"/>
        <v>18</v>
      </c>
      <c r="D8" s="212">
        <v>1</v>
      </c>
      <c r="E8" s="212">
        <v>8</v>
      </c>
      <c r="F8" s="212">
        <v>9</v>
      </c>
      <c r="G8" s="213">
        <v>0</v>
      </c>
    </row>
    <row r="9" spans="1:7" ht="20.100000000000001" customHeight="1" x14ac:dyDescent="0.15">
      <c r="A9" s="625"/>
      <c r="B9" s="211" t="s">
        <v>100</v>
      </c>
      <c r="C9" s="212">
        <f t="shared" si="0"/>
        <v>0</v>
      </c>
      <c r="D9" s="212">
        <v>0</v>
      </c>
      <c r="E9" s="212">
        <v>0</v>
      </c>
      <c r="F9" s="212">
        <v>0</v>
      </c>
      <c r="G9" s="213">
        <v>0</v>
      </c>
    </row>
    <row r="10" spans="1:7" ht="20.100000000000001" customHeight="1" x14ac:dyDescent="0.15">
      <c r="A10" s="625"/>
      <c r="B10" s="214" t="s">
        <v>105</v>
      </c>
      <c r="C10" s="215">
        <f t="shared" si="0"/>
        <v>4</v>
      </c>
      <c r="D10" s="215">
        <v>0</v>
      </c>
      <c r="E10" s="215">
        <v>0</v>
      </c>
      <c r="F10" s="215">
        <v>4</v>
      </c>
      <c r="G10" s="216">
        <v>0</v>
      </c>
    </row>
    <row r="11" spans="1:7" ht="20.100000000000001" customHeight="1" thickBot="1" x14ac:dyDescent="0.2">
      <c r="A11" s="626"/>
      <c r="B11" s="208" t="s">
        <v>106</v>
      </c>
      <c r="C11" s="209">
        <f>SUM(C5:C10)</f>
        <v>43</v>
      </c>
      <c r="D11" s="209">
        <f>SUM(D5:D10)</f>
        <v>2</v>
      </c>
      <c r="E11" s="209">
        <f>SUM(E5:E10)</f>
        <v>18</v>
      </c>
      <c r="F11" s="209">
        <f>SUM(F5:F10)</f>
        <v>23</v>
      </c>
      <c r="G11" s="210">
        <f>SUM(G5:G10)</f>
        <v>0</v>
      </c>
    </row>
    <row r="12" spans="1:7" ht="20.100000000000001" customHeight="1" x14ac:dyDescent="0.15">
      <c r="A12" s="636" t="s">
        <v>209</v>
      </c>
      <c r="B12" s="205" t="s">
        <v>102</v>
      </c>
      <c r="C12" s="206">
        <f t="shared" ref="C12:C17" si="1">SUM(D12:G12)</f>
        <v>9</v>
      </c>
      <c r="D12" s="206">
        <v>0</v>
      </c>
      <c r="E12" s="206">
        <v>6</v>
      </c>
      <c r="F12" s="206">
        <v>3</v>
      </c>
      <c r="G12" s="207">
        <v>0</v>
      </c>
    </row>
    <row r="13" spans="1:7" ht="20.100000000000001" customHeight="1" x14ac:dyDescent="0.15">
      <c r="A13" s="625"/>
      <c r="B13" s="211" t="s">
        <v>12</v>
      </c>
      <c r="C13" s="212">
        <f t="shared" si="1"/>
        <v>3</v>
      </c>
      <c r="D13" s="212">
        <v>0</v>
      </c>
      <c r="E13" s="212">
        <v>0</v>
      </c>
      <c r="F13" s="212">
        <v>3</v>
      </c>
      <c r="G13" s="213">
        <v>0</v>
      </c>
    </row>
    <row r="14" spans="1:7" ht="20.100000000000001" customHeight="1" x14ac:dyDescent="0.15">
      <c r="A14" s="625"/>
      <c r="B14" s="211" t="s">
        <v>103</v>
      </c>
      <c r="C14" s="212">
        <f t="shared" si="1"/>
        <v>1</v>
      </c>
      <c r="D14" s="212">
        <v>0</v>
      </c>
      <c r="E14" s="212">
        <v>1</v>
      </c>
      <c r="F14" s="212">
        <v>0</v>
      </c>
      <c r="G14" s="213">
        <v>0</v>
      </c>
    </row>
    <row r="15" spans="1:7" ht="20.100000000000001" customHeight="1" x14ac:dyDescent="0.15">
      <c r="A15" s="625"/>
      <c r="B15" s="211" t="s">
        <v>104</v>
      </c>
      <c r="C15" s="212">
        <f t="shared" si="1"/>
        <v>8</v>
      </c>
      <c r="D15" s="212">
        <v>1</v>
      </c>
      <c r="E15" s="212">
        <v>1</v>
      </c>
      <c r="F15" s="212">
        <v>6</v>
      </c>
      <c r="G15" s="213">
        <v>0</v>
      </c>
    </row>
    <row r="16" spans="1:7" ht="20.100000000000001" customHeight="1" x14ac:dyDescent="0.15">
      <c r="A16" s="625"/>
      <c r="B16" s="211" t="s">
        <v>100</v>
      </c>
      <c r="C16" s="212">
        <f t="shared" si="1"/>
        <v>0</v>
      </c>
      <c r="D16" s="212">
        <v>0</v>
      </c>
      <c r="E16" s="212">
        <v>0</v>
      </c>
      <c r="F16" s="212">
        <v>0</v>
      </c>
      <c r="G16" s="213">
        <v>0</v>
      </c>
    </row>
    <row r="17" spans="1:7" ht="20.100000000000001" customHeight="1" x14ac:dyDescent="0.15">
      <c r="A17" s="625"/>
      <c r="B17" s="214" t="s">
        <v>105</v>
      </c>
      <c r="C17" s="215">
        <f t="shared" si="1"/>
        <v>3</v>
      </c>
      <c r="D17" s="215">
        <v>0</v>
      </c>
      <c r="E17" s="215">
        <v>2</v>
      </c>
      <c r="F17" s="215">
        <v>1</v>
      </c>
      <c r="G17" s="216">
        <v>0</v>
      </c>
    </row>
    <row r="18" spans="1:7" ht="20.100000000000001" customHeight="1" thickBot="1" x14ac:dyDescent="0.2">
      <c r="A18" s="630"/>
      <c r="B18" s="208" t="s">
        <v>106</v>
      </c>
      <c r="C18" s="209">
        <f>SUM(C12:C17)</f>
        <v>24</v>
      </c>
      <c r="D18" s="209">
        <f>SUM(D12:D17)</f>
        <v>1</v>
      </c>
      <c r="E18" s="209">
        <f>SUM(E12:E17)</f>
        <v>10</v>
      </c>
      <c r="F18" s="209">
        <f>SUM(F12:F17)</f>
        <v>13</v>
      </c>
      <c r="G18" s="210">
        <f>SUM(G12:G17)</f>
        <v>0</v>
      </c>
    </row>
    <row r="19" spans="1:7" s="199" customFormat="1" ht="20.100000000000001" customHeight="1" x14ac:dyDescent="0.15">
      <c r="A19" s="624" t="s">
        <v>210</v>
      </c>
      <c r="B19" s="205" t="s">
        <v>102</v>
      </c>
      <c r="C19" s="206">
        <f t="shared" ref="C19:C24" si="2">SUM(D19:G19)</f>
        <v>0</v>
      </c>
      <c r="D19" s="206">
        <v>0</v>
      </c>
      <c r="E19" s="206">
        <v>0</v>
      </c>
      <c r="F19" s="206">
        <v>0</v>
      </c>
      <c r="G19" s="207">
        <v>0</v>
      </c>
    </row>
    <row r="20" spans="1:7" s="199" customFormat="1" ht="20.100000000000001" customHeight="1" x14ac:dyDescent="0.15">
      <c r="A20" s="625"/>
      <c r="B20" s="211" t="s">
        <v>12</v>
      </c>
      <c r="C20" s="212">
        <v>2</v>
      </c>
      <c r="D20" s="212">
        <v>0</v>
      </c>
      <c r="E20" s="212">
        <v>0</v>
      </c>
      <c r="F20" s="212">
        <v>2</v>
      </c>
      <c r="G20" s="213">
        <v>0</v>
      </c>
    </row>
    <row r="21" spans="1:7" s="199" customFormat="1" ht="20.100000000000001" customHeight="1" x14ac:dyDescent="0.15">
      <c r="A21" s="625"/>
      <c r="B21" s="211" t="s">
        <v>103</v>
      </c>
      <c r="C21" s="212">
        <f t="shared" si="2"/>
        <v>0</v>
      </c>
      <c r="D21" s="212">
        <v>0</v>
      </c>
      <c r="E21" s="212">
        <v>0</v>
      </c>
      <c r="F21" s="212">
        <v>0</v>
      </c>
      <c r="G21" s="213">
        <v>0</v>
      </c>
    </row>
    <row r="22" spans="1:7" s="199" customFormat="1" ht="20.100000000000001" customHeight="1" x14ac:dyDescent="0.15">
      <c r="A22" s="625"/>
      <c r="B22" s="211" t="s">
        <v>104</v>
      </c>
      <c r="C22" s="212">
        <v>2</v>
      </c>
      <c r="D22" s="212">
        <v>0</v>
      </c>
      <c r="E22" s="212">
        <v>1</v>
      </c>
      <c r="F22" s="212">
        <v>1</v>
      </c>
      <c r="G22" s="213">
        <v>0</v>
      </c>
    </row>
    <row r="23" spans="1:7" s="199" customFormat="1" ht="20.100000000000001" customHeight="1" x14ac:dyDescent="0.15">
      <c r="A23" s="625"/>
      <c r="B23" s="211" t="s">
        <v>100</v>
      </c>
      <c r="C23" s="212">
        <f t="shared" si="2"/>
        <v>0</v>
      </c>
      <c r="D23" s="212">
        <v>0</v>
      </c>
      <c r="E23" s="212">
        <v>0</v>
      </c>
      <c r="F23" s="212">
        <v>0</v>
      </c>
      <c r="G23" s="213">
        <v>0</v>
      </c>
    </row>
    <row r="24" spans="1:7" s="199" customFormat="1" ht="20.100000000000001" customHeight="1" x14ac:dyDescent="0.15">
      <c r="A24" s="625"/>
      <c r="B24" s="214" t="s">
        <v>105</v>
      </c>
      <c r="C24" s="215">
        <f t="shared" si="2"/>
        <v>0</v>
      </c>
      <c r="D24" s="215">
        <v>0</v>
      </c>
      <c r="E24" s="215">
        <v>0</v>
      </c>
      <c r="F24" s="215">
        <v>0</v>
      </c>
      <c r="G24" s="216">
        <v>0</v>
      </c>
    </row>
    <row r="25" spans="1:7" s="199" customFormat="1" ht="20.100000000000001" customHeight="1" thickBot="1" x14ac:dyDescent="0.2">
      <c r="A25" s="626"/>
      <c r="B25" s="208" t="s">
        <v>106</v>
      </c>
      <c r="C25" s="209">
        <f>SUM(C19:C24)</f>
        <v>4</v>
      </c>
      <c r="D25" s="209">
        <f>SUM(D19:D24)</f>
        <v>0</v>
      </c>
      <c r="E25" s="209">
        <f>SUM(E19:E24)</f>
        <v>1</v>
      </c>
      <c r="F25" s="209">
        <f>SUM(F19:F24)</f>
        <v>3</v>
      </c>
      <c r="G25" s="210">
        <f>SUM(G19:G24)</f>
        <v>0</v>
      </c>
    </row>
    <row r="26" spans="1:7" s="199" customFormat="1" ht="20.100000000000001" customHeight="1" x14ac:dyDescent="0.15">
      <c r="A26" s="636" t="s">
        <v>212</v>
      </c>
      <c r="B26" s="205" t="s">
        <v>102</v>
      </c>
      <c r="C26" s="206">
        <f>SUM(D26:G26)</f>
        <v>4</v>
      </c>
      <c r="D26" s="206">
        <v>3</v>
      </c>
      <c r="E26" s="206">
        <v>1</v>
      </c>
      <c r="F26" s="206">
        <v>0</v>
      </c>
      <c r="G26" s="207">
        <v>0</v>
      </c>
    </row>
    <row r="27" spans="1:7" s="199" customFormat="1" ht="20.100000000000001" customHeight="1" x14ac:dyDescent="0.15">
      <c r="A27" s="625"/>
      <c r="B27" s="211" t="s">
        <v>12</v>
      </c>
      <c r="C27" s="212">
        <f>SUM(D27:G27)</f>
        <v>10</v>
      </c>
      <c r="D27" s="212">
        <v>1</v>
      </c>
      <c r="E27" s="212">
        <v>2</v>
      </c>
      <c r="F27" s="212">
        <v>7</v>
      </c>
      <c r="G27" s="213">
        <v>0</v>
      </c>
    </row>
    <row r="28" spans="1:7" s="199" customFormat="1" ht="20.100000000000001" customHeight="1" x14ac:dyDescent="0.15">
      <c r="A28" s="625"/>
      <c r="B28" s="211" t="s">
        <v>103</v>
      </c>
      <c r="C28" s="212">
        <f t="shared" ref="C28:C31" si="3">SUM(D28:G28)</f>
        <v>3</v>
      </c>
      <c r="D28" s="212">
        <v>0</v>
      </c>
      <c r="E28" s="212">
        <v>3</v>
      </c>
      <c r="F28" s="212">
        <v>0</v>
      </c>
      <c r="G28" s="213">
        <v>0</v>
      </c>
    </row>
    <row r="29" spans="1:7" s="199" customFormat="1" ht="20.100000000000001" customHeight="1" x14ac:dyDescent="0.15">
      <c r="A29" s="625"/>
      <c r="B29" s="211" t="s">
        <v>104</v>
      </c>
      <c r="C29" s="212">
        <f t="shared" si="3"/>
        <v>13</v>
      </c>
      <c r="D29" s="212">
        <v>1</v>
      </c>
      <c r="E29" s="212">
        <v>6</v>
      </c>
      <c r="F29" s="212">
        <v>6</v>
      </c>
      <c r="G29" s="213">
        <v>0</v>
      </c>
    </row>
    <row r="30" spans="1:7" s="199" customFormat="1" ht="20.100000000000001" customHeight="1" x14ac:dyDescent="0.15">
      <c r="A30" s="625"/>
      <c r="B30" s="211" t="s">
        <v>100</v>
      </c>
      <c r="C30" s="212">
        <f t="shared" si="3"/>
        <v>0</v>
      </c>
      <c r="D30" s="212">
        <v>0</v>
      </c>
      <c r="E30" s="212">
        <v>0</v>
      </c>
      <c r="F30" s="212">
        <v>0</v>
      </c>
      <c r="G30" s="213">
        <v>0</v>
      </c>
    </row>
    <row r="31" spans="1:7" s="199" customFormat="1" ht="20.100000000000001" customHeight="1" x14ac:dyDescent="0.15">
      <c r="A31" s="625"/>
      <c r="B31" s="214" t="s">
        <v>105</v>
      </c>
      <c r="C31" s="215">
        <f t="shared" si="3"/>
        <v>1</v>
      </c>
      <c r="D31" s="215">
        <v>0</v>
      </c>
      <c r="E31" s="215">
        <v>0</v>
      </c>
      <c r="F31" s="215">
        <v>0</v>
      </c>
      <c r="G31" s="216">
        <v>1</v>
      </c>
    </row>
    <row r="32" spans="1:7" s="199" customFormat="1" ht="20.100000000000001" customHeight="1" thickBot="1" x14ac:dyDescent="0.2">
      <c r="A32" s="630"/>
      <c r="B32" s="208" t="s">
        <v>106</v>
      </c>
      <c r="C32" s="209">
        <f>SUM(C26:C31)</f>
        <v>31</v>
      </c>
      <c r="D32" s="209">
        <f t="shared" ref="D32:F32" si="4">SUM(D26:D31)</f>
        <v>5</v>
      </c>
      <c r="E32" s="209">
        <f t="shared" si="4"/>
        <v>12</v>
      </c>
      <c r="F32" s="209">
        <f t="shared" si="4"/>
        <v>13</v>
      </c>
      <c r="G32" s="210">
        <f>SUM(G26:G31)</f>
        <v>1</v>
      </c>
    </row>
    <row r="33" spans="1:7" s="199" customFormat="1" ht="20.100000000000001" customHeight="1" x14ac:dyDescent="0.15">
      <c r="A33" s="624" t="s">
        <v>211</v>
      </c>
      <c r="B33" s="205" t="s">
        <v>102</v>
      </c>
      <c r="C33" s="206">
        <f t="shared" ref="C33:C38" si="5">SUM(D33:G33)</f>
        <v>1</v>
      </c>
      <c r="D33" s="206">
        <v>0</v>
      </c>
      <c r="E33" s="206">
        <v>1</v>
      </c>
      <c r="F33" s="206">
        <v>0</v>
      </c>
      <c r="G33" s="207">
        <v>0</v>
      </c>
    </row>
    <row r="34" spans="1:7" s="199" customFormat="1" ht="20.100000000000001" customHeight="1" x14ac:dyDescent="0.15">
      <c r="A34" s="625"/>
      <c r="B34" s="211" t="s">
        <v>12</v>
      </c>
      <c r="C34" s="212">
        <f t="shared" si="5"/>
        <v>4</v>
      </c>
      <c r="D34" s="212">
        <v>1</v>
      </c>
      <c r="E34" s="212">
        <v>1</v>
      </c>
      <c r="F34" s="212">
        <v>2</v>
      </c>
      <c r="G34" s="213">
        <v>0</v>
      </c>
    </row>
    <row r="35" spans="1:7" s="199" customFormat="1" ht="20.100000000000001" customHeight="1" x14ac:dyDescent="0.15">
      <c r="A35" s="625"/>
      <c r="B35" s="211" t="s">
        <v>103</v>
      </c>
      <c r="C35" s="212">
        <f t="shared" si="5"/>
        <v>8</v>
      </c>
      <c r="D35" s="212">
        <v>0</v>
      </c>
      <c r="E35" s="212">
        <v>4</v>
      </c>
      <c r="F35" s="212">
        <v>4</v>
      </c>
      <c r="G35" s="213">
        <v>0</v>
      </c>
    </row>
    <row r="36" spans="1:7" s="199" customFormat="1" ht="20.100000000000001" customHeight="1" x14ac:dyDescent="0.15">
      <c r="A36" s="625"/>
      <c r="B36" s="211" t="s">
        <v>104</v>
      </c>
      <c r="C36" s="212">
        <f t="shared" si="5"/>
        <v>12</v>
      </c>
      <c r="D36" s="212">
        <v>1</v>
      </c>
      <c r="E36" s="212">
        <v>5</v>
      </c>
      <c r="F36" s="212">
        <v>6</v>
      </c>
      <c r="G36" s="213">
        <v>0</v>
      </c>
    </row>
    <row r="37" spans="1:7" s="199" customFormat="1" ht="20.100000000000001" customHeight="1" x14ac:dyDescent="0.15">
      <c r="A37" s="625"/>
      <c r="B37" s="211" t="s">
        <v>100</v>
      </c>
      <c r="C37" s="212">
        <f t="shared" si="5"/>
        <v>0</v>
      </c>
      <c r="D37" s="212">
        <v>0</v>
      </c>
      <c r="E37" s="212">
        <v>0</v>
      </c>
      <c r="F37" s="212">
        <v>0</v>
      </c>
      <c r="G37" s="213">
        <v>0</v>
      </c>
    </row>
    <row r="38" spans="1:7" s="199" customFormat="1" ht="20.100000000000001" customHeight="1" x14ac:dyDescent="0.15">
      <c r="A38" s="625"/>
      <c r="B38" s="214" t="s">
        <v>105</v>
      </c>
      <c r="C38" s="215">
        <f t="shared" si="5"/>
        <v>0</v>
      </c>
      <c r="D38" s="215">
        <v>0</v>
      </c>
      <c r="E38" s="215">
        <v>0</v>
      </c>
      <c r="F38" s="215">
        <v>0</v>
      </c>
      <c r="G38" s="216">
        <v>0</v>
      </c>
    </row>
    <row r="39" spans="1:7" s="199" customFormat="1" ht="20.100000000000001" customHeight="1" thickBot="1" x14ac:dyDescent="0.2">
      <c r="A39" s="630"/>
      <c r="B39" s="220" t="s">
        <v>106</v>
      </c>
      <c r="C39" s="221">
        <f>SUM(C33:C38)</f>
        <v>25</v>
      </c>
      <c r="D39" s="221">
        <f>SUM(D33:D38)</f>
        <v>2</v>
      </c>
      <c r="E39" s="221">
        <f>SUM(E33:E38)</f>
        <v>11</v>
      </c>
      <c r="F39" s="221">
        <f>SUM(F33:F38)</f>
        <v>12</v>
      </c>
      <c r="G39" s="222">
        <f>SUM(G33:G38)</f>
        <v>0</v>
      </c>
    </row>
    <row r="40" spans="1:7" s="199" customFormat="1" ht="20.100000000000001" customHeight="1" x14ac:dyDescent="0.15">
      <c r="A40" s="634" t="s">
        <v>213</v>
      </c>
      <c r="B40" s="205" t="s">
        <v>102</v>
      </c>
      <c r="C40" s="206">
        <f t="shared" ref="C40:C45" si="6">SUM(D40:G40)</f>
        <v>3</v>
      </c>
      <c r="D40" s="206">
        <v>0</v>
      </c>
      <c r="E40" s="206">
        <v>3</v>
      </c>
      <c r="F40" s="206">
        <v>0</v>
      </c>
      <c r="G40" s="207">
        <v>0</v>
      </c>
    </row>
    <row r="41" spans="1:7" s="199" customFormat="1" ht="20.100000000000001" customHeight="1" x14ac:dyDescent="0.15">
      <c r="A41" s="635"/>
      <c r="B41" s="211" t="s">
        <v>12</v>
      </c>
      <c r="C41" s="212">
        <f>SUM(D41:G41)</f>
        <v>3</v>
      </c>
      <c r="D41" s="212">
        <v>0</v>
      </c>
      <c r="E41" s="212">
        <v>2</v>
      </c>
      <c r="F41" s="212">
        <v>1</v>
      </c>
      <c r="G41" s="213">
        <v>0</v>
      </c>
    </row>
    <row r="42" spans="1:7" s="199" customFormat="1" ht="20.100000000000001" customHeight="1" x14ac:dyDescent="0.15">
      <c r="A42" s="635"/>
      <c r="B42" s="211" t="s">
        <v>103</v>
      </c>
      <c r="C42" s="212">
        <f t="shared" si="6"/>
        <v>1</v>
      </c>
      <c r="D42" s="212">
        <v>0</v>
      </c>
      <c r="E42" s="212">
        <v>1</v>
      </c>
      <c r="F42" s="212">
        <v>0</v>
      </c>
      <c r="G42" s="213">
        <v>0</v>
      </c>
    </row>
    <row r="43" spans="1:7" s="199" customFormat="1" ht="20.100000000000001" customHeight="1" x14ac:dyDescent="0.15">
      <c r="A43" s="635"/>
      <c r="B43" s="211" t="s">
        <v>104</v>
      </c>
      <c r="C43" s="212">
        <f t="shared" si="6"/>
        <v>3</v>
      </c>
      <c r="D43" s="212">
        <v>0</v>
      </c>
      <c r="E43" s="212">
        <v>1</v>
      </c>
      <c r="F43" s="212">
        <v>2</v>
      </c>
      <c r="G43" s="213">
        <v>0</v>
      </c>
    </row>
    <row r="44" spans="1:7" s="199" customFormat="1" ht="20.100000000000001" customHeight="1" x14ac:dyDescent="0.15">
      <c r="A44" s="635"/>
      <c r="B44" s="211" t="s">
        <v>100</v>
      </c>
      <c r="C44" s="212">
        <f t="shared" si="6"/>
        <v>0</v>
      </c>
      <c r="D44" s="212">
        <v>0</v>
      </c>
      <c r="E44" s="212">
        <v>0</v>
      </c>
      <c r="F44" s="212">
        <v>0</v>
      </c>
      <c r="G44" s="213">
        <v>0</v>
      </c>
    </row>
    <row r="45" spans="1:7" s="199" customFormat="1" ht="20.100000000000001" customHeight="1" x14ac:dyDescent="0.15">
      <c r="A45" s="635"/>
      <c r="B45" s="214" t="s">
        <v>105</v>
      </c>
      <c r="C45" s="215">
        <f t="shared" si="6"/>
        <v>0</v>
      </c>
      <c r="D45" s="215">
        <v>0</v>
      </c>
      <c r="E45" s="215">
        <v>0</v>
      </c>
      <c r="F45" s="215">
        <v>0</v>
      </c>
      <c r="G45" s="216">
        <v>0</v>
      </c>
    </row>
    <row r="46" spans="1:7" s="199" customFormat="1" ht="20.100000000000001" customHeight="1" thickBot="1" x14ac:dyDescent="0.2">
      <c r="A46" s="635"/>
      <c r="B46" s="220" t="s">
        <v>106</v>
      </c>
      <c r="C46" s="221">
        <f>SUM(C40:C45)</f>
        <v>10</v>
      </c>
      <c r="D46" s="221">
        <f>SUM(D40:D45)</f>
        <v>0</v>
      </c>
      <c r="E46" s="221">
        <f>SUM(E40:E45)</f>
        <v>7</v>
      </c>
      <c r="F46" s="221">
        <f>SUM(F40:F45)</f>
        <v>3</v>
      </c>
      <c r="G46" s="222">
        <f>SUM(G40:G45)</f>
        <v>0</v>
      </c>
    </row>
    <row r="47" spans="1:7" ht="20.100000000000001" customHeight="1" x14ac:dyDescent="0.15">
      <c r="A47" s="631" t="s">
        <v>101</v>
      </c>
      <c r="B47" s="217" t="s">
        <v>102</v>
      </c>
      <c r="C47" s="218">
        <f>SUM(C40,C33,C26,C19,C12,C5)</f>
        <v>24</v>
      </c>
      <c r="D47" s="218">
        <f t="shared" ref="D47:F50" si="7">SUM(D40,D33,D26,D19,D12,D5)</f>
        <v>4</v>
      </c>
      <c r="E47" s="218">
        <f t="shared" si="7"/>
        <v>16</v>
      </c>
      <c r="F47" s="218">
        <f t="shared" si="7"/>
        <v>4</v>
      </c>
      <c r="G47" s="219">
        <f t="shared" ref="C47:G50" si="8">SUM(G40,G33,G26,G19,G12,G5)</f>
        <v>0</v>
      </c>
    </row>
    <row r="48" spans="1:7" ht="20.100000000000001" customHeight="1" x14ac:dyDescent="0.15">
      <c r="A48" s="632"/>
      <c r="B48" s="223" t="s">
        <v>12</v>
      </c>
      <c r="C48" s="224">
        <f t="shared" si="8"/>
        <v>29</v>
      </c>
      <c r="D48" s="224">
        <f t="shared" si="7"/>
        <v>2</v>
      </c>
      <c r="E48" s="224">
        <f t="shared" si="7"/>
        <v>7</v>
      </c>
      <c r="F48" s="224">
        <f t="shared" si="7"/>
        <v>20</v>
      </c>
      <c r="G48" s="225">
        <f t="shared" si="8"/>
        <v>0</v>
      </c>
    </row>
    <row r="49" spans="1:7" ht="20.100000000000001" customHeight="1" x14ac:dyDescent="0.15">
      <c r="A49" s="632"/>
      <c r="B49" s="223" t="s">
        <v>103</v>
      </c>
      <c r="C49" s="224">
        <f t="shared" si="8"/>
        <v>20</v>
      </c>
      <c r="D49" s="224">
        <f t="shared" si="7"/>
        <v>0</v>
      </c>
      <c r="E49" s="224">
        <f t="shared" si="7"/>
        <v>12</v>
      </c>
      <c r="F49" s="224">
        <f t="shared" si="7"/>
        <v>8</v>
      </c>
      <c r="G49" s="225">
        <f t="shared" si="8"/>
        <v>0</v>
      </c>
    </row>
    <row r="50" spans="1:7" ht="20.100000000000001" customHeight="1" x14ac:dyDescent="0.15">
      <c r="A50" s="632"/>
      <c r="B50" s="223" t="s">
        <v>104</v>
      </c>
      <c r="C50" s="224">
        <f t="shared" si="8"/>
        <v>56</v>
      </c>
      <c r="D50" s="224">
        <f t="shared" si="7"/>
        <v>4</v>
      </c>
      <c r="E50" s="224">
        <f t="shared" si="7"/>
        <v>22</v>
      </c>
      <c r="F50" s="224">
        <f t="shared" si="7"/>
        <v>30</v>
      </c>
      <c r="G50" s="225">
        <f t="shared" si="8"/>
        <v>0</v>
      </c>
    </row>
    <row r="51" spans="1:7" ht="20.100000000000001" customHeight="1" x14ac:dyDescent="0.15">
      <c r="A51" s="632"/>
      <c r="B51" s="223" t="s">
        <v>100</v>
      </c>
      <c r="C51" s="224">
        <f>SUM(C44,C37,C30,C23,C16,C9)</f>
        <v>0</v>
      </c>
      <c r="D51" s="224">
        <f>SUM(D44,D37,D30,D23,D16,D9)</f>
        <v>0</v>
      </c>
      <c r="E51" s="224">
        <f>SUM(E44,E37,E30,E23,E16,E9)</f>
        <v>0</v>
      </c>
      <c r="F51" s="224">
        <f>SUM(F44,F37,F30,F23,F16,F9)</f>
        <v>0</v>
      </c>
      <c r="G51" s="225">
        <f>SUM(G44,G37,G30,G23,G16,G9)</f>
        <v>0</v>
      </c>
    </row>
    <row r="52" spans="1:7" ht="20.100000000000001" customHeight="1" x14ac:dyDescent="0.15">
      <c r="A52" s="632"/>
      <c r="B52" s="226" t="s">
        <v>105</v>
      </c>
      <c r="C52" s="227">
        <f t="shared" ref="C52:G53" si="9">SUM(C45,C38,C31,C24,C17,C10)</f>
        <v>8</v>
      </c>
      <c r="D52" s="227">
        <f t="shared" si="9"/>
        <v>0</v>
      </c>
      <c r="E52" s="227">
        <f t="shared" si="9"/>
        <v>2</v>
      </c>
      <c r="F52" s="227">
        <f t="shared" si="9"/>
        <v>5</v>
      </c>
      <c r="G52" s="228">
        <f t="shared" si="9"/>
        <v>1</v>
      </c>
    </row>
    <row r="53" spans="1:7" ht="20.100000000000001" customHeight="1" thickBot="1" x14ac:dyDescent="0.2">
      <c r="A53" s="633"/>
      <c r="B53" s="200" t="s">
        <v>101</v>
      </c>
      <c r="C53" s="203">
        <f t="shared" si="9"/>
        <v>137</v>
      </c>
      <c r="D53" s="203">
        <f t="shared" si="9"/>
        <v>10</v>
      </c>
      <c r="E53" s="203">
        <f t="shared" si="9"/>
        <v>59</v>
      </c>
      <c r="F53" s="203">
        <f t="shared" si="9"/>
        <v>67</v>
      </c>
      <c r="G53" s="204">
        <f t="shared" si="9"/>
        <v>1</v>
      </c>
    </row>
  </sheetData>
  <mergeCells count="10">
    <mergeCell ref="A47:A53"/>
    <mergeCell ref="A40:A46"/>
    <mergeCell ref="A12:A18"/>
    <mergeCell ref="A19:A25"/>
    <mergeCell ref="A26:A32"/>
    <mergeCell ref="A5:A11"/>
    <mergeCell ref="B3:B4"/>
    <mergeCell ref="C3:C4"/>
    <mergeCell ref="D3:G3"/>
    <mergeCell ref="A33:A39"/>
  </mergeCells>
  <phoneticPr fontId="2"/>
  <printOptions horizontalCentered="1"/>
  <pageMargins left="0.78740157480314965" right="0.59055118110236227" top="0.59055118110236227" bottom="0.59055118110236227" header="0.39370078740157483" footer="0.39370078740157483"/>
  <pageSetup paperSize="9" scale="77" firstPageNumber="16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１　家畜飼養戸数及び頭羽数の推移</vt:lpstr>
      <vt:lpstr>（１）家畜飼養戸数及び頭羽数</vt:lpstr>
      <vt:lpstr>（２）飼養規模別飼養戸数</vt:lpstr>
      <vt:lpstr>（３）肉用牛の内訳</vt:lpstr>
      <vt:lpstr>(4)豚　(5)採卵鶏及び種鶏　(6)ブロイラー</vt:lpstr>
      <vt:lpstr>　(7)飼料作物作付状況　その１</vt:lpstr>
      <vt:lpstr>(7)飼料作物作付状況　その２</vt:lpstr>
      <vt:lpstr>(8)農業法人数</vt:lpstr>
      <vt:lpstr>'　(7)飼料作物作付状況　その１'!Print_Area</vt:lpstr>
      <vt:lpstr>'（１）家畜飼養戸数及び頭羽数'!Print_Area</vt:lpstr>
      <vt:lpstr>'（２）飼養規模別飼養戸数'!Print_Area</vt:lpstr>
      <vt:lpstr>'（３）肉用牛の内訳'!Print_Area</vt:lpstr>
      <vt:lpstr>'(4)豚　(5)採卵鶏及び種鶏　(6)ブロイラー'!Print_Area</vt:lpstr>
      <vt:lpstr>'(7)飼料作物作付状況　その２'!Print_Area</vt:lpstr>
      <vt:lpstr>'(8)農業法人数'!Print_Area</vt:lpstr>
      <vt:lpstr>'１　家畜飼養戸数及び頭羽数の推移'!Print_Area</vt:lpstr>
      <vt:lpstr>'　(7)飼料作物作付状況　その１'!Print_Area_MI</vt:lpstr>
      <vt:lpstr>'（１）家畜飼養戸数及び頭羽数'!Print_Area_MI</vt:lpstr>
      <vt:lpstr>'（２）飼養規模別飼養戸数'!Print_Area_MI</vt:lpstr>
      <vt:lpstr>'（３）肉用牛の内訳'!Print_Area_MI</vt:lpstr>
      <vt:lpstr>'(7)飼料作物作付状況　その２'!Print_Area_MI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畜産課</dc:creator>
  <cp:lastModifiedBy>福岡県</cp:lastModifiedBy>
  <cp:lastPrinted>2023-09-26T00:40:59Z</cp:lastPrinted>
  <dcterms:created xsi:type="dcterms:W3CDTF">2003-06-16T08:02:28Z</dcterms:created>
  <dcterms:modified xsi:type="dcterms:W3CDTF">2024-10-09T03:04:14Z</dcterms:modified>
</cp:coreProperties>
</file>