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275" windowWidth="7680" windowHeight="8580" activeTab="0"/>
  </bookViews>
  <sheets>
    <sheet name="中学集計" sheetId="1" r:id="rId1"/>
  </sheets>
  <definedNames>
    <definedName name="_Regression_Int" localSheetId="0" hidden="1">1</definedName>
    <definedName name="\a">#N/A</definedName>
    <definedName name="\b">#N/A</definedName>
    <definedName name="\c">#N/A</definedName>
    <definedName name="\d">#N/A</definedName>
    <definedName name="\m">'中学集計'!#REF!</definedName>
    <definedName name="\n">'中学集計'!#REF!</definedName>
    <definedName name="\o">'中学集計'!#REF!</definedName>
    <definedName name="_xlnm.Print_Area" localSheetId="0">'中学集計'!$A$1:$W$74</definedName>
    <definedName name="Print_Area_MI" localSheetId="0">'中学集計'!$M$3:$W$73</definedName>
  </definedNames>
  <calcPr fullCalcOnLoad="1"/>
</workbook>
</file>

<file path=xl/sharedStrings.xml><?xml version="1.0" encoding="utf-8"?>
<sst xmlns="http://schemas.openxmlformats.org/spreadsheetml/2006/main" count="102" uniqueCount="86">
  <si>
    <t>生</t>
  </si>
  <si>
    <t xml:space="preserve">   　  　徒</t>
  </si>
  <si>
    <t>数</t>
  </si>
  <si>
    <t>学</t>
  </si>
  <si>
    <t>級</t>
  </si>
  <si>
    <t>市  郡  名</t>
  </si>
  <si>
    <t>１</t>
  </si>
  <si>
    <t>年</t>
  </si>
  <si>
    <t>２</t>
  </si>
  <si>
    <t>３</t>
  </si>
  <si>
    <t>合　　　　　　計</t>
  </si>
  <si>
    <t>単</t>
  </si>
  <si>
    <t>式</t>
  </si>
  <si>
    <t>計</t>
  </si>
  <si>
    <t>男</t>
  </si>
  <si>
    <t>女</t>
  </si>
  <si>
    <t>合 計</t>
  </si>
  <si>
    <t>１ 年</t>
  </si>
  <si>
    <t>２ 年</t>
  </si>
  <si>
    <t>３ 年</t>
  </si>
  <si>
    <t>複 式</t>
  </si>
  <si>
    <t>北  九  州</t>
  </si>
  <si>
    <t>　門 司 区</t>
  </si>
  <si>
    <t>　小倉北区</t>
  </si>
  <si>
    <t>　小倉南区</t>
  </si>
  <si>
    <t>　若 松 区</t>
  </si>
  <si>
    <t>　八幡東区</t>
  </si>
  <si>
    <t>　八幡西区</t>
  </si>
  <si>
    <t>　戸 畑 区</t>
  </si>
  <si>
    <t xml:space="preserve">福  　　岡 </t>
  </si>
  <si>
    <t xml:space="preserve">  東    区</t>
  </si>
  <si>
    <t>　博 多 区</t>
  </si>
  <si>
    <t>　中 央 区</t>
  </si>
  <si>
    <t>　南    区</t>
  </si>
  <si>
    <t>　城 南 区</t>
  </si>
  <si>
    <t>　早 良 区</t>
  </si>
  <si>
    <t>　西    区</t>
  </si>
  <si>
    <t>大　牟　田</t>
  </si>
  <si>
    <t>久　留　米</t>
  </si>
  <si>
    <t>直      方</t>
  </si>
  <si>
    <t>飯　　　塚</t>
  </si>
  <si>
    <t>田　　　川</t>
  </si>
  <si>
    <t>柳　　　川</t>
  </si>
  <si>
    <t>八　　　女</t>
  </si>
  <si>
    <t>筑　　　後</t>
  </si>
  <si>
    <t>大　　　川</t>
  </si>
  <si>
    <t>行　　　橋</t>
  </si>
  <si>
    <t>豊　　　前</t>
  </si>
  <si>
    <t>中　　　間</t>
  </si>
  <si>
    <t>小　　　郡</t>
  </si>
  <si>
    <t>筑　紫　野</t>
  </si>
  <si>
    <t>春　　　日</t>
  </si>
  <si>
    <t>大　野　城</t>
  </si>
  <si>
    <t>宗　　　像</t>
  </si>
  <si>
    <t>太　宰　府</t>
  </si>
  <si>
    <t>市　　　計</t>
  </si>
  <si>
    <t>筑　紫　郡</t>
  </si>
  <si>
    <t>遠　賀　郡</t>
  </si>
  <si>
    <t>鞍　手　郡</t>
  </si>
  <si>
    <t>嘉　穂　郡</t>
  </si>
  <si>
    <t>朝　倉　郡</t>
  </si>
  <si>
    <t>三　井　郡</t>
  </si>
  <si>
    <t>三　潴　郡</t>
  </si>
  <si>
    <t>八　女　郡</t>
  </si>
  <si>
    <t>田　川　郡</t>
  </si>
  <si>
    <t>京　都　郡</t>
  </si>
  <si>
    <t>築　上　郡</t>
  </si>
  <si>
    <t>郡  　　計</t>
  </si>
  <si>
    <t>公　立　計</t>
  </si>
  <si>
    <t>私　立　計</t>
  </si>
  <si>
    <t>国　立　計</t>
  </si>
  <si>
    <t>総　　　計</t>
  </si>
  <si>
    <t xml:space="preserve">   ４．　中 学 校 の 県 立 市 郡 別 （公 立） 、 学 年 別</t>
  </si>
  <si>
    <t>福 岡 県 立</t>
  </si>
  <si>
    <t>福　　　津</t>
  </si>
  <si>
    <t>宮　　　若</t>
  </si>
  <si>
    <t>嘉　　　麻</t>
  </si>
  <si>
    <t>朝　　　倉</t>
  </si>
  <si>
    <t>糟　屋　郡</t>
  </si>
  <si>
    <t>古　　　賀</t>
  </si>
  <si>
    <t>う　き　は</t>
  </si>
  <si>
    <t>み　や　ま</t>
  </si>
  <si>
    <t>特 別</t>
  </si>
  <si>
    <t>糸　　　島</t>
  </si>
  <si>
    <t>　    生 徒 数 及 び 学 級 数</t>
  </si>
  <si>
    <t>平成２６年５月１日現在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</si>
</sst>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  <numFmt numFmtId="204" formatCode="&quot;$&quot;#,##0.0_);\(&quot;$&quot;#,##0.0\)"/>
  </numFmts>
  <fonts count="40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3" fontId="1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4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5" fillId="0" borderId="13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14" xfId="0" applyFont="1" applyFill="1" applyBorder="1" applyAlignment="1" applyProtection="1">
      <alignment/>
      <protection/>
    </xf>
    <xf numFmtId="37" fontId="5" fillId="0" borderId="13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5" fillId="0" borderId="15" xfId="0" applyFont="1" applyFill="1" applyBorder="1" applyAlignment="1">
      <alignment/>
    </xf>
    <xf numFmtId="37" fontId="5" fillId="0" borderId="0" xfId="0" applyFont="1" applyFill="1" applyAlignment="1">
      <alignment/>
    </xf>
    <xf numFmtId="37" fontId="5" fillId="0" borderId="16" xfId="0" applyFont="1" applyFill="1" applyBorder="1" applyAlignment="1">
      <alignment/>
    </xf>
    <xf numFmtId="37" fontId="5" fillId="0" borderId="17" xfId="0" applyFont="1" applyFill="1" applyBorder="1" applyAlignment="1" applyProtection="1">
      <alignment horizontal="center"/>
      <protection/>
    </xf>
    <xf numFmtId="37" fontId="5" fillId="0" borderId="16" xfId="0" applyFont="1" applyFill="1" applyBorder="1" applyAlignment="1" applyProtection="1">
      <alignment horizontal="center"/>
      <protection/>
    </xf>
    <xf numFmtId="37" fontId="5" fillId="0" borderId="18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5" fillId="0" borderId="19" xfId="0" applyFont="1" applyFill="1" applyBorder="1" applyAlignment="1">
      <alignment/>
    </xf>
    <xf numFmtId="37" fontId="5" fillId="0" borderId="16" xfId="0" applyFont="1" applyFill="1" applyBorder="1" applyAlignment="1" applyProtection="1">
      <alignment horizontal="centerContinuous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7" fontId="5" fillId="0" borderId="17" xfId="0" applyFont="1" applyFill="1" applyBorder="1" applyAlignment="1" applyProtection="1">
      <alignment/>
      <protection/>
    </xf>
    <xf numFmtId="37" fontId="5" fillId="0" borderId="16" xfId="0" applyFont="1" applyFill="1" applyBorder="1" applyAlignment="1" applyProtection="1">
      <alignment/>
      <protection/>
    </xf>
    <xf numFmtId="37" fontId="5" fillId="0" borderId="20" xfId="0" applyFont="1" applyFill="1" applyBorder="1" applyAlignment="1" applyProtection="1">
      <alignment/>
      <protection/>
    </xf>
    <xf numFmtId="37" fontId="5" fillId="0" borderId="21" xfId="0" applyFont="1" applyFill="1" applyBorder="1" applyAlignment="1" applyProtection="1">
      <alignment/>
      <protection/>
    </xf>
    <xf numFmtId="37" fontId="5" fillId="0" borderId="22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 horizontal="center"/>
      <protection/>
    </xf>
    <xf numFmtId="37" fontId="5" fillId="0" borderId="21" xfId="0" applyFont="1" applyFill="1" applyBorder="1" applyAlignment="1">
      <alignment/>
    </xf>
    <xf numFmtId="37" fontId="6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0" fillId="0" borderId="0" xfId="0" applyFont="1" applyFill="1" applyAlignment="1">
      <alignment/>
    </xf>
    <xf numFmtId="37" fontId="5" fillId="0" borderId="19" xfId="0" applyFont="1" applyFill="1" applyBorder="1" applyAlignment="1" applyProtection="1">
      <alignment horizontal="left"/>
      <protection/>
    </xf>
    <xf numFmtId="37" fontId="5" fillId="0" borderId="17" xfId="0" applyFont="1" applyFill="1" applyBorder="1" applyAlignment="1">
      <alignment/>
    </xf>
    <xf numFmtId="37" fontId="5" fillId="0" borderId="23" xfId="0" applyFont="1" applyFill="1" applyBorder="1" applyAlignment="1" applyProtection="1">
      <alignment horizontal="center"/>
      <protection/>
    </xf>
    <xf numFmtId="37" fontId="5" fillId="0" borderId="18" xfId="0" applyFont="1" applyFill="1" applyBorder="1" applyAlignment="1">
      <alignment/>
    </xf>
    <xf numFmtId="37" fontId="5" fillId="0" borderId="23" xfId="0" applyFont="1" applyFill="1" applyBorder="1" applyAlignment="1">
      <alignment/>
    </xf>
    <xf numFmtId="37" fontId="5" fillId="0" borderId="16" xfId="0" applyFont="1" applyFill="1" applyBorder="1" applyAlignment="1">
      <alignment horizontal="centerContinuous"/>
    </xf>
    <xf numFmtId="37" fontId="5" fillId="0" borderId="14" xfId="0" applyFont="1" applyFill="1" applyBorder="1" applyAlignment="1">
      <alignment/>
    </xf>
    <xf numFmtId="37" fontId="5" fillId="0" borderId="13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24" xfId="0" applyFont="1" applyFill="1" applyBorder="1" applyAlignment="1" applyProtection="1">
      <alignment/>
      <protection/>
    </xf>
    <xf numFmtId="37" fontId="5" fillId="0" borderId="14" xfId="0" applyFont="1" applyFill="1" applyBorder="1" applyAlignment="1" applyProtection="1">
      <alignment/>
      <protection/>
    </xf>
    <xf numFmtId="37" fontId="5" fillId="0" borderId="13" xfId="0" applyFont="1" applyFill="1" applyBorder="1" applyAlignment="1" applyProtection="1">
      <alignment horizontal="center"/>
      <protection/>
    </xf>
    <xf numFmtId="37" fontId="5" fillId="0" borderId="25" xfId="0" applyFont="1" applyFill="1" applyBorder="1" applyAlignment="1" applyProtection="1">
      <alignment horizontal="center"/>
      <protection/>
    </xf>
    <xf numFmtId="37" fontId="5" fillId="0" borderId="14" xfId="0" applyFont="1" applyFill="1" applyBorder="1" applyAlignment="1" applyProtection="1">
      <alignment horizontal="center"/>
      <protection/>
    </xf>
    <xf numFmtId="37" fontId="5" fillId="0" borderId="25" xfId="0" applyFont="1" applyFill="1" applyBorder="1" applyAlignment="1" applyProtection="1">
      <alignment/>
      <protection/>
    </xf>
    <xf numFmtId="37" fontId="5" fillId="0" borderId="26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center"/>
      <protection/>
    </xf>
    <xf numFmtId="37" fontId="5" fillId="0" borderId="16" xfId="0" applyFont="1" applyFill="1" applyBorder="1" applyAlignment="1" applyProtection="1">
      <alignment horizontal="left"/>
      <protection/>
    </xf>
    <xf numFmtId="37" fontId="5" fillId="0" borderId="27" xfId="0" applyFont="1" applyFill="1" applyBorder="1" applyAlignment="1" applyProtection="1">
      <alignment/>
      <protection/>
    </xf>
    <xf numFmtId="37" fontId="5" fillId="0" borderId="28" xfId="0" applyFont="1" applyFill="1" applyBorder="1" applyAlignment="1" applyProtection="1">
      <alignment/>
      <protection/>
    </xf>
    <xf numFmtId="37" fontId="5" fillId="0" borderId="15" xfId="0" applyFont="1" applyFill="1" applyBorder="1" applyAlignment="1" applyProtection="1">
      <alignment/>
      <protection/>
    </xf>
    <xf numFmtId="37" fontId="5" fillId="0" borderId="16" xfId="0" applyFont="1" applyFill="1" applyBorder="1" applyAlignment="1" applyProtection="1">
      <alignment/>
      <protection/>
    </xf>
    <xf numFmtId="37" fontId="5" fillId="0" borderId="29" xfId="0" applyFont="1" applyFill="1" applyBorder="1" applyAlignment="1" applyProtection="1">
      <alignment/>
      <protection/>
    </xf>
    <xf numFmtId="37" fontId="5" fillId="0" borderId="30" xfId="0" applyFont="1" applyFill="1" applyBorder="1" applyAlignment="1" applyProtection="1">
      <alignment/>
      <protection/>
    </xf>
    <xf numFmtId="37" fontId="5" fillId="0" borderId="31" xfId="0" applyFont="1" applyFill="1" applyBorder="1" applyAlignment="1" applyProtection="1">
      <alignment/>
      <protection/>
    </xf>
    <xf numFmtId="37" fontId="5" fillId="0" borderId="16" xfId="0" applyFont="1" applyFill="1" applyBorder="1" applyAlignment="1">
      <alignment horizontal="left"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>
      <alignment horizontal="left"/>
    </xf>
    <xf numFmtId="37" fontId="5" fillId="0" borderId="0" xfId="0" applyFont="1" applyFill="1" applyBorder="1" applyAlignment="1">
      <alignment/>
    </xf>
    <xf numFmtId="37" fontId="5" fillId="0" borderId="26" xfId="0" applyFont="1" applyFill="1" applyBorder="1" applyAlignment="1">
      <alignment/>
    </xf>
    <xf numFmtId="37" fontId="5" fillId="0" borderId="16" xfId="0" applyFont="1" applyFill="1" applyBorder="1" applyAlignment="1">
      <alignment/>
    </xf>
    <xf numFmtId="37" fontId="5" fillId="0" borderId="27" xfId="0" applyFont="1" applyFill="1" applyBorder="1" applyAlignment="1">
      <alignment/>
    </xf>
    <xf numFmtId="37" fontId="5" fillId="0" borderId="25" xfId="0" applyFont="1" applyFill="1" applyBorder="1" applyAlignment="1">
      <alignment/>
    </xf>
    <xf numFmtId="37" fontId="5" fillId="0" borderId="32" xfId="0" applyFont="1" applyFill="1" applyBorder="1" applyAlignment="1">
      <alignment/>
    </xf>
    <xf numFmtId="37" fontId="5" fillId="0" borderId="0" xfId="0" applyFont="1" applyFill="1" applyBorder="1" applyAlignment="1">
      <alignment horizontal="right"/>
    </xf>
    <xf numFmtId="37" fontId="5" fillId="0" borderId="0" xfId="0" applyFont="1" applyFill="1" applyBorder="1" applyAlignment="1">
      <alignment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W101"/>
  <sheetViews>
    <sheetView showZeros="0" tabSelected="1" zoomScale="70" zoomScaleNormal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2" sqref="S2"/>
    </sheetView>
  </sheetViews>
  <sheetFormatPr defaultColWidth="10.91015625" defaultRowHeight="17.25" customHeight="1"/>
  <cols>
    <col min="1" max="1" width="1.83203125" style="7" customWidth="1"/>
    <col min="2" max="2" width="2.83203125" style="7" customWidth="1"/>
    <col min="3" max="3" width="10.5" style="7" customWidth="1"/>
    <col min="4" max="4" width="0.99609375" style="7" customWidth="1"/>
    <col min="5" max="23" width="10.58203125" style="7" customWidth="1"/>
    <col min="24" max="16384" width="10.83203125" style="7" customWidth="1"/>
  </cols>
  <sheetData>
    <row r="2" spans="3:14" ht="17.25" customHeight="1">
      <c r="C2" s="26"/>
      <c r="G2" s="27" t="s">
        <v>72</v>
      </c>
      <c r="I2" s="27"/>
      <c r="J2" s="28"/>
      <c r="N2" s="15" t="s">
        <v>84</v>
      </c>
    </row>
    <row r="3" spans="1:23" ht="16.5" customHeight="1" thickBot="1">
      <c r="A3" s="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9" t="s">
        <v>85</v>
      </c>
      <c r="V3" s="5"/>
      <c r="W3" s="16"/>
    </row>
    <row r="4" spans="1:23" ht="16.5" customHeight="1" thickTop="1">
      <c r="A4" s="5"/>
      <c r="E4" s="30"/>
      <c r="F4" s="8"/>
      <c r="G4" s="8"/>
      <c r="H4" s="10" t="s">
        <v>0</v>
      </c>
      <c r="I4" s="8"/>
      <c r="J4" s="10" t="s">
        <v>1</v>
      </c>
      <c r="K4" s="8"/>
      <c r="L4" s="8"/>
      <c r="M4" s="31" t="s">
        <v>2</v>
      </c>
      <c r="N4" s="8"/>
      <c r="O4" s="8"/>
      <c r="P4" s="8"/>
      <c r="Q4" s="32"/>
      <c r="R4" s="10" t="s">
        <v>3</v>
      </c>
      <c r="S4" s="8"/>
      <c r="T4" s="10" t="s">
        <v>4</v>
      </c>
      <c r="U4" s="33"/>
      <c r="V4" s="31" t="s">
        <v>2</v>
      </c>
      <c r="W4" s="8"/>
    </row>
    <row r="5" spans="1:23" ht="16.5" customHeight="1">
      <c r="A5" s="5"/>
      <c r="B5" s="14" t="s">
        <v>5</v>
      </c>
      <c r="E5" s="9" t="s">
        <v>6</v>
      </c>
      <c r="F5" s="10" t="s">
        <v>3</v>
      </c>
      <c r="G5" s="10" t="s">
        <v>7</v>
      </c>
      <c r="H5" s="9" t="s">
        <v>8</v>
      </c>
      <c r="I5" s="10" t="s">
        <v>3</v>
      </c>
      <c r="J5" s="10" t="s">
        <v>7</v>
      </c>
      <c r="K5" s="9" t="s">
        <v>9</v>
      </c>
      <c r="L5" s="10" t="s">
        <v>3</v>
      </c>
      <c r="M5" s="10" t="s">
        <v>7</v>
      </c>
      <c r="N5" s="17" t="s">
        <v>10</v>
      </c>
      <c r="O5" s="34"/>
      <c r="P5" s="34"/>
      <c r="Q5" s="35"/>
      <c r="R5" s="30"/>
      <c r="S5" s="10" t="s">
        <v>11</v>
      </c>
      <c r="T5" s="10" t="s">
        <v>12</v>
      </c>
      <c r="U5" s="8"/>
      <c r="V5" s="4"/>
      <c r="W5" s="4"/>
    </row>
    <row r="6" spans="1:23" ht="16.5" customHeight="1">
      <c r="A6" s="5"/>
      <c r="B6" s="8"/>
      <c r="C6" s="8"/>
      <c r="D6" s="8"/>
      <c r="E6" s="9" t="s">
        <v>13</v>
      </c>
      <c r="F6" s="9" t="s">
        <v>14</v>
      </c>
      <c r="G6" s="9" t="s">
        <v>15</v>
      </c>
      <c r="H6" s="9" t="s">
        <v>13</v>
      </c>
      <c r="I6" s="9" t="s">
        <v>14</v>
      </c>
      <c r="J6" s="9" t="s">
        <v>15</v>
      </c>
      <c r="K6" s="9" t="s">
        <v>13</v>
      </c>
      <c r="L6" s="9" t="s">
        <v>14</v>
      </c>
      <c r="M6" s="9" t="s">
        <v>15</v>
      </c>
      <c r="N6" s="10" t="s">
        <v>13</v>
      </c>
      <c r="O6" s="9" t="s">
        <v>14</v>
      </c>
      <c r="P6" s="9" t="s">
        <v>15</v>
      </c>
      <c r="Q6" s="11" t="s">
        <v>16</v>
      </c>
      <c r="R6" s="9" t="s">
        <v>17</v>
      </c>
      <c r="S6" s="9" t="s">
        <v>18</v>
      </c>
      <c r="T6" s="9" t="s">
        <v>19</v>
      </c>
      <c r="U6" s="9" t="s">
        <v>13</v>
      </c>
      <c r="V6" s="9" t="s">
        <v>20</v>
      </c>
      <c r="W6" s="9" t="s">
        <v>82</v>
      </c>
    </row>
    <row r="7" spans="1:23" ht="16.5" customHeight="1">
      <c r="A7" s="5"/>
      <c r="B7" s="5" t="s">
        <v>73</v>
      </c>
      <c r="C7" s="5"/>
      <c r="D7" s="5"/>
      <c r="E7" s="36">
        <f>SUM(F7:G7)</f>
        <v>239</v>
      </c>
      <c r="F7" s="36">
        <v>93</v>
      </c>
      <c r="G7" s="36">
        <v>146</v>
      </c>
      <c r="H7" s="36">
        <f>SUM(I7:J7)</f>
        <v>238</v>
      </c>
      <c r="I7" s="36">
        <v>117</v>
      </c>
      <c r="J7" s="36">
        <v>121</v>
      </c>
      <c r="K7" s="1">
        <f>SUM(L7+M7)</f>
        <v>233</v>
      </c>
      <c r="L7" s="36">
        <v>112</v>
      </c>
      <c r="M7" s="36">
        <v>121</v>
      </c>
      <c r="N7" s="37">
        <f>SUM(O7+P7)</f>
        <v>710</v>
      </c>
      <c r="O7" s="36">
        <f>SUM(F7+I7+L7)</f>
        <v>322</v>
      </c>
      <c r="P7" s="38">
        <f>SUM(G7+J7+M7)</f>
        <v>388</v>
      </c>
      <c r="Q7" s="39">
        <f>SUM(U7:W7)</f>
        <v>18</v>
      </c>
      <c r="R7" s="36">
        <v>6</v>
      </c>
      <c r="S7" s="36">
        <v>6</v>
      </c>
      <c r="T7" s="36">
        <v>6</v>
      </c>
      <c r="U7" s="36">
        <f>SUM(R7:T7)</f>
        <v>18</v>
      </c>
      <c r="V7" s="36"/>
      <c r="W7" s="36"/>
    </row>
    <row r="8" spans="1:23" ht="16.5" customHeight="1">
      <c r="A8" s="5"/>
      <c r="B8" s="5"/>
      <c r="C8" s="5"/>
      <c r="D8" s="5"/>
      <c r="E8" s="40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2"/>
      <c r="R8" s="40"/>
      <c r="S8" s="40"/>
      <c r="T8" s="40"/>
      <c r="U8" s="40"/>
      <c r="V8" s="40"/>
      <c r="W8" s="40"/>
    </row>
    <row r="9" spans="2:23" ht="16.5" customHeight="1">
      <c r="B9" s="14" t="s">
        <v>21</v>
      </c>
      <c r="E9" s="1">
        <f>SUM(E10:E16)</f>
        <v>7998</v>
      </c>
      <c r="F9" s="1">
        <f aca="true" t="shared" si="0" ref="F9:L9">SUM(F10:F16)</f>
        <v>4072</v>
      </c>
      <c r="G9" s="1">
        <f t="shared" si="0"/>
        <v>3926</v>
      </c>
      <c r="H9" s="1">
        <f t="shared" si="0"/>
        <v>8044</v>
      </c>
      <c r="I9" s="1">
        <f t="shared" si="0"/>
        <v>4238</v>
      </c>
      <c r="J9" s="1">
        <f t="shared" si="0"/>
        <v>3806</v>
      </c>
      <c r="K9" s="1">
        <f t="shared" si="0"/>
        <v>7945</v>
      </c>
      <c r="L9" s="1">
        <f t="shared" si="0"/>
        <v>4130</v>
      </c>
      <c r="M9" s="1">
        <f>SUM(M10:M16)</f>
        <v>3815</v>
      </c>
      <c r="N9" s="43">
        <f>SUM(N10:N16)</f>
        <v>23987</v>
      </c>
      <c r="O9" s="1">
        <f>F9+I9+L9</f>
        <v>12440</v>
      </c>
      <c r="P9" s="1">
        <f>G9+J9+M9</f>
        <v>11547</v>
      </c>
      <c r="Q9" s="3">
        <f>SUM(Q10:Q16)</f>
        <v>793</v>
      </c>
      <c r="R9" s="44">
        <f aca="true" t="shared" si="1" ref="R9:W9">SUM(R10:R16)</f>
        <v>253</v>
      </c>
      <c r="S9" s="1">
        <f t="shared" si="1"/>
        <v>232</v>
      </c>
      <c r="T9" s="1">
        <f t="shared" si="1"/>
        <v>228</v>
      </c>
      <c r="U9" s="44">
        <f t="shared" si="1"/>
        <v>713</v>
      </c>
      <c r="V9" s="44">
        <f t="shared" si="1"/>
        <v>0</v>
      </c>
      <c r="W9" s="1">
        <f t="shared" si="1"/>
        <v>80</v>
      </c>
    </row>
    <row r="10" spans="2:23" ht="16.5" customHeight="1">
      <c r="B10" s="14" t="s">
        <v>22</v>
      </c>
      <c r="C10" s="45"/>
      <c r="E10" s="1">
        <f aca="true" t="shared" si="2" ref="E10:E16">SUM(F10:G10)</f>
        <v>755</v>
      </c>
      <c r="F10" s="1">
        <v>406</v>
      </c>
      <c r="G10" s="44">
        <v>349</v>
      </c>
      <c r="H10" s="2">
        <f aca="true" t="shared" si="3" ref="H10:H16">SUM(I10:J10)</f>
        <v>738</v>
      </c>
      <c r="I10" s="1">
        <v>402</v>
      </c>
      <c r="J10" s="1">
        <v>336</v>
      </c>
      <c r="K10" s="1">
        <f aca="true" t="shared" si="4" ref="K10:K16">SUM(L10:M10)</f>
        <v>701</v>
      </c>
      <c r="L10" s="1">
        <v>375</v>
      </c>
      <c r="M10" s="1">
        <v>326</v>
      </c>
      <c r="N10" s="2">
        <f aca="true" t="shared" si="5" ref="N10:N16">K10+H10+E10</f>
        <v>2194</v>
      </c>
      <c r="O10" s="1">
        <f aca="true" t="shared" si="6" ref="O10:P50">F10+I10+L10</f>
        <v>1183</v>
      </c>
      <c r="P10" s="1">
        <f t="shared" si="6"/>
        <v>1011</v>
      </c>
      <c r="Q10" s="3">
        <f>SUM(R10:T10)+W10</f>
        <v>76</v>
      </c>
      <c r="R10" s="1">
        <v>25</v>
      </c>
      <c r="S10" s="1">
        <v>23</v>
      </c>
      <c r="T10" s="1">
        <v>21</v>
      </c>
      <c r="U10" s="1">
        <f>SUM(R10:T10)</f>
        <v>69</v>
      </c>
      <c r="V10" s="1">
        <v>0</v>
      </c>
      <c r="W10" s="1">
        <v>7</v>
      </c>
    </row>
    <row r="11" spans="2:23" ht="16.5" customHeight="1">
      <c r="B11" s="14" t="s">
        <v>23</v>
      </c>
      <c r="C11" s="45"/>
      <c r="E11" s="1">
        <f t="shared" si="2"/>
        <v>1226</v>
      </c>
      <c r="F11" s="1">
        <v>612</v>
      </c>
      <c r="G11" s="44">
        <v>614</v>
      </c>
      <c r="H11" s="2">
        <f t="shared" si="3"/>
        <v>1214</v>
      </c>
      <c r="I11" s="1">
        <v>640</v>
      </c>
      <c r="J11" s="1">
        <v>574</v>
      </c>
      <c r="K11" s="1">
        <f t="shared" si="4"/>
        <v>1190</v>
      </c>
      <c r="L11" s="1">
        <v>637</v>
      </c>
      <c r="M11" s="1">
        <v>553</v>
      </c>
      <c r="N11" s="2">
        <f t="shared" si="5"/>
        <v>3630</v>
      </c>
      <c r="O11" s="1">
        <f t="shared" si="6"/>
        <v>1889</v>
      </c>
      <c r="P11" s="1">
        <f t="shared" si="6"/>
        <v>1741</v>
      </c>
      <c r="Q11" s="3">
        <f aca="true" t="shared" si="7" ref="Q11:Q16">SUM(R11:T11)+W11</f>
        <v>117</v>
      </c>
      <c r="R11" s="1">
        <v>36</v>
      </c>
      <c r="S11" s="1">
        <v>34</v>
      </c>
      <c r="T11" s="1">
        <v>35</v>
      </c>
      <c r="U11" s="1">
        <f aca="true" t="shared" si="8" ref="U11:U50">SUM(R11:T11)</f>
        <v>105</v>
      </c>
      <c r="V11" s="1">
        <v>0</v>
      </c>
      <c r="W11" s="1">
        <v>12</v>
      </c>
    </row>
    <row r="12" spans="2:23" ht="16.5" customHeight="1">
      <c r="B12" s="14" t="s">
        <v>24</v>
      </c>
      <c r="C12" s="45"/>
      <c r="E12" s="1">
        <f t="shared" si="2"/>
        <v>1913</v>
      </c>
      <c r="F12" s="1">
        <v>991</v>
      </c>
      <c r="G12" s="44">
        <v>922</v>
      </c>
      <c r="H12" s="2">
        <f t="shared" si="3"/>
        <v>1937</v>
      </c>
      <c r="I12" s="1">
        <v>1023</v>
      </c>
      <c r="J12" s="1">
        <v>914</v>
      </c>
      <c r="K12" s="1">
        <f t="shared" si="4"/>
        <v>1930</v>
      </c>
      <c r="L12" s="1">
        <v>1036</v>
      </c>
      <c r="M12" s="1">
        <v>894</v>
      </c>
      <c r="N12" s="2">
        <f t="shared" si="5"/>
        <v>5780</v>
      </c>
      <c r="O12" s="1">
        <f t="shared" si="6"/>
        <v>3050</v>
      </c>
      <c r="P12" s="1">
        <f t="shared" si="6"/>
        <v>2730</v>
      </c>
      <c r="Q12" s="3">
        <f t="shared" si="7"/>
        <v>187</v>
      </c>
      <c r="R12" s="1">
        <v>61</v>
      </c>
      <c r="S12" s="1">
        <v>55</v>
      </c>
      <c r="T12" s="1">
        <v>54</v>
      </c>
      <c r="U12" s="1">
        <f t="shared" si="8"/>
        <v>170</v>
      </c>
      <c r="V12" s="1">
        <v>0</v>
      </c>
      <c r="W12" s="1">
        <v>17</v>
      </c>
    </row>
    <row r="13" spans="2:23" ht="16.5" customHeight="1">
      <c r="B13" s="14" t="s">
        <v>25</v>
      </c>
      <c r="C13" s="45"/>
      <c r="E13" s="1">
        <f t="shared" si="2"/>
        <v>713</v>
      </c>
      <c r="F13" s="1">
        <v>357</v>
      </c>
      <c r="G13" s="44">
        <v>356</v>
      </c>
      <c r="H13" s="2">
        <f t="shared" si="3"/>
        <v>815</v>
      </c>
      <c r="I13" s="1">
        <v>451</v>
      </c>
      <c r="J13" s="1">
        <v>364</v>
      </c>
      <c r="K13" s="1">
        <f t="shared" si="4"/>
        <v>745</v>
      </c>
      <c r="L13" s="1">
        <v>367</v>
      </c>
      <c r="M13" s="1">
        <v>378</v>
      </c>
      <c r="N13" s="2">
        <f t="shared" si="5"/>
        <v>2273</v>
      </c>
      <c r="O13" s="1">
        <f t="shared" si="6"/>
        <v>1175</v>
      </c>
      <c r="P13" s="1">
        <f t="shared" si="6"/>
        <v>1098</v>
      </c>
      <c r="Q13" s="3">
        <f t="shared" si="7"/>
        <v>77</v>
      </c>
      <c r="R13" s="1">
        <v>23</v>
      </c>
      <c r="S13" s="1">
        <v>24</v>
      </c>
      <c r="T13" s="1">
        <v>23</v>
      </c>
      <c r="U13" s="1">
        <f t="shared" si="8"/>
        <v>70</v>
      </c>
      <c r="V13" s="1">
        <v>0</v>
      </c>
      <c r="W13" s="1">
        <v>7</v>
      </c>
    </row>
    <row r="14" spans="2:23" ht="16.5" customHeight="1">
      <c r="B14" s="55" t="s">
        <v>26</v>
      </c>
      <c r="C14" s="24"/>
      <c r="D14" s="61"/>
      <c r="E14" s="2">
        <f t="shared" si="2"/>
        <v>564</v>
      </c>
      <c r="F14" s="1">
        <v>264</v>
      </c>
      <c r="G14" s="44">
        <v>300</v>
      </c>
      <c r="H14" s="2">
        <f t="shared" si="3"/>
        <v>560</v>
      </c>
      <c r="I14" s="1">
        <v>288</v>
      </c>
      <c r="J14" s="1">
        <v>272</v>
      </c>
      <c r="K14" s="1">
        <f t="shared" si="4"/>
        <v>600</v>
      </c>
      <c r="L14" s="1">
        <v>326</v>
      </c>
      <c r="M14" s="1">
        <v>274</v>
      </c>
      <c r="N14" s="2">
        <f t="shared" si="5"/>
        <v>1724</v>
      </c>
      <c r="O14" s="1">
        <f t="shared" si="6"/>
        <v>878</v>
      </c>
      <c r="P14" s="1">
        <f t="shared" si="6"/>
        <v>846</v>
      </c>
      <c r="Q14" s="3">
        <f t="shared" si="7"/>
        <v>65</v>
      </c>
      <c r="R14" s="1">
        <v>20</v>
      </c>
      <c r="S14" s="1">
        <v>18</v>
      </c>
      <c r="T14" s="1">
        <v>19</v>
      </c>
      <c r="U14" s="1">
        <f t="shared" si="8"/>
        <v>57</v>
      </c>
      <c r="V14" s="1">
        <v>0</v>
      </c>
      <c r="W14" s="1">
        <v>8</v>
      </c>
    </row>
    <row r="15" spans="2:23" ht="16.5" customHeight="1">
      <c r="B15" s="55" t="s">
        <v>27</v>
      </c>
      <c r="C15" s="24"/>
      <c r="D15" s="61"/>
      <c r="E15" s="2">
        <f t="shared" si="2"/>
        <v>2366</v>
      </c>
      <c r="F15" s="1">
        <v>1213</v>
      </c>
      <c r="G15" s="44">
        <v>1153</v>
      </c>
      <c r="H15" s="2">
        <f t="shared" si="3"/>
        <v>2333</v>
      </c>
      <c r="I15" s="1">
        <v>1203</v>
      </c>
      <c r="J15" s="1">
        <v>1130</v>
      </c>
      <c r="K15" s="1">
        <f t="shared" si="4"/>
        <v>2341</v>
      </c>
      <c r="L15" s="1">
        <v>1178</v>
      </c>
      <c r="M15" s="1">
        <v>1163</v>
      </c>
      <c r="N15" s="2">
        <f t="shared" si="5"/>
        <v>7040</v>
      </c>
      <c r="O15" s="1">
        <f t="shared" si="6"/>
        <v>3594</v>
      </c>
      <c r="P15" s="1">
        <f t="shared" si="6"/>
        <v>3446</v>
      </c>
      <c r="Q15" s="3">
        <f t="shared" si="7"/>
        <v>224</v>
      </c>
      <c r="R15" s="1">
        <v>73</v>
      </c>
      <c r="S15" s="1">
        <v>65</v>
      </c>
      <c r="T15" s="1">
        <v>63</v>
      </c>
      <c r="U15" s="1">
        <f t="shared" si="8"/>
        <v>201</v>
      </c>
      <c r="V15" s="1">
        <v>0</v>
      </c>
      <c r="W15" s="1">
        <v>23</v>
      </c>
    </row>
    <row r="16" spans="1:23" ht="16.5" customHeight="1">
      <c r="A16" s="5"/>
      <c r="B16" s="46" t="s">
        <v>28</v>
      </c>
      <c r="C16" s="10"/>
      <c r="D16" s="62"/>
      <c r="E16" s="20">
        <f t="shared" si="2"/>
        <v>461</v>
      </c>
      <c r="F16" s="19">
        <v>229</v>
      </c>
      <c r="G16" s="47">
        <v>232</v>
      </c>
      <c r="H16" s="20">
        <f t="shared" si="3"/>
        <v>447</v>
      </c>
      <c r="I16" s="19">
        <v>231</v>
      </c>
      <c r="J16" s="19">
        <v>216</v>
      </c>
      <c r="K16" s="19">
        <f t="shared" si="4"/>
        <v>438</v>
      </c>
      <c r="L16" s="19">
        <v>211</v>
      </c>
      <c r="M16" s="19">
        <v>227</v>
      </c>
      <c r="N16" s="20">
        <f t="shared" si="5"/>
        <v>1346</v>
      </c>
      <c r="O16" s="19">
        <f t="shared" si="6"/>
        <v>671</v>
      </c>
      <c r="P16" s="21">
        <f t="shared" si="6"/>
        <v>675</v>
      </c>
      <c r="Q16" s="23">
        <f t="shared" si="7"/>
        <v>47</v>
      </c>
      <c r="R16" s="19">
        <v>15</v>
      </c>
      <c r="S16" s="19">
        <v>13</v>
      </c>
      <c r="T16" s="19">
        <v>13</v>
      </c>
      <c r="U16" s="47">
        <f t="shared" si="8"/>
        <v>41</v>
      </c>
      <c r="V16" s="19">
        <v>0</v>
      </c>
      <c r="W16" s="19">
        <v>6</v>
      </c>
    </row>
    <row r="17" spans="1:23" ht="16.5" customHeight="1">
      <c r="A17" s="5"/>
      <c r="B17" s="55" t="s">
        <v>29</v>
      </c>
      <c r="C17" s="63"/>
      <c r="D17" s="61"/>
      <c r="E17" s="2">
        <f>SUM(E18:E24)</f>
        <v>12187</v>
      </c>
      <c r="F17" s="1">
        <f aca="true" t="shared" si="9" ref="F17:P17">SUM(F18:F24)</f>
        <v>6201</v>
      </c>
      <c r="G17" s="44">
        <f t="shared" si="9"/>
        <v>5986</v>
      </c>
      <c r="H17" s="2">
        <f t="shared" si="9"/>
        <v>12017</v>
      </c>
      <c r="I17" s="1">
        <f t="shared" si="9"/>
        <v>6234</v>
      </c>
      <c r="J17" s="1">
        <f t="shared" si="9"/>
        <v>5783</v>
      </c>
      <c r="K17" s="1">
        <f t="shared" si="9"/>
        <v>11856</v>
      </c>
      <c r="L17" s="1">
        <f t="shared" si="9"/>
        <v>6071</v>
      </c>
      <c r="M17" s="1">
        <f t="shared" si="9"/>
        <v>5785</v>
      </c>
      <c r="N17" s="48">
        <f t="shared" si="9"/>
        <v>36060</v>
      </c>
      <c r="O17" s="1">
        <f t="shared" si="9"/>
        <v>18506</v>
      </c>
      <c r="P17" s="1">
        <f t="shared" si="9"/>
        <v>17554</v>
      </c>
      <c r="Q17" s="49">
        <f>SUM(Q18:Q24)</f>
        <v>1103</v>
      </c>
      <c r="R17" s="1">
        <f>SUM(R18:R24)</f>
        <v>353</v>
      </c>
      <c r="S17" s="1">
        <f>SUM(S18:S24)</f>
        <v>331</v>
      </c>
      <c r="T17" s="1">
        <f>SUM(T18:T24)</f>
        <v>327</v>
      </c>
      <c r="U17" s="1">
        <f t="shared" si="8"/>
        <v>1011</v>
      </c>
      <c r="V17" s="1">
        <f>SUM(V18:V24)</f>
        <v>0</v>
      </c>
      <c r="W17" s="1">
        <f>SUM(W18:W24)</f>
        <v>92</v>
      </c>
    </row>
    <row r="18" spans="1:23" ht="16.5" customHeight="1">
      <c r="A18" s="5"/>
      <c r="B18" s="37" t="s">
        <v>30</v>
      </c>
      <c r="C18" s="24"/>
      <c r="D18" s="61"/>
      <c r="E18" s="2">
        <f>SUM(F18:G18)</f>
        <v>2687</v>
      </c>
      <c r="F18" s="1">
        <v>1339</v>
      </c>
      <c r="G18" s="44">
        <v>1348</v>
      </c>
      <c r="H18" s="2">
        <f>SUM(I18:J18)</f>
        <v>2543</v>
      </c>
      <c r="I18" s="1">
        <v>1310</v>
      </c>
      <c r="J18" s="1">
        <v>1233</v>
      </c>
      <c r="K18" s="1">
        <f aca="true" t="shared" si="10" ref="K18:K31">SUM(L18:M18)</f>
        <v>2527</v>
      </c>
      <c r="L18" s="1">
        <v>1320</v>
      </c>
      <c r="M18" s="1">
        <v>1207</v>
      </c>
      <c r="N18" s="2">
        <f aca="true" t="shared" si="11" ref="N18:N24">K18+H18+E18</f>
        <v>7757</v>
      </c>
      <c r="O18" s="1">
        <f t="shared" si="6"/>
        <v>3969</v>
      </c>
      <c r="P18" s="1">
        <f t="shared" si="6"/>
        <v>3788</v>
      </c>
      <c r="Q18" s="3">
        <f>SUM(R18:T18)+W18</f>
        <v>236</v>
      </c>
      <c r="R18" s="1">
        <v>79</v>
      </c>
      <c r="S18" s="1">
        <v>71</v>
      </c>
      <c r="T18" s="1">
        <v>69</v>
      </c>
      <c r="U18" s="1">
        <f t="shared" si="8"/>
        <v>219</v>
      </c>
      <c r="V18" s="1">
        <v>0</v>
      </c>
      <c r="W18" s="1">
        <v>17</v>
      </c>
    </row>
    <row r="19" spans="1:23" ht="16.5" customHeight="1">
      <c r="A19" s="5"/>
      <c r="B19" s="37" t="s">
        <v>31</v>
      </c>
      <c r="C19" s="24"/>
      <c r="D19" s="61"/>
      <c r="E19" s="2">
        <f aca="true" t="shared" si="12" ref="E19:H23">SUM(F19:G19)</f>
        <v>1246</v>
      </c>
      <c r="F19" s="1">
        <v>636</v>
      </c>
      <c r="G19" s="44">
        <v>610</v>
      </c>
      <c r="H19" s="2">
        <f t="shared" si="12"/>
        <v>1214</v>
      </c>
      <c r="I19" s="1">
        <v>653</v>
      </c>
      <c r="J19" s="1">
        <v>561</v>
      </c>
      <c r="K19" s="1">
        <f t="shared" si="10"/>
        <v>1242</v>
      </c>
      <c r="L19" s="1">
        <v>657</v>
      </c>
      <c r="M19" s="1">
        <v>585</v>
      </c>
      <c r="N19" s="2">
        <f t="shared" si="11"/>
        <v>3702</v>
      </c>
      <c r="O19" s="1">
        <f t="shared" si="6"/>
        <v>1946</v>
      </c>
      <c r="P19" s="1">
        <f t="shared" si="6"/>
        <v>1756</v>
      </c>
      <c r="Q19" s="3">
        <f aca="true" t="shared" si="13" ref="Q19:Q50">SUM(R19:T19)+W19</f>
        <v>116</v>
      </c>
      <c r="R19" s="1">
        <v>35</v>
      </c>
      <c r="S19" s="1">
        <v>34</v>
      </c>
      <c r="T19" s="1">
        <v>36</v>
      </c>
      <c r="U19" s="1">
        <f t="shared" si="8"/>
        <v>105</v>
      </c>
      <c r="V19" s="1">
        <v>0</v>
      </c>
      <c r="W19" s="1">
        <v>11</v>
      </c>
    </row>
    <row r="20" spans="1:23" ht="16.5" customHeight="1">
      <c r="A20" s="5"/>
      <c r="B20" s="37" t="s">
        <v>32</v>
      </c>
      <c r="C20" s="24"/>
      <c r="D20" s="61"/>
      <c r="E20" s="2">
        <f t="shared" si="12"/>
        <v>975</v>
      </c>
      <c r="F20" s="1">
        <v>523</v>
      </c>
      <c r="G20" s="44">
        <v>452</v>
      </c>
      <c r="H20" s="2">
        <f t="shared" si="12"/>
        <v>978</v>
      </c>
      <c r="I20" s="1">
        <v>483</v>
      </c>
      <c r="J20" s="1">
        <v>495</v>
      </c>
      <c r="K20" s="1">
        <f t="shared" si="10"/>
        <v>924</v>
      </c>
      <c r="L20" s="1">
        <v>483</v>
      </c>
      <c r="M20" s="1">
        <v>441</v>
      </c>
      <c r="N20" s="2">
        <f t="shared" si="11"/>
        <v>2877</v>
      </c>
      <c r="O20" s="1">
        <f t="shared" si="6"/>
        <v>1489</v>
      </c>
      <c r="P20" s="1">
        <f t="shared" si="6"/>
        <v>1388</v>
      </c>
      <c r="Q20" s="3">
        <f t="shared" si="13"/>
        <v>90</v>
      </c>
      <c r="R20" s="1">
        <v>29</v>
      </c>
      <c r="S20" s="1">
        <v>27</v>
      </c>
      <c r="T20" s="1">
        <v>26</v>
      </c>
      <c r="U20" s="1">
        <f t="shared" si="8"/>
        <v>82</v>
      </c>
      <c r="V20" s="1">
        <v>0</v>
      </c>
      <c r="W20" s="1">
        <v>8</v>
      </c>
    </row>
    <row r="21" spans="1:23" ht="16.5" customHeight="1">
      <c r="A21" s="5"/>
      <c r="B21" s="37" t="s">
        <v>33</v>
      </c>
      <c r="C21" s="24"/>
      <c r="D21" s="61"/>
      <c r="E21" s="2">
        <f t="shared" si="12"/>
        <v>2304</v>
      </c>
      <c r="F21" s="1">
        <v>1189</v>
      </c>
      <c r="G21" s="44">
        <v>1115</v>
      </c>
      <c r="H21" s="2">
        <f t="shared" si="12"/>
        <v>2332</v>
      </c>
      <c r="I21" s="1">
        <v>1240</v>
      </c>
      <c r="J21" s="1">
        <v>1092</v>
      </c>
      <c r="K21" s="1">
        <f t="shared" si="10"/>
        <v>2293</v>
      </c>
      <c r="L21" s="1">
        <v>1172</v>
      </c>
      <c r="M21" s="1">
        <v>1121</v>
      </c>
      <c r="N21" s="2">
        <f t="shared" si="11"/>
        <v>6929</v>
      </c>
      <c r="O21" s="1">
        <f t="shared" si="6"/>
        <v>3601</v>
      </c>
      <c r="P21" s="1">
        <f t="shared" si="6"/>
        <v>3328</v>
      </c>
      <c r="Q21" s="3">
        <f t="shared" si="13"/>
        <v>213</v>
      </c>
      <c r="R21" s="1">
        <v>65</v>
      </c>
      <c r="S21" s="1">
        <v>63</v>
      </c>
      <c r="T21" s="1">
        <v>63</v>
      </c>
      <c r="U21" s="1">
        <f t="shared" si="8"/>
        <v>191</v>
      </c>
      <c r="V21" s="1">
        <v>0</v>
      </c>
      <c r="W21" s="1">
        <v>22</v>
      </c>
    </row>
    <row r="22" spans="1:23" ht="16.5" customHeight="1">
      <c r="A22" s="5"/>
      <c r="B22" s="37" t="s">
        <v>34</v>
      </c>
      <c r="C22" s="24"/>
      <c r="D22" s="61"/>
      <c r="E22" s="2">
        <f t="shared" si="12"/>
        <v>1030</v>
      </c>
      <c r="F22" s="1">
        <v>505</v>
      </c>
      <c r="G22" s="44">
        <v>525</v>
      </c>
      <c r="H22" s="2">
        <f t="shared" si="12"/>
        <v>921</v>
      </c>
      <c r="I22" s="1">
        <v>508</v>
      </c>
      <c r="J22" s="1">
        <v>413</v>
      </c>
      <c r="K22" s="1">
        <f t="shared" si="10"/>
        <v>960</v>
      </c>
      <c r="L22" s="1">
        <v>488</v>
      </c>
      <c r="M22" s="1">
        <v>472</v>
      </c>
      <c r="N22" s="2">
        <f t="shared" si="11"/>
        <v>2911</v>
      </c>
      <c r="O22" s="1">
        <f t="shared" si="6"/>
        <v>1501</v>
      </c>
      <c r="P22" s="1">
        <f t="shared" si="6"/>
        <v>1410</v>
      </c>
      <c r="Q22" s="3">
        <f t="shared" si="13"/>
        <v>87</v>
      </c>
      <c r="R22" s="1">
        <v>30</v>
      </c>
      <c r="S22" s="1">
        <v>26</v>
      </c>
      <c r="T22" s="1">
        <v>25</v>
      </c>
      <c r="U22" s="1">
        <f t="shared" si="8"/>
        <v>81</v>
      </c>
      <c r="V22" s="1">
        <v>0</v>
      </c>
      <c r="W22" s="1">
        <v>6</v>
      </c>
    </row>
    <row r="23" spans="1:23" ht="16.5" customHeight="1">
      <c r="A23" s="5"/>
      <c r="B23" s="37" t="s">
        <v>35</v>
      </c>
      <c r="C23" s="24"/>
      <c r="D23" s="61"/>
      <c r="E23" s="2">
        <f t="shared" si="12"/>
        <v>2126</v>
      </c>
      <c r="F23" s="1">
        <v>1095</v>
      </c>
      <c r="G23" s="44">
        <v>1031</v>
      </c>
      <c r="H23" s="2">
        <f t="shared" si="12"/>
        <v>2192</v>
      </c>
      <c r="I23" s="1">
        <v>1114</v>
      </c>
      <c r="J23" s="1">
        <v>1078</v>
      </c>
      <c r="K23" s="1">
        <f t="shared" si="10"/>
        <v>2115</v>
      </c>
      <c r="L23" s="1">
        <v>1034</v>
      </c>
      <c r="M23" s="1">
        <v>1081</v>
      </c>
      <c r="N23" s="2">
        <f t="shared" si="11"/>
        <v>6433</v>
      </c>
      <c r="O23" s="1">
        <f t="shared" si="6"/>
        <v>3243</v>
      </c>
      <c r="P23" s="22">
        <f t="shared" si="6"/>
        <v>3190</v>
      </c>
      <c r="Q23" s="3">
        <f t="shared" si="13"/>
        <v>191</v>
      </c>
      <c r="R23" s="1">
        <v>59</v>
      </c>
      <c r="S23" s="1">
        <v>59</v>
      </c>
      <c r="T23" s="1">
        <v>58</v>
      </c>
      <c r="U23" s="1">
        <f t="shared" si="8"/>
        <v>176</v>
      </c>
      <c r="V23" s="1">
        <v>0</v>
      </c>
      <c r="W23" s="1">
        <v>15</v>
      </c>
    </row>
    <row r="24" spans="1:23" ht="16.5" customHeight="1">
      <c r="A24" s="5"/>
      <c r="B24" s="50" t="s">
        <v>36</v>
      </c>
      <c r="C24" s="10"/>
      <c r="D24" s="62"/>
      <c r="E24" s="20">
        <f aca="true" t="shared" si="14" ref="E24:E31">SUM(F24:G24)</f>
        <v>1819</v>
      </c>
      <c r="F24" s="19">
        <v>914</v>
      </c>
      <c r="G24" s="47">
        <v>905</v>
      </c>
      <c r="H24" s="20">
        <f aca="true" t="shared" si="15" ref="H24:H31">SUM(I24:J24)</f>
        <v>1837</v>
      </c>
      <c r="I24" s="19">
        <v>926</v>
      </c>
      <c r="J24" s="19">
        <v>911</v>
      </c>
      <c r="K24" s="19">
        <f t="shared" si="10"/>
        <v>1795</v>
      </c>
      <c r="L24" s="19">
        <v>917</v>
      </c>
      <c r="M24" s="19">
        <v>878</v>
      </c>
      <c r="N24" s="20">
        <f t="shared" si="11"/>
        <v>5451</v>
      </c>
      <c r="O24" s="19">
        <f t="shared" si="6"/>
        <v>2757</v>
      </c>
      <c r="P24" s="21">
        <f t="shared" si="6"/>
        <v>2694</v>
      </c>
      <c r="Q24" s="23">
        <f t="shared" si="13"/>
        <v>170</v>
      </c>
      <c r="R24" s="19">
        <v>56</v>
      </c>
      <c r="S24" s="19">
        <v>51</v>
      </c>
      <c r="T24" s="19">
        <v>50</v>
      </c>
      <c r="U24" s="47">
        <f t="shared" si="8"/>
        <v>157</v>
      </c>
      <c r="V24" s="19">
        <v>0</v>
      </c>
      <c r="W24" s="19">
        <v>13</v>
      </c>
    </row>
    <row r="25" spans="1:23" ht="16.5" customHeight="1">
      <c r="A25" s="5"/>
      <c r="B25" s="55" t="s">
        <v>37</v>
      </c>
      <c r="C25" s="5"/>
      <c r="D25" s="61"/>
      <c r="E25" s="2">
        <f t="shared" si="14"/>
        <v>884</v>
      </c>
      <c r="F25" s="1">
        <v>480</v>
      </c>
      <c r="G25" s="44">
        <v>404</v>
      </c>
      <c r="H25" s="51">
        <f t="shared" si="15"/>
        <v>936</v>
      </c>
      <c r="I25" s="52">
        <v>476</v>
      </c>
      <c r="J25" s="53">
        <v>460</v>
      </c>
      <c r="K25" s="2">
        <f t="shared" si="10"/>
        <v>974</v>
      </c>
      <c r="L25" s="1">
        <v>507</v>
      </c>
      <c r="M25" s="1">
        <v>467</v>
      </c>
      <c r="N25" s="2">
        <f aca="true" t="shared" si="16" ref="N25:N31">SUM(O25:P25)</f>
        <v>2794</v>
      </c>
      <c r="O25" s="1">
        <f t="shared" si="6"/>
        <v>1463</v>
      </c>
      <c r="P25" s="1">
        <f t="shared" si="6"/>
        <v>1331</v>
      </c>
      <c r="Q25" s="3">
        <f t="shared" si="13"/>
        <v>103</v>
      </c>
      <c r="R25" s="1">
        <v>29</v>
      </c>
      <c r="S25" s="1">
        <v>32</v>
      </c>
      <c r="T25" s="1">
        <v>31</v>
      </c>
      <c r="U25" s="1">
        <f t="shared" si="8"/>
        <v>92</v>
      </c>
      <c r="V25" s="1">
        <v>0</v>
      </c>
      <c r="W25" s="1">
        <v>11</v>
      </c>
    </row>
    <row r="26" spans="1:23" ht="16.5" customHeight="1">
      <c r="A26" s="5"/>
      <c r="B26" s="55" t="s">
        <v>38</v>
      </c>
      <c r="C26" s="56"/>
      <c r="D26" s="61"/>
      <c r="E26" s="2">
        <f t="shared" si="14"/>
        <v>2686</v>
      </c>
      <c r="F26" s="1">
        <v>1418</v>
      </c>
      <c r="G26" s="44">
        <v>1268</v>
      </c>
      <c r="H26" s="2">
        <f t="shared" si="15"/>
        <v>2731</v>
      </c>
      <c r="I26" s="1">
        <v>1458</v>
      </c>
      <c r="J26" s="44">
        <v>1273</v>
      </c>
      <c r="K26" s="2">
        <f t="shared" si="10"/>
        <v>2740</v>
      </c>
      <c r="L26" s="1">
        <v>1392</v>
      </c>
      <c r="M26" s="1">
        <v>1348</v>
      </c>
      <c r="N26" s="2">
        <f t="shared" si="16"/>
        <v>8157</v>
      </c>
      <c r="O26" s="1">
        <f t="shared" si="6"/>
        <v>4268</v>
      </c>
      <c r="P26" s="1">
        <f t="shared" si="6"/>
        <v>3889</v>
      </c>
      <c r="Q26" s="3">
        <f t="shared" si="13"/>
        <v>266</v>
      </c>
      <c r="R26" s="1">
        <v>74</v>
      </c>
      <c r="S26" s="1">
        <v>79</v>
      </c>
      <c r="T26" s="1">
        <v>75</v>
      </c>
      <c r="U26" s="1">
        <f t="shared" si="8"/>
        <v>228</v>
      </c>
      <c r="V26" s="1">
        <v>0</v>
      </c>
      <c r="W26" s="1">
        <v>38</v>
      </c>
    </row>
    <row r="27" spans="1:23" ht="16.5" customHeight="1">
      <c r="A27" s="5"/>
      <c r="B27" s="55" t="s">
        <v>39</v>
      </c>
      <c r="C27" s="56"/>
      <c r="D27" s="61"/>
      <c r="E27" s="2">
        <f t="shared" si="14"/>
        <v>464</v>
      </c>
      <c r="F27" s="1">
        <v>237</v>
      </c>
      <c r="G27" s="44">
        <v>227</v>
      </c>
      <c r="H27" s="2">
        <f t="shared" si="15"/>
        <v>462</v>
      </c>
      <c r="I27" s="1">
        <v>228</v>
      </c>
      <c r="J27" s="44">
        <v>234</v>
      </c>
      <c r="K27" s="2">
        <f t="shared" si="10"/>
        <v>519</v>
      </c>
      <c r="L27" s="1">
        <v>263</v>
      </c>
      <c r="M27" s="1">
        <v>256</v>
      </c>
      <c r="N27" s="2">
        <f t="shared" si="16"/>
        <v>1445</v>
      </c>
      <c r="O27" s="1">
        <f t="shared" si="6"/>
        <v>728</v>
      </c>
      <c r="P27" s="1">
        <f t="shared" si="6"/>
        <v>717</v>
      </c>
      <c r="Q27" s="3">
        <f t="shared" si="13"/>
        <v>50</v>
      </c>
      <c r="R27" s="1">
        <v>14</v>
      </c>
      <c r="S27" s="1">
        <v>14</v>
      </c>
      <c r="T27" s="1">
        <v>15</v>
      </c>
      <c r="U27" s="1">
        <f t="shared" si="8"/>
        <v>43</v>
      </c>
      <c r="V27" s="1">
        <v>0</v>
      </c>
      <c r="W27" s="1">
        <v>7</v>
      </c>
    </row>
    <row r="28" spans="1:23" ht="16.5" customHeight="1">
      <c r="A28" s="5"/>
      <c r="B28" s="55" t="s">
        <v>40</v>
      </c>
      <c r="C28" s="56"/>
      <c r="D28" s="61"/>
      <c r="E28" s="2">
        <f t="shared" si="14"/>
        <v>1089</v>
      </c>
      <c r="F28" s="1">
        <v>577</v>
      </c>
      <c r="G28" s="44">
        <v>512</v>
      </c>
      <c r="H28" s="2">
        <f t="shared" si="15"/>
        <v>1135</v>
      </c>
      <c r="I28" s="1">
        <v>562</v>
      </c>
      <c r="J28" s="44">
        <v>573</v>
      </c>
      <c r="K28" s="2">
        <f t="shared" si="10"/>
        <v>1072</v>
      </c>
      <c r="L28" s="1">
        <v>573</v>
      </c>
      <c r="M28" s="1">
        <v>499</v>
      </c>
      <c r="N28" s="2">
        <f t="shared" si="16"/>
        <v>3296</v>
      </c>
      <c r="O28" s="1">
        <f t="shared" si="6"/>
        <v>1712</v>
      </c>
      <c r="P28" s="22">
        <f t="shared" si="6"/>
        <v>1584</v>
      </c>
      <c r="Q28" s="3">
        <f t="shared" si="13"/>
        <v>122</v>
      </c>
      <c r="R28" s="1">
        <v>36</v>
      </c>
      <c r="S28" s="1">
        <v>34</v>
      </c>
      <c r="T28" s="1">
        <v>32</v>
      </c>
      <c r="U28" s="1">
        <f t="shared" si="8"/>
        <v>102</v>
      </c>
      <c r="V28" s="1">
        <v>0</v>
      </c>
      <c r="W28" s="1">
        <v>20</v>
      </c>
    </row>
    <row r="29" spans="1:23" ht="16.5" customHeight="1">
      <c r="A29" s="5"/>
      <c r="B29" s="46" t="s">
        <v>41</v>
      </c>
      <c r="C29" s="54"/>
      <c r="D29" s="62"/>
      <c r="E29" s="20">
        <f t="shared" si="14"/>
        <v>387</v>
      </c>
      <c r="F29" s="19">
        <v>203</v>
      </c>
      <c r="G29" s="47">
        <v>184</v>
      </c>
      <c r="H29" s="20">
        <f t="shared" si="15"/>
        <v>431</v>
      </c>
      <c r="I29" s="19">
        <v>241</v>
      </c>
      <c r="J29" s="47">
        <v>190</v>
      </c>
      <c r="K29" s="20">
        <f t="shared" si="10"/>
        <v>416</v>
      </c>
      <c r="L29" s="19">
        <v>210</v>
      </c>
      <c r="M29" s="19">
        <v>206</v>
      </c>
      <c r="N29" s="20">
        <f t="shared" si="16"/>
        <v>1234</v>
      </c>
      <c r="O29" s="19">
        <f>F29+I29+L29</f>
        <v>654</v>
      </c>
      <c r="P29" s="21">
        <f>G29+J29+M29</f>
        <v>580</v>
      </c>
      <c r="Q29" s="23">
        <f t="shared" si="13"/>
        <v>61</v>
      </c>
      <c r="R29" s="19">
        <v>14</v>
      </c>
      <c r="S29" s="19">
        <v>17</v>
      </c>
      <c r="T29" s="19">
        <v>18</v>
      </c>
      <c r="U29" s="47">
        <f t="shared" si="8"/>
        <v>49</v>
      </c>
      <c r="V29" s="19">
        <v>0</v>
      </c>
      <c r="W29" s="19">
        <v>12</v>
      </c>
    </row>
    <row r="30" spans="1:23" ht="16.5" customHeight="1">
      <c r="A30" s="5"/>
      <c r="B30" s="55" t="s">
        <v>42</v>
      </c>
      <c r="C30" s="56"/>
      <c r="D30" s="61"/>
      <c r="E30" s="2">
        <f t="shared" si="14"/>
        <v>547</v>
      </c>
      <c r="F30" s="1">
        <v>284</v>
      </c>
      <c r="G30" s="44">
        <v>263</v>
      </c>
      <c r="H30" s="2">
        <f t="shared" si="15"/>
        <v>641</v>
      </c>
      <c r="I30" s="1">
        <v>352</v>
      </c>
      <c r="J30" s="44">
        <v>289</v>
      </c>
      <c r="K30" s="2">
        <f t="shared" si="10"/>
        <v>590</v>
      </c>
      <c r="L30" s="1">
        <v>294</v>
      </c>
      <c r="M30" s="1">
        <v>296</v>
      </c>
      <c r="N30" s="2">
        <f t="shared" si="16"/>
        <v>1778</v>
      </c>
      <c r="O30" s="1">
        <f t="shared" si="6"/>
        <v>930</v>
      </c>
      <c r="P30" s="1">
        <f t="shared" si="6"/>
        <v>848</v>
      </c>
      <c r="Q30" s="3">
        <f t="shared" si="13"/>
        <v>65</v>
      </c>
      <c r="R30" s="1">
        <v>17</v>
      </c>
      <c r="S30" s="1">
        <v>20</v>
      </c>
      <c r="T30" s="1">
        <v>19</v>
      </c>
      <c r="U30" s="1">
        <f t="shared" si="8"/>
        <v>56</v>
      </c>
      <c r="V30" s="1">
        <v>0</v>
      </c>
      <c r="W30" s="1">
        <v>9</v>
      </c>
    </row>
    <row r="31" spans="1:23" ht="16.5" customHeight="1">
      <c r="A31" s="5"/>
      <c r="B31" s="55" t="s">
        <v>43</v>
      </c>
      <c r="C31" s="56"/>
      <c r="D31" s="61"/>
      <c r="E31" s="2">
        <f t="shared" si="14"/>
        <v>558</v>
      </c>
      <c r="F31" s="1">
        <v>278</v>
      </c>
      <c r="G31" s="44">
        <v>280</v>
      </c>
      <c r="H31" s="2">
        <f t="shared" si="15"/>
        <v>519</v>
      </c>
      <c r="I31" s="1">
        <v>299</v>
      </c>
      <c r="J31" s="44">
        <v>220</v>
      </c>
      <c r="K31" s="2">
        <f t="shared" si="10"/>
        <v>485</v>
      </c>
      <c r="L31" s="1">
        <v>251</v>
      </c>
      <c r="M31" s="1">
        <v>234</v>
      </c>
      <c r="N31" s="2">
        <f t="shared" si="16"/>
        <v>1562</v>
      </c>
      <c r="O31" s="1">
        <f t="shared" si="6"/>
        <v>828</v>
      </c>
      <c r="P31" s="1">
        <f t="shared" si="6"/>
        <v>734</v>
      </c>
      <c r="Q31" s="3">
        <f t="shared" si="13"/>
        <v>66</v>
      </c>
      <c r="R31" s="1">
        <v>19</v>
      </c>
      <c r="S31" s="1">
        <v>18</v>
      </c>
      <c r="T31" s="1">
        <v>18</v>
      </c>
      <c r="U31" s="1">
        <f t="shared" si="8"/>
        <v>55</v>
      </c>
      <c r="V31" s="1">
        <v>0</v>
      </c>
      <c r="W31" s="1">
        <v>11</v>
      </c>
    </row>
    <row r="32" spans="1:23" ht="16.5" customHeight="1">
      <c r="A32" s="5"/>
      <c r="B32" s="55" t="s">
        <v>44</v>
      </c>
      <c r="C32" s="56"/>
      <c r="D32" s="61"/>
      <c r="E32" s="2">
        <f aca="true" t="shared" si="17" ref="E32:E50">SUM(F32:G32)</f>
        <v>440</v>
      </c>
      <c r="F32" s="1">
        <v>222</v>
      </c>
      <c r="G32" s="44">
        <v>218</v>
      </c>
      <c r="H32" s="2">
        <f aca="true" t="shared" si="18" ref="H32:H50">SUM(I32:J32)</f>
        <v>464</v>
      </c>
      <c r="I32" s="1">
        <v>263</v>
      </c>
      <c r="J32" s="44">
        <v>201</v>
      </c>
      <c r="K32" s="2">
        <f aca="true" t="shared" si="19" ref="K32:K50">SUM(L32:M32)</f>
        <v>493</v>
      </c>
      <c r="L32" s="1">
        <v>272</v>
      </c>
      <c r="M32" s="1">
        <v>221</v>
      </c>
      <c r="N32" s="2">
        <f aca="true" t="shared" si="20" ref="N32:N45">SUM(O32:P32)</f>
        <v>1397</v>
      </c>
      <c r="O32" s="1">
        <f t="shared" si="6"/>
        <v>757</v>
      </c>
      <c r="P32" s="1">
        <f t="shared" si="6"/>
        <v>640</v>
      </c>
      <c r="Q32" s="3">
        <f t="shared" si="13"/>
        <v>50</v>
      </c>
      <c r="R32" s="1">
        <v>13</v>
      </c>
      <c r="S32" s="1">
        <v>13</v>
      </c>
      <c r="T32" s="1">
        <v>14</v>
      </c>
      <c r="U32" s="1">
        <f t="shared" si="8"/>
        <v>40</v>
      </c>
      <c r="V32" s="1">
        <v>0</v>
      </c>
      <c r="W32" s="1">
        <v>10</v>
      </c>
    </row>
    <row r="33" spans="1:23" ht="16.5" customHeight="1">
      <c r="A33" s="5"/>
      <c r="B33" s="55" t="s">
        <v>45</v>
      </c>
      <c r="C33" s="5"/>
      <c r="D33" s="61"/>
      <c r="E33" s="2">
        <f t="shared" si="17"/>
        <v>292</v>
      </c>
      <c r="F33" s="1">
        <v>159</v>
      </c>
      <c r="G33" s="44">
        <v>133</v>
      </c>
      <c r="H33" s="2">
        <f t="shared" si="18"/>
        <v>310</v>
      </c>
      <c r="I33" s="1">
        <v>165</v>
      </c>
      <c r="J33" s="44">
        <v>145</v>
      </c>
      <c r="K33" s="2">
        <f t="shared" si="19"/>
        <v>315</v>
      </c>
      <c r="L33" s="1">
        <v>179</v>
      </c>
      <c r="M33" s="1">
        <v>136</v>
      </c>
      <c r="N33" s="2">
        <f t="shared" si="20"/>
        <v>917</v>
      </c>
      <c r="O33" s="1">
        <f t="shared" si="6"/>
        <v>503</v>
      </c>
      <c r="P33" s="1">
        <f t="shared" si="6"/>
        <v>414</v>
      </c>
      <c r="Q33" s="3">
        <f t="shared" si="13"/>
        <v>34</v>
      </c>
      <c r="R33" s="1">
        <v>9</v>
      </c>
      <c r="S33" s="1">
        <v>10</v>
      </c>
      <c r="T33" s="1">
        <v>11</v>
      </c>
      <c r="U33" s="1">
        <f t="shared" si="8"/>
        <v>30</v>
      </c>
      <c r="V33" s="1">
        <v>0</v>
      </c>
      <c r="W33" s="1">
        <v>4</v>
      </c>
    </row>
    <row r="34" spans="1:23" ht="16.5" customHeight="1">
      <c r="A34" s="5"/>
      <c r="B34" s="46" t="s">
        <v>46</v>
      </c>
      <c r="C34" s="8"/>
      <c r="D34" s="62"/>
      <c r="E34" s="20">
        <f t="shared" si="17"/>
        <v>638</v>
      </c>
      <c r="F34" s="19">
        <v>308</v>
      </c>
      <c r="G34" s="47">
        <v>330</v>
      </c>
      <c r="H34" s="20">
        <f t="shared" si="18"/>
        <v>623</v>
      </c>
      <c r="I34" s="19">
        <v>301</v>
      </c>
      <c r="J34" s="47">
        <v>322</v>
      </c>
      <c r="K34" s="20">
        <f t="shared" si="19"/>
        <v>661</v>
      </c>
      <c r="L34" s="19">
        <v>326</v>
      </c>
      <c r="M34" s="19">
        <v>335</v>
      </c>
      <c r="N34" s="20">
        <f t="shared" si="20"/>
        <v>1922</v>
      </c>
      <c r="O34" s="19">
        <f t="shared" si="6"/>
        <v>935</v>
      </c>
      <c r="P34" s="21">
        <f t="shared" si="6"/>
        <v>987</v>
      </c>
      <c r="Q34" s="23">
        <f t="shared" si="13"/>
        <v>67</v>
      </c>
      <c r="R34" s="19">
        <v>19</v>
      </c>
      <c r="S34" s="19">
        <v>18</v>
      </c>
      <c r="T34" s="19">
        <v>19</v>
      </c>
      <c r="U34" s="47">
        <f t="shared" si="8"/>
        <v>56</v>
      </c>
      <c r="V34" s="19">
        <v>0</v>
      </c>
      <c r="W34" s="19">
        <v>11</v>
      </c>
    </row>
    <row r="35" spans="1:23" ht="16.5" customHeight="1">
      <c r="A35" s="5"/>
      <c r="B35" s="55" t="s">
        <v>47</v>
      </c>
      <c r="C35" s="5"/>
      <c r="D35" s="61"/>
      <c r="E35" s="2">
        <f t="shared" si="17"/>
        <v>197</v>
      </c>
      <c r="F35" s="1">
        <v>103</v>
      </c>
      <c r="G35" s="44">
        <v>94</v>
      </c>
      <c r="H35" s="2">
        <f t="shared" si="18"/>
        <v>193</v>
      </c>
      <c r="I35" s="1">
        <v>92</v>
      </c>
      <c r="J35" s="44">
        <v>101</v>
      </c>
      <c r="K35" s="2">
        <f t="shared" si="19"/>
        <v>191</v>
      </c>
      <c r="L35" s="1">
        <v>94</v>
      </c>
      <c r="M35" s="1">
        <v>97</v>
      </c>
      <c r="N35" s="2">
        <f t="shared" si="20"/>
        <v>581</v>
      </c>
      <c r="O35" s="1">
        <f t="shared" si="6"/>
        <v>289</v>
      </c>
      <c r="P35" s="1">
        <f t="shared" si="6"/>
        <v>292</v>
      </c>
      <c r="Q35" s="3">
        <f t="shared" si="13"/>
        <v>24</v>
      </c>
      <c r="R35" s="1">
        <v>7</v>
      </c>
      <c r="S35" s="1">
        <v>7</v>
      </c>
      <c r="T35" s="1">
        <v>7</v>
      </c>
      <c r="U35" s="1">
        <f t="shared" si="8"/>
        <v>21</v>
      </c>
      <c r="V35" s="1">
        <v>0</v>
      </c>
      <c r="W35" s="1">
        <v>3</v>
      </c>
    </row>
    <row r="36" spans="1:23" ht="16.5" customHeight="1">
      <c r="A36" s="5"/>
      <c r="B36" s="55" t="s">
        <v>48</v>
      </c>
      <c r="C36" s="5"/>
      <c r="D36" s="61"/>
      <c r="E36" s="2">
        <f t="shared" si="17"/>
        <v>328</v>
      </c>
      <c r="F36" s="1">
        <v>173</v>
      </c>
      <c r="G36" s="44">
        <v>155</v>
      </c>
      <c r="H36" s="2">
        <f t="shared" si="18"/>
        <v>369</v>
      </c>
      <c r="I36" s="1">
        <v>168</v>
      </c>
      <c r="J36" s="44">
        <v>201</v>
      </c>
      <c r="K36" s="2">
        <f t="shared" si="19"/>
        <v>358</v>
      </c>
      <c r="L36" s="1">
        <v>204</v>
      </c>
      <c r="M36" s="1">
        <v>154</v>
      </c>
      <c r="N36" s="2">
        <f t="shared" si="20"/>
        <v>1055</v>
      </c>
      <c r="O36" s="1">
        <f t="shared" si="6"/>
        <v>545</v>
      </c>
      <c r="P36" s="1">
        <f t="shared" si="6"/>
        <v>510</v>
      </c>
      <c r="Q36" s="3">
        <f t="shared" si="13"/>
        <v>43</v>
      </c>
      <c r="R36" s="1">
        <v>11</v>
      </c>
      <c r="S36" s="1">
        <v>12</v>
      </c>
      <c r="T36" s="1">
        <v>12</v>
      </c>
      <c r="U36" s="1">
        <f t="shared" si="8"/>
        <v>35</v>
      </c>
      <c r="V36" s="1">
        <v>0</v>
      </c>
      <c r="W36" s="1">
        <v>8</v>
      </c>
    </row>
    <row r="37" spans="1:23" ht="16.5" customHeight="1">
      <c r="A37" s="5"/>
      <c r="B37" s="55" t="s">
        <v>49</v>
      </c>
      <c r="C37" s="5"/>
      <c r="D37" s="61"/>
      <c r="E37" s="2">
        <f t="shared" si="17"/>
        <v>671</v>
      </c>
      <c r="F37" s="1">
        <v>376</v>
      </c>
      <c r="G37" s="44">
        <v>295</v>
      </c>
      <c r="H37" s="2">
        <f t="shared" si="18"/>
        <v>667</v>
      </c>
      <c r="I37" s="1">
        <v>318</v>
      </c>
      <c r="J37" s="44">
        <v>349</v>
      </c>
      <c r="K37" s="2">
        <f t="shared" si="19"/>
        <v>678</v>
      </c>
      <c r="L37" s="1">
        <v>338</v>
      </c>
      <c r="M37" s="1">
        <v>340</v>
      </c>
      <c r="N37" s="2">
        <f t="shared" si="20"/>
        <v>2016</v>
      </c>
      <c r="O37" s="1">
        <f t="shared" si="6"/>
        <v>1032</v>
      </c>
      <c r="P37" s="1">
        <f t="shared" si="6"/>
        <v>984</v>
      </c>
      <c r="Q37" s="3">
        <f t="shared" si="13"/>
        <v>66</v>
      </c>
      <c r="R37" s="1">
        <v>20</v>
      </c>
      <c r="S37" s="1">
        <v>17</v>
      </c>
      <c r="T37" s="1">
        <v>19</v>
      </c>
      <c r="U37" s="1">
        <f t="shared" si="8"/>
        <v>56</v>
      </c>
      <c r="V37" s="1">
        <v>0</v>
      </c>
      <c r="W37" s="1">
        <v>10</v>
      </c>
    </row>
    <row r="38" spans="1:23" ht="16.5" customHeight="1">
      <c r="A38" s="5"/>
      <c r="B38" s="55" t="s">
        <v>50</v>
      </c>
      <c r="C38" s="5"/>
      <c r="D38" s="61"/>
      <c r="E38" s="2">
        <f t="shared" si="17"/>
        <v>991</v>
      </c>
      <c r="F38" s="1">
        <v>504</v>
      </c>
      <c r="G38" s="44">
        <v>487</v>
      </c>
      <c r="H38" s="2">
        <f t="shared" si="18"/>
        <v>1025</v>
      </c>
      <c r="I38" s="1">
        <v>521</v>
      </c>
      <c r="J38" s="44">
        <v>504</v>
      </c>
      <c r="K38" s="2">
        <f t="shared" si="19"/>
        <v>992</v>
      </c>
      <c r="L38" s="1">
        <v>529</v>
      </c>
      <c r="M38" s="1">
        <v>463</v>
      </c>
      <c r="N38" s="2">
        <f t="shared" si="20"/>
        <v>3008</v>
      </c>
      <c r="O38" s="1">
        <f t="shared" si="6"/>
        <v>1554</v>
      </c>
      <c r="P38" s="1">
        <f t="shared" si="6"/>
        <v>1454</v>
      </c>
      <c r="Q38" s="3">
        <f t="shared" si="13"/>
        <v>92</v>
      </c>
      <c r="R38" s="1">
        <v>27</v>
      </c>
      <c r="S38" s="1">
        <v>27</v>
      </c>
      <c r="T38" s="1">
        <v>28</v>
      </c>
      <c r="U38" s="1">
        <f t="shared" si="8"/>
        <v>82</v>
      </c>
      <c r="V38" s="1">
        <v>0</v>
      </c>
      <c r="W38" s="1">
        <v>10</v>
      </c>
    </row>
    <row r="39" spans="1:23" ht="16.5" customHeight="1">
      <c r="A39" s="5"/>
      <c r="B39" s="46" t="s">
        <v>51</v>
      </c>
      <c r="C39" s="8"/>
      <c r="D39" s="62"/>
      <c r="E39" s="20">
        <f t="shared" si="17"/>
        <v>1294</v>
      </c>
      <c r="F39" s="19">
        <v>652</v>
      </c>
      <c r="G39" s="47">
        <v>642</v>
      </c>
      <c r="H39" s="20">
        <f t="shared" si="18"/>
        <v>1286</v>
      </c>
      <c r="I39" s="19">
        <v>707</v>
      </c>
      <c r="J39" s="47">
        <v>579</v>
      </c>
      <c r="K39" s="20">
        <f t="shared" si="19"/>
        <v>1288</v>
      </c>
      <c r="L39" s="19">
        <v>680</v>
      </c>
      <c r="M39" s="19">
        <v>608</v>
      </c>
      <c r="N39" s="20">
        <f t="shared" si="20"/>
        <v>3868</v>
      </c>
      <c r="O39" s="19">
        <f t="shared" si="6"/>
        <v>2039</v>
      </c>
      <c r="P39" s="21">
        <f t="shared" si="6"/>
        <v>1829</v>
      </c>
      <c r="Q39" s="23">
        <f t="shared" si="13"/>
        <v>118</v>
      </c>
      <c r="R39" s="19">
        <v>35</v>
      </c>
      <c r="S39" s="19">
        <v>35</v>
      </c>
      <c r="T39" s="19">
        <v>35</v>
      </c>
      <c r="U39" s="47">
        <f t="shared" si="8"/>
        <v>105</v>
      </c>
      <c r="V39" s="19">
        <v>0</v>
      </c>
      <c r="W39" s="19">
        <v>13</v>
      </c>
    </row>
    <row r="40" spans="1:23" ht="16.5" customHeight="1">
      <c r="A40" s="5"/>
      <c r="B40" s="55" t="s">
        <v>52</v>
      </c>
      <c r="C40" s="5"/>
      <c r="D40" s="61"/>
      <c r="E40" s="2">
        <f t="shared" si="17"/>
        <v>1017</v>
      </c>
      <c r="F40" s="1">
        <v>550</v>
      </c>
      <c r="G40" s="44">
        <v>467</v>
      </c>
      <c r="H40" s="2">
        <f t="shared" si="18"/>
        <v>998</v>
      </c>
      <c r="I40" s="1">
        <v>511</v>
      </c>
      <c r="J40" s="44">
        <v>487</v>
      </c>
      <c r="K40" s="2">
        <f t="shared" si="19"/>
        <v>973</v>
      </c>
      <c r="L40" s="1">
        <v>516</v>
      </c>
      <c r="M40" s="1">
        <v>457</v>
      </c>
      <c r="N40" s="2">
        <f t="shared" si="20"/>
        <v>2988</v>
      </c>
      <c r="O40" s="1">
        <f t="shared" si="6"/>
        <v>1577</v>
      </c>
      <c r="P40" s="1">
        <f t="shared" si="6"/>
        <v>1411</v>
      </c>
      <c r="Q40" s="3">
        <f t="shared" si="13"/>
        <v>94</v>
      </c>
      <c r="R40" s="1">
        <v>27</v>
      </c>
      <c r="S40" s="1">
        <v>27</v>
      </c>
      <c r="T40" s="1">
        <v>27</v>
      </c>
      <c r="U40" s="1">
        <f t="shared" si="8"/>
        <v>81</v>
      </c>
      <c r="V40" s="1">
        <v>0</v>
      </c>
      <c r="W40" s="1">
        <v>13</v>
      </c>
    </row>
    <row r="41" spans="1:23" ht="16.5" customHeight="1">
      <c r="A41" s="5"/>
      <c r="B41" s="55" t="s">
        <v>53</v>
      </c>
      <c r="C41" s="5"/>
      <c r="D41" s="61"/>
      <c r="E41" s="2">
        <f t="shared" si="17"/>
        <v>896</v>
      </c>
      <c r="F41" s="1">
        <v>447</v>
      </c>
      <c r="G41" s="44">
        <v>449</v>
      </c>
      <c r="H41" s="2">
        <f t="shared" si="18"/>
        <v>855</v>
      </c>
      <c r="I41" s="1">
        <v>434</v>
      </c>
      <c r="J41" s="44">
        <v>421</v>
      </c>
      <c r="K41" s="2">
        <f t="shared" si="19"/>
        <v>870</v>
      </c>
      <c r="L41" s="1">
        <v>457</v>
      </c>
      <c r="M41" s="1">
        <v>413</v>
      </c>
      <c r="N41" s="2">
        <f t="shared" si="20"/>
        <v>2621</v>
      </c>
      <c r="O41" s="1">
        <f t="shared" si="6"/>
        <v>1338</v>
      </c>
      <c r="P41" s="1">
        <f t="shared" si="6"/>
        <v>1283</v>
      </c>
      <c r="Q41" s="3">
        <f t="shared" si="13"/>
        <v>92</v>
      </c>
      <c r="R41" s="1">
        <v>26</v>
      </c>
      <c r="S41" s="1">
        <v>24</v>
      </c>
      <c r="T41" s="1">
        <v>25</v>
      </c>
      <c r="U41" s="1">
        <f t="shared" si="8"/>
        <v>75</v>
      </c>
      <c r="V41" s="1">
        <v>0</v>
      </c>
      <c r="W41" s="1">
        <v>17</v>
      </c>
    </row>
    <row r="42" spans="1:23" ht="16.5" customHeight="1">
      <c r="A42" s="5"/>
      <c r="B42" s="55" t="s">
        <v>54</v>
      </c>
      <c r="C42" s="5"/>
      <c r="D42" s="61"/>
      <c r="E42" s="2">
        <f t="shared" si="17"/>
        <v>653</v>
      </c>
      <c r="F42" s="1">
        <v>321</v>
      </c>
      <c r="G42" s="44">
        <v>332</v>
      </c>
      <c r="H42" s="2">
        <f t="shared" si="18"/>
        <v>630</v>
      </c>
      <c r="I42" s="1">
        <v>345</v>
      </c>
      <c r="J42" s="44">
        <v>285</v>
      </c>
      <c r="K42" s="2">
        <f t="shared" si="19"/>
        <v>653</v>
      </c>
      <c r="L42" s="1">
        <v>356</v>
      </c>
      <c r="M42" s="1">
        <v>297</v>
      </c>
      <c r="N42" s="2">
        <f t="shared" si="20"/>
        <v>1936</v>
      </c>
      <c r="O42" s="1">
        <f t="shared" si="6"/>
        <v>1022</v>
      </c>
      <c r="P42" s="1">
        <f t="shared" si="6"/>
        <v>914</v>
      </c>
      <c r="Q42" s="3">
        <f t="shared" si="13"/>
        <v>61</v>
      </c>
      <c r="R42" s="1">
        <v>18</v>
      </c>
      <c r="S42" s="1">
        <v>18</v>
      </c>
      <c r="T42" s="1">
        <v>18</v>
      </c>
      <c r="U42" s="1">
        <f t="shared" si="8"/>
        <v>54</v>
      </c>
      <c r="V42" s="1">
        <v>0</v>
      </c>
      <c r="W42" s="1">
        <v>7</v>
      </c>
    </row>
    <row r="43" spans="1:23" ht="16.5" customHeight="1">
      <c r="A43" s="5"/>
      <c r="B43" s="64" t="s">
        <v>79</v>
      </c>
      <c r="C43" s="64"/>
      <c r="D43" s="61"/>
      <c r="E43" s="2">
        <f t="shared" si="17"/>
        <v>602</v>
      </c>
      <c r="F43" s="4">
        <v>323</v>
      </c>
      <c r="G43" s="58">
        <v>279</v>
      </c>
      <c r="H43" s="2">
        <f t="shared" si="18"/>
        <v>553</v>
      </c>
      <c r="I43" s="4">
        <v>296</v>
      </c>
      <c r="J43" s="58">
        <v>257</v>
      </c>
      <c r="K43" s="2">
        <f t="shared" si="19"/>
        <v>539</v>
      </c>
      <c r="L43" s="4">
        <v>269</v>
      </c>
      <c r="M43" s="4">
        <v>270</v>
      </c>
      <c r="N43" s="2">
        <f t="shared" si="20"/>
        <v>1694</v>
      </c>
      <c r="O43" s="1">
        <f t="shared" si="6"/>
        <v>888</v>
      </c>
      <c r="P43" s="22">
        <f t="shared" si="6"/>
        <v>806</v>
      </c>
      <c r="Q43" s="3">
        <f t="shared" si="13"/>
        <v>52</v>
      </c>
      <c r="R43" s="4">
        <v>16</v>
      </c>
      <c r="S43" s="4">
        <v>15</v>
      </c>
      <c r="T43" s="4">
        <v>14</v>
      </c>
      <c r="U43" s="1">
        <f t="shared" si="8"/>
        <v>45</v>
      </c>
      <c r="V43" s="4">
        <v>0</v>
      </c>
      <c r="W43" s="4">
        <v>7</v>
      </c>
    </row>
    <row r="44" spans="2:23" ht="16.5" customHeight="1">
      <c r="B44" s="59" t="s">
        <v>74</v>
      </c>
      <c r="C44" s="59"/>
      <c r="D44" s="62"/>
      <c r="E44" s="20">
        <f t="shared" si="17"/>
        <v>482</v>
      </c>
      <c r="F44" s="30">
        <v>231</v>
      </c>
      <c r="G44" s="60">
        <v>251</v>
      </c>
      <c r="H44" s="20">
        <f t="shared" si="18"/>
        <v>507</v>
      </c>
      <c r="I44" s="30">
        <v>254</v>
      </c>
      <c r="J44" s="60">
        <v>253</v>
      </c>
      <c r="K44" s="20">
        <f t="shared" si="19"/>
        <v>476</v>
      </c>
      <c r="L44" s="30">
        <v>247</v>
      </c>
      <c r="M44" s="30">
        <v>229</v>
      </c>
      <c r="N44" s="20">
        <f t="shared" si="20"/>
        <v>1465</v>
      </c>
      <c r="O44" s="19">
        <f t="shared" si="6"/>
        <v>732</v>
      </c>
      <c r="P44" s="21">
        <f t="shared" si="6"/>
        <v>733</v>
      </c>
      <c r="Q44" s="23">
        <f t="shared" si="13"/>
        <v>49</v>
      </c>
      <c r="R44" s="30">
        <v>16</v>
      </c>
      <c r="S44" s="30">
        <v>15</v>
      </c>
      <c r="T44" s="30">
        <v>14</v>
      </c>
      <c r="U44" s="47">
        <f t="shared" si="8"/>
        <v>45</v>
      </c>
      <c r="V44" s="30">
        <v>0</v>
      </c>
      <c r="W44" s="30">
        <v>4</v>
      </c>
    </row>
    <row r="45" spans="2:23" ht="16.5" customHeight="1">
      <c r="B45" s="57" t="s">
        <v>80</v>
      </c>
      <c r="C45" s="57"/>
      <c r="D45" s="61"/>
      <c r="E45" s="2">
        <f t="shared" si="17"/>
        <v>299</v>
      </c>
      <c r="F45" s="4">
        <v>145</v>
      </c>
      <c r="G45" s="58">
        <v>154</v>
      </c>
      <c r="H45" s="2">
        <f t="shared" si="18"/>
        <v>290</v>
      </c>
      <c r="I45" s="4">
        <v>146</v>
      </c>
      <c r="J45" s="58">
        <v>144</v>
      </c>
      <c r="K45" s="2">
        <f t="shared" si="19"/>
        <v>309</v>
      </c>
      <c r="L45" s="4">
        <v>162</v>
      </c>
      <c r="M45" s="4">
        <v>147</v>
      </c>
      <c r="N45" s="2">
        <f t="shared" si="20"/>
        <v>898</v>
      </c>
      <c r="O45" s="1">
        <f t="shared" si="6"/>
        <v>453</v>
      </c>
      <c r="P45" s="1">
        <f t="shared" si="6"/>
        <v>445</v>
      </c>
      <c r="Q45" s="3">
        <f t="shared" si="13"/>
        <v>29</v>
      </c>
      <c r="R45" s="4">
        <v>8</v>
      </c>
      <c r="S45" s="4">
        <v>9</v>
      </c>
      <c r="T45" s="4">
        <v>9</v>
      </c>
      <c r="U45" s="1">
        <f t="shared" si="8"/>
        <v>26</v>
      </c>
      <c r="V45" s="4">
        <v>0</v>
      </c>
      <c r="W45" s="4">
        <v>3</v>
      </c>
    </row>
    <row r="46" spans="2:23" ht="16.5" customHeight="1">
      <c r="B46" s="57" t="s">
        <v>75</v>
      </c>
      <c r="C46" s="57"/>
      <c r="D46" s="61"/>
      <c r="E46" s="2">
        <f t="shared" si="17"/>
        <v>280</v>
      </c>
      <c r="F46" s="4">
        <v>164</v>
      </c>
      <c r="G46" s="58">
        <v>116</v>
      </c>
      <c r="H46" s="2">
        <f t="shared" si="18"/>
        <v>234</v>
      </c>
      <c r="I46" s="4">
        <v>107</v>
      </c>
      <c r="J46" s="58">
        <v>127</v>
      </c>
      <c r="K46" s="2">
        <f t="shared" si="19"/>
        <v>246</v>
      </c>
      <c r="L46" s="4">
        <v>125</v>
      </c>
      <c r="M46" s="4">
        <v>121</v>
      </c>
      <c r="N46" s="2">
        <f>SUM(O46:P46)</f>
        <v>760</v>
      </c>
      <c r="O46" s="1">
        <f t="shared" si="6"/>
        <v>396</v>
      </c>
      <c r="P46" s="1">
        <f t="shared" si="6"/>
        <v>364</v>
      </c>
      <c r="Q46" s="3">
        <f t="shared" si="13"/>
        <v>27</v>
      </c>
      <c r="R46" s="4">
        <v>8</v>
      </c>
      <c r="S46" s="4">
        <v>7</v>
      </c>
      <c r="T46" s="4">
        <v>7</v>
      </c>
      <c r="U46" s="1">
        <f t="shared" si="8"/>
        <v>22</v>
      </c>
      <c r="V46" s="4">
        <v>0</v>
      </c>
      <c r="W46" s="4">
        <v>5</v>
      </c>
    </row>
    <row r="47" spans="2:23" ht="16.5" customHeight="1">
      <c r="B47" s="57" t="s">
        <v>76</v>
      </c>
      <c r="C47" s="57"/>
      <c r="D47" s="61"/>
      <c r="E47" s="2">
        <f t="shared" si="17"/>
        <v>350</v>
      </c>
      <c r="F47" s="4">
        <v>200</v>
      </c>
      <c r="G47" s="58">
        <v>150</v>
      </c>
      <c r="H47" s="2">
        <f t="shared" si="18"/>
        <v>352</v>
      </c>
      <c r="I47" s="4">
        <v>183</v>
      </c>
      <c r="J47" s="58">
        <v>169</v>
      </c>
      <c r="K47" s="2">
        <f t="shared" si="19"/>
        <v>371</v>
      </c>
      <c r="L47" s="4">
        <v>194</v>
      </c>
      <c r="M47" s="4">
        <v>177</v>
      </c>
      <c r="N47" s="2">
        <f>SUM(O47:P47)</f>
        <v>1073</v>
      </c>
      <c r="O47" s="1">
        <f t="shared" si="6"/>
        <v>577</v>
      </c>
      <c r="P47" s="1">
        <f t="shared" si="6"/>
        <v>496</v>
      </c>
      <c r="Q47" s="3">
        <f t="shared" si="13"/>
        <v>55</v>
      </c>
      <c r="R47" s="4">
        <v>14</v>
      </c>
      <c r="S47" s="4">
        <v>15</v>
      </c>
      <c r="T47" s="4">
        <v>15</v>
      </c>
      <c r="U47" s="1">
        <f t="shared" si="8"/>
        <v>44</v>
      </c>
      <c r="V47" s="4">
        <v>0</v>
      </c>
      <c r="W47" s="4">
        <v>11</v>
      </c>
    </row>
    <row r="48" spans="2:23" ht="16.5" customHeight="1">
      <c r="B48" s="57" t="s">
        <v>77</v>
      </c>
      <c r="C48" s="57"/>
      <c r="D48" s="61"/>
      <c r="E48" s="2">
        <f t="shared" si="17"/>
        <v>489</v>
      </c>
      <c r="F48" s="4">
        <v>251</v>
      </c>
      <c r="G48" s="58">
        <v>238</v>
      </c>
      <c r="H48" s="2">
        <f t="shared" si="18"/>
        <v>526</v>
      </c>
      <c r="I48" s="4">
        <v>277</v>
      </c>
      <c r="J48" s="58">
        <v>249</v>
      </c>
      <c r="K48" s="2">
        <f t="shared" si="19"/>
        <v>520</v>
      </c>
      <c r="L48" s="4">
        <v>272</v>
      </c>
      <c r="M48" s="4">
        <v>248</v>
      </c>
      <c r="N48" s="2">
        <f>SUM(O48:P48)</f>
        <v>1535</v>
      </c>
      <c r="O48" s="1">
        <f t="shared" si="6"/>
        <v>800</v>
      </c>
      <c r="P48" s="1">
        <f t="shared" si="6"/>
        <v>735</v>
      </c>
      <c r="Q48" s="3">
        <f t="shared" si="13"/>
        <v>60</v>
      </c>
      <c r="R48" s="4">
        <v>15</v>
      </c>
      <c r="S48" s="4">
        <v>16</v>
      </c>
      <c r="T48" s="4">
        <v>16</v>
      </c>
      <c r="U48" s="1">
        <f t="shared" si="8"/>
        <v>47</v>
      </c>
      <c r="V48" s="4">
        <v>0</v>
      </c>
      <c r="W48" s="4">
        <v>13</v>
      </c>
    </row>
    <row r="49" spans="2:23" ht="16.5" customHeight="1">
      <c r="B49" s="57" t="s">
        <v>81</v>
      </c>
      <c r="C49" s="57"/>
      <c r="D49" s="61"/>
      <c r="E49" s="2">
        <f t="shared" si="17"/>
        <v>352</v>
      </c>
      <c r="F49" s="4">
        <v>206</v>
      </c>
      <c r="G49" s="58">
        <v>146</v>
      </c>
      <c r="H49" s="2">
        <f t="shared" si="18"/>
        <v>300</v>
      </c>
      <c r="I49" s="4">
        <v>163</v>
      </c>
      <c r="J49" s="58">
        <v>137</v>
      </c>
      <c r="K49" s="2">
        <f t="shared" si="19"/>
        <v>311</v>
      </c>
      <c r="L49" s="4">
        <v>156</v>
      </c>
      <c r="M49" s="4">
        <v>155</v>
      </c>
      <c r="N49" s="2">
        <f>SUM(O49:P49)</f>
        <v>963</v>
      </c>
      <c r="O49" s="1">
        <f t="shared" si="6"/>
        <v>525</v>
      </c>
      <c r="P49" s="1">
        <f t="shared" si="6"/>
        <v>438</v>
      </c>
      <c r="Q49" s="3">
        <f t="shared" si="13"/>
        <v>40</v>
      </c>
      <c r="R49" s="4">
        <v>12</v>
      </c>
      <c r="S49" s="4">
        <v>11</v>
      </c>
      <c r="T49" s="4">
        <v>10</v>
      </c>
      <c r="U49" s="1">
        <f t="shared" si="8"/>
        <v>33</v>
      </c>
      <c r="V49" s="4">
        <v>0</v>
      </c>
      <c r="W49" s="4">
        <v>7</v>
      </c>
    </row>
    <row r="50" spans="1:23" ht="16.5" customHeight="1">
      <c r="A50" s="5"/>
      <c r="B50" s="55" t="s">
        <v>83</v>
      </c>
      <c r="C50" s="5"/>
      <c r="D50" s="61"/>
      <c r="E50" s="43">
        <f t="shared" si="17"/>
        <v>935</v>
      </c>
      <c r="F50" s="1">
        <v>463</v>
      </c>
      <c r="G50" s="44">
        <v>472</v>
      </c>
      <c r="H50" s="43">
        <f t="shared" si="18"/>
        <v>978</v>
      </c>
      <c r="I50" s="1">
        <v>515</v>
      </c>
      <c r="J50" s="44">
        <v>463</v>
      </c>
      <c r="K50" s="43">
        <f t="shared" si="19"/>
        <v>1045</v>
      </c>
      <c r="L50" s="1">
        <v>543</v>
      </c>
      <c r="M50" s="1">
        <v>502</v>
      </c>
      <c r="N50" s="2">
        <f>SUM(O50:P50)</f>
        <v>2958</v>
      </c>
      <c r="O50" s="1">
        <f t="shared" si="6"/>
        <v>1521</v>
      </c>
      <c r="P50" s="1">
        <f t="shared" si="6"/>
        <v>1437</v>
      </c>
      <c r="Q50" s="3">
        <f t="shared" si="13"/>
        <v>97</v>
      </c>
      <c r="R50" s="1">
        <v>27</v>
      </c>
      <c r="S50" s="1">
        <v>26</v>
      </c>
      <c r="T50" s="1">
        <v>30</v>
      </c>
      <c r="U50" s="1">
        <f t="shared" si="8"/>
        <v>83</v>
      </c>
      <c r="V50" s="1">
        <v>0</v>
      </c>
      <c r="W50" s="1">
        <v>14</v>
      </c>
    </row>
    <row r="51" spans="2:23" ht="16.5" customHeight="1">
      <c r="B51" s="5"/>
      <c r="C51" s="5"/>
      <c r="D51" s="61"/>
      <c r="E51" s="61"/>
      <c r="F51" s="58"/>
      <c r="G51" s="58"/>
      <c r="H51" s="61"/>
      <c r="I51" s="58"/>
      <c r="J51" s="58"/>
      <c r="K51" s="61"/>
      <c r="L51" s="4"/>
      <c r="M51" s="4"/>
      <c r="N51" s="61"/>
      <c r="O51" s="58"/>
      <c r="P51" s="4"/>
      <c r="Q51" s="6"/>
      <c r="R51" s="58"/>
      <c r="S51" s="58"/>
      <c r="T51" s="58"/>
      <c r="U51" s="58"/>
      <c r="V51" s="4"/>
      <c r="W51" s="4"/>
    </row>
    <row r="52" spans="2:23" ht="16.5" customHeight="1">
      <c r="B52" s="55" t="s">
        <v>55</v>
      </c>
      <c r="C52" s="5"/>
      <c r="D52" s="61"/>
      <c r="E52" s="2">
        <f>SUM(E25:E50)+E17+E9</f>
        <v>38006</v>
      </c>
      <c r="F52" s="1">
        <f aca="true" t="shared" si="21" ref="F52:L52">SUM(F25:F50)+F17+F9</f>
        <v>19548</v>
      </c>
      <c r="G52" s="44">
        <f t="shared" si="21"/>
        <v>18458</v>
      </c>
      <c r="H52" s="2">
        <f t="shared" si="21"/>
        <v>38076</v>
      </c>
      <c r="I52" s="1">
        <f t="shared" si="21"/>
        <v>19854</v>
      </c>
      <c r="J52" s="44">
        <f t="shared" si="21"/>
        <v>18222</v>
      </c>
      <c r="K52" s="2">
        <f t="shared" si="21"/>
        <v>37886</v>
      </c>
      <c r="L52" s="1">
        <f t="shared" si="21"/>
        <v>19610</v>
      </c>
      <c r="M52" s="1">
        <f aca="true" t="shared" si="22" ref="M52:W52">SUM(M25:M50)+M17+M9</f>
        <v>18276</v>
      </c>
      <c r="N52" s="2">
        <f t="shared" si="22"/>
        <v>113968</v>
      </c>
      <c r="O52" s="1">
        <f t="shared" si="22"/>
        <v>59012</v>
      </c>
      <c r="P52" s="1">
        <f t="shared" si="22"/>
        <v>54956</v>
      </c>
      <c r="Q52" s="49">
        <f t="shared" si="22"/>
        <v>3779</v>
      </c>
      <c r="R52" s="1">
        <f t="shared" si="22"/>
        <v>1137</v>
      </c>
      <c r="S52" s="1">
        <f t="shared" si="22"/>
        <v>1099</v>
      </c>
      <c r="T52" s="1">
        <f t="shared" si="22"/>
        <v>1093</v>
      </c>
      <c r="U52" s="1">
        <f t="shared" si="22"/>
        <v>3329</v>
      </c>
      <c r="V52" s="1">
        <f t="shared" si="22"/>
        <v>0</v>
      </c>
      <c r="W52" s="1">
        <f t="shared" si="22"/>
        <v>450</v>
      </c>
    </row>
    <row r="53" spans="2:22" ht="16.5" customHeight="1">
      <c r="B53" s="5"/>
      <c r="C53" s="5"/>
      <c r="D53" s="61"/>
      <c r="E53" s="61"/>
      <c r="F53" s="58"/>
      <c r="G53" s="58"/>
      <c r="H53" s="58"/>
      <c r="I53" s="58"/>
      <c r="J53" s="58"/>
      <c r="K53" s="61"/>
      <c r="L53" s="4"/>
      <c r="M53" s="4"/>
      <c r="N53" s="61"/>
      <c r="O53" s="58"/>
      <c r="P53" s="4"/>
      <c r="Q53" s="6"/>
      <c r="R53" s="58"/>
      <c r="S53" s="58"/>
      <c r="T53" s="58"/>
      <c r="U53" s="58"/>
      <c r="V53" s="58"/>
    </row>
    <row r="54" spans="2:23" ht="16.5" customHeight="1">
      <c r="B54" s="55" t="s">
        <v>56</v>
      </c>
      <c r="C54" s="5"/>
      <c r="D54" s="61"/>
      <c r="E54" s="2">
        <f aca="true" t="shared" si="23" ref="E54:E65">SUM(F54:G54)</f>
        <v>569</v>
      </c>
      <c r="F54" s="1">
        <v>290</v>
      </c>
      <c r="G54" s="1">
        <v>279</v>
      </c>
      <c r="H54" s="1">
        <f aca="true" t="shared" si="24" ref="H54:H65">SUM(I54:J54)</f>
        <v>572</v>
      </c>
      <c r="I54" s="1">
        <v>311</v>
      </c>
      <c r="J54" s="1">
        <v>261</v>
      </c>
      <c r="K54" s="1">
        <f aca="true" t="shared" si="25" ref="K54:K65">SUM(L54:M54)</f>
        <v>568</v>
      </c>
      <c r="L54" s="1">
        <v>290</v>
      </c>
      <c r="M54" s="1">
        <v>278</v>
      </c>
      <c r="N54" s="2">
        <f aca="true" t="shared" si="26" ref="N54:N65">SUM(O54:P54)</f>
        <v>1709</v>
      </c>
      <c r="O54" s="1">
        <f aca="true" t="shared" si="27" ref="O54:O65">F54+I54+L54</f>
        <v>891</v>
      </c>
      <c r="P54" s="1">
        <f aca="true" t="shared" si="28" ref="P54:P65">G54+J54+M54</f>
        <v>818</v>
      </c>
      <c r="Q54" s="3">
        <f aca="true" t="shared" si="29" ref="Q54:Q65">SUM(U54:W54)</f>
        <v>59</v>
      </c>
      <c r="R54" s="1">
        <v>16</v>
      </c>
      <c r="S54" s="1">
        <v>18</v>
      </c>
      <c r="T54" s="1">
        <v>19</v>
      </c>
      <c r="U54" s="1">
        <f aca="true" t="shared" si="30" ref="U54:U65">SUM(R54:T54)</f>
        <v>53</v>
      </c>
      <c r="V54" s="1">
        <v>0</v>
      </c>
      <c r="W54" s="1">
        <v>6</v>
      </c>
    </row>
    <row r="55" spans="2:23" ht="16.5" customHeight="1">
      <c r="B55" s="55" t="s">
        <v>78</v>
      </c>
      <c r="C55" s="5"/>
      <c r="D55" s="61"/>
      <c r="E55" s="2">
        <f t="shared" si="23"/>
        <v>2177</v>
      </c>
      <c r="F55" s="1">
        <v>1047</v>
      </c>
      <c r="G55" s="1">
        <v>1130</v>
      </c>
      <c r="H55" s="1">
        <f t="shared" si="24"/>
        <v>2198</v>
      </c>
      <c r="I55" s="1">
        <v>1114</v>
      </c>
      <c r="J55" s="1">
        <v>1084</v>
      </c>
      <c r="K55" s="1">
        <f t="shared" si="25"/>
        <v>2128</v>
      </c>
      <c r="L55" s="1">
        <v>1149</v>
      </c>
      <c r="M55" s="1">
        <v>979</v>
      </c>
      <c r="N55" s="2">
        <f t="shared" si="26"/>
        <v>6503</v>
      </c>
      <c r="O55" s="1">
        <f t="shared" si="27"/>
        <v>3310</v>
      </c>
      <c r="P55" s="1">
        <f t="shared" si="28"/>
        <v>3193</v>
      </c>
      <c r="Q55" s="3">
        <f>SUM(U55:W55)</f>
        <v>211</v>
      </c>
      <c r="R55" s="1">
        <v>60</v>
      </c>
      <c r="S55" s="1">
        <v>60</v>
      </c>
      <c r="T55" s="1">
        <v>60</v>
      </c>
      <c r="U55" s="1">
        <f t="shared" si="30"/>
        <v>180</v>
      </c>
      <c r="V55" s="1">
        <v>0</v>
      </c>
      <c r="W55" s="1">
        <v>31</v>
      </c>
    </row>
    <row r="56" spans="1:23" ht="16.5" customHeight="1">
      <c r="A56" s="5"/>
      <c r="B56" s="55" t="s">
        <v>57</v>
      </c>
      <c r="C56" s="5"/>
      <c r="D56" s="61"/>
      <c r="E56" s="2">
        <f t="shared" si="23"/>
        <v>806</v>
      </c>
      <c r="F56" s="1">
        <v>430</v>
      </c>
      <c r="G56" s="1">
        <v>376</v>
      </c>
      <c r="H56" s="1">
        <f t="shared" si="24"/>
        <v>857</v>
      </c>
      <c r="I56" s="1">
        <v>441</v>
      </c>
      <c r="J56" s="1">
        <v>416</v>
      </c>
      <c r="K56" s="1">
        <f t="shared" si="25"/>
        <v>862</v>
      </c>
      <c r="L56" s="1">
        <v>454</v>
      </c>
      <c r="M56" s="1">
        <v>408</v>
      </c>
      <c r="N56" s="2">
        <f t="shared" si="26"/>
        <v>2525</v>
      </c>
      <c r="O56" s="1">
        <f t="shared" si="27"/>
        <v>1325</v>
      </c>
      <c r="P56" s="1">
        <f t="shared" si="28"/>
        <v>1200</v>
      </c>
      <c r="Q56" s="3">
        <f t="shared" si="29"/>
        <v>85</v>
      </c>
      <c r="R56" s="1">
        <v>24</v>
      </c>
      <c r="S56" s="1">
        <v>25</v>
      </c>
      <c r="T56" s="1">
        <v>25</v>
      </c>
      <c r="U56" s="1">
        <f t="shared" si="30"/>
        <v>74</v>
      </c>
      <c r="V56" s="1">
        <v>0</v>
      </c>
      <c r="W56" s="1">
        <v>11</v>
      </c>
    </row>
    <row r="57" spans="1:23" ht="16.5" customHeight="1">
      <c r="A57" s="5"/>
      <c r="B57" s="55" t="s">
        <v>58</v>
      </c>
      <c r="C57" s="5"/>
      <c r="D57" s="61"/>
      <c r="E57" s="2">
        <f t="shared" si="23"/>
        <v>197</v>
      </c>
      <c r="F57" s="1">
        <v>95</v>
      </c>
      <c r="G57" s="1">
        <v>102</v>
      </c>
      <c r="H57" s="1">
        <f t="shared" si="24"/>
        <v>188</v>
      </c>
      <c r="I57" s="1">
        <v>103</v>
      </c>
      <c r="J57" s="1">
        <v>85</v>
      </c>
      <c r="K57" s="1">
        <f t="shared" si="25"/>
        <v>185</v>
      </c>
      <c r="L57" s="1">
        <v>91</v>
      </c>
      <c r="M57" s="1">
        <v>94</v>
      </c>
      <c r="N57" s="2">
        <f t="shared" si="26"/>
        <v>570</v>
      </c>
      <c r="O57" s="1">
        <f t="shared" si="27"/>
        <v>289</v>
      </c>
      <c r="P57" s="1">
        <f t="shared" si="28"/>
        <v>281</v>
      </c>
      <c r="Q57" s="3">
        <f t="shared" si="29"/>
        <v>25</v>
      </c>
      <c r="R57" s="1">
        <v>7</v>
      </c>
      <c r="S57" s="1">
        <v>6</v>
      </c>
      <c r="T57" s="1">
        <v>6</v>
      </c>
      <c r="U57" s="1">
        <f t="shared" si="30"/>
        <v>19</v>
      </c>
      <c r="V57" s="1">
        <v>0</v>
      </c>
      <c r="W57" s="1">
        <v>6</v>
      </c>
    </row>
    <row r="58" spans="1:23" ht="16.5" customHeight="1">
      <c r="A58" s="5"/>
      <c r="B58" s="46" t="s">
        <v>59</v>
      </c>
      <c r="C58" s="8"/>
      <c r="D58" s="62"/>
      <c r="E58" s="20">
        <f t="shared" si="23"/>
        <v>122</v>
      </c>
      <c r="F58" s="19">
        <v>66</v>
      </c>
      <c r="G58" s="19">
        <v>56</v>
      </c>
      <c r="H58" s="19">
        <f t="shared" si="24"/>
        <v>100</v>
      </c>
      <c r="I58" s="19">
        <v>55</v>
      </c>
      <c r="J58" s="19">
        <v>45</v>
      </c>
      <c r="K58" s="19">
        <f t="shared" si="25"/>
        <v>119</v>
      </c>
      <c r="L58" s="19">
        <v>62</v>
      </c>
      <c r="M58" s="19">
        <v>57</v>
      </c>
      <c r="N58" s="20">
        <f t="shared" si="26"/>
        <v>341</v>
      </c>
      <c r="O58" s="19">
        <f t="shared" si="27"/>
        <v>183</v>
      </c>
      <c r="P58" s="19">
        <f t="shared" si="28"/>
        <v>158</v>
      </c>
      <c r="Q58" s="23">
        <f t="shared" si="29"/>
        <v>13</v>
      </c>
      <c r="R58" s="19">
        <v>4</v>
      </c>
      <c r="S58" s="19">
        <v>3</v>
      </c>
      <c r="T58" s="19">
        <v>4</v>
      </c>
      <c r="U58" s="19">
        <f t="shared" si="30"/>
        <v>11</v>
      </c>
      <c r="V58" s="19">
        <v>0</v>
      </c>
      <c r="W58" s="19">
        <v>2</v>
      </c>
    </row>
    <row r="59" spans="2:23" ht="16.5" customHeight="1">
      <c r="B59" s="55" t="s">
        <v>60</v>
      </c>
      <c r="C59" s="5"/>
      <c r="D59" s="61"/>
      <c r="E59" s="2">
        <f t="shared" si="23"/>
        <v>304</v>
      </c>
      <c r="F59" s="1">
        <v>175</v>
      </c>
      <c r="G59" s="1">
        <v>129</v>
      </c>
      <c r="H59" s="1">
        <f t="shared" si="24"/>
        <v>304</v>
      </c>
      <c r="I59" s="1">
        <v>152</v>
      </c>
      <c r="J59" s="1">
        <v>152</v>
      </c>
      <c r="K59" s="1">
        <f t="shared" si="25"/>
        <v>303</v>
      </c>
      <c r="L59" s="1">
        <v>150</v>
      </c>
      <c r="M59" s="1">
        <v>153</v>
      </c>
      <c r="N59" s="2">
        <f t="shared" si="26"/>
        <v>911</v>
      </c>
      <c r="O59" s="1">
        <f t="shared" si="27"/>
        <v>477</v>
      </c>
      <c r="P59" s="1">
        <f t="shared" si="28"/>
        <v>434</v>
      </c>
      <c r="Q59" s="3">
        <f t="shared" si="29"/>
        <v>34</v>
      </c>
      <c r="R59" s="1">
        <v>10</v>
      </c>
      <c r="S59" s="1">
        <v>9</v>
      </c>
      <c r="T59" s="1">
        <v>9</v>
      </c>
      <c r="U59" s="1">
        <f t="shared" si="30"/>
        <v>28</v>
      </c>
      <c r="V59" s="1">
        <v>0</v>
      </c>
      <c r="W59" s="1">
        <v>6</v>
      </c>
    </row>
    <row r="60" spans="1:23" ht="16.5" customHeight="1">
      <c r="A60" s="5"/>
      <c r="B60" s="55" t="s">
        <v>61</v>
      </c>
      <c r="C60" s="5"/>
      <c r="D60" s="61"/>
      <c r="E60" s="2">
        <f t="shared" si="23"/>
        <v>136</v>
      </c>
      <c r="F60" s="1">
        <v>67</v>
      </c>
      <c r="G60" s="1">
        <v>69</v>
      </c>
      <c r="H60" s="1">
        <f t="shared" si="24"/>
        <v>151</v>
      </c>
      <c r="I60" s="1">
        <v>80</v>
      </c>
      <c r="J60" s="1">
        <v>71</v>
      </c>
      <c r="K60" s="1">
        <f t="shared" si="25"/>
        <v>138</v>
      </c>
      <c r="L60" s="1">
        <v>60</v>
      </c>
      <c r="M60" s="1">
        <v>78</v>
      </c>
      <c r="N60" s="2">
        <f t="shared" si="26"/>
        <v>425</v>
      </c>
      <c r="O60" s="1">
        <f t="shared" si="27"/>
        <v>207</v>
      </c>
      <c r="P60" s="1">
        <f t="shared" si="28"/>
        <v>218</v>
      </c>
      <c r="Q60" s="3">
        <f t="shared" si="29"/>
        <v>14</v>
      </c>
      <c r="R60" s="1">
        <v>4</v>
      </c>
      <c r="S60" s="1">
        <v>4</v>
      </c>
      <c r="T60" s="1">
        <v>4</v>
      </c>
      <c r="U60" s="1">
        <f t="shared" si="30"/>
        <v>12</v>
      </c>
      <c r="V60" s="1">
        <v>0</v>
      </c>
      <c r="W60" s="1">
        <v>2</v>
      </c>
    </row>
    <row r="61" spans="2:23" ht="16.5" customHeight="1">
      <c r="B61" s="55" t="s">
        <v>62</v>
      </c>
      <c r="C61" s="5"/>
      <c r="D61" s="61"/>
      <c r="E61" s="2">
        <f t="shared" si="23"/>
        <v>135</v>
      </c>
      <c r="F61" s="1">
        <v>65</v>
      </c>
      <c r="G61" s="1">
        <v>70</v>
      </c>
      <c r="H61" s="1">
        <f t="shared" si="24"/>
        <v>140</v>
      </c>
      <c r="I61" s="1">
        <v>77</v>
      </c>
      <c r="J61" s="1">
        <v>63</v>
      </c>
      <c r="K61" s="1">
        <f t="shared" si="25"/>
        <v>149</v>
      </c>
      <c r="L61" s="1">
        <v>75</v>
      </c>
      <c r="M61" s="1">
        <v>74</v>
      </c>
      <c r="N61" s="2">
        <f t="shared" si="26"/>
        <v>424</v>
      </c>
      <c r="O61" s="1">
        <f t="shared" si="27"/>
        <v>217</v>
      </c>
      <c r="P61" s="1">
        <f t="shared" si="28"/>
        <v>207</v>
      </c>
      <c r="Q61" s="3">
        <f t="shared" si="29"/>
        <v>14</v>
      </c>
      <c r="R61" s="1">
        <v>4</v>
      </c>
      <c r="S61" s="1">
        <v>4</v>
      </c>
      <c r="T61" s="1">
        <v>4</v>
      </c>
      <c r="U61" s="1">
        <f t="shared" si="30"/>
        <v>12</v>
      </c>
      <c r="V61" s="1">
        <v>0</v>
      </c>
      <c r="W61" s="1">
        <v>2</v>
      </c>
    </row>
    <row r="62" spans="2:23" ht="16.5" customHeight="1">
      <c r="B62" s="55" t="s">
        <v>63</v>
      </c>
      <c r="C62" s="5"/>
      <c r="D62" s="61"/>
      <c r="E62" s="2">
        <f t="shared" si="23"/>
        <v>192</v>
      </c>
      <c r="F62" s="1">
        <v>91</v>
      </c>
      <c r="G62" s="1">
        <v>101</v>
      </c>
      <c r="H62" s="1">
        <f t="shared" si="24"/>
        <v>178</v>
      </c>
      <c r="I62" s="1">
        <v>84</v>
      </c>
      <c r="J62" s="1">
        <v>94</v>
      </c>
      <c r="K62" s="1">
        <f t="shared" si="25"/>
        <v>163</v>
      </c>
      <c r="L62" s="1">
        <v>79</v>
      </c>
      <c r="M62" s="1">
        <v>84</v>
      </c>
      <c r="N62" s="2">
        <f t="shared" si="26"/>
        <v>533</v>
      </c>
      <c r="O62" s="1">
        <f t="shared" si="27"/>
        <v>254</v>
      </c>
      <c r="P62" s="1">
        <f t="shared" si="28"/>
        <v>279</v>
      </c>
      <c r="Q62" s="3">
        <f t="shared" si="29"/>
        <v>18</v>
      </c>
      <c r="R62" s="1">
        <v>5</v>
      </c>
      <c r="S62" s="1">
        <v>5</v>
      </c>
      <c r="T62" s="1">
        <v>5</v>
      </c>
      <c r="U62" s="1">
        <f t="shared" si="30"/>
        <v>15</v>
      </c>
      <c r="V62" s="1">
        <v>0</v>
      </c>
      <c r="W62" s="1">
        <v>3</v>
      </c>
    </row>
    <row r="63" spans="1:23" ht="16.5" customHeight="1">
      <c r="A63" s="5"/>
      <c r="B63" s="46" t="s">
        <v>64</v>
      </c>
      <c r="C63" s="8"/>
      <c r="D63" s="62"/>
      <c r="E63" s="20">
        <f t="shared" si="23"/>
        <v>721</v>
      </c>
      <c r="F63" s="19">
        <v>376</v>
      </c>
      <c r="G63" s="19">
        <v>345</v>
      </c>
      <c r="H63" s="19">
        <f t="shared" si="24"/>
        <v>668</v>
      </c>
      <c r="I63" s="47">
        <v>328</v>
      </c>
      <c r="J63" s="1">
        <v>340</v>
      </c>
      <c r="K63" s="19">
        <f t="shared" si="25"/>
        <v>679</v>
      </c>
      <c r="L63" s="1">
        <v>338</v>
      </c>
      <c r="M63" s="19">
        <v>341</v>
      </c>
      <c r="N63" s="20">
        <f t="shared" si="26"/>
        <v>2068</v>
      </c>
      <c r="O63" s="19">
        <f t="shared" si="27"/>
        <v>1042</v>
      </c>
      <c r="P63" s="19">
        <f t="shared" si="28"/>
        <v>1026</v>
      </c>
      <c r="Q63" s="23">
        <f t="shared" si="29"/>
        <v>96</v>
      </c>
      <c r="R63" s="19">
        <v>25</v>
      </c>
      <c r="S63" s="19">
        <v>25</v>
      </c>
      <c r="T63" s="19">
        <v>26</v>
      </c>
      <c r="U63" s="19">
        <f t="shared" si="30"/>
        <v>76</v>
      </c>
      <c r="V63" s="19">
        <v>0</v>
      </c>
      <c r="W63" s="19">
        <v>20</v>
      </c>
    </row>
    <row r="64" spans="2:23" ht="16.5" customHeight="1">
      <c r="B64" s="55" t="s">
        <v>65</v>
      </c>
      <c r="C64" s="5"/>
      <c r="D64" s="61"/>
      <c r="E64" s="48">
        <f t="shared" si="23"/>
        <v>480</v>
      </c>
      <c r="F64" s="1">
        <v>233</v>
      </c>
      <c r="G64" s="1">
        <v>247</v>
      </c>
      <c r="H64" s="53">
        <f t="shared" si="24"/>
        <v>469</v>
      </c>
      <c r="I64" s="1">
        <v>249</v>
      </c>
      <c r="J64" s="53">
        <v>220</v>
      </c>
      <c r="K64" s="1">
        <f t="shared" si="25"/>
        <v>504</v>
      </c>
      <c r="L64" s="53">
        <v>243</v>
      </c>
      <c r="M64" s="1">
        <v>261</v>
      </c>
      <c r="N64" s="2">
        <f t="shared" si="26"/>
        <v>1453</v>
      </c>
      <c r="O64" s="1">
        <f t="shared" si="27"/>
        <v>725</v>
      </c>
      <c r="P64" s="1">
        <f t="shared" si="28"/>
        <v>728</v>
      </c>
      <c r="Q64" s="3">
        <f t="shared" si="29"/>
        <v>58</v>
      </c>
      <c r="R64" s="1">
        <v>16</v>
      </c>
      <c r="S64" s="1">
        <v>16</v>
      </c>
      <c r="T64" s="1">
        <v>17</v>
      </c>
      <c r="U64" s="1">
        <f t="shared" si="30"/>
        <v>49</v>
      </c>
      <c r="V64" s="1">
        <v>0</v>
      </c>
      <c r="W64" s="1">
        <v>9</v>
      </c>
    </row>
    <row r="65" spans="2:23" ht="16.5" customHeight="1">
      <c r="B65" s="55" t="s">
        <v>66</v>
      </c>
      <c r="C65" s="5"/>
      <c r="D65" s="61"/>
      <c r="E65" s="2">
        <f t="shared" si="23"/>
        <v>351</v>
      </c>
      <c r="F65" s="1">
        <v>178</v>
      </c>
      <c r="G65" s="1">
        <v>173</v>
      </c>
      <c r="H65" s="1">
        <f t="shared" si="24"/>
        <v>354</v>
      </c>
      <c r="I65" s="1">
        <v>185</v>
      </c>
      <c r="J65" s="1">
        <v>169</v>
      </c>
      <c r="K65" s="1">
        <f t="shared" si="25"/>
        <v>370</v>
      </c>
      <c r="L65" s="1">
        <v>179</v>
      </c>
      <c r="M65" s="1">
        <v>191</v>
      </c>
      <c r="N65" s="2">
        <f t="shared" si="26"/>
        <v>1075</v>
      </c>
      <c r="O65" s="1">
        <f t="shared" si="27"/>
        <v>542</v>
      </c>
      <c r="P65" s="1">
        <f t="shared" si="28"/>
        <v>533</v>
      </c>
      <c r="Q65" s="3">
        <f t="shared" si="29"/>
        <v>43</v>
      </c>
      <c r="R65" s="1">
        <v>12</v>
      </c>
      <c r="S65" s="1">
        <v>12</v>
      </c>
      <c r="T65" s="1">
        <v>12</v>
      </c>
      <c r="U65" s="1">
        <f t="shared" si="30"/>
        <v>36</v>
      </c>
      <c r="V65" s="1">
        <v>0</v>
      </c>
      <c r="W65" s="1">
        <v>7</v>
      </c>
    </row>
    <row r="66" spans="2:23" ht="16.5" customHeight="1">
      <c r="B66" s="5"/>
      <c r="C66" s="5"/>
      <c r="D66" s="61"/>
      <c r="E66" s="2"/>
      <c r="F66" s="4"/>
      <c r="G66" s="4"/>
      <c r="H66" s="1"/>
      <c r="I66" s="4"/>
      <c r="J66" s="4"/>
      <c r="K66" s="1"/>
      <c r="L66" s="4"/>
      <c r="M66" s="4"/>
      <c r="N66" s="2"/>
      <c r="O66" s="1"/>
      <c r="P66" s="22"/>
      <c r="Q66" s="3"/>
      <c r="R66" s="4"/>
      <c r="S66" s="4"/>
      <c r="T66" s="4"/>
      <c r="U66" s="1"/>
      <c r="V66" s="4"/>
      <c r="W66" s="4"/>
    </row>
    <row r="67" spans="2:23" ht="16.5" customHeight="1">
      <c r="B67" s="55" t="s">
        <v>67</v>
      </c>
      <c r="C67" s="5"/>
      <c r="D67" s="61"/>
      <c r="E67" s="2">
        <f>SUM(E54:E65)</f>
        <v>6190</v>
      </c>
      <c r="F67" s="1">
        <f aca="true" t="shared" si="31" ref="F67:P67">SUM(F54:F65)</f>
        <v>3113</v>
      </c>
      <c r="G67" s="1">
        <f t="shared" si="31"/>
        <v>3077</v>
      </c>
      <c r="H67" s="1">
        <f t="shared" si="31"/>
        <v>6179</v>
      </c>
      <c r="I67" s="1">
        <f t="shared" si="31"/>
        <v>3179</v>
      </c>
      <c r="J67" s="1">
        <f t="shared" si="31"/>
        <v>3000</v>
      </c>
      <c r="K67" s="1">
        <f t="shared" si="31"/>
        <v>6168</v>
      </c>
      <c r="L67" s="1">
        <f t="shared" si="31"/>
        <v>3170</v>
      </c>
      <c r="M67" s="1">
        <f t="shared" si="31"/>
        <v>2998</v>
      </c>
      <c r="N67" s="2">
        <f>SUM(N54:N65)</f>
        <v>18537</v>
      </c>
      <c r="O67" s="1">
        <f t="shared" si="31"/>
        <v>9462</v>
      </c>
      <c r="P67" s="22">
        <f t="shared" si="31"/>
        <v>9075</v>
      </c>
      <c r="Q67" s="3">
        <f>SUM(U67:W67)</f>
        <v>670</v>
      </c>
      <c r="R67" s="1">
        <f aca="true" t="shared" si="32" ref="R67:W67">SUM(R54:R65)</f>
        <v>187</v>
      </c>
      <c r="S67" s="1">
        <f t="shared" si="32"/>
        <v>187</v>
      </c>
      <c r="T67" s="1">
        <f t="shared" si="32"/>
        <v>191</v>
      </c>
      <c r="U67" s="1">
        <f>SUM(R67:T67)</f>
        <v>565</v>
      </c>
      <c r="V67" s="1">
        <f t="shared" si="32"/>
        <v>0</v>
      </c>
      <c r="W67" s="1">
        <f t="shared" si="32"/>
        <v>105</v>
      </c>
    </row>
    <row r="68" spans="2:23" ht="16.5" customHeight="1">
      <c r="B68" s="5"/>
      <c r="C68" s="5"/>
      <c r="D68" s="61"/>
      <c r="E68" s="5"/>
      <c r="F68" s="4"/>
      <c r="G68" s="4"/>
      <c r="H68" s="4"/>
      <c r="I68" s="4"/>
      <c r="J68" s="4"/>
      <c r="K68" s="4"/>
      <c r="L68" s="4"/>
      <c r="M68" s="4"/>
      <c r="N68" s="5"/>
      <c r="O68" s="4"/>
      <c r="P68" s="25"/>
      <c r="Q68" s="6"/>
      <c r="R68" s="4"/>
      <c r="S68" s="4"/>
      <c r="T68" s="4"/>
      <c r="U68" s="4"/>
      <c r="V68" s="4"/>
      <c r="W68" s="4"/>
    </row>
    <row r="69" spans="2:23" ht="16.5" customHeight="1">
      <c r="B69" s="55" t="s">
        <v>68</v>
      </c>
      <c r="C69" s="5"/>
      <c r="D69" s="61"/>
      <c r="E69" s="2">
        <f>E67+E52+E7</f>
        <v>44435</v>
      </c>
      <c r="F69" s="1">
        <f aca="true" t="shared" si="33" ref="F69:L69">F67+F52+F7</f>
        <v>22754</v>
      </c>
      <c r="G69" s="1">
        <f t="shared" si="33"/>
        <v>21681</v>
      </c>
      <c r="H69" s="1">
        <f t="shared" si="33"/>
        <v>44493</v>
      </c>
      <c r="I69" s="1">
        <f t="shared" si="33"/>
        <v>23150</v>
      </c>
      <c r="J69" s="1">
        <f t="shared" si="33"/>
        <v>21343</v>
      </c>
      <c r="K69" s="1">
        <f t="shared" si="33"/>
        <v>44287</v>
      </c>
      <c r="L69" s="1">
        <f t="shared" si="33"/>
        <v>22892</v>
      </c>
      <c r="M69" s="1">
        <f>M67+M52+M7</f>
        <v>21395</v>
      </c>
      <c r="N69" s="43">
        <f>N67+N52+N7</f>
        <v>133215</v>
      </c>
      <c r="O69" s="1">
        <f>O67+O52+O7</f>
        <v>68796</v>
      </c>
      <c r="P69" s="1">
        <f>P67+P52+P7</f>
        <v>64419</v>
      </c>
      <c r="Q69" s="49">
        <f>SUM(U69:W69)</f>
        <v>4467</v>
      </c>
      <c r="R69" s="1">
        <f aca="true" t="shared" si="34" ref="R69:W69">R67+R52+R7</f>
        <v>1330</v>
      </c>
      <c r="S69" s="1">
        <f t="shared" si="34"/>
        <v>1292</v>
      </c>
      <c r="T69" s="1">
        <f t="shared" si="34"/>
        <v>1290</v>
      </c>
      <c r="U69" s="1">
        <f t="shared" si="34"/>
        <v>3912</v>
      </c>
      <c r="V69" s="1">
        <f t="shared" si="34"/>
        <v>0</v>
      </c>
      <c r="W69" s="1">
        <f t="shared" si="34"/>
        <v>555</v>
      </c>
    </row>
    <row r="70" spans="2:23" ht="16.5" customHeight="1">
      <c r="B70" s="55" t="s">
        <v>69</v>
      </c>
      <c r="C70" s="5"/>
      <c r="D70" s="61"/>
      <c r="E70" s="2">
        <f>SUM(F70:G70)</f>
        <v>2536</v>
      </c>
      <c r="F70" s="1">
        <v>1097</v>
      </c>
      <c r="G70" s="1">
        <v>1439</v>
      </c>
      <c r="H70" s="1">
        <f>SUM(I70:J70)</f>
        <v>2326</v>
      </c>
      <c r="I70" s="1">
        <v>1019</v>
      </c>
      <c r="J70" s="1">
        <v>1307</v>
      </c>
      <c r="K70" s="1">
        <f>SUM(L70:M70)</f>
        <v>2316</v>
      </c>
      <c r="L70" s="1">
        <v>977</v>
      </c>
      <c r="M70" s="1">
        <v>1339</v>
      </c>
      <c r="N70" s="2">
        <f>O70+P70</f>
        <v>7178</v>
      </c>
      <c r="O70" s="1">
        <f>L70+I70+F70</f>
        <v>3093</v>
      </c>
      <c r="P70" s="22">
        <f>M70+J70+G70</f>
        <v>4085</v>
      </c>
      <c r="Q70" s="49">
        <f>SUM(U70:W70)</f>
        <v>227</v>
      </c>
      <c r="R70" s="1">
        <v>78</v>
      </c>
      <c r="S70" s="1">
        <v>75</v>
      </c>
      <c r="T70" s="1">
        <v>73</v>
      </c>
      <c r="U70" s="1">
        <f>SUM(R70:T70)</f>
        <v>226</v>
      </c>
      <c r="V70" s="1">
        <v>1</v>
      </c>
      <c r="W70" s="1"/>
    </row>
    <row r="71" spans="2:23" ht="16.5" customHeight="1">
      <c r="B71" s="55" t="s">
        <v>70</v>
      </c>
      <c r="C71" s="5"/>
      <c r="D71" s="61"/>
      <c r="E71" s="2">
        <f>E80</f>
        <v>0</v>
      </c>
      <c r="F71" s="1">
        <f>F80</f>
        <v>0</v>
      </c>
      <c r="G71" s="1">
        <f aca="true" t="shared" si="35" ref="G71:O71">G80</f>
        <v>0</v>
      </c>
      <c r="H71" s="1">
        <f t="shared" si="35"/>
        <v>0</v>
      </c>
      <c r="I71" s="1">
        <f t="shared" si="35"/>
        <v>0</v>
      </c>
      <c r="J71" s="1">
        <f t="shared" si="35"/>
        <v>0</v>
      </c>
      <c r="K71" s="1">
        <f t="shared" si="35"/>
        <v>0</v>
      </c>
      <c r="L71" s="1">
        <f t="shared" si="35"/>
        <v>0</v>
      </c>
      <c r="M71" s="1">
        <f t="shared" si="35"/>
        <v>0</v>
      </c>
      <c r="N71" s="43">
        <f t="shared" si="35"/>
        <v>0</v>
      </c>
      <c r="O71" s="1">
        <f t="shared" si="35"/>
        <v>0</v>
      </c>
      <c r="P71" s="1">
        <f>P80</f>
        <v>0</v>
      </c>
      <c r="Q71" s="49">
        <f>SUM(U71:W71)</f>
        <v>0</v>
      </c>
      <c r="R71" s="1">
        <f>R80</f>
        <v>0</v>
      </c>
      <c r="S71" s="1">
        <f>S80</f>
        <v>0</v>
      </c>
      <c r="T71" s="1">
        <f>T80</f>
        <v>0</v>
      </c>
      <c r="U71" s="1">
        <f>SUM(R71:T71)</f>
        <v>0</v>
      </c>
      <c r="V71" s="1">
        <f>V80</f>
        <v>0</v>
      </c>
      <c r="W71" s="1">
        <f>W80</f>
        <v>0</v>
      </c>
    </row>
    <row r="72" spans="1:23" ht="16.5" customHeight="1">
      <c r="A72" s="5"/>
      <c r="B72" s="5"/>
      <c r="C72" s="5"/>
      <c r="D72" s="61"/>
      <c r="E72" s="5"/>
      <c r="F72" s="4"/>
      <c r="G72" s="4"/>
      <c r="H72" s="4"/>
      <c r="I72" s="4"/>
      <c r="J72" s="4"/>
      <c r="K72" s="4"/>
      <c r="L72" s="4"/>
      <c r="M72" s="4"/>
      <c r="N72" s="5"/>
      <c r="O72" s="4"/>
      <c r="P72" s="25"/>
      <c r="Q72" s="6"/>
      <c r="R72" s="4"/>
      <c r="S72" s="4"/>
      <c r="T72" s="4"/>
      <c r="U72" s="4"/>
      <c r="V72" s="4"/>
      <c r="W72" s="4"/>
    </row>
    <row r="73" spans="1:23" ht="16.5" customHeight="1">
      <c r="A73" s="5"/>
      <c r="B73" s="46" t="s">
        <v>71</v>
      </c>
      <c r="C73" s="8"/>
      <c r="D73" s="8"/>
      <c r="E73" s="19">
        <f>SUM(E69:E71)</f>
        <v>46971</v>
      </c>
      <c r="F73" s="19">
        <f aca="true" t="shared" si="36" ref="F73:P73">SUM(F69:F71)</f>
        <v>23851</v>
      </c>
      <c r="G73" s="19">
        <f t="shared" si="36"/>
        <v>23120</v>
      </c>
      <c r="H73" s="19">
        <f t="shared" si="36"/>
        <v>46819</v>
      </c>
      <c r="I73" s="19">
        <f t="shared" si="36"/>
        <v>24169</v>
      </c>
      <c r="J73" s="19">
        <f t="shared" si="36"/>
        <v>22650</v>
      </c>
      <c r="K73" s="19">
        <f t="shared" si="36"/>
        <v>46603</v>
      </c>
      <c r="L73" s="19">
        <f t="shared" si="36"/>
        <v>23869</v>
      </c>
      <c r="M73" s="19">
        <f t="shared" si="36"/>
        <v>22734</v>
      </c>
      <c r="N73" s="20">
        <f t="shared" si="36"/>
        <v>140393</v>
      </c>
      <c r="O73" s="19">
        <f t="shared" si="36"/>
        <v>71889</v>
      </c>
      <c r="P73" s="21">
        <f t="shared" si="36"/>
        <v>68504</v>
      </c>
      <c r="Q73" s="23">
        <f>SUM(U73:W73)</f>
        <v>4694</v>
      </c>
      <c r="R73" s="19">
        <f aca="true" t="shared" si="37" ref="R73:W73">SUM(R69:R71)</f>
        <v>1408</v>
      </c>
      <c r="S73" s="19">
        <f t="shared" si="37"/>
        <v>1367</v>
      </c>
      <c r="T73" s="19">
        <f t="shared" si="37"/>
        <v>1363</v>
      </c>
      <c r="U73" s="19">
        <f t="shared" si="37"/>
        <v>4138</v>
      </c>
      <c r="V73" s="19">
        <f t="shared" si="37"/>
        <v>1</v>
      </c>
      <c r="W73" s="19">
        <f t="shared" si="37"/>
        <v>555</v>
      </c>
    </row>
    <row r="74" spans="1:23" ht="16.5" customHeight="1">
      <c r="A74" s="5"/>
      <c r="B74" s="55"/>
      <c r="C74" s="5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6" spans="5:21" s="5" customFormat="1" ht="16.5" customHeight="1">
      <c r="E76" s="2"/>
      <c r="H76" s="2"/>
      <c r="K76" s="2"/>
      <c r="L76" s="2"/>
      <c r="M76" s="2"/>
      <c r="N76" s="2"/>
      <c r="O76" s="2"/>
      <c r="P76" s="2"/>
      <c r="Q76" s="2"/>
      <c r="U76" s="2"/>
    </row>
    <row r="77" spans="5:16" s="12" customFormat="1" ht="16.5" customHeight="1">
      <c r="E77" s="18"/>
      <c r="H77" s="18"/>
      <c r="K77" s="18"/>
      <c r="N77" s="18"/>
      <c r="O77" s="18"/>
      <c r="P77" s="18"/>
    </row>
    <row r="78" spans="5:16" s="12" customFormat="1" ht="16.5" customHeight="1">
      <c r="E78" s="18"/>
      <c r="H78" s="18"/>
      <c r="K78" s="18"/>
      <c r="L78" s="13"/>
      <c r="M78" s="13"/>
      <c r="N78" s="18"/>
      <c r="O78" s="18"/>
      <c r="P78" s="18"/>
    </row>
    <row r="79" spans="5:16" s="12" customFormat="1" ht="16.5" customHeight="1">
      <c r="E79" s="18"/>
      <c r="H79" s="18"/>
      <c r="K79" s="18"/>
      <c r="L79" s="13"/>
      <c r="M79" s="13"/>
      <c r="N79" s="18"/>
      <c r="O79" s="18"/>
      <c r="P79" s="18"/>
    </row>
    <row r="80" spans="5:16" s="12" customFormat="1" ht="16.5" customHeight="1">
      <c r="E80" s="18"/>
      <c r="H80" s="18"/>
      <c r="K80" s="18"/>
      <c r="N80" s="18"/>
      <c r="O80" s="18"/>
      <c r="P80" s="18"/>
    </row>
    <row r="81" spans="5:21" s="12" customFormat="1" ht="16.5" customHeight="1">
      <c r="E81" s="13"/>
      <c r="H81" s="13"/>
      <c r="K81" s="13"/>
      <c r="N81" s="18"/>
      <c r="O81" s="18"/>
      <c r="P81" s="18"/>
      <c r="Q81" s="13"/>
      <c r="U81" s="13"/>
    </row>
    <row r="82" spans="5:21" s="5" customFormat="1" ht="16.5" customHeight="1">
      <c r="E82" s="2"/>
      <c r="H82" s="2"/>
      <c r="K82" s="2"/>
      <c r="M82" s="2"/>
      <c r="Q82" s="2"/>
      <c r="U82" s="2"/>
    </row>
    <row r="83" spans="5:21" s="5" customFormat="1" ht="16.5" customHeight="1">
      <c r="E83" s="2"/>
      <c r="H83" s="2"/>
      <c r="K83" s="2"/>
      <c r="N83" s="2"/>
      <c r="O83" s="2"/>
      <c r="P83" s="2"/>
      <c r="Q83" s="2"/>
      <c r="U83" s="2"/>
    </row>
    <row r="84" spans="5:21" s="5" customFormat="1" ht="16.5" customHeight="1">
      <c r="E84" s="2"/>
      <c r="H84" s="2"/>
      <c r="K84" s="2"/>
      <c r="N84" s="2"/>
      <c r="O84" s="2"/>
      <c r="P84" s="2"/>
      <c r="Q84" s="2"/>
      <c r="U84" s="2"/>
    </row>
    <row r="85" spans="5:21" s="5" customFormat="1" ht="16.5" customHeight="1">
      <c r="E85" s="2"/>
      <c r="H85" s="2"/>
      <c r="K85" s="2"/>
      <c r="N85" s="2"/>
      <c r="O85" s="2"/>
      <c r="P85" s="2"/>
      <c r="Q85" s="2"/>
      <c r="U85" s="2"/>
    </row>
    <row r="86" spans="5:21" s="5" customFormat="1" ht="16.5" customHeight="1">
      <c r="E86" s="2"/>
      <c r="H86" s="2"/>
      <c r="K86" s="2"/>
      <c r="N86" s="24"/>
      <c r="O86" s="24"/>
      <c r="P86" s="24"/>
      <c r="Q86" s="2"/>
      <c r="U86" s="2"/>
    </row>
    <row r="87" spans="5:21" s="5" customFormat="1" ht="16.5" customHeight="1">
      <c r="E87" s="2"/>
      <c r="H87" s="2"/>
      <c r="K87" s="2"/>
      <c r="N87" s="2"/>
      <c r="O87" s="2"/>
      <c r="P87" s="2"/>
      <c r="Q87" s="2"/>
      <c r="U87" s="2"/>
    </row>
    <row r="88" spans="5:21" s="5" customFormat="1" ht="16.5" customHeight="1">
      <c r="E88" s="2"/>
      <c r="H88" s="2"/>
      <c r="K88" s="2"/>
      <c r="N88" s="2"/>
      <c r="O88" s="2"/>
      <c r="P88" s="2"/>
      <c r="Q88" s="2"/>
      <c r="U88" s="2"/>
    </row>
    <row r="89" spans="5:21" s="5" customFormat="1" ht="16.5" customHeight="1">
      <c r="E89" s="2"/>
      <c r="H89" s="2"/>
      <c r="K89" s="2"/>
      <c r="N89" s="2"/>
      <c r="O89" s="2"/>
      <c r="P89" s="2"/>
      <c r="Q89" s="2"/>
      <c r="U89" s="2"/>
    </row>
    <row r="90" spans="5:21" s="5" customFormat="1" ht="16.5" customHeight="1">
      <c r="E90" s="2"/>
      <c r="H90" s="2"/>
      <c r="K90" s="2"/>
      <c r="N90" s="2"/>
      <c r="O90" s="2"/>
      <c r="P90" s="2"/>
      <c r="Q90" s="2"/>
      <c r="U90" s="2"/>
    </row>
    <row r="91" spans="5:21" s="5" customFormat="1" ht="16.5" customHeight="1">
      <c r="E91" s="2"/>
      <c r="H91" s="2"/>
      <c r="K91" s="2"/>
      <c r="N91" s="2"/>
      <c r="O91" s="2"/>
      <c r="P91" s="2"/>
      <c r="Q91" s="2"/>
      <c r="U91" s="2"/>
    </row>
    <row r="92" spans="5:21" s="5" customFormat="1" ht="16.5" customHeight="1">
      <c r="E92" s="2"/>
      <c r="H92" s="2"/>
      <c r="K92" s="2"/>
      <c r="N92" s="2"/>
      <c r="O92" s="2"/>
      <c r="P92" s="2"/>
      <c r="Q92" s="2"/>
      <c r="U92" s="2"/>
    </row>
    <row r="93" spans="5:21" s="5" customFormat="1" ht="16.5" customHeight="1">
      <c r="E93" s="2"/>
      <c r="H93" s="2"/>
      <c r="K93" s="2"/>
      <c r="N93" s="2"/>
      <c r="O93" s="2"/>
      <c r="P93" s="2"/>
      <c r="Q93" s="2"/>
      <c r="U93" s="2"/>
    </row>
    <row r="94" spans="5:21" s="5" customFormat="1" ht="16.5" customHeight="1">
      <c r="E94" s="2"/>
      <c r="H94" s="2"/>
      <c r="K94" s="2"/>
      <c r="N94" s="2"/>
      <c r="O94" s="2"/>
      <c r="P94" s="2"/>
      <c r="Q94" s="2"/>
      <c r="U94" s="2"/>
    </row>
    <row r="95" spans="5:21" s="5" customFormat="1" ht="16.5" customHeight="1">
      <c r="E95" s="2"/>
      <c r="H95" s="2"/>
      <c r="K95" s="2"/>
      <c r="N95" s="2"/>
      <c r="O95" s="2"/>
      <c r="P95" s="2"/>
      <c r="Q95" s="2"/>
      <c r="U95" s="2"/>
    </row>
    <row r="96" spans="5:23" s="5" customFormat="1" ht="16.5" customHeigh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="5" customFormat="1" ht="16.5" customHeight="1"/>
    <row r="98" s="5" customFormat="1" ht="16.5" customHeight="1"/>
    <row r="99" spans="5:21" s="5" customFormat="1" ht="16.5" customHeight="1">
      <c r="E99" s="2"/>
      <c r="H99" s="2"/>
      <c r="K99" s="2"/>
      <c r="N99" s="2"/>
      <c r="O99" s="2"/>
      <c r="P99" s="2"/>
      <c r="Q99" s="2"/>
      <c r="U99" s="2"/>
    </row>
    <row r="100" spans="5:21" s="5" customFormat="1" ht="16.5" customHeight="1">
      <c r="E100" s="2"/>
      <c r="H100" s="2"/>
      <c r="K100" s="2"/>
      <c r="N100" s="2"/>
      <c r="O100" s="2"/>
      <c r="P100" s="2"/>
      <c r="Q100" s="2"/>
      <c r="U100" s="2"/>
    </row>
    <row r="101" spans="5:21" s="5" customFormat="1" ht="16.5" customHeight="1">
      <c r="E101" s="2"/>
      <c r="H101" s="2"/>
      <c r="K101" s="2"/>
      <c r="N101" s="2"/>
      <c r="O101" s="2"/>
      <c r="P101" s="2"/>
      <c r="Q101" s="2"/>
      <c r="U101" s="2"/>
    </row>
    <row r="102" s="5" customFormat="1" ht="16.5" customHeight="1"/>
    <row r="103" s="5" customFormat="1" ht="16.5" customHeight="1"/>
    <row r="104" s="5" customFormat="1" ht="16.5" customHeight="1"/>
    <row r="105" s="5" customFormat="1" ht="16.5" customHeight="1"/>
    <row r="106" s="5" customFormat="1" ht="16.5" customHeight="1"/>
    <row r="107" s="5" customFormat="1" ht="16.5" customHeight="1"/>
    <row r="108" s="5" customFormat="1" ht="16.5" customHeight="1"/>
    <row r="109" s="5" customFormat="1" ht="16.5" customHeight="1"/>
    <row r="110" s="5" customFormat="1" ht="16.5" customHeight="1"/>
    <row r="111" s="5" customFormat="1" ht="16.5" customHeight="1"/>
    <row r="112" s="5" customFormat="1" ht="16.5" customHeight="1"/>
    <row r="113" s="5" customFormat="1" ht="16.5" customHeight="1"/>
    <row r="114" s="5" customFormat="1" ht="16.5" customHeight="1"/>
    <row r="115" s="5" customFormat="1" ht="16.5" customHeight="1"/>
    <row r="116" s="5" customFormat="1" ht="16.5" customHeight="1"/>
    <row r="117" s="5" customFormat="1" ht="16.5" customHeight="1"/>
    <row r="118" s="5" customFormat="1" ht="16.5" customHeight="1"/>
    <row r="119" s="5" customFormat="1" ht="16.5" customHeight="1"/>
    <row r="120" s="5" customFormat="1" ht="16.5" customHeight="1"/>
    <row r="121" s="5" customFormat="1" ht="16.5" customHeight="1"/>
    <row r="122" s="5" customFormat="1" ht="16.5" customHeight="1"/>
    <row r="123" s="5" customFormat="1" ht="16.5" customHeight="1"/>
    <row r="124" s="5" customFormat="1" ht="16.5" customHeight="1"/>
    <row r="125" s="5" customFormat="1" ht="16.5" customHeight="1"/>
    <row r="126" s="5" customFormat="1" ht="16.5" customHeight="1"/>
    <row r="127" s="5" customFormat="1" ht="16.5" customHeight="1"/>
    <row r="128" s="5" customFormat="1" ht="16.5" customHeight="1"/>
    <row r="129" s="5" customFormat="1" ht="16.5" customHeight="1"/>
    <row r="130" s="5" customFormat="1" ht="16.5" customHeight="1"/>
    <row r="131" s="5" customFormat="1" ht="16.5" customHeight="1"/>
    <row r="132" s="5" customFormat="1" ht="16.5" customHeight="1"/>
    <row r="133" s="5" customFormat="1" ht="16.5" customHeight="1"/>
    <row r="134" s="5" customFormat="1" ht="16.5" customHeight="1"/>
    <row r="135" s="5" customFormat="1" ht="16.5" customHeight="1"/>
    <row r="136" s="5" customFormat="1" ht="16.5" customHeight="1"/>
    <row r="137" s="5" customFormat="1" ht="16.5" customHeight="1"/>
    <row r="138" s="5" customFormat="1" ht="16.5" customHeight="1"/>
    <row r="139" s="5" customFormat="1" ht="16.5" customHeight="1"/>
    <row r="140" s="5" customFormat="1" ht="16.5" customHeight="1"/>
    <row r="141" s="5" customFormat="1" ht="16.5" customHeight="1"/>
    <row r="142" s="5" customFormat="1" ht="16.5" customHeight="1"/>
    <row r="143" s="5" customFormat="1" ht="16.5" customHeight="1"/>
    <row r="144" s="5" customFormat="1" ht="16.5" customHeight="1"/>
    <row r="145" s="5" customFormat="1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</sheetData>
  <sheetProtection/>
  <mergeCells count="1">
    <mergeCell ref="B43:C43"/>
  </mergeCells>
  <printOptions horizontalCentered="1"/>
  <pageMargins left="0.16" right="0.3937007874015748" top="0.6692913385826772" bottom="0.31496062992125984" header="0.2362204724409449" footer="0.31496062992125984"/>
  <pageSetup fitToWidth="2" horizontalDpi="300" verticalDpi="300" orientation="portrait" paperSize="9" scale="63" r:id="rId1"/>
  <rowBreaks count="1" manualBreakCount="1">
    <brk id="7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2014-08-05T05:59:26Z</cp:lastPrinted>
  <dcterms:created xsi:type="dcterms:W3CDTF">1997-07-03T08:25:05Z</dcterms:created>
  <dcterms:modified xsi:type="dcterms:W3CDTF">2014-09-09T02:15:59Z</dcterms:modified>
  <cp:category/>
  <cp:version/>
  <cp:contentType/>
  <cp:contentStatus/>
</cp:coreProperties>
</file>