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_令和2年度\01_財政係\10_庶務\8.18 平成30年度財政状況資料集の作成について（2回目分）8.30〆\"/>
    </mc:Choice>
  </mc:AlternateContent>
  <bookViews>
    <workbookView xWindow="0" yWindow="0" windowWidth="23970" windowHeight="843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<sst xmlns="http://schemas.openxmlformats.org/spreadsheetml/2006/main" count="1166" uniqueCount="628">
  <si>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</si>
  <si>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</si>
  <si>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</si>
  <si>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</si>
  <si>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</si>
  <si>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</si>
  <si>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</si>
  <si>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</si>
  <si>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</si>
  <si>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</si>
  <si>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</si>
  <si>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</si>
  <si>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</si>
  <si>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</si>
  <si>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</si>
  <si>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</si>
  <si>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</si>
  <si>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</si>
  <si>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</si>
  <si>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</si>
  <si>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</si>
  <si>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</si>
  <si>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</si>
  <si>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</si>
  <si>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</si>
  <si>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</si>
  <si>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</si>
  <si>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</si>
  <si>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</si>
  <si>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</si>
  <si>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</si>
  <si>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</si>
  <si>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</si>
  <si>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</si>
  <si>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</si>
  <si>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</si>
  <si>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</si>
  <si>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</si>
  <si>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</si>
  <si>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</si>
  <si>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</si>
  <si>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</si>
  <si>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</si>
  <si>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</si>
  <si>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</si>
  <si>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</si>
  <si>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</si>
  <si>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</si>
  <si>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</si>
  <si>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</si>
  <si>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</si>
  <si>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</si>
  <si>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</si>
  <si>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</si>
  <si>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</si>
  <si>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</si>
  <si>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</si>
  <si>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</si>
  <si>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</si>
  <si>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</si>
  <si>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</si>
  <si>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</si>
  <si>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</si>
  <si>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</si>
  <si>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</si>
  <si>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</si>
  <si>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</si>
  <si>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</si>
  <si>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</si>
  <si>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</si>
  <si>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</si>
  <si>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</si>
  <si>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</si>
  <si>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</si>
  <si>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</si>
  <si>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</si>
  <si>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</si>
  <si>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</si>
  <si>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</si>
  <si>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</si>
  <si>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</si>
  <si>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</si>
  <si>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</si>
  <si>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</si>
  <si>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</si>
  <si>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</si>
  <si>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</si>
  <si>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</si>
  <si>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</si>
  <si>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</si>
  <si>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</si>
  <si>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</si>
  <si>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</si>
  <si>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</si>
  <si>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</si>
  <si>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</si>
  <si>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</si>
  <si>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</si>
  <si>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</si>
  <si>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</si>
  <si>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</si>
  <si>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</si>
  <si>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</si>
  <si>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</si>
  <si>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</si>
  <si>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</si>
  <si>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</si>
  <si>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</si>
  <si>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</si>
  <si>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</si>
  <si>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</si>
  <si>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</si>
  <si>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</si>
  <si>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</si>
  <si>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</si>
  <si>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</si>
  <si>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</si>
  <si>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</si>
  <si>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</si>
  <si>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</si>
  <si>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</si>
  <si>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</si>
  <si>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</si>
  <si>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</si>
  <si>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</si>
  <si>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</si>
  <si>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</si>
  <si>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</si>
  <si>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</si>
  <si>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</si>
  <si>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</si>
  <si>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</si>
  <si>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</si>
  <si>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</si>
  <si>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</si>
  <si>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</si>
  <si>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</si>
  <si>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</si>
  <si>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</si>
  <si>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</si>
  <si>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</si>
  <si>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</si>
  <si>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</si>
  <si>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</si>
  <si>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</si>
  <si>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</si>
  <si>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</si>
  <si>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</si>
  <si>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</si>
  <si>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</si>
  <si>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</si>
  <si>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</si>
  <si>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</si>
  <si>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</si>
  <si>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</si>
  <si>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</si>
  <si>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</si>
  <si>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</si>
  <si>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</si>
  <si>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</si>
  <si>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</si>
  <si>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</si>
  <si>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</si>
  <si>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</si>
  <si>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</si>
  <si>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</si>
  <si>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</si>
  <si>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</si>
  <si>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</si>
  <si>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</si>
  <si>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</si>
  <si>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</si>
  <si>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</si>
  <si>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</si>
  <si>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</si>
  <si>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</si>
  <si>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</si>
  <si>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</si>
  <si>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</si>
  <si>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</si>
  <si>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</si>
  <si>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</si>
  <si>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</si>
  <si>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</si>
  <si>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</si>
  <si>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</si>
  <si>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</si>
  <si>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</si>
  <si>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</si>
  <si>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</si>
  <si>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</si>
  <si>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</si>
  <si>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</si>
  <si>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</si>
  <si>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</si>
  <si>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</si>
  <si>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</si>
  <si>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</si>
  <si>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</si>
  <si>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</si>
  <si>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</si>
  <si>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</si>
  <si>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</si>
  <si>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</si>
  <si>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</si>
  <si>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</si>
  <si>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</si>
  <si>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</si>
  <si>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</si>
  <si>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</si>
  <si>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</si>
  <si>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</si>
  <si>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</si>
  <si>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福岡県みやこ町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</si>
  <si>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</si>
  <si>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</si>
  <si>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</si>
  <si>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</si>
  <si>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</si>
  <si>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</si>
  <si>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</si>
  <si>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</si>
  <si>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</si>
  <si>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</si>
  <si>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</si>
  <si>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</si>
  <si>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</si>
  <si>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</si>
  <si>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</si>
  <si>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</si>
  <si>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</si>
  <si>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</si>
  <si>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</si>
  <si>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</si>
  <si>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</si>
  <si>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</si>
  <si>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</si>
  <si>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</si>
  <si>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</si>
  <si>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</si>
  <si>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</si>
  <si>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</si>
  <si>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</si>
  <si>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</si>
  <si>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</si>
  <si>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</si>
  <si>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</si>
  <si>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</si>
  <si>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</si>
  <si>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</si>
  <si>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</si>
  <si>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</si>
  <si>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</si>
  <si>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</si>
  <si>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</si>
  <si>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</si>
  <si>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</si>
  <si>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</si>
  <si>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</si>
  <si>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</si>
  <si>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</si>
  <si>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</si>
  <si>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</si>
  <si>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</si>
  <si>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</si>
  <si>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</si>
  <si>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</si>
  <si>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</si>
  <si>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</si>
  <si>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</si>
  <si>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</si>
  <si>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</si>
  <si>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</si>
  <si>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</si>
  <si>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</si>
  <si>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</si>
  <si>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</si>
  <si>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</si>
  <si>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</si>
  <si>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</si>
  <si>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</si>
  <si>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</si>
  <si>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</si>
  <si>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</si>
  <si>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</si>
  <si>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</si>
  <si>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</si>
  <si>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</si>
  <si>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</si>
  <si>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</si>
  <si>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</si>
  <si>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</si>
  <si>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</si>
  <si>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</si>
  <si>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</si>
  <si>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</si>
  <si>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</si>
  <si>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</si>
  <si>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</si>
  <si>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</si>
  <si>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</si>
  <si>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</si>
  <si>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</si>
  <si>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</si>
  <si>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</si>
  <si>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</si>
  <si>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</si>
  <si>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</si>
  <si>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</si>
  <si>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</si>
  <si>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</si>
  <si>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</si>
  <si>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</si>
  <si>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</si>
  <si>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</si>
  <si>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</si>
  <si>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</si>
  <si>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</si>
  <si>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</si>
  <si>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</si>
  <si>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</si>
  <si>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</si>
  <si>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</si>
  <si>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</si>
  <si>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</si>
  <si>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</si>
  <si>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</si>
  <si>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</si>
  <si>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</si>
  <si>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</si>
  <si>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</si>
  <si>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</si>
  <si>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</si>
  <si>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</si>
  <si>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</si>
  <si>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</si>
  <si>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</si>
  <si>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</si>
  <si>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</si>
  <si>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</si>
  <si>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</si>
  <si>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</si>
  <si>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</si>
  <si>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</si>
  <si>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</si>
  <si>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</si>
  <si>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</si>
  <si>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</si>
  <si>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</si>
  <si>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</si>
  <si>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</si>
  <si>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</si>
  <si>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</si>
  <si>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</si>
  <si>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</si>
  <si>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</si>
  <si>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</si>
  <si>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</si>
  <si>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</si>
  <si>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</si>
  <si>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</si>
  <si>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</si>
  <si>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</si>
  <si>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</si>
  <si>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福岡県みやこ町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</si>
  <si>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</si>
  <si>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</si>
  <si>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</si>
  <si>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</si>
  <si>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</si>
  <si>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</si>
  <si>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</si>
  <si>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</si>
  <si>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</si>
  <si>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</si>
  <si>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</si>
  <si>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</si>
  <si>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</si>
  <si>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</si>
  <si>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</si>
  <si>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</si>
  <si>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</si>
  <si>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</si>
  <si>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</si>
  <si>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</si>
  <si>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</si>
  <si>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</si>
  <si>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</si>
  <si>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</si>
  <si>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</si>
  <si>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</si>
  <si>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</si>
  <si>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</si>
  <si>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</si>
  <si>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</si>
  <si>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</si>
  <si>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</si>
  <si>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</si>
  <si>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</si>
  <si>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</si>
  <si>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</si>
  <si>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</si>
  <si>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</si>
  <si>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</si>
  <si>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</si>
  <si>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</si>
  <si>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</si>
  <si>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</si>
  <si>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</si>
  <si>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</si>
  <si>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</si>
  <si>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</si>
  <si>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</si>
  <si>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</si>
  <si>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</si>
  <si>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</si>
  <si>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</si>
  <si>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</si>
  <si>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</si>
  <si>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</si>
  <si>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</si>
  <si>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</si>
  <si>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</si>
  <si>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</si>
  <si>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</si>
  <si>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</si>
  <si>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</si>
  <si>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</si>
  <si>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</si>
  <si>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</si>
  <si>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</si>
  <si>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</si>
  <si>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</si>
  <si>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</si>
  <si>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</si>
  <si>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</si>
  <si>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</si>
  <si>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</si>
  <si>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</si>
  <si>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</si>
  <si>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</si>
  <si>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</si>
  <si>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</si>
  <si>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</si>
  <si>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</si>
  <si>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</si>
  <si>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</si>
  <si>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</si>
  <si>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</si>
  <si>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</si>
  <si>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</si>
  <si>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</si>
  <si>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</si>
  <si>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</si>
  <si>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</si>
  <si>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</si>
  <si>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</si>
  <si>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</si>
  <si>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</si>
  <si>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</si>
  <si>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</si>
  <si>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</si>
  <si>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</si>
  <si>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</si>
  <si>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</si>
  <si>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</si>
  <si>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</si>
  <si>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</si>
  <si>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</si>
  <si>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</si>
  <si>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</si>
  <si>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</si>
  <si>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</si>
  <si>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</si>
  <si>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</si>
  <si>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</si>
  <si>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</si>
  <si>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</si>
  <si>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</si>
  <si>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</si>
  <si>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</si>
  <si>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</si>
  <si>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</si>
  <si>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</si>
  <si>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</si>
  <si>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</si>
  <si>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</si>
  <si>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</si>
  <si>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</si>
  <si>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</si>
  <si>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</si>
  <si>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</si>
  <si>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</si>
  <si>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</si>
  <si>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</si>
  <si>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</si>
  <si>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</si>
  <si>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</si>
  <si>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</si>
  <si>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</si>
  <si>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</si>
  <si>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</si>
  <si>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</si>
  <si>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</si>
  <si>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</si>
  <si>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</si>
  <si>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</si>
  <si>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</si>
  <si>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</si>
  <si>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</si>
  <si>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</si>
  <si>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</si>
  <si>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</si>
  <si>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</si>
  <si>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</si>
  <si>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</si>
  <si>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</si>
  <si>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</si>
  <si>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</si>
  <si>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</si>
  <si>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</si>
  <si>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</si>
  <si>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</si>
  <si>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</si>
  <si>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</si>
  <si>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</si>
  <si>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</si>
  <si>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</si>
  <si>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</si>
  <si>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</si>
  <si>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</si>
  <si>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</si>
  <si>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</si>
  <si>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</si>
  <si>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</si>
  <si>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</si>
  <si>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</si>
  <si>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</si>
  <si>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</si>
  <si>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</si>
  <si>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</si>
  <si>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</si>
  <si>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</si>
  <si>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</si>
  <si>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</si>
  <si>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</si>
  <si>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</si>
  <si>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</si>
  <si>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</si>
  <si>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</si>
  <si>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</si>
  <si>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</si>
  <si>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</si>
  <si>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</si>
  <si>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</si>
  <si>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</si>
  <si>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</si>
  <si>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2.30</t>
  </si>
  <si>
    <t>住宅新築資金等事業特別会計</t>
  </si>
  <si>
    <t>▲ 2.12</t>
  </si>
  <si>
    <t>▲ 1.97</t>
  </si>
  <si>
    <t>▲ 1.92</t>
  </si>
  <si>
    <t>▲ 1.83</t>
  </si>
  <si>
    <t>▲ 1.74</t>
  </si>
  <si>
    <t>介護保険事業特別会計（サービス事業勘定）</t>
  </si>
  <si>
    <t>▲ 0.03</t>
  </si>
  <si>
    <t>一般会計</t>
  </si>
  <si>
    <t>水道事業特別会計</t>
  </si>
  <si>
    <t>下水道事業特別会計</t>
  </si>
  <si>
    <t>介護保険事業特別会計（保険事業勘定）</t>
  </si>
  <si>
    <t>後期高齢者医療特別会計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</si>
  <si>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</si>
  <si>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</si>
  <si>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</si>
  <si>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</si>
  <si>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</si>
  <si>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</si>
  <si>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</si>
  <si>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</si>
  <si>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</si>
  <si>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</si>
  <si>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</si>
  <si>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</si>
  <si>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</si>
  <si>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</si>
  <si>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</si>
  <si>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30"/>
  </si>
  <si>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30"/>
  </si>
  <si>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30"/>
  </si>
  <si>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</si>
  <si>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</si>
  <si>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</si>
  <si>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</si>
  <si>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</si>
  <si>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京築地区水道企業団（水道用水供給事業会計）</t>
    <rPh sb="0" eb="2">
      <t>ケイチク</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30"/>
  </si>
  <si>
    <t>犀川四季犀館</t>
    <rPh sb="0" eb="2">
      <t>サイガワ</t>
    </rPh>
    <rPh sb="2" eb="4">
      <t>シキ</t>
    </rPh>
    <rPh sb="4" eb="5">
      <t>サイ</t>
    </rPh>
    <rPh sb="5" eb="6">
      <t>カン</t>
    </rPh>
    <phoneticPr fontId="30"/>
  </si>
  <si>
    <t>勝山町農業支援センター</t>
    <rPh sb="0" eb="2">
      <t>カツヤマ</t>
    </rPh>
    <rPh sb="2" eb="3">
      <t>マチ</t>
    </rPh>
    <rPh sb="3" eb="5">
      <t>ノウギョウ</t>
    </rPh>
    <rPh sb="5" eb="7">
      <t>シエン</t>
    </rPh>
    <phoneticPr fontId="30"/>
  </si>
  <si>
    <t>豊津まちづくり</t>
    <rPh sb="0" eb="2">
      <t>トヨツ</t>
    </rPh>
    <phoneticPr fontId="30"/>
  </si>
  <si>
    <t>-</t>
    <phoneticPr fontId="2"/>
  </si>
  <si>
    <t>-</t>
    <phoneticPr fontId="2"/>
  </si>
  <si>
    <t>-</t>
    <phoneticPr fontId="2"/>
  </si>
  <si>
    <t>公共施設整備基金</t>
    <rPh sb="0" eb="2">
      <t>コウキョウ</t>
    </rPh>
    <rPh sb="2" eb="4">
      <t>シセツ</t>
    </rPh>
    <rPh sb="4" eb="6">
      <t>セイビ</t>
    </rPh>
    <rPh sb="6" eb="8">
      <t>キキン</t>
    </rPh>
    <phoneticPr fontId="2"/>
  </si>
  <si>
    <t>合併地域振興基金</t>
    <rPh sb="0" eb="2">
      <t>ガッペイ</t>
    </rPh>
    <rPh sb="2" eb="4">
      <t>チイキ</t>
    </rPh>
    <rPh sb="4" eb="6">
      <t>シンコウ</t>
    </rPh>
    <rPh sb="6" eb="8">
      <t>キキン</t>
    </rPh>
    <phoneticPr fontId="2"/>
  </si>
  <si>
    <t>町営住宅整備基金</t>
    <rPh sb="0" eb="2">
      <t>チョウエイ</t>
    </rPh>
    <rPh sb="2" eb="4">
      <t>ジュウタク</t>
    </rPh>
    <rPh sb="4" eb="6">
      <t>セイビ</t>
    </rPh>
    <rPh sb="6" eb="8">
      <t>キキン</t>
    </rPh>
    <phoneticPr fontId="2"/>
  </si>
  <si>
    <t>社会福祉基金</t>
    <rPh sb="0" eb="2">
      <t>シャカイ</t>
    </rPh>
    <rPh sb="2" eb="4">
      <t>フクシ</t>
    </rPh>
    <rPh sb="4" eb="6">
      <t>キキン</t>
    </rPh>
    <phoneticPr fontId="2"/>
  </si>
  <si>
    <t>ふるさと創生基金</t>
    <rPh sb="4" eb="6">
      <t>ソウセイ</t>
    </rPh>
    <rPh sb="6" eb="8">
      <t>キキン</t>
    </rPh>
    <phoneticPr fontId="2"/>
  </si>
  <si>
    <t>-</t>
    <phoneticPr fontId="2"/>
  </si>
  <si>
    <t>-</t>
    <phoneticPr fontId="2"/>
  </si>
  <si>
    <t>-</t>
    <phoneticPr fontId="2"/>
  </si>
  <si>
    <t>京築広域市町村圏事務組合（行橋・京都 学校給食共同調理施設特別会計）</t>
    <rPh sb="0" eb="2">
      <t>ケイチク</t>
    </rPh>
    <rPh sb="2" eb="4">
      <t>コウイキ</t>
    </rPh>
    <rPh sb="4" eb="7">
      <t>シチョウソン</t>
    </rPh>
    <rPh sb="7" eb="8">
      <t>ケン</t>
    </rPh>
    <rPh sb="8" eb="10">
      <t>ジム</t>
    </rPh>
    <rPh sb="10" eb="12">
      <t>クミアイ</t>
    </rPh>
    <rPh sb="13" eb="15">
      <t>ユクハシ</t>
    </rPh>
    <rPh sb="16" eb="18">
      <t>ミヤコ</t>
    </rPh>
    <rPh sb="19" eb="21">
      <t>ガッコウ</t>
    </rPh>
    <rPh sb="21" eb="23">
      <t>キュウショク</t>
    </rPh>
    <rPh sb="23" eb="25">
      <t>キョウドウ</t>
    </rPh>
    <rPh sb="25" eb="27">
      <t>チョウリ</t>
    </rPh>
    <rPh sb="27" eb="29">
      <t>シセツ</t>
    </rPh>
    <rPh sb="29" eb="31">
      <t>トクベツ</t>
    </rPh>
    <rPh sb="31" eb="33">
      <t>カイケイ</t>
    </rPh>
    <phoneticPr fontId="30"/>
  </si>
  <si>
    <t>-</t>
    <phoneticPr fontId="2"/>
  </si>
  <si>
    <t>-</t>
    <phoneticPr fontId="2"/>
  </si>
  <si>
    <t>法適用企業</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</si>
  <si>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</si>
  <si>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</si>
  <si>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</si>
  <si>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</si>
  <si>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</si>
  <si>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</si>
  <si>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の抑制や財政調整基金等の造成に努めた結果、将来負担比率に変更はないが、有形固定資産減価償却率は増加傾向にある。主な要因としては、建築後30年以上が経過する公共施設が多いためである。今後、公共施設再配置計画に基づいて老朽化対策に取り組んでいく。</t>
    <rPh sb="0" eb="3">
      <t>チホウサイ</t>
    </rPh>
    <rPh sb="4" eb="6">
      <t>シンキ</t>
    </rPh>
    <rPh sb="6" eb="8">
      <t>ハッコウ</t>
    </rPh>
    <rPh sb="9" eb="11">
      <t>ヨクセイ</t>
    </rPh>
    <rPh sb="12" eb="18">
      <t>ザイセイチョウセイキキン</t>
    </rPh>
    <rPh sb="18" eb="19">
      <t>トウ</t>
    </rPh>
    <rPh sb="20" eb="22">
      <t>ゾウセイ</t>
    </rPh>
    <rPh sb="23" eb="24">
      <t>ツト</t>
    </rPh>
    <rPh sb="26" eb="28">
      <t>ケッカ</t>
    </rPh>
    <rPh sb="29" eb="31">
      <t>ショウライ</t>
    </rPh>
    <rPh sb="31" eb="33">
      <t>フタン</t>
    </rPh>
    <rPh sb="33" eb="35">
      <t>ヒリツ</t>
    </rPh>
    <rPh sb="36" eb="38">
      <t>ヘンコウ</t>
    </rPh>
    <rPh sb="43" eb="49">
      <t>ユウケイコテイシサン</t>
    </rPh>
    <rPh sb="49" eb="51">
      <t>ゲンカ</t>
    </rPh>
    <rPh sb="51" eb="53">
      <t>ショウキャク</t>
    </rPh>
    <rPh sb="53" eb="54">
      <t>リツ</t>
    </rPh>
    <rPh sb="55" eb="57">
      <t>ゾウカ</t>
    </rPh>
    <rPh sb="57" eb="59">
      <t>ケイコウ</t>
    </rPh>
    <rPh sb="63" eb="64">
      <t>オモ</t>
    </rPh>
    <rPh sb="65" eb="67">
      <t>ヨウイン</t>
    </rPh>
    <rPh sb="98" eb="100">
      <t>コンゴ</t>
    </rPh>
    <rPh sb="101" eb="105">
      <t>コウキョウシセツ</t>
    </rPh>
    <rPh sb="105" eb="108">
      <t>サイハイチ</t>
    </rPh>
    <rPh sb="108" eb="110">
      <t>ケイカク</t>
    </rPh>
    <rPh sb="111" eb="112">
      <t>モト</t>
    </rPh>
    <rPh sb="115" eb="118">
      <t>ロウキュウカ</t>
    </rPh>
    <rPh sb="118" eb="120">
      <t>タイサク</t>
    </rPh>
    <rPh sb="121" eb="122">
      <t>ト</t>
    </rPh>
    <rPh sb="123" eb="12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</si>
  <si>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</si>
  <si>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</si>
  <si>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</si>
  <si>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</si>
  <si>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</si>
  <si>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</si>
  <si>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下回っているが、今後、公共施設の統廃合による地方債の現在高の増加及び基金残高の減少が見込まれるので、今後、上昇していくと考えられるため、これまで以上に公債費等の適正化に努めいていく。</t>
    <rPh sb="0" eb="2">
      <t>ショウライ</t>
    </rPh>
    <rPh sb="2" eb="4">
      <t>フタン</t>
    </rPh>
    <rPh sb="4" eb="6">
      <t>ヒリツ</t>
    </rPh>
    <rPh sb="7" eb="14">
      <t>ジッシツコウサイヒヒリツ</t>
    </rPh>
    <rPh sb="17" eb="21">
      <t>ルイジダンタイ</t>
    </rPh>
    <rPh sb="21" eb="23">
      <t>ヘイキン</t>
    </rPh>
    <rPh sb="24" eb="26">
      <t>シタマワ</t>
    </rPh>
    <rPh sb="32" eb="34">
      <t>コンゴ</t>
    </rPh>
    <rPh sb="35" eb="37">
      <t>コウキョウ</t>
    </rPh>
    <rPh sb="37" eb="39">
      <t>シセツ</t>
    </rPh>
    <rPh sb="40" eb="43">
      <t>トウハイゴウ</t>
    </rPh>
    <rPh sb="46" eb="49">
      <t>チホウサイ</t>
    </rPh>
    <rPh sb="50" eb="53">
      <t>ゲンザイダカ</t>
    </rPh>
    <rPh sb="54" eb="56">
      <t>ゾウカ</t>
    </rPh>
    <rPh sb="56" eb="57">
      <t>オヨ</t>
    </rPh>
    <rPh sb="58" eb="60">
      <t>キキン</t>
    </rPh>
    <rPh sb="60" eb="62">
      <t>ザンダカ</t>
    </rPh>
    <rPh sb="63" eb="65">
      <t>ゲンショウ</t>
    </rPh>
    <rPh sb="66" eb="68">
      <t>ミコ</t>
    </rPh>
    <rPh sb="74" eb="76">
      <t>コンゴ</t>
    </rPh>
    <rPh sb="77" eb="79">
      <t>ジョウショウ</t>
    </rPh>
    <rPh sb="84" eb="85">
      <t>カンガ</t>
    </rPh>
    <rPh sb="96" eb="98">
      <t>イジョウ</t>
    </rPh>
    <rPh sb="99" eb="102">
      <t>コウサイヒ</t>
    </rPh>
    <rPh sb="102" eb="103">
      <t>トウ</t>
    </rPh>
    <rPh sb="104" eb="107">
      <t>テキセイカ</t>
    </rPh>
    <rPh sb="108" eb="10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</si>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</sst>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9A78-403E-B21F-746B2CA41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81744</c:v>
                </c:pt>
                <c:pt idx="1">
                  <c:v>150176</c:v>
                </c:pt>
                <c:pt idx="2">
                  <c:v>108809</c:v>
                </c:pt>
                <c:pt idx="3">
                  <c:v>117938</c:v>
                </c:pt>
                <c:pt idx="4">
                  <c:v>108135</c:v>
                </c:pt>
              </c:numCache>
            </c:numRef>
          </c:val>
          <c:smooth val="0"/>
          <c:extLst>
            <c:ext xmlns:c16="http://schemas.microsoft.com/office/drawing/2014/chart" uri="{C3380CC4-5D6E-409C-BE32-E72D297353CC}">
              <c16:uniqueId val="{00000001-9A78-403E-B21F-746B2CA41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11.48</c:v>
                </c:pt>
                <c:pt idx="1">
                  <c:v>13.58</c:v>
                </c:pt>
                <c:pt idx="2">
                  <c:v>12.6</c:v>
                </c:pt>
                <c:pt idx="3">
                  <c:v>10.38</c:v>
                </c:pt>
                <c:pt idx="4">
                  <c:v>10.56</c:v>
                </c:pt>
              </c:numCache>
            </c:numRef>
          </c:val>
          <c:extLst>
            <c:ext xmlns:c16="http://schemas.microsoft.com/office/drawing/2014/chart" uri="{C3380CC4-5D6E-409C-BE32-E72D297353CC}">
              <c16:uniqueId val="{00000000-FD90-4EA0-ABF7-590F208036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46.4</c:v>
                </c:pt>
                <c:pt idx="1">
                  <c:v>45.63</c:v>
                </c:pt>
                <c:pt idx="2">
                  <c:v>46.5</c:v>
                </c:pt>
                <c:pt idx="3">
                  <c:v>47.31</c:v>
                </c:pt>
                <c:pt idx="4">
                  <c:v>47.97</c:v>
                </c:pt>
              </c:numCache>
            </c:numRef>
          </c:val>
          <c:extLst>
            <c:ext xmlns:c16="http://schemas.microsoft.com/office/drawing/2014/chart" uri="{C3380CC4-5D6E-409C-BE32-E72D297353CC}">
              <c16:uniqueId val="{00000001-FD90-4EA0-ABF7-590F208036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14.81</c:v>
                </c:pt>
                <c:pt idx="1">
                  <c:v>2.37</c:v>
                </c:pt>
                <c:pt idx="2">
                  <c:v>-1.1200000000000001</c:v>
                </c:pt>
                <c:pt idx="3">
                  <c:v>-2.2999999999999998</c:v>
                </c:pt>
                <c:pt idx="4">
                  <c:v>0.11</c:v>
                </c:pt>
              </c:numCache>
            </c:numRef>
          </c:val>
          <c:smooth val="0"/>
          <c:extLst>
            <c:ext xmlns:c16="http://schemas.microsoft.com/office/drawing/2014/chart" uri="{C3380CC4-5D6E-409C-BE32-E72D297353CC}">
              <c16:uniqueId val="{00000002-FD90-4EA0-ABF7-590F208036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0.05</c:v>
                </c:pt>
                <c:pt idx="4">
                  <c:v>#N/A</c:v>
                </c:pt>
                <c:pt idx="5">
                  <c:v>0.01</c:v>
                </c:pt>
                <c:pt idx="6">
                  <c:v>#N/A</c:v>
                </c:pt>
                <c:pt idx="7">
                  <c:v>0.92</c:v>
                </c:pt>
                <c:pt idx="8">
                  <c:v>#N/A</c:v>
                </c:pt>
                <c:pt idx="9">
                  <c:v>0.01</c:v>
                </c:pt>
              </c:numCache>
            </c:numRef>
          </c:val>
          <c:extLst>
            <c:ext xmlns:c16="http://schemas.microsoft.com/office/drawing/2014/chart" uri="{C3380CC4-5D6E-409C-BE32-E72D297353CC}">
              <c16:uniqueId val="{00000000-07DB-44EC-AC5A-214778C2A2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DB-44EC-AC5A-214778C2A25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1.47</c:v>
                </c:pt>
                <c:pt idx="2">
                  <c:v>#N/A</c:v>
                </c:pt>
                <c:pt idx="3">
                  <c:v>0.4</c:v>
                </c:pt>
                <c:pt idx="4">
                  <c:v>#N/A</c:v>
                </c:pt>
                <c:pt idx="5">
                  <c:v>0.62</c:v>
                </c:pt>
                <c:pt idx="6">
                  <c:v>#N/A</c:v>
                </c:pt>
                <c:pt idx="7">
                  <c:v>0.93</c:v>
                </c:pt>
                <c:pt idx="8">
                  <c:v>#N/A</c:v>
                </c:pt>
                <c:pt idx="9">
                  <c:v>0.02</c:v>
                </c:pt>
              </c:numCache>
            </c:numRef>
          </c:val>
          <c:extLst>
            <c:ext xmlns:c16="http://schemas.microsoft.com/office/drawing/2014/chart" uri="{C3380CC4-5D6E-409C-BE32-E72D297353CC}">
              <c16:uniqueId val="{00000002-07DB-44EC-AC5A-214778C2A25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0.04</c:v>
                </c:pt>
                <c:pt idx="6">
                  <c:v>#N/A</c:v>
                </c:pt>
                <c:pt idx="7">
                  <c:v>0.06</c:v>
                </c:pt>
                <c:pt idx="8">
                  <c:v>#N/A</c:v>
                </c:pt>
                <c:pt idx="9">
                  <c:v>0.05</c:v>
                </c:pt>
              </c:numCache>
            </c:numRef>
          </c:val>
          <c:extLst>
            <c:ext xmlns:c16="http://schemas.microsoft.com/office/drawing/2014/chart" uri="{C3380CC4-5D6E-409C-BE32-E72D297353CC}">
              <c16:uniqueId val="{00000003-07DB-44EC-AC5A-214778C2A251}"/>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1.41</c:v>
                </c:pt>
                <c:pt idx="4">
                  <c:v>#N/A</c:v>
                </c:pt>
                <c:pt idx="5">
                  <c:v>1.81</c:v>
                </c:pt>
                <c:pt idx="6">
                  <c:v>#N/A</c:v>
                </c:pt>
                <c:pt idx="7">
                  <c:v>1.0900000000000001</c:v>
                </c:pt>
                <c:pt idx="8">
                  <c:v>#N/A</c:v>
                </c:pt>
                <c:pt idx="9">
                  <c:v>0.83</c:v>
                </c:pt>
              </c:numCache>
            </c:numRef>
          </c:val>
          <c:extLst>
            <c:ext xmlns:c16="http://schemas.microsoft.com/office/drawing/2014/chart" uri="{C3380CC4-5D6E-409C-BE32-E72D297353CC}">
              <c16:uniqueId val="{00000004-07DB-44EC-AC5A-214778C2A25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0.98</c:v>
                </c:pt>
              </c:numCache>
            </c:numRef>
          </c:val>
          <c:extLst>
            <c:ext xmlns:c16="http://schemas.microsoft.com/office/drawing/2014/chart" uri="{C3380CC4-5D6E-409C-BE32-E72D297353CC}">
              <c16:uniqueId val="{00000005-07DB-44EC-AC5A-214778C2A251}"/>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8.74</c:v>
                </c:pt>
                <c:pt idx="2">
                  <c:v>#N/A</c:v>
                </c:pt>
                <c:pt idx="3">
                  <c:v>7.84</c:v>
                </c:pt>
                <c:pt idx="4">
                  <c:v>#N/A</c:v>
                </c:pt>
                <c:pt idx="5">
                  <c:v>8.02</c:v>
                </c:pt>
                <c:pt idx="6">
                  <c:v>#N/A</c:v>
                </c:pt>
                <c:pt idx="7">
                  <c:v>8.26</c:v>
                </c:pt>
                <c:pt idx="8">
                  <c:v>#N/A</c:v>
                </c:pt>
                <c:pt idx="9">
                  <c:v>8.26</c:v>
                </c:pt>
              </c:numCache>
            </c:numRef>
          </c:val>
          <c:extLst>
            <c:ext xmlns:c16="http://schemas.microsoft.com/office/drawing/2014/chart" uri="{C3380CC4-5D6E-409C-BE32-E72D297353CC}">
              <c16:uniqueId val="{00000006-07DB-44EC-AC5A-214778C2A2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13.59</c:v>
                </c:pt>
                <c:pt idx="2">
                  <c:v>#N/A</c:v>
                </c:pt>
                <c:pt idx="3">
                  <c:v>15.53</c:v>
                </c:pt>
                <c:pt idx="4">
                  <c:v>#N/A</c:v>
                </c:pt>
                <c:pt idx="5">
                  <c:v>14.51</c:v>
                </c:pt>
                <c:pt idx="6">
                  <c:v>#N/A</c:v>
                </c:pt>
                <c:pt idx="7">
                  <c:v>12.2</c:v>
                </c:pt>
                <c:pt idx="8">
                  <c:v>#N/A</c:v>
                </c:pt>
                <c:pt idx="9">
                  <c:v>12.29</c:v>
                </c:pt>
              </c:numCache>
            </c:numRef>
          </c:val>
          <c:extLst>
            <c:ext xmlns:c16="http://schemas.microsoft.com/office/drawing/2014/chart" uri="{C3380CC4-5D6E-409C-BE32-E72D297353CC}">
              <c16:uniqueId val="{00000007-07DB-44EC-AC5A-214778C2A251}"/>
            </c:ext>
          </c:extLst>
        </c:ser>
        <c:ser>
          <c:idx val="8"/>
          <c:order val="8"/>
          <c:tx>
            <c:strRef>
              <c:f>データシート!$A$35</c:f>
              <c:strCache>
                <c:ptCount val="1"/>
                <c:pt idx="0">
                  <c:v>介護保険事業特別会計（サービス事業勘定）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0.06</c:v>
                </c:pt>
                <c:pt idx="2">
                  <c:v>#N/A</c:v>
                </c:pt>
                <c:pt idx="3">
                  <c:v>0.03</c:v>
                </c:pt>
                <c:pt idx="4">
                  <c:v>#N/A</c:v>
                </c:pt>
                <c:pt idx="5">
                  <c:v>0.03</c:v>
                </c:pt>
                <c:pt idx="6">
                  <c:v>#N/A</c:v>
                </c:pt>
                <c:pt idx="7">
                  <c:v>0</c:v>
                </c:pt>
                <c:pt idx="8">
                  <c:v>0.03</c:v>
                </c:pt>
                <c:pt idx="9">
                  <c:v>#N/A</c:v>
                </c:pt>
              </c:numCache>
            </c:numRef>
          </c:val>
          <c:extLst>
            <c:ext xmlns:c16="http://schemas.microsoft.com/office/drawing/2014/chart" uri="{C3380CC4-5D6E-409C-BE32-E72D297353CC}">
              <c16:uniqueId val="{00000008-07DB-44EC-AC5A-214778C2A251}"/>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2.12</c:v>
                </c:pt>
                <c:pt idx="1">
                  <c:v>#N/A</c:v>
                </c:pt>
                <c:pt idx="2">
                  <c:v>1.97</c:v>
                </c:pt>
                <c:pt idx="3">
                  <c:v>#N/A</c:v>
                </c:pt>
                <c:pt idx="4">
                  <c:v>1.92</c:v>
                </c:pt>
                <c:pt idx="5">
                  <c:v>#N/A</c:v>
                </c:pt>
                <c:pt idx="6">
                  <c:v>1.83</c:v>
                </c:pt>
                <c:pt idx="7">
                  <c:v>#N/A</c:v>
                </c:pt>
                <c:pt idx="8">
                  <c:v>1.74</c:v>
                </c:pt>
                <c:pt idx="9">
                  <c:v>#N/A</c:v>
                </c:pt>
              </c:numCache>
            </c:numRef>
          </c:val>
          <c:extLst>
            <c:ext xmlns:c16="http://schemas.microsoft.com/office/drawing/2014/chart" uri="{C3380CC4-5D6E-409C-BE32-E72D297353CC}">
              <c16:uniqueId val="{00000009-07DB-44EC-AC5A-214778C2A2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1004</c:v>
                </c:pt>
                <c:pt idx="5">
                  <c:v>1004</c:v>
                </c:pt>
                <c:pt idx="8">
                  <c:v>1029</c:v>
                </c:pt>
                <c:pt idx="11">
                  <c:v>997</c:v>
                </c:pt>
                <c:pt idx="14">
                  <c:v>997</c:v>
                </c:pt>
              </c:numCache>
            </c:numRef>
          </c:val>
          <c:extLst>
            <c:ext xmlns:c16="http://schemas.microsoft.com/office/drawing/2014/chart" uri="{C3380CC4-5D6E-409C-BE32-E72D297353CC}">
              <c16:uniqueId val="{00000000-2355-4F3A-8EAF-D779D697A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55-4F3A-8EAF-D779D697A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52</c:v>
                </c:pt>
                <c:pt idx="6">
                  <c:v>41</c:v>
                </c:pt>
                <c:pt idx="9">
                  <c:v>50</c:v>
                </c:pt>
                <c:pt idx="12">
                  <c:v>47</c:v>
                </c:pt>
              </c:numCache>
            </c:numRef>
          </c:val>
          <c:extLst>
            <c:ext xmlns:c16="http://schemas.microsoft.com/office/drawing/2014/chart" uri="{C3380CC4-5D6E-409C-BE32-E72D297353CC}">
              <c16:uniqueId val="{00000002-2355-4F3A-8EAF-D779D697A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7</c:v>
                </c:pt>
                <c:pt idx="6">
                  <c:v>17</c:v>
                </c:pt>
                <c:pt idx="9">
                  <c:v>10</c:v>
                </c:pt>
                <c:pt idx="12">
                  <c:v>1</c:v>
                </c:pt>
              </c:numCache>
            </c:numRef>
          </c:val>
          <c:extLst>
            <c:ext xmlns:c16="http://schemas.microsoft.com/office/drawing/2014/chart" uri="{C3380CC4-5D6E-409C-BE32-E72D297353CC}">
              <c16:uniqueId val="{00000003-2355-4F3A-8EAF-D779D697A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246</c:v>
                </c:pt>
                <c:pt idx="3">
                  <c:v>243</c:v>
                </c:pt>
                <c:pt idx="6">
                  <c:v>248</c:v>
                </c:pt>
                <c:pt idx="9">
                  <c:v>239</c:v>
                </c:pt>
                <c:pt idx="12">
                  <c:v>244</c:v>
                </c:pt>
              </c:numCache>
            </c:numRef>
          </c:val>
          <c:extLst>
            <c:ext xmlns:c16="http://schemas.microsoft.com/office/drawing/2014/chart" uri="{C3380CC4-5D6E-409C-BE32-E72D297353CC}">
              <c16:uniqueId val="{00000004-2355-4F3A-8EAF-D779D697A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55-4F3A-8EAF-D779D697A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55-4F3A-8EAF-D779D697A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902</c:v>
                </c:pt>
                <c:pt idx="3">
                  <c:v>902</c:v>
                </c:pt>
                <c:pt idx="6">
                  <c:v>934</c:v>
                </c:pt>
                <c:pt idx="9">
                  <c:v>899</c:v>
                </c:pt>
                <c:pt idx="12">
                  <c:v>963</c:v>
                </c:pt>
              </c:numCache>
            </c:numRef>
          </c:val>
          <c:extLst>
            <c:ext xmlns:c16="http://schemas.microsoft.com/office/drawing/2014/chart" uri="{C3380CC4-5D6E-409C-BE32-E72D297353CC}">
              <c16:uniqueId val="{00000007-2355-4F3A-8EAF-D779D697A6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191</c:v>
                </c:pt>
                <c:pt idx="2">
                  <c:v>#N/A</c:v>
                </c:pt>
                <c:pt idx="3">
                  <c:v>#N/A</c:v>
                </c:pt>
                <c:pt idx="4">
                  <c:v>200</c:v>
                </c:pt>
                <c:pt idx="5">
                  <c:v>#N/A</c:v>
                </c:pt>
                <c:pt idx="6">
                  <c:v>#N/A</c:v>
                </c:pt>
                <c:pt idx="7">
                  <c:v>211</c:v>
                </c:pt>
                <c:pt idx="8">
                  <c:v>#N/A</c:v>
                </c:pt>
                <c:pt idx="9">
                  <c:v>#N/A</c:v>
                </c:pt>
                <c:pt idx="10">
                  <c:v>201</c:v>
                </c:pt>
                <c:pt idx="11">
                  <c:v>#N/A</c:v>
                </c:pt>
                <c:pt idx="12">
                  <c:v>#N/A</c:v>
                </c:pt>
                <c:pt idx="13">
                  <c:v>258</c:v>
                </c:pt>
                <c:pt idx="14">
                  <c:v>#N/A</c:v>
                </c:pt>
              </c:numCache>
            </c:numRef>
          </c:val>
          <c:smooth val="0"/>
          <c:extLst>
            <c:ext xmlns:c16="http://schemas.microsoft.com/office/drawing/2014/chart" uri="{C3380CC4-5D6E-409C-BE32-E72D297353CC}">
              <c16:uniqueId val="{00000008-2355-4F3A-8EAF-D779D697A6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9690</c:v>
                </c:pt>
                <c:pt idx="5">
                  <c:v>9743</c:v>
                </c:pt>
                <c:pt idx="8">
                  <c:v>10045</c:v>
                </c:pt>
                <c:pt idx="11">
                  <c:v>9864</c:v>
                </c:pt>
                <c:pt idx="14">
                  <c:v>9467</c:v>
                </c:pt>
              </c:numCache>
            </c:numRef>
          </c:val>
          <c:extLst>
            <c:ext xmlns:c16="http://schemas.microsoft.com/office/drawing/2014/chart" uri="{C3380CC4-5D6E-409C-BE32-E72D297353CC}">
              <c16:uniqueId val="{00000000-DC48-481C-8480-EB7778812F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845</c:v>
                </c:pt>
                <c:pt idx="5">
                  <c:v>749</c:v>
                </c:pt>
                <c:pt idx="8">
                  <c:v>661</c:v>
                </c:pt>
                <c:pt idx="11">
                  <c:v>548</c:v>
                </c:pt>
                <c:pt idx="14">
                  <c:v>430</c:v>
                </c:pt>
              </c:numCache>
            </c:numRef>
          </c:val>
          <c:extLst>
            <c:ext xmlns:c16="http://schemas.microsoft.com/office/drawing/2014/chart" uri="{C3380CC4-5D6E-409C-BE32-E72D297353CC}">
              <c16:uniqueId val="{00000001-DC48-481C-8480-EB7778812F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9532</c:v>
                </c:pt>
                <c:pt idx="5">
                  <c:v>10021</c:v>
                </c:pt>
                <c:pt idx="8">
                  <c:v>10968</c:v>
                </c:pt>
                <c:pt idx="11">
                  <c:v>11596</c:v>
                </c:pt>
                <c:pt idx="14">
                  <c:v>11954</c:v>
                </c:pt>
              </c:numCache>
            </c:numRef>
          </c:val>
          <c:extLst>
            <c:ext xmlns:c16="http://schemas.microsoft.com/office/drawing/2014/chart" uri="{C3380CC4-5D6E-409C-BE32-E72D297353CC}">
              <c16:uniqueId val="{00000002-DC48-481C-8480-EB7778812F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8-481C-8480-EB7778812F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48-481C-8480-EB7778812F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8-481C-8480-EB7778812F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3037</c:v>
                </c:pt>
                <c:pt idx="3">
                  <c:v>2922</c:v>
                </c:pt>
                <c:pt idx="6">
                  <c:v>2892</c:v>
                </c:pt>
                <c:pt idx="9">
                  <c:v>2845</c:v>
                </c:pt>
                <c:pt idx="12">
                  <c:v>2779</c:v>
                </c:pt>
              </c:numCache>
            </c:numRef>
          </c:val>
          <c:extLst>
            <c:ext xmlns:c16="http://schemas.microsoft.com/office/drawing/2014/chart" uri="{C3380CC4-5D6E-409C-BE32-E72D297353CC}">
              <c16:uniqueId val="{00000006-DC48-481C-8480-EB7778812F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812</c:v>
                </c:pt>
                <c:pt idx="3">
                  <c:v>758</c:v>
                </c:pt>
                <c:pt idx="6">
                  <c:v>778</c:v>
                </c:pt>
                <c:pt idx="9">
                  <c:v>198</c:v>
                </c:pt>
                <c:pt idx="12">
                  <c:v>157</c:v>
                </c:pt>
              </c:numCache>
            </c:numRef>
          </c:val>
          <c:extLst>
            <c:ext xmlns:c16="http://schemas.microsoft.com/office/drawing/2014/chart" uri="{C3380CC4-5D6E-409C-BE32-E72D297353CC}">
              <c16:uniqueId val="{00000007-DC48-481C-8480-EB7778812F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3489</c:v>
                </c:pt>
                <c:pt idx="3">
                  <c:v>3577</c:v>
                </c:pt>
                <c:pt idx="6">
                  <c:v>3417</c:v>
                </c:pt>
                <c:pt idx="9">
                  <c:v>3199</c:v>
                </c:pt>
                <c:pt idx="12">
                  <c:v>3051</c:v>
                </c:pt>
              </c:numCache>
            </c:numRef>
          </c:val>
          <c:extLst>
            <c:ext xmlns:c16="http://schemas.microsoft.com/office/drawing/2014/chart" uri="{C3380CC4-5D6E-409C-BE32-E72D297353CC}">
              <c16:uniqueId val="{00000008-DC48-481C-8480-EB7778812F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402</c:v>
                </c:pt>
                <c:pt idx="3">
                  <c:v>351</c:v>
                </c:pt>
                <c:pt idx="6">
                  <c:v>291</c:v>
                </c:pt>
                <c:pt idx="9">
                  <c:v>232</c:v>
                </c:pt>
                <c:pt idx="12">
                  <c:v>188</c:v>
                </c:pt>
              </c:numCache>
            </c:numRef>
          </c:val>
          <c:extLst>
            <c:ext xmlns:c16="http://schemas.microsoft.com/office/drawing/2014/chart" uri="{C3380CC4-5D6E-409C-BE32-E72D297353CC}">
              <c16:uniqueId val="{00000009-DC48-481C-8480-EB7778812F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10551</c:v>
                </c:pt>
                <c:pt idx="3">
                  <c:v>10946</c:v>
                </c:pt>
                <c:pt idx="6">
                  <c:v>11115</c:v>
                </c:pt>
                <c:pt idx="9">
                  <c:v>11223</c:v>
                </c:pt>
                <c:pt idx="12">
                  <c:v>11027</c:v>
                </c:pt>
              </c:numCache>
            </c:numRef>
          </c:val>
          <c:extLst>
            <c:ext xmlns:c16="http://schemas.microsoft.com/office/drawing/2014/chart" uri="{C3380CC4-5D6E-409C-BE32-E72D297353CC}">
              <c16:uniqueId val="{0000000A-DC48-481C-8480-EB7778812F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48-481C-8480-EB7778812F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3172</c:v>
                </c:pt>
                <c:pt idx="1">
                  <c:v>3179</c:v>
                </c:pt>
                <c:pt idx="2">
                  <c:v>3183</c:v>
                </c:pt>
              </c:numCache>
            </c:numRef>
          </c:val>
          <c:extLst>
            <c:ext xmlns:c16="http://schemas.microsoft.com/office/drawing/2014/chart" uri="{C3380CC4-5D6E-409C-BE32-E72D297353CC}">
              <c16:uniqueId val="{00000000-FDC9-4700-A274-B5FCE6CD29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399</c:v>
                </c:pt>
                <c:pt idx="1">
                  <c:v>399</c:v>
                </c:pt>
                <c:pt idx="2">
                  <c:v>399</c:v>
                </c:pt>
              </c:numCache>
            </c:numRef>
          </c:val>
          <c:extLst>
            <c:ext xmlns:c16="http://schemas.microsoft.com/office/drawing/2014/chart" uri="{C3380CC4-5D6E-409C-BE32-E72D297353CC}">
              <c16:uniqueId val="{00000001-FDC9-4700-A274-B5FCE6CD29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9841</c:v>
                </c:pt>
                <c:pt idx="1">
                  <c:v>9637</c:v>
                </c:pt>
                <c:pt idx="2">
                  <c:v>9925</c:v>
                </c:pt>
              </c:numCache>
            </c:numRef>
          </c:val>
          <c:extLst>
            <c:ext xmlns:c16="http://schemas.microsoft.com/office/drawing/2014/chart" uri="{C3380CC4-5D6E-409C-BE32-E72D297353CC}">
              <c16:uniqueId val="{00000002-FDC9-4700-A274-B5FCE6CD29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{E0E1D504-195A-4881-BD9E-9485D1A6691D}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F5-4973-85D4-72A12E962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{5476B6B9-067A-4670-B939-AE42CE84EBE6}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F5-4973-85D4-72A12E962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{AC7F38B8-D107-4801-8589-548FAF731CEA}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F5-4973-85D4-72A12E962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{5164B82F-6C77-47A2-B1C1-A2FA6156BC92}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F5-4973-85D4-72A12E962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{1098EA69-0F3B-47FA-B30B-942F57EB87E3}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F5-4973-85D4-72A12E9624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{D6271E8D-5FDF-4B52-A956-E71C55C5C3A0}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F5-4973-85D4-72A12E9624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{2EF4547C-75FE-40FC-A241-9B07B2F5FD49}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F5-4973-85D4-72A12E9624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{6D06C265-E9A9-4764-B790-DA7FA1004710}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F5-4973-85D4-72A12E9624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{0E8BF5AD-A393-4A01-9C90-8E5679A76E14}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F5-4973-85D4-72A12E962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53.2</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F5-4973-85D4-72A12E962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{2C093F97-F4FE-4B86-B158-684883ED0A47}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F5-4973-85D4-72A12E962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{B91897B2-6BCC-4E6B-9FAF-1EE3F0589A96}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F5-4973-85D4-72A12E962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{DA2CA92C-63CD-4397-9894-1F3B11C712D4}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F5-4973-85D4-72A12E962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{5F5471B8-9E46-4BEE-AE6C-12113C818C7D}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F5-4973-85D4-72A12E962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{64050A03-BE15-4EFF-8839-B5F590FE9D54}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F5-4973-85D4-72A12E9624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{D39A6649-D8DC-40E1-9B13-4D355E70D589}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F5-4973-85D4-72A12E9624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{1F118463-B85D-400D-9D12-BA64E6F700A5}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F5-4973-85D4-72A12E9624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{643E91B1-9D21-471A-ACDA-AF1595E29452}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F5-4973-85D4-72A12E9624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{A61BFDFF-26BA-40E0-A803-37714F2D8BF2}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F5-4973-85D4-72A12E962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5AF5-4973-85D4-72A12E962452}"/>
            </c:ext>
          </c:extLst>
        </c:ser>
        <c:dLbls>
          <c:showLegendKey val="0"/>
          <c:showVal val="1"/>
          <c:showCatName val="0"/>
          <c:showSerName val="0"/>
          <c:showPercent val="0"/>
          <c:showBubbleSize val="0"/>
        </c:dLbls>
        <c:axId val="46179840"/>
        <c:axId val="46181760"/>
      </c:scatterChart>
      <c:valAx>
        <c:axId val="46179840"/>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{830FA8B1-17B6-4BDD-A33F-95472B5C0F5E}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87-40D3-95E9-91CFD36C3D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{96944B0F-4A14-46FD-8F40-A5A482F5A3F1}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7-40D3-95E9-91CFD36C3D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{CDF8CA5D-88F2-41C4-BEC0-59FEB25B3337}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7-40D3-95E9-91CFD36C3D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{B9772032-221C-4B53-999E-9BEE1D055ADC}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7-40D3-95E9-91CFD36C3D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{0A331407-4178-47DB-A98F-BE3A22DEC0E8}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7-40D3-95E9-91CFD36C3DF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{8E82339D-5105-4542-B2EE-285F015B373B}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87-40D3-95E9-91CFD36C3DF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{F28EBEDA-47B2-4987-A34A-A65A2140941D}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87-40D3-95E9-91CFD36C3DF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{4BC733C1-96E1-465B-B793-01E18E4ADA08}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87-40D3-95E9-91CFD36C3DF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{E355C793-FFFC-4577-BB22-C09C9C042A17}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87-40D3-95E9-91CFD36C3D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3.9</c:v>
                </c:pt>
                <c:pt idx="16">
                  <c:v>3.4</c:v>
                </c:pt>
                <c:pt idx="24">
                  <c:v>3.4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87-40D3-95E9-91CFD36C3D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{D82BB614-0B25-4609-AF81-031F8AF4E7EF}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87-40D3-95E9-91CFD36C3D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{982C5368-2324-45BE-8084-05973D1BC1C3}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7-40D3-95E9-91CFD36C3D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{C244BF81-2A05-4B8F-8CB0-9C9BE518FDE4}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7-40D3-95E9-91CFD36C3D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{F7DC9CC6-CF83-40F5-B68A-942ED5C3C649}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7-40D3-95E9-91CFD36C3D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{E5E934E6-EC52-4E24-8205-EABB7633C411}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7-40D3-95E9-91CFD36C3DF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{1C63BF57-6B13-4D99-AE09-5F991D94BDF6}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87-40D3-95E9-91CFD36C3DF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{3B3D01CE-4B1A-4F19-8B62-13BEF563761B}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87-40D3-95E9-91CFD36C3DF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{097495F3-751E-4485-9880-1F293FBAD53F}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87-40D3-95E9-91CFD36C3D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{9E0F857D-0B85-4173-94DE-5E1751C9FCC2}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87-40D3-95E9-91CFD36C3D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7B87-40D3-95E9-91CFD36C3DF3}"/>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人口の減少に加え、財政基盤が弱いこと等から、２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年度の３ヶ年平均の財政力指数は、０．３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今後は、第２次みやこ町総合計画（計画期間：平成２８年度～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２年度）に沿って、企業誘致や産業の振興、定住・移住促進に努めるとともに、公共施設の統廃合等を進め、経費の削減に努め、財政の健全化を推し進めていく。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138289</xdr:rowOff>
    </xdr:from>
    <xdr:to>
      <xdr:col>23</xdr:col>
      <xdr:colOff>133350</xdr:colOff>
      <xdr:row>44</xdr:row>
      <xdr:rowOff>151695</xdr:rowOff>
    </xdr:to>
    <xdr:cxnSp macro="">
      <xdr:nvCxnSpPr>
        <xdr:cNvPr id="69" name="直線コネクタ 68"/>
        <xdr:cNvCxnSpPr/>
      </xdr:nvCxnSpPr>
      <xdr:spPr>
        <a:xfrm>
          <a:off x="4114800" y="768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138289</xdr:rowOff>
    </xdr:to>
    <xdr:cxnSp macro="">
      <xdr:nvCxnSpPr>
        <xdr:cNvPr id="72" name="直線コネクタ 71"/>
        <xdr:cNvCxnSpPr/>
      </xdr:nvCxnSpPr>
      <xdr:spPr>
        <a:xfrm>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98072</xdr:rowOff>
    </xdr:from>
    <xdr:to>
      <xdr:col>15</xdr:col>
      <xdr:colOff>82550</xdr:colOff>
      <xdr:row>44</xdr:row>
      <xdr:rowOff>124883</xdr:rowOff>
    </xdr:to>
    <xdr:cxnSp macro="">
      <xdr:nvCxnSpPr>
        <xdr:cNvPr id="75" name="直線コネクタ 74"/>
        <xdr:cNvCxnSpPr/>
      </xdr:nvCxnSpPr>
      <xdr:spPr>
        <a:xfrm>
          <a:off x="2336800" y="76418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98072</xdr:rowOff>
    </xdr:to>
    <xdr:cxnSp macro="">
      <xdr:nvCxnSpPr>
        <xdr:cNvPr id="78" name="直線コネクタ 77"/>
        <xdr:cNvCxnSpPr/>
      </xdr:nvCxnSpPr>
      <xdr:spPr>
        <a:xfrm>
          <a:off x="1447800" y="764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72972</xdr:rowOff>
    </xdr:from>
    <xdr:ext cx="762000" cy="259045"/>
    <xdr:sp macro="" textlink="">
      <xdr:nvSpPr>
        <xdr:cNvPr id="89"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87489</xdr:rowOff>
    </xdr:from>
    <xdr:to>
      <xdr:col>19</xdr:col>
      <xdr:colOff>184150</xdr:colOff>
      <xdr:row>45</xdr:row>
      <xdr:rowOff>17639</xdr:rowOff>
    </xdr:to>
    <xdr:sp macro="" textlink="">
      <xdr:nvSpPr>
        <xdr:cNvPr id="90" name="楕円 89"/>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2416</xdr:rowOff>
    </xdr:from>
    <xdr:ext cx="736600" cy="259045"/>
    <xdr:sp macro="" textlink="">
      <xdr:nvSpPr>
        <xdr:cNvPr id="91" name="テキスト ボックス 90"/>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経常収支比率は、「集中改革プラン」や「職員定員適正化計画」等に沿った行財政改革により、類似団体平均を下回る数値を維持できているが、平成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年度は物件費の増加によって、昨年度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今後は、合併により優遇措置をされていた地方交付税が平成２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年度から段階的に削減されていることを踏まえ、公共施設の統廃合等を進め、経常経費をより一層削減するとともに、滞納対策を推進し、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２年度の経常収支比率目標である７８．０％の達成を目指す。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80518</xdr:rowOff>
    </xdr:to>
    <xdr:cxnSp macro="">
      <xdr:nvCxnSpPr>
        <xdr:cNvPr id="130" name="直線コネクタ 129"/>
        <xdr:cNvCxnSpPr/>
      </xdr:nvCxnSpPr>
      <xdr:spPr>
        <a:xfrm>
          <a:off x="4114800" y="108191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17780</xdr:rowOff>
    </xdr:to>
    <xdr:cxnSp macro="">
      <xdr:nvCxnSpPr>
        <xdr:cNvPr id="133" name="直線コネクタ 132"/>
        <xdr:cNvCxnSpPr/>
      </xdr:nvCxnSpPr>
      <xdr:spPr>
        <a:xfrm>
          <a:off x="3225800" y="1069365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63754</xdr:rowOff>
    </xdr:to>
    <xdr:cxnSp macro="">
      <xdr:nvCxnSpPr>
        <xdr:cNvPr id="136" name="直線コネクタ 135"/>
        <xdr:cNvCxnSpPr/>
      </xdr:nvCxnSpPr>
      <xdr:spPr>
        <a:xfrm>
          <a:off x="2336800" y="106116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1016</xdr:rowOff>
    </xdr:to>
    <xdr:cxnSp macro="">
      <xdr:nvCxnSpPr>
        <xdr:cNvPr id="139" name="直線コネクタ 138"/>
        <xdr:cNvCxnSpPr/>
      </xdr:nvCxnSpPr>
      <xdr:spPr>
        <a:xfrm flipV="1">
          <a:off x="1447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0"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2" name="テキスト ボックス 151"/>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その要因としては、本町は地理的要因（面積１５１．３４ｋ㎡／県内町村では第１位）を考慮して、本庁以外に２支所１出張所を有しており、また、保有する公共施設も多く、その維持管理に費用がかかっており、合併団体以外の団体と比較すると物件費が高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今後は、支所や公共施設の統廃合をすすめ、廃止した施設については解体を実施するなど、施設維持管理費の削減をすすめ、物件費の抑制に努める。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129280</xdr:rowOff>
    </xdr:from>
    <xdr:to>
      <xdr:col>23</xdr:col>
      <xdr:colOff>133350</xdr:colOff>
      <xdr:row>87</xdr:row>
      <xdr:rowOff>134738</xdr:rowOff>
    </xdr:to>
    <xdr:cxnSp macro="">
      <xdr:nvCxnSpPr>
        <xdr:cNvPr id="195" name="直線コネクタ 194"/>
        <xdr:cNvCxnSpPr/>
      </xdr:nvCxnSpPr>
      <xdr:spPr>
        <a:xfrm>
          <a:off x="4114800" y="14873980"/>
          <a:ext cx="838200" cy="1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92292</xdr:rowOff>
    </xdr:from>
    <xdr:to>
      <xdr:col>19</xdr:col>
      <xdr:colOff>133350</xdr:colOff>
      <xdr:row>86</xdr:row>
      <xdr:rowOff>129280</xdr:rowOff>
    </xdr:to>
    <xdr:cxnSp macro="">
      <xdr:nvCxnSpPr>
        <xdr:cNvPr id="198" name="直線コネクタ 197"/>
        <xdr:cNvCxnSpPr/>
      </xdr:nvCxnSpPr>
      <xdr:spPr>
        <a:xfrm>
          <a:off x="3225800" y="14836992"/>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92292</xdr:rowOff>
    </xdr:from>
    <xdr:to>
      <xdr:col>15</xdr:col>
      <xdr:colOff>82550</xdr:colOff>
      <xdr:row>86</xdr:row>
      <xdr:rowOff>133348</xdr:rowOff>
    </xdr:to>
    <xdr:cxnSp macro="">
      <xdr:nvCxnSpPr>
        <xdr:cNvPr id="201" name="直線コネクタ 200"/>
        <xdr:cNvCxnSpPr/>
      </xdr:nvCxnSpPr>
      <xdr:spPr>
        <a:xfrm flipV="1">
          <a:off x="2336800" y="14836992"/>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38035</xdr:rowOff>
    </xdr:from>
    <xdr:to>
      <xdr:col>11</xdr:col>
      <xdr:colOff>31750</xdr:colOff>
      <xdr:row>86</xdr:row>
      <xdr:rowOff>133348</xdr:rowOff>
    </xdr:to>
    <xdr:cxnSp macro="">
      <xdr:nvCxnSpPr>
        <xdr:cNvPr id="204" name="直線コネクタ 203"/>
        <xdr:cNvCxnSpPr/>
      </xdr:nvCxnSpPr>
      <xdr:spPr>
        <a:xfrm>
          <a:off x="1447800" y="14782735"/>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83938</xdr:rowOff>
    </xdr:from>
    <xdr:to>
      <xdr:col>23</xdr:col>
      <xdr:colOff>184150</xdr:colOff>
      <xdr:row>88</xdr:row>
      <xdr:rowOff>14088</xdr:rowOff>
    </xdr:to>
    <xdr:sp macro="" textlink="">
      <xdr:nvSpPr>
        <xdr:cNvPr id="214" name="楕円 213"/>
        <xdr:cNvSpPr/>
      </xdr:nvSpPr>
      <xdr:spPr>
        <a:xfrm>
          <a:off x="4902200" y="150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56015</xdr:rowOff>
    </xdr:from>
    <xdr:ext cx="762000" cy="259045"/>
    <xdr:sp macro="" textlink="">
      <xdr:nvSpPr>
        <xdr:cNvPr id="215" name="人件費・物件費等の状況該当値テキスト"/>
        <xdr:cNvSpPr txBox="1"/>
      </xdr:nvSpPr>
      <xdr:spPr>
        <a:xfrm>
          <a:off x="5041900" y="1497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78480</xdr:rowOff>
    </xdr:from>
    <xdr:to>
      <xdr:col>19</xdr:col>
      <xdr:colOff>184150</xdr:colOff>
      <xdr:row>87</xdr:row>
      <xdr:rowOff>8630</xdr:rowOff>
    </xdr:to>
    <xdr:sp macro="" textlink="">
      <xdr:nvSpPr>
        <xdr:cNvPr id="216" name="楕円 215"/>
        <xdr:cNvSpPr/>
      </xdr:nvSpPr>
      <xdr:spPr>
        <a:xfrm>
          <a:off x="4064000" y="14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164857</xdr:rowOff>
    </xdr:from>
    <xdr:ext cx="736600" cy="259045"/>
    <xdr:sp macro="" textlink="">
      <xdr:nvSpPr>
        <xdr:cNvPr id="217" name="テキスト ボックス 216"/>
        <xdr:cNvSpPr txBox="1"/>
      </xdr:nvSpPr>
      <xdr:spPr>
        <a:xfrm>
          <a:off x="3733800" y="1490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41492</xdr:rowOff>
    </xdr:from>
    <xdr:to>
      <xdr:col>15</xdr:col>
      <xdr:colOff>133350</xdr:colOff>
      <xdr:row>86</xdr:row>
      <xdr:rowOff>143092</xdr:rowOff>
    </xdr:to>
    <xdr:sp macro="" textlink="">
      <xdr:nvSpPr>
        <xdr:cNvPr id="218" name="楕円 217"/>
        <xdr:cNvSpPr/>
      </xdr:nvSpPr>
      <xdr:spPr>
        <a:xfrm>
          <a:off x="3175000" y="147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127869</xdr:rowOff>
    </xdr:from>
    <xdr:ext cx="762000" cy="259045"/>
    <xdr:sp macro="" textlink="">
      <xdr:nvSpPr>
        <xdr:cNvPr id="219" name="テキスト ボックス 218"/>
        <xdr:cNvSpPr txBox="1"/>
      </xdr:nvSpPr>
      <xdr:spPr>
        <a:xfrm>
          <a:off x="2844800" y="1487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82548</xdr:rowOff>
    </xdr:from>
    <xdr:to>
      <xdr:col>11</xdr:col>
      <xdr:colOff>82550</xdr:colOff>
      <xdr:row>87</xdr:row>
      <xdr:rowOff>12698</xdr:rowOff>
    </xdr:to>
    <xdr:sp macro="" textlink="">
      <xdr:nvSpPr>
        <xdr:cNvPr id="220" name="楕円 219"/>
        <xdr:cNvSpPr/>
      </xdr:nvSpPr>
      <xdr:spPr>
        <a:xfrm>
          <a:off x="2286000" y="148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168925</xdr:rowOff>
    </xdr:from>
    <xdr:ext cx="762000" cy="259045"/>
    <xdr:sp macro="" textlink="">
      <xdr:nvSpPr>
        <xdr:cNvPr id="221" name="テキスト ボックス 220"/>
        <xdr:cNvSpPr txBox="1"/>
      </xdr:nvSpPr>
      <xdr:spPr>
        <a:xfrm>
          <a:off x="1955800" y="1491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158685</xdr:rowOff>
    </xdr:from>
    <xdr:to>
      <xdr:col>7</xdr:col>
      <xdr:colOff>31750</xdr:colOff>
      <xdr:row>86</xdr:row>
      <xdr:rowOff>88835</xdr:rowOff>
    </xdr:to>
    <xdr:sp macro="" textlink="">
      <xdr:nvSpPr>
        <xdr:cNvPr id="222" name="楕円 221"/>
        <xdr:cNvSpPr/>
      </xdr:nvSpPr>
      <xdr:spPr>
        <a:xfrm>
          <a:off x="1397000" y="147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73612</xdr:rowOff>
    </xdr:from>
    <xdr:ext cx="762000" cy="259045"/>
    <xdr:sp macro="" textlink="">
      <xdr:nvSpPr>
        <xdr:cNvPr id="223" name="テキスト ボックス 222"/>
        <xdr:cNvSpPr txBox="1"/>
      </xdr:nvSpPr>
      <xdr:spPr>
        <a:xfrm>
          <a:off x="1066800" y="1481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平成３０年度は平成２９年度数値を引用。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なお、平成３０年度類似団体関係数値（平均値、最大値及び最小値、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順位）は、平成３０年度の選定団体によるもの。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85271</xdr:rowOff>
    </xdr:to>
    <xdr:cxnSp macro="">
      <xdr:nvCxnSpPr>
        <xdr:cNvPr id="259" name="直線コネクタ 258"/>
        <xdr:cNvCxnSpPr/>
      </xdr:nvCxnSpPr>
      <xdr:spPr>
        <a:xfrm flipV="1">
          <a:off x="16179800" y="1476012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62" name="直線コネクタ 261"/>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50800</xdr:rowOff>
    </xdr:to>
    <xdr:cxnSp macro="">
      <xdr:nvCxnSpPr>
        <xdr:cNvPr id="265" name="直線コネクタ 264"/>
        <xdr:cNvCxnSpPr/>
      </xdr:nvCxnSpPr>
      <xdr:spPr>
        <a:xfrm>
          <a:off x="14401800" y="148118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67129</xdr:rowOff>
    </xdr:to>
    <xdr:cxnSp macro="">
      <xdr:nvCxnSpPr>
        <xdr:cNvPr id="268" name="直線コネクタ 267"/>
        <xdr:cNvCxnSpPr/>
      </xdr:nvCxnSpPr>
      <xdr:spPr>
        <a:xfrm>
          <a:off x="13512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平成３０年度は平成２９年度数値を引用。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（職員数：平成２９年度数値、人口：平成３１年１月１日現在の人口）</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なお、平成３０年度類似団体関係数値（平均値、最大値及び最小値、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順位）は、平成３０年度の選定団体によるもの。</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1360</xdr:rowOff>
    </xdr:to>
    <xdr:cxnSp macro="">
      <xdr:nvCxnSpPr>
        <xdr:cNvPr id="324" name="直線コネクタ 323"/>
        <xdr:cNvCxnSpPr/>
      </xdr:nvCxnSpPr>
      <xdr:spPr>
        <a:xfrm flipV="1">
          <a:off x="16179800" y="10629537"/>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141787</xdr:rowOff>
    </xdr:from>
    <xdr:to>
      <xdr:col>77</xdr:col>
      <xdr:colOff>44450</xdr:colOff>
      <xdr:row>62</xdr:row>
      <xdr:rowOff>1360</xdr:rowOff>
    </xdr:to>
    <xdr:cxnSp macro="">
      <xdr:nvCxnSpPr>
        <xdr:cNvPr id="327" name="直線コネクタ 326"/>
        <xdr:cNvCxnSpPr/>
      </xdr:nvCxnSpPr>
      <xdr:spPr>
        <a:xfrm>
          <a:off x="15290800" y="1060023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141787</xdr:rowOff>
    </xdr:to>
    <xdr:cxnSp macro="">
      <xdr:nvCxnSpPr>
        <xdr:cNvPr id="330" name="直線コネクタ 329"/>
        <xdr:cNvCxnSpPr/>
      </xdr:nvCxnSpPr>
      <xdr:spPr>
        <a:xfrm>
          <a:off x="14401800" y="1057093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122827</xdr:rowOff>
    </xdr:to>
    <xdr:cxnSp macro="">
      <xdr:nvCxnSpPr>
        <xdr:cNvPr id="333" name="直線コネクタ 332"/>
        <xdr:cNvCxnSpPr/>
      </xdr:nvCxnSpPr>
      <xdr:spPr>
        <a:xfrm flipV="1">
          <a:off x="13512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43" name="楕円 342"/>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92364</xdr:rowOff>
    </xdr:from>
    <xdr:ext cx="762000" cy="259045"/>
    <xdr:sp macro="" textlink="">
      <xdr:nvSpPr>
        <xdr:cNvPr id="344" name="定員管理の状況該当値テキスト"/>
        <xdr:cNvSpPr txBox="1"/>
      </xdr:nvSpPr>
      <xdr:spPr>
        <a:xfrm>
          <a:off x="17106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122010</xdr:rowOff>
    </xdr:from>
    <xdr:to>
      <xdr:col>77</xdr:col>
      <xdr:colOff>95250</xdr:colOff>
      <xdr:row>62</xdr:row>
      <xdr:rowOff>52160</xdr:rowOff>
    </xdr:to>
    <xdr:sp macro="" textlink="">
      <xdr:nvSpPr>
        <xdr:cNvPr id="345" name="楕円 344"/>
        <xdr:cNvSpPr/>
      </xdr:nvSpPr>
      <xdr:spPr>
        <a:xfrm>
          <a:off x="16129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36937</xdr:rowOff>
    </xdr:from>
    <xdr:ext cx="736600" cy="259045"/>
    <xdr:sp macro="" textlink="">
      <xdr:nvSpPr>
        <xdr:cNvPr id="346" name="テキスト ボックス 345"/>
        <xdr:cNvSpPr txBox="1"/>
      </xdr:nvSpPr>
      <xdr:spPr>
        <a:xfrm>
          <a:off x="15798800" y="1066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90987</xdr:rowOff>
    </xdr:from>
    <xdr:to>
      <xdr:col>73</xdr:col>
      <xdr:colOff>44450</xdr:colOff>
      <xdr:row>62</xdr:row>
      <xdr:rowOff>21137</xdr:rowOff>
    </xdr:to>
    <xdr:sp macro="" textlink="">
      <xdr:nvSpPr>
        <xdr:cNvPr id="347" name="楕円 346"/>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5914</xdr:rowOff>
    </xdr:from>
    <xdr:ext cx="762000" cy="259045"/>
    <xdr:sp macro="" textlink="">
      <xdr:nvSpPr>
        <xdr:cNvPr id="348" name="テキスト ボックス 347"/>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9" name="楕円 348"/>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148062</xdr:rowOff>
    </xdr:from>
    <xdr:ext cx="762000" cy="259045"/>
    <xdr:sp macro="" textlink="">
      <xdr:nvSpPr>
        <xdr:cNvPr id="350" name="テキスト ボックス 349"/>
        <xdr:cNvSpPr txBox="1"/>
      </xdr:nvSpPr>
      <xdr:spPr>
        <a:xfrm>
          <a:off x="14020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51" name="楕円 350"/>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2" name="テキスト ボックス 351"/>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実質公債費比率は、昨年度と同水準（類似団体平均より２．９％の減）となっている。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今後とも、重要度・必要度など住民ニーズを的確に把握した事業の選択により、新規地方債発行の抑制に努めていく。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43362</xdr:rowOff>
    </xdr:to>
    <xdr:cxnSp macro="">
      <xdr:nvCxnSpPr>
        <xdr:cNvPr id="387" name="直線コネクタ 386"/>
        <xdr:cNvCxnSpPr/>
      </xdr:nvCxnSpPr>
      <xdr:spPr>
        <a:xfrm>
          <a:off x="16179800" y="67023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15784</xdr:rowOff>
    </xdr:to>
    <xdr:cxnSp macro="">
      <xdr:nvCxnSpPr>
        <xdr:cNvPr id="390" name="直線コネクタ 389"/>
        <xdr:cNvCxnSpPr/>
      </xdr:nvCxnSpPr>
      <xdr:spPr>
        <a:xfrm>
          <a:off x="15290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50256</xdr:rowOff>
    </xdr:to>
    <xdr:cxnSp macro="">
      <xdr:nvCxnSpPr>
        <xdr:cNvPr id="393" name="直線コネクタ 392"/>
        <xdr:cNvCxnSpPr/>
      </xdr:nvCxnSpPr>
      <xdr:spPr>
        <a:xfrm flipV="1">
          <a:off x="14401800" y="670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50256</xdr:rowOff>
    </xdr:from>
    <xdr:to>
      <xdr:col>68</xdr:col>
      <xdr:colOff>152400</xdr:colOff>
      <xdr:row>39</xdr:row>
      <xdr:rowOff>126093</xdr:rowOff>
    </xdr:to>
    <xdr:cxnSp macro="">
      <xdr:nvCxnSpPr>
        <xdr:cNvPr id="396" name="直線コネクタ 395"/>
        <xdr:cNvCxnSpPr/>
      </xdr:nvCxnSpPr>
      <xdr:spPr>
        <a:xfrm flipV="1">
          <a:off x="13512800" y="67368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6" name="楕円 405"/>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7"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8" name="楕円 407"/>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9" name="テキスト ボックス 408"/>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10" name="楕円 409"/>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11" name="テキスト ボックス 410"/>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170906</xdr:rowOff>
    </xdr:from>
    <xdr:to>
      <xdr:col>68</xdr:col>
      <xdr:colOff>203200</xdr:colOff>
      <xdr:row>39</xdr:row>
      <xdr:rowOff>101056</xdr:rowOff>
    </xdr:to>
    <xdr:sp macro="" textlink="">
      <xdr:nvSpPr>
        <xdr:cNvPr id="412" name="楕円 411"/>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111233</xdr:rowOff>
    </xdr:from>
    <xdr:ext cx="762000" cy="259045"/>
    <xdr:sp macro="" textlink="">
      <xdr:nvSpPr>
        <xdr:cNvPr id="413" name="テキスト ボックス 412"/>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4" name="楕円 413"/>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5" name="テキスト ボックス 414"/>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将来負担比率が生じていない主な要因は、将来負担額である起債の繰上償還を実施したことや、充当可能財源として財政調整基金等の造成に努めたこと等による。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人件費は、類似団体と比較すると０．８％低い２１．０％である。これは、「職員定員適正化計画」に沿って新規職員採用の抑制に努め、職員数を削減していった結果である。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今後も職員定員の適正化を図るとともに、行財政改革への取組を通じて人件費の削減に努める。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97608</xdr:rowOff>
    </xdr:from>
    <xdr:to>
      <xdr:col>24</xdr:col>
      <xdr:colOff>25400</xdr:colOff>
      <xdr:row>36</xdr:row>
      <xdr:rowOff>143328</xdr:rowOff>
    </xdr:to>
    <xdr:cxnSp macro="">
      <xdr:nvCxnSpPr>
        <xdr:cNvPr id="68" name="直線コネクタ 67"/>
        <xdr:cNvCxnSpPr/>
      </xdr:nvCxnSpPr>
      <xdr:spPr>
        <a:xfrm>
          <a:off x="3987800" y="62698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97608</xdr:rowOff>
    </xdr:from>
    <xdr:to>
      <xdr:col>19</xdr:col>
      <xdr:colOff>187325</xdr:colOff>
      <xdr:row>36</xdr:row>
      <xdr:rowOff>123734</xdr:rowOff>
    </xdr:to>
    <xdr:cxnSp macro="">
      <xdr:nvCxnSpPr>
        <xdr:cNvPr id="71" name="直線コネクタ 70"/>
        <xdr:cNvCxnSpPr/>
      </xdr:nvCxnSpPr>
      <xdr:spPr>
        <a:xfrm flipV="1">
          <a:off x="3098800" y="6269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36</xdr:row>
      <xdr:rowOff>136797</xdr:rowOff>
    </xdr:to>
    <xdr:cxnSp macro="">
      <xdr:nvCxnSpPr>
        <xdr:cNvPr id="74" name="直線コネクタ 73"/>
        <xdr:cNvCxnSpPr/>
      </xdr:nvCxnSpPr>
      <xdr:spPr>
        <a:xfrm flipV="1">
          <a:off x="2209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36</xdr:row>
      <xdr:rowOff>136797</xdr:rowOff>
    </xdr:to>
    <xdr:cxnSp macro="">
      <xdr:nvCxnSpPr>
        <xdr:cNvPr id="77" name="直線コネクタ 76"/>
        <xdr:cNvCxnSpPr/>
      </xdr:nvCxnSpPr>
      <xdr:spPr>
        <a:xfrm>
          <a:off x="1320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46808</xdr:rowOff>
    </xdr:from>
    <xdr:to>
      <xdr:col>20</xdr:col>
      <xdr:colOff>38100</xdr:colOff>
      <xdr:row>36</xdr:row>
      <xdr:rowOff>148408</xdr:rowOff>
    </xdr:to>
    <xdr:sp macro="" textlink="">
      <xdr:nvSpPr>
        <xdr:cNvPr id="89" name="楕円 88"/>
        <xdr:cNvSpPr/>
      </xdr:nvSpPr>
      <xdr:spPr>
        <a:xfrm>
          <a:off x="3937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158585</xdr:rowOff>
    </xdr:from>
    <xdr:ext cx="736600" cy="259045"/>
    <xdr:sp macro="" textlink="">
      <xdr:nvSpPr>
        <xdr:cNvPr id="90" name="テキスト ボックス 89"/>
        <xdr:cNvSpPr txBox="1"/>
      </xdr:nvSpPr>
      <xdr:spPr>
        <a:xfrm>
          <a:off x="3606800" y="598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13261</xdr:rowOff>
    </xdr:from>
    <xdr:ext cx="762000" cy="259045"/>
    <xdr:sp macro="" textlink="">
      <xdr:nvSpPr>
        <xdr:cNvPr id="92" name="テキスト ボックス 91"/>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85997</xdr:rowOff>
    </xdr:from>
    <xdr:to>
      <xdr:col>11</xdr:col>
      <xdr:colOff>60325</xdr:colOff>
      <xdr:row>37</xdr:row>
      <xdr:rowOff>16147</xdr:rowOff>
    </xdr:to>
    <xdr:sp macro="" textlink="">
      <xdr:nvSpPr>
        <xdr:cNvPr id="93" name="楕円 92"/>
        <xdr:cNvSpPr/>
      </xdr:nvSpPr>
      <xdr:spPr>
        <a:xfrm>
          <a:off x="2159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26324</xdr:rowOff>
    </xdr:from>
    <xdr:ext cx="762000" cy="259045"/>
    <xdr:sp macro="" textlink="">
      <xdr:nvSpPr>
        <xdr:cNvPr id="94" name="テキスト ボックス 93"/>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95" name="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13261</xdr:rowOff>
    </xdr:from>
    <xdr:ext cx="762000" cy="259045"/>
    <xdr:sp macro="" textlink="">
      <xdr:nvSpPr>
        <xdr:cNvPr id="96" name="テキスト ボックス 95"/>
        <xdr:cNvSpPr txBox="1"/>
      </xdr:nvSpPr>
      <xdr:spPr>
        <a:xfrm>
          <a:off x="939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より１．２％増加し、類似団体と比較すると２．４％上回っている。これは保有する公共施設が多く、そのための維持管理経費等によるものと、住民票等の証明書のコンビニ交付システム構築事業の委託料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今後は、庁舎の統合事業や小中学校の再編、類似施設の統廃合等を進め、維持管理経費等の見直しを図っていく。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1270</xdr:rowOff>
    </xdr:to>
    <xdr:cxnSp macro="">
      <xdr:nvCxnSpPr>
        <xdr:cNvPr id="129" name="直線コネクタ 128"/>
        <xdr:cNvCxnSpPr/>
      </xdr:nvCxnSpPr>
      <xdr:spPr>
        <a:xfrm>
          <a:off x="15671800" y="2824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81280</xdr:rowOff>
    </xdr:to>
    <xdr:cxnSp macro="">
      <xdr:nvCxnSpPr>
        <xdr:cNvPr id="132" name="直線コネクタ 131"/>
        <xdr:cNvCxnSpPr/>
      </xdr:nvCxnSpPr>
      <xdr:spPr>
        <a:xfrm>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12700</xdr:rowOff>
    </xdr:to>
    <xdr:cxnSp macro="">
      <xdr:nvCxnSpPr>
        <xdr:cNvPr id="135" name="直線コネクタ 134"/>
        <xdr:cNvCxnSpPr/>
      </xdr:nvCxnSpPr>
      <xdr:spPr>
        <a:xfrm>
          <a:off x="13893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12700</xdr:rowOff>
    </xdr:to>
    <xdr:cxnSp macro="">
      <xdr:nvCxnSpPr>
        <xdr:cNvPr id="138" name="直線コネクタ 137"/>
        <xdr:cNvCxnSpPr/>
      </xdr:nvCxnSpPr>
      <xdr:spPr>
        <a:xfrm flipV="1">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51" name="テキスト ボックス 15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3" name="テキスト ボックス 15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は昨年度より０．３％減少となっている。これは、臨時福祉給付金の事業終了によるものである。今年度は類似団体平均を下回っている（△０．６％）が、全国平均を上回る高齢化率により、今後も医療費等の増加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45357</xdr:rowOff>
    </xdr:to>
    <xdr:cxnSp macro="">
      <xdr:nvCxnSpPr>
        <xdr:cNvPr id="192" name="直線コネクタ 191"/>
        <xdr:cNvCxnSpPr/>
      </xdr:nvCxnSpPr>
      <xdr:spPr>
        <a:xfrm flipV="1">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45357</xdr:rowOff>
    </xdr:to>
    <xdr:cxnSp macro="">
      <xdr:nvCxnSpPr>
        <xdr:cNvPr id="195" name="直線コネクタ 194"/>
        <xdr:cNvCxnSpPr/>
      </xdr:nvCxnSpPr>
      <xdr:spPr>
        <a:xfrm>
          <a:off x="3098800" y="9499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69850</xdr:rowOff>
    </xdr:to>
    <xdr:cxnSp macro="">
      <xdr:nvCxnSpPr>
        <xdr:cNvPr id="198" name="直線コネクタ 197"/>
        <xdr:cNvCxnSpPr/>
      </xdr:nvCxnSpPr>
      <xdr:spPr>
        <a:xfrm>
          <a:off x="2209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94343</xdr:rowOff>
    </xdr:to>
    <xdr:cxnSp macro="">
      <xdr:nvCxnSpPr>
        <xdr:cNvPr id="201" name="直線コネクタ 200"/>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その他については、類似団体平均と比べると２．７％下回っており、昨年度より０．５％減少している。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これは、下水道事業特別会計への繰出金が減少したためである。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高齢化率の上昇による後期高齢者医療事業特別会計への繰出金や水道範囲拡大による上水道事業特別会計への繰出金等の増加が見込まれるので、健康推進事業の推進や独立採算の原則に立ち返った使用料の適正化等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3" name="直線コネクタ 252"/>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50800</xdr:rowOff>
    </xdr:to>
    <xdr:cxnSp macro="">
      <xdr:nvCxnSpPr>
        <xdr:cNvPr id="256" name="直線コネクタ 255"/>
        <xdr:cNvCxnSpPr/>
      </xdr:nvCxnSpPr>
      <xdr:spPr>
        <a:xfrm>
          <a:off x="14782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168910</xdr:rowOff>
    </xdr:to>
    <xdr:cxnSp macro="">
      <xdr:nvCxnSpPr>
        <xdr:cNvPr id="259" name="直線コネクタ 258"/>
        <xdr:cNvCxnSpPr/>
      </xdr:nvCxnSpPr>
      <xdr:spPr>
        <a:xfrm flipV="1">
          <a:off x="13893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168910</xdr:rowOff>
    </xdr:to>
    <xdr:cxnSp macro="">
      <xdr:nvCxnSpPr>
        <xdr:cNvPr id="262" name="直線コネクタ 261"/>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補助費等については、類似団体平均を０．２％下回っている。これは水道事業特別会計への繰出や、他団体への補助等によるものである。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今後は、補助金等の見直しを進め、抑制に努めていく。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24130</xdr:rowOff>
    </xdr:to>
    <xdr:cxnSp macro="">
      <xdr:nvCxnSpPr>
        <xdr:cNvPr id="314" name="直線コネクタ 313"/>
        <xdr:cNvCxnSpPr/>
      </xdr:nvCxnSpPr>
      <xdr:spPr>
        <a:xfrm flipV="1">
          <a:off x="15671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24130</xdr:rowOff>
    </xdr:to>
    <xdr:cxnSp macro="">
      <xdr:nvCxnSpPr>
        <xdr:cNvPr id="317" name="直線コネクタ 316"/>
        <xdr:cNvCxnSpPr/>
      </xdr:nvCxnSpPr>
      <xdr:spPr>
        <a:xfrm>
          <a:off x="14782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157480</xdr:rowOff>
    </xdr:to>
    <xdr:cxnSp macro="">
      <xdr:nvCxnSpPr>
        <xdr:cNvPr id="320" name="直線コネクタ 319"/>
        <xdr:cNvCxnSpPr/>
      </xdr:nvCxnSpPr>
      <xdr:spPr>
        <a:xfrm>
          <a:off x="13893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8890</xdr:rowOff>
    </xdr:to>
    <xdr:cxnSp macro="">
      <xdr:nvCxnSpPr>
        <xdr:cNvPr id="323" name="直線コネクタ 322"/>
        <xdr:cNvCxnSpPr/>
      </xdr:nvCxnSpPr>
      <xdr:spPr>
        <a:xfrm flipV="1">
          <a:off x="13004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77487</xdr:rowOff>
    </xdr:from>
    <xdr:ext cx="762000" cy="259045"/>
    <xdr:sp macro="" textlink="">
      <xdr:nvSpPr>
        <xdr:cNvPr id="334"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7" name="楕円 336"/>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8" name="テキスト ボックス 337"/>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1" name="楕円 340"/>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2" name="テキスト ボックス 34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経常収支比率は、合併特例債や過疎対策事業債、緊急防災・減災事業債などの起債償還により、平成３０年度は前年度より１．３％増加となっている。類似団体と比較すると、０．８％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今後も合併特例債や過疎対策事業債などの起債償還が見込まれており、新規の起債借入を抑制するなど、健全な財政運営に努める必要がある。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76381</xdr:rowOff>
    </xdr:from>
    <xdr:to>
      <xdr:col>24</xdr:col>
      <xdr:colOff>25400</xdr:colOff>
      <xdr:row>77</xdr:row>
      <xdr:rowOff>161289</xdr:rowOff>
    </xdr:to>
    <xdr:cxnSp macro="">
      <xdr:nvCxnSpPr>
        <xdr:cNvPr id="376" name="直線コネクタ 375"/>
        <xdr:cNvCxnSpPr/>
      </xdr:nvCxnSpPr>
      <xdr:spPr>
        <a:xfrm>
          <a:off x="3987800" y="1327803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76381</xdr:rowOff>
    </xdr:from>
    <xdr:to>
      <xdr:col>19</xdr:col>
      <xdr:colOff>187325</xdr:colOff>
      <xdr:row>77</xdr:row>
      <xdr:rowOff>82913</xdr:rowOff>
    </xdr:to>
    <xdr:cxnSp macro="">
      <xdr:nvCxnSpPr>
        <xdr:cNvPr id="379" name="直線コネクタ 378"/>
        <xdr:cNvCxnSpPr/>
      </xdr:nvCxnSpPr>
      <xdr:spPr>
        <a:xfrm flipV="1">
          <a:off x="3098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82913</xdr:rowOff>
    </xdr:to>
    <xdr:cxnSp macro="">
      <xdr:nvCxnSpPr>
        <xdr:cNvPr id="382" name="直線コネクタ 381"/>
        <xdr:cNvCxnSpPr/>
      </xdr:nvCxnSpPr>
      <xdr:spPr>
        <a:xfrm>
          <a:off x="2209800" y="13258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56787</xdr:rowOff>
    </xdr:to>
    <xdr:cxnSp macro="">
      <xdr:nvCxnSpPr>
        <xdr:cNvPr id="385" name="直線コネクタ 384"/>
        <xdr:cNvCxnSpPr/>
      </xdr:nvCxnSpPr>
      <xdr:spPr>
        <a:xfrm>
          <a:off x="1320800" y="13251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5" name="楕円 39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6"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25581</xdr:rowOff>
    </xdr:from>
    <xdr:to>
      <xdr:col>20</xdr:col>
      <xdr:colOff>38100</xdr:colOff>
      <xdr:row>77</xdr:row>
      <xdr:rowOff>127181</xdr:rowOff>
    </xdr:to>
    <xdr:sp macro="" textlink="">
      <xdr:nvSpPr>
        <xdr:cNvPr id="397" name="楕円 396"/>
        <xdr:cNvSpPr/>
      </xdr:nvSpPr>
      <xdr:spPr>
        <a:xfrm>
          <a:off x="3937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137358</xdr:rowOff>
    </xdr:from>
    <xdr:ext cx="736600" cy="259045"/>
    <xdr:sp macro="" textlink="">
      <xdr:nvSpPr>
        <xdr:cNvPr id="398" name="テキスト ボックス 397"/>
        <xdr:cNvSpPr txBox="1"/>
      </xdr:nvSpPr>
      <xdr:spPr>
        <a:xfrm>
          <a:off x="3606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9" name="楕円 398"/>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400" name="テキスト ボックス 399"/>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401" name="楕円 400"/>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402" name="テキスト ボックス 401"/>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403" name="楕円 402"/>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404" name="テキスト ボックス 403"/>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公債費以外の経常収支比率は、類似団体比較で１．９％下回っているいる。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今後は、健康増進事業の促進や他団体への補助金の見直し、公共施設の統廃合による維持管理経費の削減等を実施し、経常的経費の抑制に努める。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81280</xdr:rowOff>
    </xdr:to>
    <xdr:cxnSp macro="">
      <xdr:nvCxnSpPr>
        <xdr:cNvPr id="437" name="直線コネクタ 436"/>
        <xdr:cNvCxnSpPr/>
      </xdr:nvCxnSpPr>
      <xdr:spPr>
        <a:xfrm>
          <a:off x="15671800" y="1311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81280</xdr:rowOff>
    </xdr:to>
    <xdr:cxnSp macro="">
      <xdr:nvCxnSpPr>
        <xdr:cNvPr id="440" name="直線コネクタ 439"/>
        <xdr:cNvCxnSpPr/>
      </xdr:nvCxnSpPr>
      <xdr:spPr>
        <a:xfrm>
          <a:off x="14782800" y="12905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75</xdr:row>
      <xdr:rowOff>46990</xdr:rowOff>
    </xdr:to>
    <xdr:cxnSp macro="">
      <xdr:nvCxnSpPr>
        <xdr:cNvPr id="443" name="直線コネクタ 442"/>
        <xdr:cNvCxnSpPr/>
      </xdr:nvCxnSpPr>
      <xdr:spPr>
        <a:xfrm>
          <a:off x="13893800" y="12806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74</xdr:row>
      <xdr:rowOff>157480</xdr:rowOff>
    </xdr:to>
    <xdr:cxnSp macro="">
      <xdr:nvCxnSpPr>
        <xdr:cNvPr id="446" name="直線コネクタ 445"/>
        <xdr:cNvCxnSpPr/>
      </xdr:nvCxnSpPr>
      <xdr:spPr>
        <a:xfrm flipV="1">
          <a:off x="13004800" y="12806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6" name="楕円 45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7"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8" name="楕円 45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9" name="テキスト ボックス 458"/>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60" name="楕円 459"/>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61" name="テキスト ボックス 460"/>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62" name="楕円 461"/>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63" name="テキスト ボックス 462"/>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64" name="楕円 463"/>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5" name="テキスト ボックス 464"/>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35538</xdr:rowOff>
    </xdr:from>
    <xdr:to>
      <xdr:col>29</xdr:col>
      <xdr:colOff>127000</xdr:colOff>
      <xdr:row>14</xdr:row>
      <xdr:rowOff>53026</xdr:rowOff>
    </xdr:to>
    <xdr:cxnSp macro="">
      <xdr:nvCxnSpPr>
        <xdr:cNvPr id="52" name="直線コネクタ 51"/>
        <xdr:cNvCxnSpPr/>
      </xdr:nvCxnSpPr>
      <xdr:spPr bwMode="auto">
        <a:xfrm flipV="1">
          <a:off x="5003800" y="2483463"/>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53026</xdr:rowOff>
    </xdr:from>
    <xdr:to>
      <xdr:col>26</xdr:col>
      <xdr:colOff>50800</xdr:colOff>
      <xdr:row>14</xdr:row>
      <xdr:rowOff>86336</xdr:rowOff>
    </xdr:to>
    <xdr:cxnSp macro="">
      <xdr:nvCxnSpPr>
        <xdr:cNvPr id="55" name="直線コネクタ 54"/>
        <xdr:cNvCxnSpPr/>
      </xdr:nvCxnSpPr>
      <xdr:spPr bwMode="auto">
        <a:xfrm flipV="1">
          <a:off x="4305300" y="2500951"/>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86336</xdr:rowOff>
    </xdr:from>
    <xdr:to>
      <xdr:col>22</xdr:col>
      <xdr:colOff>114300</xdr:colOff>
      <xdr:row>14</xdr:row>
      <xdr:rowOff>140139</xdr:rowOff>
    </xdr:to>
    <xdr:cxnSp macro="">
      <xdr:nvCxnSpPr>
        <xdr:cNvPr id="58" name="直線コネクタ 57"/>
        <xdr:cNvCxnSpPr/>
      </xdr:nvCxnSpPr>
      <xdr:spPr bwMode="auto">
        <a:xfrm flipV="1">
          <a:off x="3606800" y="2534261"/>
          <a:ext cx="698500" cy="5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140139</xdr:rowOff>
    </xdr:from>
    <xdr:to>
      <xdr:col>18</xdr:col>
      <xdr:colOff>177800</xdr:colOff>
      <xdr:row>14</xdr:row>
      <xdr:rowOff>158248</xdr:rowOff>
    </xdr:to>
    <xdr:cxnSp macro="">
      <xdr:nvCxnSpPr>
        <xdr:cNvPr id="61" name="直線コネクタ 60"/>
        <xdr:cNvCxnSpPr/>
      </xdr:nvCxnSpPr>
      <xdr:spPr bwMode="auto">
        <a:xfrm flipV="1">
          <a:off x="2908300" y="2588064"/>
          <a:ext cx="698500" cy="18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156188</xdr:rowOff>
    </xdr:from>
    <xdr:to>
      <xdr:col>29</xdr:col>
      <xdr:colOff>177800</xdr:colOff>
      <xdr:row>14</xdr:row>
      <xdr:rowOff>86338</xdr:rowOff>
    </xdr:to>
    <xdr:sp macro="" textlink="">
      <xdr:nvSpPr>
        <xdr:cNvPr id="71" name="楕円 70"/>
        <xdr:cNvSpPr/>
      </xdr:nvSpPr>
      <xdr:spPr bwMode="auto">
        <a:xfrm>
          <a:off x="5600700" y="243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1265</xdr:rowOff>
    </xdr:from>
    <xdr:ext cx="762000" cy="259045"/>
    <xdr:sp macro="" textlink="">
      <xdr:nvSpPr>
        <xdr:cNvPr id="72" name="人口1人当たり決算額の推移該当値テキスト130"/>
        <xdr:cNvSpPr txBox="1"/>
      </xdr:nvSpPr>
      <xdr:spPr>
        <a:xfrm>
          <a:off x="5740400" y="22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2226</xdr:rowOff>
    </xdr:from>
    <xdr:to>
      <xdr:col>26</xdr:col>
      <xdr:colOff>101600</xdr:colOff>
      <xdr:row>14</xdr:row>
      <xdr:rowOff>103826</xdr:rowOff>
    </xdr:to>
    <xdr:sp macro="" textlink="">
      <xdr:nvSpPr>
        <xdr:cNvPr id="73" name="楕円 72"/>
        <xdr:cNvSpPr/>
      </xdr:nvSpPr>
      <xdr:spPr bwMode="auto">
        <a:xfrm>
          <a:off x="4953000" y="245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114003</xdr:rowOff>
    </xdr:from>
    <xdr:ext cx="736600" cy="259045"/>
    <xdr:sp macro="" textlink="">
      <xdr:nvSpPr>
        <xdr:cNvPr id="74" name="テキスト ボックス 73"/>
        <xdr:cNvSpPr txBox="1"/>
      </xdr:nvSpPr>
      <xdr:spPr>
        <a:xfrm>
          <a:off x="4622800" y="221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35536</xdr:rowOff>
    </xdr:from>
    <xdr:to>
      <xdr:col>22</xdr:col>
      <xdr:colOff>165100</xdr:colOff>
      <xdr:row>14</xdr:row>
      <xdr:rowOff>137136</xdr:rowOff>
    </xdr:to>
    <xdr:sp macro="" textlink="">
      <xdr:nvSpPr>
        <xdr:cNvPr id="75" name="楕円 74"/>
        <xdr:cNvSpPr/>
      </xdr:nvSpPr>
      <xdr:spPr bwMode="auto">
        <a:xfrm>
          <a:off x="4254500" y="248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147313</xdr:rowOff>
    </xdr:from>
    <xdr:ext cx="762000" cy="259045"/>
    <xdr:sp macro="" textlink="">
      <xdr:nvSpPr>
        <xdr:cNvPr id="76" name="テキスト ボックス 75"/>
        <xdr:cNvSpPr txBox="1"/>
      </xdr:nvSpPr>
      <xdr:spPr>
        <a:xfrm>
          <a:off x="3924300" y="225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89339</xdr:rowOff>
    </xdr:from>
    <xdr:to>
      <xdr:col>19</xdr:col>
      <xdr:colOff>38100</xdr:colOff>
      <xdr:row>15</xdr:row>
      <xdr:rowOff>19489</xdr:rowOff>
    </xdr:to>
    <xdr:sp macro="" textlink="">
      <xdr:nvSpPr>
        <xdr:cNvPr id="77" name="楕円 76"/>
        <xdr:cNvSpPr/>
      </xdr:nvSpPr>
      <xdr:spPr bwMode="auto">
        <a:xfrm>
          <a:off x="3556000" y="253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29666</xdr:rowOff>
    </xdr:from>
    <xdr:ext cx="762000" cy="259045"/>
    <xdr:sp macro="" textlink="">
      <xdr:nvSpPr>
        <xdr:cNvPr id="78" name="テキスト ボックス 77"/>
        <xdr:cNvSpPr txBox="1"/>
      </xdr:nvSpPr>
      <xdr:spPr>
        <a:xfrm>
          <a:off x="3225800" y="230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107448</xdr:rowOff>
    </xdr:from>
    <xdr:to>
      <xdr:col>15</xdr:col>
      <xdr:colOff>101600</xdr:colOff>
      <xdr:row>15</xdr:row>
      <xdr:rowOff>37598</xdr:rowOff>
    </xdr:to>
    <xdr:sp macro="" textlink="">
      <xdr:nvSpPr>
        <xdr:cNvPr id="79" name="楕円 78"/>
        <xdr:cNvSpPr/>
      </xdr:nvSpPr>
      <xdr:spPr bwMode="auto">
        <a:xfrm>
          <a:off x="2857500" y="255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47775</xdr:rowOff>
    </xdr:from>
    <xdr:ext cx="762000" cy="259045"/>
    <xdr:sp macro="" textlink="">
      <xdr:nvSpPr>
        <xdr:cNvPr id="80" name="テキスト ボックス 79"/>
        <xdr:cNvSpPr txBox="1"/>
      </xdr:nvSpPr>
      <xdr:spPr>
        <a:xfrm>
          <a:off x="2527300" y="232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317843</xdr:rowOff>
    </xdr:from>
    <xdr:to>
      <xdr:col>29</xdr:col>
      <xdr:colOff>127000</xdr:colOff>
      <xdr:row>36</xdr:row>
      <xdr:rowOff>32379</xdr:rowOff>
    </xdr:to>
    <xdr:cxnSp macro="">
      <xdr:nvCxnSpPr>
        <xdr:cNvPr id="113" name="直線コネクタ 112"/>
        <xdr:cNvCxnSpPr/>
      </xdr:nvCxnSpPr>
      <xdr:spPr bwMode="auto">
        <a:xfrm flipV="1">
          <a:off x="5003800" y="6928193"/>
          <a:ext cx="6477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26168</xdr:rowOff>
    </xdr:from>
    <xdr:to>
      <xdr:col>26</xdr:col>
      <xdr:colOff>50800</xdr:colOff>
      <xdr:row>36</xdr:row>
      <xdr:rowOff>32379</xdr:rowOff>
    </xdr:to>
    <xdr:cxnSp macro="">
      <xdr:nvCxnSpPr>
        <xdr:cNvPr id="116" name="直線コネクタ 115"/>
        <xdr:cNvCxnSpPr/>
      </xdr:nvCxnSpPr>
      <xdr:spPr bwMode="auto">
        <a:xfrm>
          <a:off x="4305300" y="6979418"/>
          <a:ext cx="698500" cy="6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26168</xdr:rowOff>
    </xdr:from>
    <xdr:to>
      <xdr:col>22</xdr:col>
      <xdr:colOff>114300</xdr:colOff>
      <xdr:row>36</xdr:row>
      <xdr:rowOff>38760</xdr:rowOff>
    </xdr:to>
    <xdr:cxnSp macro="">
      <xdr:nvCxnSpPr>
        <xdr:cNvPr id="119" name="直線コネクタ 118"/>
        <xdr:cNvCxnSpPr/>
      </xdr:nvCxnSpPr>
      <xdr:spPr bwMode="auto">
        <a:xfrm flipV="1">
          <a:off x="3606800" y="6979418"/>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38760</xdr:rowOff>
    </xdr:from>
    <xdr:to>
      <xdr:col>18</xdr:col>
      <xdr:colOff>177800</xdr:colOff>
      <xdr:row>36</xdr:row>
      <xdr:rowOff>48781</xdr:rowOff>
    </xdr:to>
    <xdr:cxnSp macro="">
      <xdr:nvCxnSpPr>
        <xdr:cNvPr id="122" name="直線コネクタ 121"/>
        <xdr:cNvCxnSpPr/>
      </xdr:nvCxnSpPr>
      <xdr:spPr bwMode="auto">
        <a:xfrm flipV="1">
          <a:off x="2908300" y="6992010"/>
          <a:ext cx="698500" cy="1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267043</xdr:rowOff>
    </xdr:from>
    <xdr:to>
      <xdr:col>29</xdr:col>
      <xdr:colOff>177800</xdr:colOff>
      <xdr:row>36</xdr:row>
      <xdr:rowOff>25743</xdr:rowOff>
    </xdr:to>
    <xdr:sp macro="" textlink="">
      <xdr:nvSpPr>
        <xdr:cNvPr id="132" name="楕円 131"/>
        <xdr:cNvSpPr/>
      </xdr:nvSpPr>
      <xdr:spPr bwMode="auto">
        <a:xfrm>
          <a:off x="5600700" y="687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239120</xdr:rowOff>
    </xdr:from>
    <xdr:ext cx="762000" cy="259045"/>
    <xdr:sp macro="" textlink="">
      <xdr:nvSpPr>
        <xdr:cNvPr id="133" name="人口1人当たり決算額の推移該当値テキスト445"/>
        <xdr:cNvSpPr txBox="1"/>
      </xdr:nvSpPr>
      <xdr:spPr>
        <a:xfrm>
          <a:off x="5740400" y="684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324479</xdr:rowOff>
    </xdr:from>
    <xdr:to>
      <xdr:col>26</xdr:col>
      <xdr:colOff>101600</xdr:colOff>
      <xdr:row>36</xdr:row>
      <xdr:rowOff>83179</xdr:rowOff>
    </xdr:to>
    <xdr:sp macro="" textlink="">
      <xdr:nvSpPr>
        <xdr:cNvPr id="134" name="楕円 133"/>
        <xdr:cNvSpPr/>
      </xdr:nvSpPr>
      <xdr:spPr bwMode="auto">
        <a:xfrm>
          <a:off x="4953000" y="693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67956</xdr:rowOff>
    </xdr:from>
    <xdr:ext cx="736600" cy="259045"/>
    <xdr:sp macro="" textlink="">
      <xdr:nvSpPr>
        <xdr:cNvPr id="135" name="テキスト ボックス 134"/>
        <xdr:cNvSpPr txBox="1"/>
      </xdr:nvSpPr>
      <xdr:spPr>
        <a:xfrm>
          <a:off x="4622800" y="702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318268</xdr:rowOff>
    </xdr:from>
    <xdr:to>
      <xdr:col>22</xdr:col>
      <xdr:colOff>165100</xdr:colOff>
      <xdr:row>36</xdr:row>
      <xdr:rowOff>76968</xdr:rowOff>
    </xdr:to>
    <xdr:sp macro="" textlink="">
      <xdr:nvSpPr>
        <xdr:cNvPr id="136" name="楕円 135"/>
        <xdr:cNvSpPr/>
      </xdr:nvSpPr>
      <xdr:spPr bwMode="auto">
        <a:xfrm>
          <a:off x="4254500" y="6928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61745</xdr:rowOff>
    </xdr:from>
    <xdr:ext cx="762000" cy="259045"/>
    <xdr:sp macro="" textlink="">
      <xdr:nvSpPr>
        <xdr:cNvPr id="137" name="テキスト ボックス 136"/>
        <xdr:cNvSpPr txBox="1"/>
      </xdr:nvSpPr>
      <xdr:spPr>
        <a:xfrm>
          <a:off x="3924300" y="701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330860</xdr:rowOff>
    </xdr:from>
    <xdr:to>
      <xdr:col>19</xdr:col>
      <xdr:colOff>38100</xdr:colOff>
      <xdr:row>36</xdr:row>
      <xdr:rowOff>89560</xdr:rowOff>
    </xdr:to>
    <xdr:sp macro="" textlink="">
      <xdr:nvSpPr>
        <xdr:cNvPr id="138" name="楕円 137"/>
        <xdr:cNvSpPr/>
      </xdr:nvSpPr>
      <xdr:spPr bwMode="auto">
        <a:xfrm>
          <a:off x="3556000" y="694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74337</xdr:rowOff>
    </xdr:from>
    <xdr:ext cx="762000" cy="259045"/>
    <xdr:sp macro="" textlink="">
      <xdr:nvSpPr>
        <xdr:cNvPr id="139" name="テキスト ボックス 138"/>
        <xdr:cNvSpPr txBox="1"/>
      </xdr:nvSpPr>
      <xdr:spPr>
        <a:xfrm>
          <a:off x="3225800" y="702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340881</xdr:rowOff>
    </xdr:from>
    <xdr:to>
      <xdr:col>15</xdr:col>
      <xdr:colOff>101600</xdr:colOff>
      <xdr:row>36</xdr:row>
      <xdr:rowOff>99581</xdr:rowOff>
    </xdr:to>
    <xdr:sp macro="" textlink="">
      <xdr:nvSpPr>
        <xdr:cNvPr id="140" name="楕円 139"/>
        <xdr:cNvSpPr/>
      </xdr:nvSpPr>
      <xdr:spPr bwMode="auto">
        <a:xfrm>
          <a:off x="2857500" y="695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84358</xdr:rowOff>
    </xdr:from>
    <xdr:ext cx="762000" cy="259045"/>
    <xdr:sp macro="" textlink="">
      <xdr:nvSpPr>
        <xdr:cNvPr id="141" name="テキスト ボックス 140"/>
        <xdr:cNvSpPr txBox="1"/>
      </xdr:nvSpPr>
      <xdr:spPr>
        <a:xfrm>
          <a:off x="2527300" y="703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123731</xdr:rowOff>
    </xdr:from>
    <xdr:to>
      <xdr:col>24</xdr:col>
      <xdr:colOff>63500</xdr:colOff>
      <xdr:row>35</xdr:row>
      <xdr:rowOff>168977</xdr:rowOff>
    </xdr:to>
    <xdr:cxnSp macro="">
      <xdr:nvCxnSpPr>
        <xdr:cNvPr id="63" name="直線コネクタ 62"/>
        <xdr:cNvCxnSpPr/>
      </xdr:nvCxnSpPr>
      <xdr:spPr>
        <a:xfrm flipV="1">
          <a:off x="3797300" y="6124481"/>
          <a:ext cx="8382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168977</xdr:rowOff>
    </xdr:from>
    <xdr:to>
      <xdr:col>19</xdr:col>
      <xdr:colOff>177800</xdr:colOff>
      <xdr:row>36</xdr:row>
      <xdr:rowOff>10868</xdr:rowOff>
    </xdr:to>
    <xdr:cxnSp macro="">
      <xdr:nvCxnSpPr>
        <xdr:cNvPr id="66" name="直線コネクタ 65"/>
        <xdr:cNvCxnSpPr/>
      </xdr:nvCxnSpPr>
      <xdr:spPr>
        <a:xfrm flipV="1">
          <a:off x="2908300" y="6169727"/>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10868</xdr:rowOff>
    </xdr:from>
    <xdr:to>
      <xdr:col>15</xdr:col>
      <xdr:colOff>50800</xdr:colOff>
      <xdr:row>36</xdr:row>
      <xdr:rowOff>18248</xdr:rowOff>
    </xdr:to>
    <xdr:cxnSp macro="">
      <xdr:nvCxnSpPr>
        <xdr:cNvPr id="69" name="直線コネクタ 68"/>
        <xdr:cNvCxnSpPr/>
      </xdr:nvCxnSpPr>
      <xdr:spPr>
        <a:xfrm flipV="1">
          <a:off x="2019300" y="618306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18248</xdr:rowOff>
    </xdr:from>
    <xdr:to>
      <xdr:col>10</xdr:col>
      <xdr:colOff>114300</xdr:colOff>
      <xdr:row>36</xdr:row>
      <xdr:rowOff>52244</xdr:rowOff>
    </xdr:to>
    <xdr:cxnSp macro="">
      <xdr:nvCxnSpPr>
        <xdr:cNvPr id="72" name="直線コネクタ 71"/>
        <xdr:cNvCxnSpPr/>
      </xdr:nvCxnSpPr>
      <xdr:spPr>
        <a:xfrm flipV="1">
          <a:off x="1130300" y="6190448"/>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72931</xdr:rowOff>
    </xdr:from>
    <xdr:to>
      <xdr:col>24</xdr:col>
      <xdr:colOff>114300</xdr:colOff>
      <xdr:row>36</xdr:row>
      <xdr:rowOff>3081</xdr:rowOff>
    </xdr:to>
    <xdr:sp macro="" textlink="">
      <xdr:nvSpPr>
        <xdr:cNvPr id="82" name="楕円 81"/>
        <xdr:cNvSpPr/>
      </xdr:nvSpPr>
      <xdr:spPr>
        <a:xfrm>
          <a:off x="4584700" y="60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95808</xdr:rowOff>
    </xdr:from>
    <xdr:ext cx="534377" cy="259045"/>
    <xdr:sp macro="" textlink="">
      <xdr:nvSpPr>
        <xdr:cNvPr id="83" name="人件費該当値テキスト"/>
        <xdr:cNvSpPr txBox="1"/>
      </xdr:nvSpPr>
      <xdr:spPr>
        <a:xfrm>
          <a:off x="4686300" y="59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118177</xdr:rowOff>
    </xdr:from>
    <xdr:to>
      <xdr:col>20</xdr:col>
      <xdr:colOff>38100</xdr:colOff>
      <xdr:row>36</xdr:row>
      <xdr:rowOff>48327</xdr:rowOff>
    </xdr:to>
    <xdr:sp macro="" textlink="">
      <xdr:nvSpPr>
        <xdr:cNvPr id="84" name="楕円 83"/>
        <xdr:cNvSpPr/>
      </xdr:nvSpPr>
      <xdr:spPr>
        <a:xfrm>
          <a:off x="3746500" y="61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64854</xdr:rowOff>
    </xdr:from>
    <xdr:ext cx="534377" cy="259045"/>
    <xdr:sp macro="" textlink="">
      <xdr:nvSpPr>
        <xdr:cNvPr id="85" name="テキスト ボックス 84"/>
        <xdr:cNvSpPr txBox="1"/>
      </xdr:nvSpPr>
      <xdr:spPr>
        <a:xfrm>
          <a:off x="3530111" y="58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131518</xdr:rowOff>
    </xdr:from>
    <xdr:to>
      <xdr:col>15</xdr:col>
      <xdr:colOff>101600</xdr:colOff>
      <xdr:row>36</xdr:row>
      <xdr:rowOff>61668</xdr:rowOff>
    </xdr:to>
    <xdr:sp macro="" textlink="">
      <xdr:nvSpPr>
        <xdr:cNvPr id="86" name="楕円 85"/>
        <xdr:cNvSpPr/>
      </xdr:nvSpPr>
      <xdr:spPr>
        <a:xfrm>
          <a:off x="2857500" y="61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78195</xdr:rowOff>
    </xdr:from>
    <xdr:ext cx="534377" cy="259045"/>
    <xdr:sp macro="" textlink="">
      <xdr:nvSpPr>
        <xdr:cNvPr id="87" name="テキスト ボックス 86"/>
        <xdr:cNvSpPr txBox="1"/>
      </xdr:nvSpPr>
      <xdr:spPr>
        <a:xfrm>
          <a:off x="2641111" y="5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138898</xdr:rowOff>
    </xdr:from>
    <xdr:to>
      <xdr:col>10</xdr:col>
      <xdr:colOff>165100</xdr:colOff>
      <xdr:row>36</xdr:row>
      <xdr:rowOff>69048</xdr:rowOff>
    </xdr:to>
    <xdr:sp macro="" textlink="">
      <xdr:nvSpPr>
        <xdr:cNvPr id="88" name="楕円 87"/>
        <xdr:cNvSpPr/>
      </xdr:nvSpPr>
      <xdr:spPr>
        <a:xfrm>
          <a:off x="1968500" y="61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85575</xdr:rowOff>
    </xdr:from>
    <xdr:ext cx="534377" cy="259045"/>
    <xdr:sp macro="" textlink="">
      <xdr:nvSpPr>
        <xdr:cNvPr id="89" name="テキスト ボックス 88"/>
        <xdr:cNvSpPr txBox="1"/>
      </xdr:nvSpPr>
      <xdr:spPr>
        <a:xfrm>
          <a:off x="1752111" y="59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xdr:rowOff>
    </xdr:from>
    <xdr:to>
      <xdr:col>6</xdr:col>
      <xdr:colOff>38100</xdr:colOff>
      <xdr:row>36</xdr:row>
      <xdr:rowOff>103044</xdr:rowOff>
    </xdr:to>
    <xdr:sp macro="" textlink="">
      <xdr:nvSpPr>
        <xdr:cNvPr id="90" name="楕円 89"/>
        <xdr:cNvSpPr/>
      </xdr:nvSpPr>
      <xdr:spPr>
        <a:xfrm>
          <a:off x="1079500" y="617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119571</xdr:rowOff>
    </xdr:from>
    <xdr:ext cx="534377" cy="259045"/>
    <xdr:sp macro="" textlink="">
      <xdr:nvSpPr>
        <xdr:cNvPr id="91" name="テキスト ボックス 90"/>
        <xdr:cNvSpPr txBox="1"/>
      </xdr:nvSpPr>
      <xdr:spPr>
        <a:xfrm>
          <a:off x="863111" y="594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53607</xdr:rowOff>
    </xdr:from>
    <xdr:to>
      <xdr:col>24</xdr:col>
      <xdr:colOff>63500</xdr:colOff>
      <xdr:row>55</xdr:row>
      <xdr:rowOff>45821</xdr:rowOff>
    </xdr:to>
    <xdr:cxnSp macro="">
      <xdr:nvCxnSpPr>
        <xdr:cNvPr id="121" name="直線コネクタ 120"/>
        <xdr:cNvCxnSpPr/>
      </xdr:nvCxnSpPr>
      <xdr:spPr>
        <a:xfrm flipV="1">
          <a:off x="3797300" y="9311907"/>
          <a:ext cx="838200" cy="1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45821</xdr:rowOff>
    </xdr:from>
    <xdr:to>
      <xdr:col>19</xdr:col>
      <xdr:colOff>177800</xdr:colOff>
      <xdr:row>55</xdr:row>
      <xdr:rowOff>68364</xdr:rowOff>
    </xdr:to>
    <xdr:cxnSp macro="">
      <xdr:nvCxnSpPr>
        <xdr:cNvPr id="124" name="直線コネクタ 123"/>
        <xdr:cNvCxnSpPr/>
      </xdr:nvCxnSpPr>
      <xdr:spPr>
        <a:xfrm flipV="1">
          <a:off x="2908300" y="9475571"/>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31153</xdr:rowOff>
    </xdr:from>
    <xdr:to>
      <xdr:col>15</xdr:col>
      <xdr:colOff>50800</xdr:colOff>
      <xdr:row>55</xdr:row>
      <xdr:rowOff>68364</xdr:rowOff>
    </xdr:to>
    <xdr:cxnSp macro="">
      <xdr:nvCxnSpPr>
        <xdr:cNvPr id="127" name="直線コネクタ 126"/>
        <xdr:cNvCxnSpPr/>
      </xdr:nvCxnSpPr>
      <xdr:spPr>
        <a:xfrm>
          <a:off x="2019300" y="9460903"/>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31153</xdr:rowOff>
    </xdr:from>
    <xdr:to>
      <xdr:col>10</xdr:col>
      <xdr:colOff>114300</xdr:colOff>
      <xdr:row>55</xdr:row>
      <xdr:rowOff>91757</xdr:rowOff>
    </xdr:to>
    <xdr:cxnSp macro="">
      <xdr:nvCxnSpPr>
        <xdr:cNvPr id="130" name="直線コネクタ 129"/>
        <xdr:cNvCxnSpPr/>
      </xdr:nvCxnSpPr>
      <xdr:spPr>
        <a:xfrm flipV="1">
          <a:off x="1130300" y="9460903"/>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2807</xdr:rowOff>
    </xdr:from>
    <xdr:to>
      <xdr:col>24</xdr:col>
      <xdr:colOff>114300</xdr:colOff>
      <xdr:row>54</xdr:row>
      <xdr:rowOff>104407</xdr:rowOff>
    </xdr:to>
    <xdr:sp macro="" textlink="">
      <xdr:nvSpPr>
        <xdr:cNvPr id="140" name="楕円 139"/>
        <xdr:cNvSpPr/>
      </xdr:nvSpPr>
      <xdr:spPr>
        <a:xfrm>
          <a:off x="4584700" y="9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25684</xdr:rowOff>
    </xdr:from>
    <xdr:ext cx="534377" cy="259045"/>
    <xdr:sp macro="" textlink="">
      <xdr:nvSpPr>
        <xdr:cNvPr id="141" name="物件費該当値テキスト"/>
        <xdr:cNvSpPr txBox="1"/>
      </xdr:nvSpPr>
      <xdr:spPr>
        <a:xfrm>
          <a:off x="4686300" y="911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166471</xdr:rowOff>
    </xdr:from>
    <xdr:to>
      <xdr:col>20</xdr:col>
      <xdr:colOff>38100</xdr:colOff>
      <xdr:row>55</xdr:row>
      <xdr:rowOff>96621</xdr:rowOff>
    </xdr:to>
    <xdr:sp macro="" textlink="">
      <xdr:nvSpPr>
        <xdr:cNvPr id="142" name="楕円 141"/>
        <xdr:cNvSpPr/>
      </xdr:nvSpPr>
      <xdr:spPr>
        <a:xfrm>
          <a:off x="3746500" y="94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113148</xdr:rowOff>
    </xdr:from>
    <xdr:ext cx="534377" cy="259045"/>
    <xdr:sp macro="" textlink="">
      <xdr:nvSpPr>
        <xdr:cNvPr id="143" name="テキスト ボックス 142"/>
        <xdr:cNvSpPr txBox="1"/>
      </xdr:nvSpPr>
      <xdr:spPr>
        <a:xfrm>
          <a:off x="3530111" y="91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17564</xdr:rowOff>
    </xdr:from>
    <xdr:to>
      <xdr:col>15</xdr:col>
      <xdr:colOff>101600</xdr:colOff>
      <xdr:row>55</xdr:row>
      <xdr:rowOff>119164</xdr:rowOff>
    </xdr:to>
    <xdr:sp macro="" textlink="">
      <xdr:nvSpPr>
        <xdr:cNvPr id="144" name="楕円 143"/>
        <xdr:cNvSpPr/>
      </xdr:nvSpPr>
      <xdr:spPr>
        <a:xfrm>
          <a:off x="2857500" y="9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135691</xdr:rowOff>
    </xdr:from>
    <xdr:ext cx="534377" cy="259045"/>
    <xdr:sp macro="" textlink="">
      <xdr:nvSpPr>
        <xdr:cNvPr id="145" name="テキスト ボックス 144"/>
        <xdr:cNvSpPr txBox="1"/>
      </xdr:nvSpPr>
      <xdr:spPr>
        <a:xfrm>
          <a:off x="2641111" y="9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151803</xdr:rowOff>
    </xdr:from>
    <xdr:to>
      <xdr:col>10</xdr:col>
      <xdr:colOff>165100</xdr:colOff>
      <xdr:row>55</xdr:row>
      <xdr:rowOff>81953</xdr:rowOff>
    </xdr:to>
    <xdr:sp macro="" textlink="">
      <xdr:nvSpPr>
        <xdr:cNvPr id="146" name="楕円 145"/>
        <xdr:cNvSpPr/>
      </xdr:nvSpPr>
      <xdr:spPr>
        <a:xfrm>
          <a:off x="1968500" y="94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98480</xdr:rowOff>
    </xdr:from>
    <xdr:ext cx="534377" cy="259045"/>
    <xdr:sp macro="" textlink="">
      <xdr:nvSpPr>
        <xdr:cNvPr id="147" name="テキスト ボックス 146"/>
        <xdr:cNvSpPr txBox="1"/>
      </xdr:nvSpPr>
      <xdr:spPr>
        <a:xfrm>
          <a:off x="1752111" y="91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40957</xdr:rowOff>
    </xdr:from>
    <xdr:to>
      <xdr:col>6</xdr:col>
      <xdr:colOff>38100</xdr:colOff>
      <xdr:row>55</xdr:row>
      <xdr:rowOff>142557</xdr:rowOff>
    </xdr:to>
    <xdr:sp macro="" textlink="">
      <xdr:nvSpPr>
        <xdr:cNvPr id="148" name="楕円 147"/>
        <xdr:cNvSpPr/>
      </xdr:nvSpPr>
      <xdr:spPr>
        <a:xfrm>
          <a:off x="1079500" y="94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159084</xdr:rowOff>
    </xdr:from>
    <xdr:ext cx="534377" cy="259045"/>
    <xdr:sp macro="" textlink="">
      <xdr:nvSpPr>
        <xdr:cNvPr id="149" name="テキスト ボックス 148"/>
        <xdr:cNvSpPr txBox="1"/>
      </xdr:nvSpPr>
      <xdr:spPr>
        <a:xfrm>
          <a:off x="863111" y="92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67280</xdr:rowOff>
    </xdr:from>
    <xdr:to>
      <xdr:col>24</xdr:col>
      <xdr:colOff>63500</xdr:colOff>
      <xdr:row>77</xdr:row>
      <xdr:rowOff>114371</xdr:rowOff>
    </xdr:to>
    <xdr:cxnSp macro="">
      <xdr:nvCxnSpPr>
        <xdr:cNvPr id="176" name="直線コネクタ 175"/>
        <xdr:cNvCxnSpPr/>
      </xdr:nvCxnSpPr>
      <xdr:spPr>
        <a:xfrm flipV="1">
          <a:off x="3797300" y="13268930"/>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75874</xdr:rowOff>
    </xdr:from>
    <xdr:to>
      <xdr:col>19</xdr:col>
      <xdr:colOff>177800</xdr:colOff>
      <xdr:row>77</xdr:row>
      <xdr:rowOff>114371</xdr:rowOff>
    </xdr:to>
    <xdr:cxnSp macro="">
      <xdr:nvCxnSpPr>
        <xdr:cNvPr id="179" name="直線コネクタ 178"/>
        <xdr:cNvCxnSpPr/>
      </xdr:nvCxnSpPr>
      <xdr:spPr>
        <a:xfrm>
          <a:off x="2908300" y="13277524"/>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75874</xdr:rowOff>
    </xdr:from>
    <xdr:to>
      <xdr:col>15</xdr:col>
      <xdr:colOff>50800</xdr:colOff>
      <xdr:row>77</xdr:row>
      <xdr:rowOff>92608</xdr:rowOff>
    </xdr:to>
    <xdr:cxnSp macro="">
      <xdr:nvCxnSpPr>
        <xdr:cNvPr id="182" name="直線コネクタ 181"/>
        <xdr:cNvCxnSpPr/>
      </xdr:nvCxnSpPr>
      <xdr:spPr>
        <a:xfrm flipV="1">
          <a:off x="2019300" y="1327752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92608</xdr:rowOff>
    </xdr:from>
    <xdr:to>
      <xdr:col>10</xdr:col>
      <xdr:colOff>114300</xdr:colOff>
      <xdr:row>77</xdr:row>
      <xdr:rowOff>113091</xdr:rowOff>
    </xdr:to>
    <xdr:cxnSp macro="">
      <xdr:nvCxnSpPr>
        <xdr:cNvPr id="185" name="直線コネクタ 184"/>
        <xdr:cNvCxnSpPr/>
      </xdr:nvCxnSpPr>
      <xdr:spPr>
        <a:xfrm flipV="1">
          <a:off x="1130300" y="1329425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16480</xdr:rowOff>
    </xdr:from>
    <xdr:to>
      <xdr:col>24</xdr:col>
      <xdr:colOff>114300</xdr:colOff>
      <xdr:row>77</xdr:row>
      <xdr:rowOff>118080</xdr:rowOff>
    </xdr:to>
    <xdr:sp macro="" textlink="">
      <xdr:nvSpPr>
        <xdr:cNvPr id="195" name="楕円 194"/>
        <xdr:cNvSpPr/>
      </xdr:nvSpPr>
      <xdr:spPr>
        <a:xfrm>
          <a:off x="45847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166357</xdr:rowOff>
    </xdr:from>
    <xdr:ext cx="469744" cy="259045"/>
    <xdr:sp macro="" textlink="">
      <xdr:nvSpPr>
        <xdr:cNvPr id="196" name="維持補修費該当値テキスト"/>
        <xdr:cNvSpPr txBox="1"/>
      </xdr:nvSpPr>
      <xdr:spPr>
        <a:xfrm>
          <a:off x="4686300" y="131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63571</xdr:rowOff>
    </xdr:from>
    <xdr:to>
      <xdr:col>20</xdr:col>
      <xdr:colOff>38100</xdr:colOff>
      <xdr:row>77</xdr:row>
      <xdr:rowOff>165171</xdr:rowOff>
    </xdr:to>
    <xdr:sp macro="" textlink="">
      <xdr:nvSpPr>
        <xdr:cNvPr id="197" name="楕円 196"/>
        <xdr:cNvSpPr/>
      </xdr:nvSpPr>
      <xdr:spPr>
        <a:xfrm>
          <a:off x="3746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98" name="テキスト ボックス 197"/>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25074</xdr:rowOff>
    </xdr:from>
    <xdr:to>
      <xdr:col>15</xdr:col>
      <xdr:colOff>101600</xdr:colOff>
      <xdr:row>77</xdr:row>
      <xdr:rowOff>126674</xdr:rowOff>
    </xdr:to>
    <xdr:sp macro="" textlink="">
      <xdr:nvSpPr>
        <xdr:cNvPr id="199" name="楕円 198"/>
        <xdr:cNvSpPr/>
      </xdr:nvSpPr>
      <xdr:spPr>
        <a:xfrm>
          <a:off x="2857500" y="132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117801</xdr:rowOff>
    </xdr:from>
    <xdr:ext cx="469744" cy="259045"/>
    <xdr:sp macro="" textlink="">
      <xdr:nvSpPr>
        <xdr:cNvPr id="200" name="テキスト ボックス 199"/>
        <xdr:cNvSpPr txBox="1"/>
      </xdr:nvSpPr>
      <xdr:spPr>
        <a:xfrm>
          <a:off x="2673428" y="1331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41808</xdr:rowOff>
    </xdr:from>
    <xdr:to>
      <xdr:col>10</xdr:col>
      <xdr:colOff>165100</xdr:colOff>
      <xdr:row>77</xdr:row>
      <xdr:rowOff>143408</xdr:rowOff>
    </xdr:to>
    <xdr:sp macro="" textlink="">
      <xdr:nvSpPr>
        <xdr:cNvPr id="201" name="楕円 200"/>
        <xdr:cNvSpPr/>
      </xdr:nvSpPr>
      <xdr:spPr>
        <a:xfrm>
          <a:off x="1968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134535</xdr:rowOff>
    </xdr:from>
    <xdr:ext cx="469744" cy="259045"/>
    <xdr:sp macro="" textlink="">
      <xdr:nvSpPr>
        <xdr:cNvPr id="202" name="テキスト ボックス 201"/>
        <xdr:cNvSpPr txBox="1"/>
      </xdr:nvSpPr>
      <xdr:spPr>
        <a:xfrm>
          <a:off x="1784428"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62291</xdr:rowOff>
    </xdr:from>
    <xdr:to>
      <xdr:col>6</xdr:col>
      <xdr:colOff>38100</xdr:colOff>
      <xdr:row>77</xdr:row>
      <xdr:rowOff>163891</xdr:rowOff>
    </xdr:to>
    <xdr:sp macro="" textlink="">
      <xdr:nvSpPr>
        <xdr:cNvPr id="203" name="楕円 202"/>
        <xdr:cNvSpPr/>
      </xdr:nvSpPr>
      <xdr:spPr>
        <a:xfrm>
          <a:off x="1079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155018</xdr:rowOff>
    </xdr:from>
    <xdr:ext cx="469744" cy="259045"/>
    <xdr:sp macro="" textlink="">
      <xdr:nvSpPr>
        <xdr:cNvPr id="204" name="テキスト ボックス 203"/>
        <xdr:cNvSpPr txBox="1"/>
      </xdr:nvSpPr>
      <xdr:spPr>
        <a:xfrm>
          <a:off x="895428" y="133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47163</xdr:rowOff>
    </xdr:from>
    <xdr:to>
      <xdr:col>24</xdr:col>
      <xdr:colOff>63500</xdr:colOff>
      <xdr:row>93</xdr:row>
      <xdr:rowOff>48878</xdr:rowOff>
    </xdr:to>
    <xdr:cxnSp macro="">
      <xdr:nvCxnSpPr>
        <xdr:cNvPr id="232" name="直線コネクタ 231"/>
        <xdr:cNvCxnSpPr/>
      </xdr:nvCxnSpPr>
      <xdr:spPr>
        <a:xfrm flipV="1">
          <a:off x="3797300" y="1599201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48878</xdr:rowOff>
    </xdr:from>
    <xdr:to>
      <xdr:col>19</xdr:col>
      <xdr:colOff>177800</xdr:colOff>
      <xdr:row>93</xdr:row>
      <xdr:rowOff>123538</xdr:rowOff>
    </xdr:to>
    <xdr:cxnSp macro="">
      <xdr:nvCxnSpPr>
        <xdr:cNvPr id="235" name="直線コネクタ 234"/>
        <xdr:cNvCxnSpPr/>
      </xdr:nvCxnSpPr>
      <xdr:spPr>
        <a:xfrm flipV="1">
          <a:off x="2908300" y="15993728"/>
          <a:ext cx="889000" cy="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123538</xdr:rowOff>
    </xdr:from>
    <xdr:to>
      <xdr:col>15</xdr:col>
      <xdr:colOff>50800</xdr:colOff>
      <xdr:row>94</xdr:row>
      <xdr:rowOff>80080</xdr:rowOff>
    </xdr:to>
    <xdr:cxnSp macro="">
      <xdr:nvCxnSpPr>
        <xdr:cNvPr id="238" name="直線コネクタ 237"/>
        <xdr:cNvCxnSpPr/>
      </xdr:nvCxnSpPr>
      <xdr:spPr>
        <a:xfrm flipV="1">
          <a:off x="2019300" y="16068388"/>
          <a:ext cx="889000" cy="1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80080</xdr:rowOff>
    </xdr:from>
    <xdr:to>
      <xdr:col>10</xdr:col>
      <xdr:colOff>114300</xdr:colOff>
      <xdr:row>95</xdr:row>
      <xdr:rowOff>32852</xdr:rowOff>
    </xdr:to>
    <xdr:cxnSp macro="">
      <xdr:nvCxnSpPr>
        <xdr:cNvPr id="241" name="直線コネクタ 240"/>
        <xdr:cNvCxnSpPr/>
      </xdr:nvCxnSpPr>
      <xdr:spPr>
        <a:xfrm flipV="1">
          <a:off x="1130300" y="16196380"/>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167813</xdr:rowOff>
    </xdr:from>
    <xdr:to>
      <xdr:col>24</xdr:col>
      <xdr:colOff>114300</xdr:colOff>
      <xdr:row>93</xdr:row>
      <xdr:rowOff>97963</xdr:rowOff>
    </xdr:to>
    <xdr:sp macro="" textlink="">
      <xdr:nvSpPr>
        <xdr:cNvPr id="251" name="楕円 250"/>
        <xdr:cNvSpPr/>
      </xdr:nvSpPr>
      <xdr:spPr>
        <a:xfrm>
          <a:off x="4584700" y="159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19240</xdr:rowOff>
    </xdr:from>
    <xdr:ext cx="534377" cy="259045"/>
    <xdr:sp macro="" textlink="">
      <xdr:nvSpPr>
        <xdr:cNvPr id="252" name="扶助費該当値テキスト"/>
        <xdr:cNvSpPr txBox="1"/>
      </xdr:nvSpPr>
      <xdr:spPr>
        <a:xfrm>
          <a:off x="4686300" y="157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169528</xdr:rowOff>
    </xdr:from>
    <xdr:to>
      <xdr:col>20</xdr:col>
      <xdr:colOff>38100</xdr:colOff>
      <xdr:row>93</xdr:row>
      <xdr:rowOff>99678</xdr:rowOff>
    </xdr:to>
    <xdr:sp macro="" textlink="">
      <xdr:nvSpPr>
        <xdr:cNvPr id="253" name="楕円 252"/>
        <xdr:cNvSpPr/>
      </xdr:nvSpPr>
      <xdr:spPr>
        <a:xfrm>
          <a:off x="3746500" y="159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116205</xdr:rowOff>
    </xdr:from>
    <xdr:ext cx="534377" cy="259045"/>
    <xdr:sp macro="" textlink="">
      <xdr:nvSpPr>
        <xdr:cNvPr id="254" name="テキスト ボックス 253"/>
        <xdr:cNvSpPr txBox="1"/>
      </xdr:nvSpPr>
      <xdr:spPr>
        <a:xfrm>
          <a:off x="3530111" y="157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72738</xdr:rowOff>
    </xdr:from>
    <xdr:to>
      <xdr:col>15</xdr:col>
      <xdr:colOff>101600</xdr:colOff>
      <xdr:row>94</xdr:row>
      <xdr:rowOff>2888</xdr:rowOff>
    </xdr:to>
    <xdr:sp macro="" textlink="">
      <xdr:nvSpPr>
        <xdr:cNvPr id="255" name="楕円 254"/>
        <xdr:cNvSpPr/>
      </xdr:nvSpPr>
      <xdr:spPr>
        <a:xfrm>
          <a:off x="2857500" y="160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19415</xdr:rowOff>
    </xdr:from>
    <xdr:ext cx="534377" cy="259045"/>
    <xdr:sp macro="" textlink="">
      <xdr:nvSpPr>
        <xdr:cNvPr id="256" name="テキスト ボックス 255"/>
        <xdr:cNvSpPr txBox="1"/>
      </xdr:nvSpPr>
      <xdr:spPr>
        <a:xfrm>
          <a:off x="2641111" y="157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29280</xdr:rowOff>
    </xdr:from>
    <xdr:to>
      <xdr:col>10</xdr:col>
      <xdr:colOff>165100</xdr:colOff>
      <xdr:row>94</xdr:row>
      <xdr:rowOff>130880</xdr:rowOff>
    </xdr:to>
    <xdr:sp macro="" textlink="">
      <xdr:nvSpPr>
        <xdr:cNvPr id="257" name="楕円 256"/>
        <xdr:cNvSpPr/>
      </xdr:nvSpPr>
      <xdr:spPr>
        <a:xfrm>
          <a:off x="1968500" y="161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147407</xdr:rowOff>
    </xdr:from>
    <xdr:ext cx="534377" cy="259045"/>
    <xdr:sp macro="" textlink="">
      <xdr:nvSpPr>
        <xdr:cNvPr id="258" name="テキスト ボックス 257"/>
        <xdr:cNvSpPr txBox="1"/>
      </xdr:nvSpPr>
      <xdr:spPr>
        <a:xfrm>
          <a:off x="1752111" y="159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153502</xdr:rowOff>
    </xdr:from>
    <xdr:to>
      <xdr:col>6</xdr:col>
      <xdr:colOff>38100</xdr:colOff>
      <xdr:row>95</xdr:row>
      <xdr:rowOff>83652</xdr:rowOff>
    </xdr:to>
    <xdr:sp macro="" textlink="">
      <xdr:nvSpPr>
        <xdr:cNvPr id="259" name="楕円 258"/>
        <xdr:cNvSpPr/>
      </xdr:nvSpPr>
      <xdr:spPr>
        <a:xfrm>
          <a:off x="1079500" y="162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100179</xdr:rowOff>
    </xdr:from>
    <xdr:ext cx="534377" cy="259045"/>
    <xdr:sp macro="" textlink="">
      <xdr:nvSpPr>
        <xdr:cNvPr id="260" name="テキスト ボックス 259"/>
        <xdr:cNvSpPr txBox="1"/>
      </xdr:nvSpPr>
      <xdr:spPr>
        <a:xfrm>
          <a:off x="863111" y="160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3292</xdr:rowOff>
    </xdr:from>
    <xdr:to>
      <xdr:col>55</xdr:col>
      <xdr:colOff>0</xdr:colOff>
      <xdr:row>36</xdr:row>
      <xdr:rowOff>35058</xdr:rowOff>
    </xdr:to>
    <xdr:cxnSp macro="">
      <xdr:nvCxnSpPr>
        <xdr:cNvPr id="293" name="直線コネクタ 292"/>
        <xdr:cNvCxnSpPr/>
      </xdr:nvCxnSpPr>
      <xdr:spPr>
        <a:xfrm flipV="1">
          <a:off x="9639300" y="6175492"/>
          <a:ext cx="8382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27315</xdr:rowOff>
    </xdr:from>
    <xdr:to>
      <xdr:col>50</xdr:col>
      <xdr:colOff>114300</xdr:colOff>
      <xdr:row>36</xdr:row>
      <xdr:rowOff>35058</xdr:rowOff>
    </xdr:to>
    <xdr:cxnSp macro="">
      <xdr:nvCxnSpPr>
        <xdr:cNvPr id="296" name="直線コネクタ 295"/>
        <xdr:cNvCxnSpPr/>
      </xdr:nvCxnSpPr>
      <xdr:spPr>
        <a:xfrm>
          <a:off x="8750300" y="6199515"/>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27315</xdr:rowOff>
    </xdr:from>
    <xdr:to>
      <xdr:col>45</xdr:col>
      <xdr:colOff>177800</xdr:colOff>
      <xdr:row>36</xdr:row>
      <xdr:rowOff>85150</xdr:rowOff>
    </xdr:to>
    <xdr:cxnSp macro="">
      <xdr:nvCxnSpPr>
        <xdr:cNvPr id="299" name="直線コネクタ 298"/>
        <xdr:cNvCxnSpPr/>
      </xdr:nvCxnSpPr>
      <xdr:spPr>
        <a:xfrm flipV="1">
          <a:off x="7861300" y="6199515"/>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152140</xdr:rowOff>
    </xdr:from>
    <xdr:to>
      <xdr:col>41</xdr:col>
      <xdr:colOff>50800</xdr:colOff>
      <xdr:row>36</xdr:row>
      <xdr:rowOff>85150</xdr:rowOff>
    </xdr:to>
    <xdr:cxnSp macro="">
      <xdr:nvCxnSpPr>
        <xdr:cNvPr id="302" name="直線コネクタ 301"/>
        <xdr:cNvCxnSpPr/>
      </xdr:nvCxnSpPr>
      <xdr:spPr>
        <a:xfrm>
          <a:off x="6972300" y="6152890"/>
          <a:ext cx="889000" cy="10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123942</xdr:rowOff>
    </xdr:from>
    <xdr:to>
      <xdr:col>55</xdr:col>
      <xdr:colOff>50800</xdr:colOff>
      <xdr:row>36</xdr:row>
      <xdr:rowOff>54092</xdr:rowOff>
    </xdr:to>
    <xdr:sp macro="" textlink="">
      <xdr:nvSpPr>
        <xdr:cNvPr id="312" name="楕円 311"/>
        <xdr:cNvSpPr/>
      </xdr:nvSpPr>
      <xdr:spPr>
        <a:xfrm>
          <a:off x="10426700" y="61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146819</xdr:rowOff>
    </xdr:from>
    <xdr:ext cx="534377" cy="259045"/>
    <xdr:sp macro="" textlink="">
      <xdr:nvSpPr>
        <xdr:cNvPr id="313" name="補助費等該当値テキスト"/>
        <xdr:cNvSpPr txBox="1"/>
      </xdr:nvSpPr>
      <xdr:spPr>
        <a:xfrm>
          <a:off x="10528300" y="59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155708</xdr:rowOff>
    </xdr:from>
    <xdr:to>
      <xdr:col>50</xdr:col>
      <xdr:colOff>165100</xdr:colOff>
      <xdr:row>36</xdr:row>
      <xdr:rowOff>85858</xdr:rowOff>
    </xdr:to>
    <xdr:sp macro="" textlink="">
      <xdr:nvSpPr>
        <xdr:cNvPr id="314" name="楕円 313"/>
        <xdr:cNvSpPr/>
      </xdr:nvSpPr>
      <xdr:spPr>
        <a:xfrm>
          <a:off x="9588500" y="61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102385</xdr:rowOff>
    </xdr:from>
    <xdr:ext cx="534377" cy="259045"/>
    <xdr:sp macro="" textlink="">
      <xdr:nvSpPr>
        <xdr:cNvPr id="315" name="テキスト ボックス 314"/>
        <xdr:cNvSpPr txBox="1"/>
      </xdr:nvSpPr>
      <xdr:spPr>
        <a:xfrm>
          <a:off x="9372111" y="59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147965</xdr:rowOff>
    </xdr:from>
    <xdr:to>
      <xdr:col>46</xdr:col>
      <xdr:colOff>38100</xdr:colOff>
      <xdr:row>36</xdr:row>
      <xdr:rowOff>78115</xdr:rowOff>
    </xdr:to>
    <xdr:sp macro="" textlink="">
      <xdr:nvSpPr>
        <xdr:cNvPr id="316" name="楕円 315"/>
        <xdr:cNvSpPr/>
      </xdr:nvSpPr>
      <xdr:spPr>
        <a:xfrm>
          <a:off x="8699500" y="61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94642</xdr:rowOff>
    </xdr:from>
    <xdr:ext cx="534377" cy="259045"/>
    <xdr:sp macro="" textlink="">
      <xdr:nvSpPr>
        <xdr:cNvPr id="317" name="テキスト ボックス 316"/>
        <xdr:cNvSpPr txBox="1"/>
      </xdr:nvSpPr>
      <xdr:spPr>
        <a:xfrm>
          <a:off x="8483111" y="59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34350</xdr:rowOff>
    </xdr:from>
    <xdr:to>
      <xdr:col>41</xdr:col>
      <xdr:colOff>101600</xdr:colOff>
      <xdr:row>36</xdr:row>
      <xdr:rowOff>135950</xdr:rowOff>
    </xdr:to>
    <xdr:sp macro="" textlink="">
      <xdr:nvSpPr>
        <xdr:cNvPr id="318" name="楕円 317"/>
        <xdr:cNvSpPr/>
      </xdr:nvSpPr>
      <xdr:spPr>
        <a:xfrm>
          <a:off x="7810500" y="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152477</xdr:rowOff>
    </xdr:from>
    <xdr:ext cx="534377" cy="259045"/>
    <xdr:sp macro="" textlink="">
      <xdr:nvSpPr>
        <xdr:cNvPr id="319" name="テキスト ボックス 318"/>
        <xdr:cNvSpPr txBox="1"/>
      </xdr:nvSpPr>
      <xdr:spPr>
        <a:xfrm>
          <a:off x="7594111" y="59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101340</xdr:rowOff>
    </xdr:from>
    <xdr:to>
      <xdr:col>36</xdr:col>
      <xdr:colOff>165100</xdr:colOff>
      <xdr:row>36</xdr:row>
      <xdr:rowOff>31490</xdr:rowOff>
    </xdr:to>
    <xdr:sp macro="" textlink="">
      <xdr:nvSpPr>
        <xdr:cNvPr id="320" name="楕円 319"/>
        <xdr:cNvSpPr/>
      </xdr:nvSpPr>
      <xdr:spPr>
        <a:xfrm>
          <a:off x="6921500" y="6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48017</xdr:rowOff>
    </xdr:from>
    <xdr:ext cx="534377" cy="259045"/>
    <xdr:sp macro="" textlink="">
      <xdr:nvSpPr>
        <xdr:cNvPr id="321" name="テキスト ボックス 320"/>
        <xdr:cNvSpPr txBox="1"/>
      </xdr:nvSpPr>
      <xdr:spPr>
        <a:xfrm>
          <a:off x="6705111" y="58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15189</xdr:rowOff>
    </xdr:from>
    <xdr:to>
      <xdr:col>55</xdr:col>
      <xdr:colOff>0</xdr:colOff>
      <xdr:row>52</xdr:row>
      <xdr:rowOff>121902</xdr:rowOff>
    </xdr:to>
    <xdr:cxnSp macro="">
      <xdr:nvCxnSpPr>
        <xdr:cNvPr id="352" name="直線コネクタ 351"/>
        <xdr:cNvCxnSpPr/>
      </xdr:nvCxnSpPr>
      <xdr:spPr>
        <a:xfrm>
          <a:off x="9639300" y="8930589"/>
          <a:ext cx="8382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15189</xdr:rowOff>
    </xdr:from>
    <xdr:to>
      <xdr:col>50</xdr:col>
      <xdr:colOff>114300</xdr:colOff>
      <xdr:row>52</xdr:row>
      <xdr:rowOff>114565</xdr:rowOff>
    </xdr:to>
    <xdr:cxnSp macro="">
      <xdr:nvCxnSpPr>
        <xdr:cNvPr id="355" name="直線コネクタ 354"/>
        <xdr:cNvCxnSpPr/>
      </xdr:nvCxnSpPr>
      <xdr:spPr>
        <a:xfrm flipV="1">
          <a:off x="8750300" y="8930589"/>
          <a:ext cx="889000" cy="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7155</xdr:rowOff>
    </xdr:from>
    <xdr:to>
      <xdr:col>45</xdr:col>
      <xdr:colOff>177800</xdr:colOff>
      <xdr:row>52</xdr:row>
      <xdr:rowOff>114565</xdr:rowOff>
    </xdr:to>
    <xdr:cxnSp macro="">
      <xdr:nvCxnSpPr>
        <xdr:cNvPr id="358" name="直線コネクタ 357"/>
        <xdr:cNvCxnSpPr/>
      </xdr:nvCxnSpPr>
      <xdr:spPr>
        <a:xfrm>
          <a:off x="7861300" y="8579655"/>
          <a:ext cx="889000" cy="4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7155</xdr:rowOff>
    </xdr:from>
    <xdr:to>
      <xdr:col>41</xdr:col>
      <xdr:colOff>50800</xdr:colOff>
      <xdr:row>54</xdr:row>
      <xdr:rowOff>66287</xdr:rowOff>
    </xdr:to>
    <xdr:cxnSp macro="">
      <xdr:nvCxnSpPr>
        <xdr:cNvPr id="361" name="直線コネクタ 360"/>
        <xdr:cNvCxnSpPr/>
      </xdr:nvCxnSpPr>
      <xdr:spPr>
        <a:xfrm flipV="1">
          <a:off x="6972300" y="8579655"/>
          <a:ext cx="889000" cy="7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71102</xdr:rowOff>
    </xdr:from>
    <xdr:to>
      <xdr:col>55</xdr:col>
      <xdr:colOff>50800</xdr:colOff>
      <xdr:row>53</xdr:row>
      <xdr:rowOff>1252</xdr:rowOff>
    </xdr:to>
    <xdr:sp macro="" textlink="">
      <xdr:nvSpPr>
        <xdr:cNvPr id="371" name="楕円 370"/>
        <xdr:cNvSpPr/>
      </xdr:nvSpPr>
      <xdr:spPr>
        <a:xfrm>
          <a:off x="10426700" y="8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93979</xdr:rowOff>
    </xdr:from>
    <xdr:ext cx="599010" cy="259045"/>
    <xdr:sp macro="" textlink="">
      <xdr:nvSpPr>
        <xdr:cNvPr id="372" name="普通建設事業費該当値テキスト"/>
        <xdr:cNvSpPr txBox="1"/>
      </xdr:nvSpPr>
      <xdr:spPr>
        <a:xfrm>
          <a:off x="10528300" y="88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135839</xdr:rowOff>
    </xdr:from>
    <xdr:to>
      <xdr:col>50</xdr:col>
      <xdr:colOff>165100</xdr:colOff>
      <xdr:row>52</xdr:row>
      <xdr:rowOff>65989</xdr:rowOff>
    </xdr:to>
    <xdr:sp macro="" textlink="">
      <xdr:nvSpPr>
        <xdr:cNvPr id="373" name="楕円 372"/>
        <xdr:cNvSpPr/>
      </xdr:nvSpPr>
      <xdr:spPr>
        <a:xfrm>
          <a:off x="9588500" y="8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82516</xdr:rowOff>
    </xdr:from>
    <xdr:ext cx="599010" cy="259045"/>
    <xdr:sp macro="" textlink="">
      <xdr:nvSpPr>
        <xdr:cNvPr id="374" name="テキスト ボックス 373"/>
        <xdr:cNvSpPr txBox="1"/>
      </xdr:nvSpPr>
      <xdr:spPr>
        <a:xfrm>
          <a:off x="9339795" y="865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63765</xdr:rowOff>
    </xdr:from>
    <xdr:to>
      <xdr:col>46</xdr:col>
      <xdr:colOff>38100</xdr:colOff>
      <xdr:row>52</xdr:row>
      <xdr:rowOff>165365</xdr:rowOff>
    </xdr:to>
    <xdr:sp macro="" textlink="">
      <xdr:nvSpPr>
        <xdr:cNvPr id="375" name="楕円 374"/>
        <xdr:cNvSpPr/>
      </xdr:nvSpPr>
      <xdr:spPr>
        <a:xfrm>
          <a:off x="8699500" y="8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10442</xdr:rowOff>
    </xdr:from>
    <xdr:ext cx="599010" cy="259045"/>
    <xdr:sp macro="" textlink="">
      <xdr:nvSpPr>
        <xdr:cNvPr id="376" name="テキスト ボックス 375"/>
        <xdr:cNvSpPr txBox="1"/>
      </xdr:nvSpPr>
      <xdr:spPr>
        <a:xfrm>
          <a:off x="8450795" y="87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127805</xdr:rowOff>
    </xdr:from>
    <xdr:to>
      <xdr:col>41</xdr:col>
      <xdr:colOff>101600</xdr:colOff>
      <xdr:row>50</xdr:row>
      <xdr:rowOff>57955</xdr:rowOff>
    </xdr:to>
    <xdr:sp macro="" textlink="">
      <xdr:nvSpPr>
        <xdr:cNvPr id="377" name="楕円 376"/>
        <xdr:cNvSpPr/>
      </xdr:nvSpPr>
      <xdr:spPr>
        <a:xfrm>
          <a:off x="7810500" y="8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74482</xdr:rowOff>
    </xdr:from>
    <xdr:ext cx="599010" cy="259045"/>
    <xdr:sp macro="" textlink="">
      <xdr:nvSpPr>
        <xdr:cNvPr id="378" name="テキスト ボックス 377"/>
        <xdr:cNvSpPr txBox="1"/>
      </xdr:nvSpPr>
      <xdr:spPr>
        <a:xfrm>
          <a:off x="7561795" y="83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15487</xdr:rowOff>
    </xdr:from>
    <xdr:to>
      <xdr:col>36</xdr:col>
      <xdr:colOff>165100</xdr:colOff>
      <xdr:row>54</xdr:row>
      <xdr:rowOff>117087</xdr:rowOff>
    </xdr:to>
    <xdr:sp macro="" textlink="">
      <xdr:nvSpPr>
        <xdr:cNvPr id="379" name="楕円 378"/>
        <xdr:cNvSpPr/>
      </xdr:nvSpPr>
      <xdr:spPr>
        <a:xfrm>
          <a:off x="6921500" y="9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133614</xdr:rowOff>
    </xdr:from>
    <xdr:ext cx="534377" cy="259045"/>
    <xdr:sp macro="" textlink="">
      <xdr:nvSpPr>
        <xdr:cNvPr id="380" name="テキスト ボックス 379"/>
        <xdr:cNvSpPr txBox="1"/>
      </xdr:nvSpPr>
      <xdr:spPr>
        <a:xfrm>
          <a:off x="6705111" y="90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67958</xdr:rowOff>
    </xdr:from>
    <xdr:to>
      <xdr:col>55</xdr:col>
      <xdr:colOff>0</xdr:colOff>
      <xdr:row>74</xdr:row>
      <xdr:rowOff>96431</xdr:rowOff>
    </xdr:to>
    <xdr:cxnSp macro="">
      <xdr:nvCxnSpPr>
        <xdr:cNvPr id="409" name="直線コネクタ 408"/>
        <xdr:cNvCxnSpPr/>
      </xdr:nvCxnSpPr>
      <xdr:spPr>
        <a:xfrm>
          <a:off x="9639300" y="12755258"/>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67958</xdr:rowOff>
    </xdr:from>
    <xdr:to>
      <xdr:col>50</xdr:col>
      <xdr:colOff>114300</xdr:colOff>
      <xdr:row>75</xdr:row>
      <xdr:rowOff>137287</xdr:rowOff>
    </xdr:to>
    <xdr:cxnSp macro="">
      <xdr:nvCxnSpPr>
        <xdr:cNvPr id="412" name="直線コネクタ 411"/>
        <xdr:cNvCxnSpPr/>
      </xdr:nvCxnSpPr>
      <xdr:spPr>
        <a:xfrm flipV="1">
          <a:off x="8750300" y="12755258"/>
          <a:ext cx="889000" cy="2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123037</xdr:rowOff>
    </xdr:from>
    <xdr:to>
      <xdr:col>45</xdr:col>
      <xdr:colOff>177800</xdr:colOff>
      <xdr:row>75</xdr:row>
      <xdr:rowOff>137287</xdr:rowOff>
    </xdr:to>
    <xdr:cxnSp macro="">
      <xdr:nvCxnSpPr>
        <xdr:cNvPr id="415" name="直線コネクタ 414"/>
        <xdr:cNvCxnSpPr/>
      </xdr:nvCxnSpPr>
      <xdr:spPr>
        <a:xfrm>
          <a:off x="7861300" y="12638887"/>
          <a:ext cx="889000" cy="3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123037</xdr:rowOff>
    </xdr:from>
    <xdr:to>
      <xdr:col>41</xdr:col>
      <xdr:colOff>50800</xdr:colOff>
      <xdr:row>75</xdr:row>
      <xdr:rowOff>166815</xdr:rowOff>
    </xdr:to>
    <xdr:cxnSp macro="">
      <xdr:nvCxnSpPr>
        <xdr:cNvPr id="418" name="直線コネクタ 417"/>
        <xdr:cNvCxnSpPr/>
      </xdr:nvCxnSpPr>
      <xdr:spPr>
        <a:xfrm flipV="1">
          <a:off x="6972300" y="12638887"/>
          <a:ext cx="889000" cy="3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45631</xdr:rowOff>
    </xdr:from>
    <xdr:to>
      <xdr:col>55</xdr:col>
      <xdr:colOff>50800</xdr:colOff>
      <xdr:row>74</xdr:row>
      <xdr:rowOff>147231</xdr:rowOff>
    </xdr:to>
    <xdr:sp macro="" textlink="">
      <xdr:nvSpPr>
        <xdr:cNvPr id="428" name="楕円 427"/>
        <xdr:cNvSpPr/>
      </xdr:nvSpPr>
      <xdr:spPr>
        <a:xfrm>
          <a:off x="10426700" y="127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68508</xdr:rowOff>
    </xdr:from>
    <xdr:ext cx="534377" cy="259045"/>
    <xdr:sp macro="" textlink="">
      <xdr:nvSpPr>
        <xdr:cNvPr id="429" name="普通建設事業費 （ うち新規整備　）該当値テキスト"/>
        <xdr:cNvSpPr txBox="1"/>
      </xdr:nvSpPr>
      <xdr:spPr>
        <a:xfrm>
          <a:off x="10528300" y="125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17158</xdr:rowOff>
    </xdr:from>
    <xdr:to>
      <xdr:col>50</xdr:col>
      <xdr:colOff>165100</xdr:colOff>
      <xdr:row>74</xdr:row>
      <xdr:rowOff>118758</xdr:rowOff>
    </xdr:to>
    <xdr:sp macro="" textlink="">
      <xdr:nvSpPr>
        <xdr:cNvPr id="430" name="楕円 429"/>
        <xdr:cNvSpPr/>
      </xdr:nvSpPr>
      <xdr:spPr>
        <a:xfrm>
          <a:off x="9588500" y="127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135285</xdr:rowOff>
    </xdr:from>
    <xdr:ext cx="534377" cy="259045"/>
    <xdr:sp macro="" textlink="">
      <xdr:nvSpPr>
        <xdr:cNvPr id="431" name="テキスト ボックス 430"/>
        <xdr:cNvSpPr txBox="1"/>
      </xdr:nvSpPr>
      <xdr:spPr>
        <a:xfrm>
          <a:off x="9372111" y="124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86487</xdr:rowOff>
    </xdr:from>
    <xdr:to>
      <xdr:col>46</xdr:col>
      <xdr:colOff>38100</xdr:colOff>
      <xdr:row>76</xdr:row>
      <xdr:rowOff>16638</xdr:rowOff>
    </xdr:to>
    <xdr:sp macro="" textlink="">
      <xdr:nvSpPr>
        <xdr:cNvPr id="432" name="楕円 431"/>
        <xdr:cNvSpPr/>
      </xdr:nvSpPr>
      <xdr:spPr>
        <a:xfrm>
          <a:off x="8699500" y="129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33164</xdr:rowOff>
    </xdr:from>
    <xdr:ext cx="534377" cy="259045"/>
    <xdr:sp macro="" textlink="">
      <xdr:nvSpPr>
        <xdr:cNvPr id="433" name="テキスト ボックス 432"/>
        <xdr:cNvSpPr txBox="1"/>
      </xdr:nvSpPr>
      <xdr:spPr>
        <a:xfrm>
          <a:off x="8483111" y="127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72237</xdr:rowOff>
    </xdr:from>
    <xdr:to>
      <xdr:col>41</xdr:col>
      <xdr:colOff>101600</xdr:colOff>
      <xdr:row>74</xdr:row>
      <xdr:rowOff>2387</xdr:rowOff>
    </xdr:to>
    <xdr:sp macro="" textlink="">
      <xdr:nvSpPr>
        <xdr:cNvPr id="434" name="楕円 433"/>
        <xdr:cNvSpPr/>
      </xdr:nvSpPr>
      <xdr:spPr>
        <a:xfrm>
          <a:off x="7810500" y="125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18914</xdr:rowOff>
    </xdr:from>
    <xdr:ext cx="534377" cy="259045"/>
    <xdr:sp macro="" textlink="">
      <xdr:nvSpPr>
        <xdr:cNvPr id="435" name="テキスト ボックス 434"/>
        <xdr:cNvSpPr txBox="1"/>
      </xdr:nvSpPr>
      <xdr:spPr>
        <a:xfrm>
          <a:off x="7594111" y="123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116015</xdr:rowOff>
    </xdr:from>
    <xdr:to>
      <xdr:col>36</xdr:col>
      <xdr:colOff>165100</xdr:colOff>
      <xdr:row>76</xdr:row>
      <xdr:rowOff>46165</xdr:rowOff>
    </xdr:to>
    <xdr:sp macro="" textlink="">
      <xdr:nvSpPr>
        <xdr:cNvPr id="436" name="楕円 435"/>
        <xdr:cNvSpPr/>
      </xdr:nvSpPr>
      <xdr:spPr>
        <a:xfrm>
          <a:off x="6921500" y="129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62692</xdr:rowOff>
    </xdr:from>
    <xdr:ext cx="534377" cy="259045"/>
    <xdr:sp macro="" textlink="">
      <xdr:nvSpPr>
        <xdr:cNvPr id="437" name="テキスト ボックス 436"/>
        <xdr:cNvSpPr txBox="1"/>
      </xdr:nvSpPr>
      <xdr:spPr>
        <a:xfrm>
          <a:off x="6705111" y="127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36095</xdr:rowOff>
    </xdr:from>
    <xdr:to>
      <xdr:col>55</xdr:col>
      <xdr:colOff>0</xdr:colOff>
      <xdr:row>96</xdr:row>
      <xdr:rowOff>98960</xdr:rowOff>
    </xdr:to>
    <xdr:cxnSp macro="">
      <xdr:nvCxnSpPr>
        <xdr:cNvPr id="468" name="直線コネクタ 467"/>
        <xdr:cNvCxnSpPr/>
      </xdr:nvCxnSpPr>
      <xdr:spPr>
        <a:xfrm flipV="1">
          <a:off x="9639300" y="164952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29612</xdr:rowOff>
    </xdr:from>
    <xdr:to>
      <xdr:col>50</xdr:col>
      <xdr:colOff>114300</xdr:colOff>
      <xdr:row>96</xdr:row>
      <xdr:rowOff>98960</xdr:rowOff>
    </xdr:to>
    <xdr:cxnSp macro="">
      <xdr:nvCxnSpPr>
        <xdr:cNvPr id="471" name="直線コネクタ 470"/>
        <xdr:cNvCxnSpPr/>
      </xdr:nvCxnSpPr>
      <xdr:spPr>
        <a:xfrm>
          <a:off x="8750300" y="16145912"/>
          <a:ext cx="889000" cy="4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29612</xdr:rowOff>
    </xdr:from>
    <xdr:to>
      <xdr:col>45</xdr:col>
      <xdr:colOff>177800</xdr:colOff>
      <xdr:row>94</xdr:row>
      <xdr:rowOff>77733</xdr:rowOff>
    </xdr:to>
    <xdr:cxnSp macro="">
      <xdr:nvCxnSpPr>
        <xdr:cNvPr id="474" name="直線コネクタ 473"/>
        <xdr:cNvCxnSpPr/>
      </xdr:nvCxnSpPr>
      <xdr:spPr>
        <a:xfrm flipV="1">
          <a:off x="7861300" y="16145912"/>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77733</xdr:rowOff>
    </xdr:from>
    <xdr:to>
      <xdr:col>41</xdr:col>
      <xdr:colOff>50800</xdr:colOff>
      <xdr:row>96</xdr:row>
      <xdr:rowOff>126163</xdr:rowOff>
    </xdr:to>
    <xdr:cxnSp macro="">
      <xdr:nvCxnSpPr>
        <xdr:cNvPr id="477" name="直線コネクタ 476"/>
        <xdr:cNvCxnSpPr/>
      </xdr:nvCxnSpPr>
      <xdr:spPr>
        <a:xfrm flipV="1">
          <a:off x="6972300" y="16194033"/>
          <a:ext cx="889000" cy="39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156745</xdr:rowOff>
    </xdr:from>
    <xdr:to>
      <xdr:col>55</xdr:col>
      <xdr:colOff>50800</xdr:colOff>
      <xdr:row>96</xdr:row>
      <xdr:rowOff>86895</xdr:rowOff>
    </xdr:to>
    <xdr:sp macro="" textlink="">
      <xdr:nvSpPr>
        <xdr:cNvPr id="487" name="楕円 486"/>
        <xdr:cNvSpPr/>
      </xdr:nvSpPr>
      <xdr:spPr>
        <a:xfrm>
          <a:off x="10426700" y="164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8172</xdr:rowOff>
    </xdr:from>
    <xdr:ext cx="534377" cy="259045"/>
    <xdr:sp macro="" textlink="">
      <xdr:nvSpPr>
        <xdr:cNvPr id="488" name="普通建設事業費 （ うち更新整備　）該当値テキスト"/>
        <xdr:cNvSpPr txBox="1"/>
      </xdr:nvSpPr>
      <xdr:spPr>
        <a:xfrm>
          <a:off x="10528300" y="162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48160</xdr:rowOff>
    </xdr:from>
    <xdr:to>
      <xdr:col>50</xdr:col>
      <xdr:colOff>165100</xdr:colOff>
      <xdr:row>96</xdr:row>
      <xdr:rowOff>149760</xdr:rowOff>
    </xdr:to>
    <xdr:sp macro="" textlink="">
      <xdr:nvSpPr>
        <xdr:cNvPr id="489" name="楕円 488"/>
        <xdr:cNvSpPr/>
      </xdr:nvSpPr>
      <xdr:spPr>
        <a:xfrm>
          <a:off x="9588500" y="165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166287</xdr:rowOff>
    </xdr:from>
    <xdr:ext cx="534377" cy="259045"/>
    <xdr:sp macro="" textlink="">
      <xdr:nvSpPr>
        <xdr:cNvPr id="490" name="テキスト ボックス 489"/>
        <xdr:cNvSpPr txBox="1"/>
      </xdr:nvSpPr>
      <xdr:spPr>
        <a:xfrm>
          <a:off x="9372111" y="162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150262</xdr:rowOff>
    </xdr:from>
    <xdr:to>
      <xdr:col>46</xdr:col>
      <xdr:colOff>38100</xdr:colOff>
      <xdr:row>94</xdr:row>
      <xdr:rowOff>80412</xdr:rowOff>
    </xdr:to>
    <xdr:sp macro="" textlink="">
      <xdr:nvSpPr>
        <xdr:cNvPr id="491" name="楕円 490"/>
        <xdr:cNvSpPr/>
      </xdr:nvSpPr>
      <xdr:spPr>
        <a:xfrm>
          <a:off x="8699500" y="160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96939</xdr:rowOff>
    </xdr:from>
    <xdr:ext cx="534377" cy="259045"/>
    <xdr:sp macro="" textlink="">
      <xdr:nvSpPr>
        <xdr:cNvPr id="492" name="テキスト ボックス 491"/>
        <xdr:cNvSpPr txBox="1"/>
      </xdr:nvSpPr>
      <xdr:spPr>
        <a:xfrm>
          <a:off x="8483111" y="158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26933</xdr:rowOff>
    </xdr:from>
    <xdr:to>
      <xdr:col>41</xdr:col>
      <xdr:colOff>101600</xdr:colOff>
      <xdr:row>94</xdr:row>
      <xdr:rowOff>128533</xdr:rowOff>
    </xdr:to>
    <xdr:sp macro="" textlink="">
      <xdr:nvSpPr>
        <xdr:cNvPr id="493" name="楕円 492"/>
        <xdr:cNvSpPr/>
      </xdr:nvSpPr>
      <xdr:spPr>
        <a:xfrm>
          <a:off x="7810500" y="16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145060</xdr:rowOff>
    </xdr:from>
    <xdr:ext cx="534377" cy="259045"/>
    <xdr:sp macro="" textlink="">
      <xdr:nvSpPr>
        <xdr:cNvPr id="494" name="テキスト ボックス 493"/>
        <xdr:cNvSpPr txBox="1"/>
      </xdr:nvSpPr>
      <xdr:spPr>
        <a:xfrm>
          <a:off x="7594111" y="159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75363</xdr:rowOff>
    </xdr:from>
    <xdr:to>
      <xdr:col>36</xdr:col>
      <xdr:colOff>165100</xdr:colOff>
      <xdr:row>97</xdr:row>
      <xdr:rowOff>5513</xdr:rowOff>
    </xdr:to>
    <xdr:sp macro="" textlink="">
      <xdr:nvSpPr>
        <xdr:cNvPr id="495" name="楕円 494"/>
        <xdr:cNvSpPr/>
      </xdr:nvSpPr>
      <xdr:spPr>
        <a:xfrm>
          <a:off x="6921500" y="165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22040</xdr:rowOff>
    </xdr:from>
    <xdr:ext cx="534377" cy="259045"/>
    <xdr:sp macro="" textlink="">
      <xdr:nvSpPr>
        <xdr:cNvPr id="496" name="テキスト ボックス 495"/>
        <xdr:cNvSpPr txBox="1"/>
      </xdr:nvSpPr>
      <xdr:spPr>
        <a:xfrm>
          <a:off x="6705111" y="163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102576</xdr:rowOff>
    </xdr:from>
    <xdr:to>
      <xdr:col>85</xdr:col>
      <xdr:colOff>127000</xdr:colOff>
      <xdr:row>38</xdr:row>
      <xdr:rowOff>133390</xdr:rowOff>
    </xdr:to>
    <xdr:cxnSp macro="">
      <xdr:nvCxnSpPr>
        <xdr:cNvPr id="523" name="直線コネクタ 522"/>
        <xdr:cNvCxnSpPr/>
      </xdr:nvCxnSpPr>
      <xdr:spPr>
        <a:xfrm flipV="1">
          <a:off x="15481300" y="6103326"/>
          <a:ext cx="838200" cy="5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105547</xdr:rowOff>
    </xdr:from>
    <xdr:to>
      <xdr:col>81</xdr:col>
      <xdr:colOff>50800</xdr:colOff>
      <xdr:row>38</xdr:row>
      <xdr:rowOff>133390</xdr:rowOff>
    </xdr:to>
    <xdr:cxnSp macro="">
      <xdr:nvCxnSpPr>
        <xdr:cNvPr id="526" name="直線コネクタ 525"/>
        <xdr:cNvCxnSpPr/>
      </xdr:nvCxnSpPr>
      <xdr:spPr>
        <a:xfrm>
          <a:off x="14592300" y="662064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84927</xdr:rowOff>
    </xdr:from>
    <xdr:to>
      <xdr:col>76</xdr:col>
      <xdr:colOff>114300</xdr:colOff>
      <xdr:row>38</xdr:row>
      <xdr:rowOff>105547</xdr:rowOff>
    </xdr:to>
    <xdr:cxnSp macro="">
      <xdr:nvCxnSpPr>
        <xdr:cNvPr id="529" name="直線コネクタ 528"/>
        <xdr:cNvCxnSpPr/>
      </xdr:nvCxnSpPr>
      <xdr:spPr>
        <a:xfrm>
          <a:off x="13703300" y="6600027"/>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73361</xdr:rowOff>
    </xdr:from>
    <xdr:to>
      <xdr:col>71</xdr:col>
      <xdr:colOff>177800</xdr:colOff>
      <xdr:row>38</xdr:row>
      <xdr:rowOff>84927</xdr:rowOff>
    </xdr:to>
    <xdr:cxnSp macro="">
      <xdr:nvCxnSpPr>
        <xdr:cNvPr id="532" name="直線コネクタ 531"/>
        <xdr:cNvCxnSpPr/>
      </xdr:nvCxnSpPr>
      <xdr:spPr>
        <a:xfrm>
          <a:off x="12814300" y="6588461"/>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36" name="テキスト ボックス 535"/>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51776</xdr:rowOff>
    </xdr:from>
    <xdr:to>
      <xdr:col>85</xdr:col>
      <xdr:colOff>177800</xdr:colOff>
      <xdr:row>35</xdr:row>
      <xdr:rowOff>153376</xdr:rowOff>
    </xdr:to>
    <xdr:sp macro="" textlink="">
      <xdr:nvSpPr>
        <xdr:cNvPr id="542" name="楕円 541"/>
        <xdr:cNvSpPr/>
      </xdr:nvSpPr>
      <xdr:spPr>
        <a:xfrm>
          <a:off x="16268700" y="60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74653</xdr:rowOff>
    </xdr:from>
    <xdr:ext cx="534377" cy="259045"/>
    <xdr:sp macro="" textlink="">
      <xdr:nvSpPr>
        <xdr:cNvPr id="543" name="災害復旧事業費該当値テキスト"/>
        <xdr:cNvSpPr txBox="1"/>
      </xdr:nvSpPr>
      <xdr:spPr>
        <a:xfrm>
          <a:off x="16370300" y="59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82590</xdr:rowOff>
    </xdr:from>
    <xdr:to>
      <xdr:col>81</xdr:col>
      <xdr:colOff>101600</xdr:colOff>
      <xdr:row>39</xdr:row>
      <xdr:rowOff>12740</xdr:rowOff>
    </xdr:to>
    <xdr:sp macro="" textlink="">
      <xdr:nvSpPr>
        <xdr:cNvPr id="544" name="楕円 543"/>
        <xdr:cNvSpPr/>
      </xdr:nvSpPr>
      <xdr:spPr>
        <a:xfrm>
          <a:off x="15430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3867</xdr:rowOff>
    </xdr:from>
    <xdr:ext cx="378565" cy="259045"/>
    <xdr:sp macro="" textlink="">
      <xdr:nvSpPr>
        <xdr:cNvPr id="545" name="テキスト ボックス 544"/>
        <xdr:cNvSpPr txBox="1"/>
      </xdr:nvSpPr>
      <xdr:spPr>
        <a:xfrm>
          <a:off x="15292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54747</xdr:rowOff>
    </xdr:from>
    <xdr:to>
      <xdr:col>76</xdr:col>
      <xdr:colOff>165100</xdr:colOff>
      <xdr:row>38</xdr:row>
      <xdr:rowOff>156347</xdr:rowOff>
    </xdr:to>
    <xdr:sp macro="" textlink="">
      <xdr:nvSpPr>
        <xdr:cNvPr id="546" name="楕円 545"/>
        <xdr:cNvSpPr/>
      </xdr:nvSpPr>
      <xdr:spPr>
        <a:xfrm>
          <a:off x="14541500" y="65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147474</xdr:rowOff>
    </xdr:from>
    <xdr:ext cx="378565" cy="259045"/>
    <xdr:sp macro="" textlink="">
      <xdr:nvSpPr>
        <xdr:cNvPr id="547" name="テキスト ボックス 546"/>
        <xdr:cNvSpPr txBox="1"/>
      </xdr:nvSpPr>
      <xdr:spPr>
        <a:xfrm>
          <a:off x="14403017" y="666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34127</xdr:rowOff>
    </xdr:from>
    <xdr:to>
      <xdr:col>72</xdr:col>
      <xdr:colOff>38100</xdr:colOff>
      <xdr:row>38</xdr:row>
      <xdr:rowOff>135727</xdr:rowOff>
    </xdr:to>
    <xdr:sp macro="" textlink="">
      <xdr:nvSpPr>
        <xdr:cNvPr id="548" name="楕円 547"/>
        <xdr:cNvSpPr/>
      </xdr:nvSpPr>
      <xdr:spPr>
        <a:xfrm>
          <a:off x="13652500" y="65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152254</xdr:rowOff>
    </xdr:from>
    <xdr:ext cx="469744" cy="259045"/>
    <xdr:sp macro="" textlink="">
      <xdr:nvSpPr>
        <xdr:cNvPr id="549" name="テキスト ボックス 548"/>
        <xdr:cNvSpPr txBox="1"/>
      </xdr:nvSpPr>
      <xdr:spPr>
        <a:xfrm>
          <a:off x="13468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22561</xdr:rowOff>
    </xdr:from>
    <xdr:to>
      <xdr:col>67</xdr:col>
      <xdr:colOff>101600</xdr:colOff>
      <xdr:row>38</xdr:row>
      <xdr:rowOff>124161</xdr:rowOff>
    </xdr:to>
    <xdr:sp macro="" textlink="">
      <xdr:nvSpPr>
        <xdr:cNvPr id="550" name="楕円 549"/>
        <xdr:cNvSpPr/>
      </xdr:nvSpPr>
      <xdr:spPr>
        <a:xfrm>
          <a:off x="12763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140687</xdr:rowOff>
    </xdr:from>
    <xdr:ext cx="469744" cy="259045"/>
    <xdr:sp macro="" textlink="">
      <xdr:nvSpPr>
        <xdr:cNvPr id="551" name="テキスト ボックス 550"/>
        <xdr:cNvSpPr txBox="1"/>
      </xdr:nvSpPr>
      <xdr:spPr>
        <a:xfrm>
          <a:off x="12579428" y="631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165368</xdr:rowOff>
    </xdr:from>
    <xdr:to>
      <xdr:col>85</xdr:col>
      <xdr:colOff>127000</xdr:colOff>
      <xdr:row>75</xdr:row>
      <xdr:rowOff>55346</xdr:rowOff>
    </xdr:to>
    <xdr:cxnSp macro="">
      <xdr:nvCxnSpPr>
        <xdr:cNvPr id="631" name="直線コネクタ 630"/>
        <xdr:cNvCxnSpPr/>
      </xdr:nvCxnSpPr>
      <xdr:spPr>
        <a:xfrm flipV="1">
          <a:off x="15481300" y="12852668"/>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39394</xdr:rowOff>
    </xdr:from>
    <xdr:to>
      <xdr:col>81</xdr:col>
      <xdr:colOff>50800</xdr:colOff>
      <xdr:row>75</xdr:row>
      <xdr:rowOff>55346</xdr:rowOff>
    </xdr:to>
    <xdr:cxnSp macro="">
      <xdr:nvCxnSpPr>
        <xdr:cNvPr id="634" name="直線コネクタ 633"/>
        <xdr:cNvCxnSpPr/>
      </xdr:nvCxnSpPr>
      <xdr:spPr>
        <a:xfrm>
          <a:off x="14592300" y="12898144"/>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39394</xdr:rowOff>
    </xdr:from>
    <xdr:to>
      <xdr:col>76</xdr:col>
      <xdr:colOff>114300</xdr:colOff>
      <xdr:row>75</xdr:row>
      <xdr:rowOff>75790</xdr:rowOff>
    </xdr:to>
    <xdr:cxnSp macro="">
      <xdr:nvCxnSpPr>
        <xdr:cNvPr id="637" name="直線コネクタ 636"/>
        <xdr:cNvCxnSpPr/>
      </xdr:nvCxnSpPr>
      <xdr:spPr>
        <a:xfrm flipV="1">
          <a:off x="13703300" y="12898144"/>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64327</xdr:rowOff>
    </xdr:from>
    <xdr:to>
      <xdr:col>71</xdr:col>
      <xdr:colOff>177800</xdr:colOff>
      <xdr:row>75</xdr:row>
      <xdr:rowOff>75790</xdr:rowOff>
    </xdr:to>
    <xdr:cxnSp macro="">
      <xdr:nvCxnSpPr>
        <xdr:cNvPr id="640" name="直線コネクタ 639"/>
        <xdr:cNvCxnSpPr/>
      </xdr:nvCxnSpPr>
      <xdr:spPr>
        <a:xfrm>
          <a:off x="12814300" y="12923077"/>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114568</xdr:rowOff>
    </xdr:from>
    <xdr:to>
      <xdr:col>85</xdr:col>
      <xdr:colOff>177800</xdr:colOff>
      <xdr:row>75</xdr:row>
      <xdr:rowOff>44718</xdr:rowOff>
    </xdr:to>
    <xdr:sp macro="" textlink="">
      <xdr:nvSpPr>
        <xdr:cNvPr id="650" name="楕円 649"/>
        <xdr:cNvSpPr/>
      </xdr:nvSpPr>
      <xdr:spPr>
        <a:xfrm>
          <a:off x="16268700" y="128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137445</xdr:rowOff>
    </xdr:from>
    <xdr:ext cx="534377" cy="259045"/>
    <xdr:sp macro="" textlink="">
      <xdr:nvSpPr>
        <xdr:cNvPr id="651" name="公債費該当値テキスト"/>
        <xdr:cNvSpPr txBox="1"/>
      </xdr:nvSpPr>
      <xdr:spPr>
        <a:xfrm>
          <a:off x="16370300" y="12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4546</xdr:rowOff>
    </xdr:from>
    <xdr:to>
      <xdr:col>81</xdr:col>
      <xdr:colOff>101600</xdr:colOff>
      <xdr:row>75</xdr:row>
      <xdr:rowOff>106146</xdr:rowOff>
    </xdr:to>
    <xdr:sp macro="" textlink="">
      <xdr:nvSpPr>
        <xdr:cNvPr id="652" name="楕円 651"/>
        <xdr:cNvSpPr/>
      </xdr:nvSpPr>
      <xdr:spPr>
        <a:xfrm>
          <a:off x="15430500" y="12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122673</xdr:rowOff>
    </xdr:from>
    <xdr:ext cx="534377" cy="259045"/>
    <xdr:sp macro="" textlink="">
      <xdr:nvSpPr>
        <xdr:cNvPr id="653" name="テキスト ボックス 652"/>
        <xdr:cNvSpPr txBox="1"/>
      </xdr:nvSpPr>
      <xdr:spPr>
        <a:xfrm>
          <a:off x="15214111" y="126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160044</xdr:rowOff>
    </xdr:from>
    <xdr:to>
      <xdr:col>76</xdr:col>
      <xdr:colOff>165100</xdr:colOff>
      <xdr:row>75</xdr:row>
      <xdr:rowOff>90194</xdr:rowOff>
    </xdr:to>
    <xdr:sp macro="" textlink="">
      <xdr:nvSpPr>
        <xdr:cNvPr id="654" name="楕円 653"/>
        <xdr:cNvSpPr/>
      </xdr:nvSpPr>
      <xdr:spPr>
        <a:xfrm>
          <a:off x="14541500" y="12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106721</xdr:rowOff>
    </xdr:from>
    <xdr:ext cx="534377" cy="259045"/>
    <xdr:sp macro="" textlink="">
      <xdr:nvSpPr>
        <xdr:cNvPr id="655" name="テキスト ボックス 654"/>
        <xdr:cNvSpPr txBox="1"/>
      </xdr:nvSpPr>
      <xdr:spPr>
        <a:xfrm>
          <a:off x="14325111" y="126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24990</xdr:rowOff>
    </xdr:from>
    <xdr:to>
      <xdr:col>72</xdr:col>
      <xdr:colOff>38100</xdr:colOff>
      <xdr:row>75</xdr:row>
      <xdr:rowOff>126590</xdr:rowOff>
    </xdr:to>
    <xdr:sp macro="" textlink="">
      <xdr:nvSpPr>
        <xdr:cNvPr id="656" name="楕円 655"/>
        <xdr:cNvSpPr/>
      </xdr:nvSpPr>
      <xdr:spPr>
        <a:xfrm>
          <a:off x="13652500" y="128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143117</xdr:rowOff>
    </xdr:from>
    <xdr:ext cx="534377" cy="259045"/>
    <xdr:sp macro="" textlink="">
      <xdr:nvSpPr>
        <xdr:cNvPr id="657" name="テキスト ボックス 656"/>
        <xdr:cNvSpPr txBox="1"/>
      </xdr:nvSpPr>
      <xdr:spPr>
        <a:xfrm>
          <a:off x="13436111" y="126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13527</xdr:rowOff>
    </xdr:from>
    <xdr:to>
      <xdr:col>67</xdr:col>
      <xdr:colOff>101600</xdr:colOff>
      <xdr:row>75</xdr:row>
      <xdr:rowOff>115127</xdr:rowOff>
    </xdr:to>
    <xdr:sp macro="" textlink="">
      <xdr:nvSpPr>
        <xdr:cNvPr id="658" name="楕円 657"/>
        <xdr:cNvSpPr/>
      </xdr:nvSpPr>
      <xdr:spPr>
        <a:xfrm>
          <a:off x="12763500" y="12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131654</xdr:rowOff>
    </xdr:from>
    <xdr:ext cx="534377" cy="259045"/>
    <xdr:sp macro="" textlink="">
      <xdr:nvSpPr>
        <xdr:cNvPr id="659" name="テキスト ボックス 658"/>
        <xdr:cNvSpPr txBox="1"/>
      </xdr:nvSpPr>
      <xdr:spPr>
        <a:xfrm>
          <a:off x="12547111" y="126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89683</xdr:rowOff>
    </xdr:from>
    <xdr:to>
      <xdr:col>85</xdr:col>
      <xdr:colOff>127000</xdr:colOff>
      <xdr:row>97</xdr:row>
      <xdr:rowOff>131232</xdr:rowOff>
    </xdr:to>
    <xdr:cxnSp macro="">
      <xdr:nvCxnSpPr>
        <xdr:cNvPr id="686" name="直線コネクタ 685"/>
        <xdr:cNvCxnSpPr/>
      </xdr:nvCxnSpPr>
      <xdr:spPr>
        <a:xfrm>
          <a:off x="15481300" y="16720333"/>
          <a:ext cx="838200" cy="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46605</xdr:rowOff>
    </xdr:from>
    <xdr:to>
      <xdr:col>81</xdr:col>
      <xdr:colOff>50800</xdr:colOff>
      <xdr:row>97</xdr:row>
      <xdr:rowOff>89683</xdr:rowOff>
    </xdr:to>
    <xdr:cxnSp macro="">
      <xdr:nvCxnSpPr>
        <xdr:cNvPr id="689" name="直線コネクタ 688"/>
        <xdr:cNvCxnSpPr/>
      </xdr:nvCxnSpPr>
      <xdr:spPr>
        <a:xfrm>
          <a:off x="14592300" y="1667725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46605</xdr:rowOff>
    </xdr:from>
    <xdr:to>
      <xdr:col>76</xdr:col>
      <xdr:colOff>114300</xdr:colOff>
      <xdr:row>97</xdr:row>
      <xdr:rowOff>74082</xdr:rowOff>
    </xdr:to>
    <xdr:cxnSp macro="">
      <xdr:nvCxnSpPr>
        <xdr:cNvPr id="692" name="直線コネクタ 691"/>
        <xdr:cNvCxnSpPr/>
      </xdr:nvCxnSpPr>
      <xdr:spPr>
        <a:xfrm flipV="1">
          <a:off x="13703300" y="16677255"/>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9403</xdr:rowOff>
    </xdr:from>
    <xdr:to>
      <xdr:col>71</xdr:col>
      <xdr:colOff>177800</xdr:colOff>
      <xdr:row>97</xdr:row>
      <xdr:rowOff>74082</xdr:rowOff>
    </xdr:to>
    <xdr:cxnSp macro="">
      <xdr:nvCxnSpPr>
        <xdr:cNvPr id="695" name="直線コネクタ 694"/>
        <xdr:cNvCxnSpPr/>
      </xdr:nvCxnSpPr>
      <xdr:spPr>
        <a:xfrm>
          <a:off x="12814300" y="16640053"/>
          <a:ext cx="889000" cy="6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80432</xdr:rowOff>
    </xdr:from>
    <xdr:to>
      <xdr:col>85</xdr:col>
      <xdr:colOff>177800</xdr:colOff>
      <xdr:row>98</xdr:row>
      <xdr:rowOff>10582</xdr:rowOff>
    </xdr:to>
    <xdr:sp macro="" textlink="">
      <xdr:nvSpPr>
        <xdr:cNvPr id="705" name="楕円 704"/>
        <xdr:cNvSpPr/>
      </xdr:nvSpPr>
      <xdr:spPr>
        <a:xfrm>
          <a:off x="16268700" y="167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103309</xdr:rowOff>
    </xdr:from>
    <xdr:ext cx="534377" cy="259045"/>
    <xdr:sp macro="" textlink="">
      <xdr:nvSpPr>
        <xdr:cNvPr id="706" name="積立金該当値テキスト"/>
        <xdr:cNvSpPr txBox="1"/>
      </xdr:nvSpPr>
      <xdr:spPr>
        <a:xfrm>
          <a:off x="16370300" y="165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38883</xdr:rowOff>
    </xdr:from>
    <xdr:to>
      <xdr:col>81</xdr:col>
      <xdr:colOff>101600</xdr:colOff>
      <xdr:row>97</xdr:row>
      <xdr:rowOff>140483</xdr:rowOff>
    </xdr:to>
    <xdr:sp macro="" textlink="">
      <xdr:nvSpPr>
        <xdr:cNvPr id="707" name="楕円 706"/>
        <xdr:cNvSpPr/>
      </xdr:nvSpPr>
      <xdr:spPr>
        <a:xfrm>
          <a:off x="15430500" y="166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157010</xdr:rowOff>
    </xdr:from>
    <xdr:ext cx="534377" cy="259045"/>
    <xdr:sp macro="" textlink="">
      <xdr:nvSpPr>
        <xdr:cNvPr id="708" name="テキスト ボックス 707"/>
        <xdr:cNvSpPr txBox="1"/>
      </xdr:nvSpPr>
      <xdr:spPr>
        <a:xfrm>
          <a:off x="15214111" y="164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167255</xdr:rowOff>
    </xdr:from>
    <xdr:to>
      <xdr:col>76</xdr:col>
      <xdr:colOff>165100</xdr:colOff>
      <xdr:row>97</xdr:row>
      <xdr:rowOff>97405</xdr:rowOff>
    </xdr:to>
    <xdr:sp macro="" textlink="">
      <xdr:nvSpPr>
        <xdr:cNvPr id="709" name="楕円 708"/>
        <xdr:cNvSpPr/>
      </xdr:nvSpPr>
      <xdr:spPr>
        <a:xfrm>
          <a:off x="14541500" y="166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113932</xdr:rowOff>
    </xdr:from>
    <xdr:ext cx="534377" cy="259045"/>
    <xdr:sp macro="" textlink="">
      <xdr:nvSpPr>
        <xdr:cNvPr id="710" name="テキスト ボックス 709"/>
        <xdr:cNvSpPr txBox="1"/>
      </xdr:nvSpPr>
      <xdr:spPr>
        <a:xfrm>
          <a:off x="14325111" y="164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23282</xdr:rowOff>
    </xdr:from>
    <xdr:to>
      <xdr:col>72</xdr:col>
      <xdr:colOff>38100</xdr:colOff>
      <xdr:row>97</xdr:row>
      <xdr:rowOff>124882</xdr:rowOff>
    </xdr:to>
    <xdr:sp macro="" textlink="">
      <xdr:nvSpPr>
        <xdr:cNvPr id="711" name="楕円 710"/>
        <xdr:cNvSpPr/>
      </xdr:nvSpPr>
      <xdr:spPr>
        <a:xfrm>
          <a:off x="13652500" y="1665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141409</xdr:rowOff>
    </xdr:from>
    <xdr:ext cx="534377" cy="259045"/>
    <xdr:sp macro="" textlink="">
      <xdr:nvSpPr>
        <xdr:cNvPr id="712" name="テキスト ボックス 711"/>
        <xdr:cNvSpPr txBox="1"/>
      </xdr:nvSpPr>
      <xdr:spPr>
        <a:xfrm>
          <a:off x="13436111" y="164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130053</xdr:rowOff>
    </xdr:from>
    <xdr:to>
      <xdr:col>67</xdr:col>
      <xdr:colOff>101600</xdr:colOff>
      <xdr:row>97</xdr:row>
      <xdr:rowOff>60203</xdr:rowOff>
    </xdr:to>
    <xdr:sp macro="" textlink="">
      <xdr:nvSpPr>
        <xdr:cNvPr id="713" name="楕円 712"/>
        <xdr:cNvSpPr/>
      </xdr:nvSpPr>
      <xdr:spPr>
        <a:xfrm>
          <a:off x="12763500" y="165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76730</xdr:rowOff>
    </xdr:from>
    <xdr:ext cx="534377" cy="259045"/>
    <xdr:sp macro="" textlink="">
      <xdr:nvSpPr>
        <xdr:cNvPr id="714" name="テキスト ボックス 713"/>
        <xdr:cNvSpPr txBox="1"/>
      </xdr:nvSpPr>
      <xdr:spPr>
        <a:xfrm>
          <a:off x="12547111" y="163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53289</xdr:rowOff>
    </xdr:from>
    <xdr:to>
      <xdr:col>116</xdr:col>
      <xdr:colOff>63500</xdr:colOff>
      <xdr:row>37</xdr:row>
      <xdr:rowOff>90627</xdr:rowOff>
    </xdr:to>
    <xdr:cxnSp macro="">
      <xdr:nvCxnSpPr>
        <xdr:cNvPr id="743" name="直線コネクタ 742"/>
        <xdr:cNvCxnSpPr/>
      </xdr:nvCxnSpPr>
      <xdr:spPr>
        <a:xfrm>
          <a:off x="21323300" y="6225489"/>
          <a:ext cx="8382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63043</xdr:rowOff>
    </xdr:from>
    <xdr:to>
      <xdr:col>111</xdr:col>
      <xdr:colOff>177800</xdr:colOff>
      <xdr:row>36</xdr:row>
      <xdr:rowOff>53289</xdr:rowOff>
    </xdr:to>
    <xdr:cxnSp macro="">
      <xdr:nvCxnSpPr>
        <xdr:cNvPr id="746" name="直線コネクタ 745"/>
        <xdr:cNvCxnSpPr/>
      </xdr:nvCxnSpPr>
      <xdr:spPr>
        <a:xfrm>
          <a:off x="20434300" y="6063793"/>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53442</xdr:rowOff>
    </xdr:from>
    <xdr:to>
      <xdr:col>107</xdr:col>
      <xdr:colOff>50800</xdr:colOff>
      <xdr:row>35</xdr:row>
      <xdr:rowOff>63043</xdr:rowOff>
    </xdr:to>
    <xdr:cxnSp macro="">
      <xdr:nvCxnSpPr>
        <xdr:cNvPr id="749" name="直線コネクタ 748"/>
        <xdr:cNvCxnSpPr/>
      </xdr:nvCxnSpPr>
      <xdr:spPr>
        <a:xfrm>
          <a:off x="19545300" y="60541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53442</xdr:rowOff>
    </xdr:from>
    <xdr:to>
      <xdr:col>102</xdr:col>
      <xdr:colOff>114300</xdr:colOff>
      <xdr:row>37</xdr:row>
      <xdr:rowOff>142215</xdr:rowOff>
    </xdr:to>
    <xdr:cxnSp macro="">
      <xdr:nvCxnSpPr>
        <xdr:cNvPr id="752" name="直線コネクタ 751"/>
        <xdr:cNvCxnSpPr/>
      </xdr:nvCxnSpPr>
      <xdr:spPr>
        <a:xfrm flipV="1">
          <a:off x="18656300" y="6054192"/>
          <a:ext cx="889000" cy="4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39827</xdr:rowOff>
    </xdr:from>
    <xdr:to>
      <xdr:col>116</xdr:col>
      <xdr:colOff>114300</xdr:colOff>
      <xdr:row>37</xdr:row>
      <xdr:rowOff>141427</xdr:rowOff>
    </xdr:to>
    <xdr:sp macro="" textlink="">
      <xdr:nvSpPr>
        <xdr:cNvPr id="762" name="楕円 761"/>
        <xdr:cNvSpPr/>
      </xdr:nvSpPr>
      <xdr:spPr>
        <a:xfrm>
          <a:off x="221107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62704</xdr:rowOff>
    </xdr:from>
    <xdr:ext cx="469744" cy="259045"/>
    <xdr:sp macro="" textlink="">
      <xdr:nvSpPr>
        <xdr:cNvPr id="763" name="投資及び出資金該当値テキスト"/>
        <xdr:cNvSpPr txBox="1"/>
      </xdr:nvSpPr>
      <xdr:spPr>
        <a:xfrm>
          <a:off x="22212300" y="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2489</xdr:rowOff>
    </xdr:from>
    <xdr:to>
      <xdr:col>112</xdr:col>
      <xdr:colOff>38100</xdr:colOff>
      <xdr:row>36</xdr:row>
      <xdr:rowOff>104089</xdr:rowOff>
    </xdr:to>
    <xdr:sp macro="" textlink="">
      <xdr:nvSpPr>
        <xdr:cNvPr id="764" name="楕円 763"/>
        <xdr:cNvSpPr/>
      </xdr:nvSpPr>
      <xdr:spPr>
        <a:xfrm>
          <a:off x="21272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120616</xdr:rowOff>
    </xdr:from>
    <xdr:ext cx="469744" cy="259045"/>
    <xdr:sp macro="" textlink="">
      <xdr:nvSpPr>
        <xdr:cNvPr id="765" name="テキスト ボックス 764"/>
        <xdr:cNvSpPr txBox="1"/>
      </xdr:nvSpPr>
      <xdr:spPr>
        <a:xfrm>
          <a:off x="21088428" y="59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12243</xdr:rowOff>
    </xdr:from>
    <xdr:to>
      <xdr:col>107</xdr:col>
      <xdr:colOff>101600</xdr:colOff>
      <xdr:row>35</xdr:row>
      <xdr:rowOff>113843</xdr:rowOff>
    </xdr:to>
    <xdr:sp macro="" textlink="">
      <xdr:nvSpPr>
        <xdr:cNvPr id="766" name="楕円 765"/>
        <xdr:cNvSpPr/>
      </xdr:nvSpPr>
      <xdr:spPr>
        <a:xfrm>
          <a:off x="20383500" y="6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130370</xdr:rowOff>
    </xdr:from>
    <xdr:ext cx="469744" cy="259045"/>
    <xdr:sp macro="" textlink="">
      <xdr:nvSpPr>
        <xdr:cNvPr id="767" name="テキスト ボックス 766"/>
        <xdr:cNvSpPr txBox="1"/>
      </xdr:nvSpPr>
      <xdr:spPr>
        <a:xfrm>
          <a:off x="20199428" y="578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2642</xdr:rowOff>
    </xdr:from>
    <xdr:to>
      <xdr:col>102</xdr:col>
      <xdr:colOff>165100</xdr:colOff>
      <xdr:row>35</xdr:row>
      <xdr:rowOff>104242</xdr:rowOff>
    </xdr:to>
    <xdr:sp macro="" textlink="">
      <xdr:nvSpPr>
        <xdr:cNvPr id="768" name="楕円 767"/>
        <xdr:cNvSpPr/>
      </xdr:nvSpPr>
      <xdr:spPr>
        <a:xfrm>
          <a:off x="19494500" y="60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120769</xdr:rowOff>
    </xdr:from>
    <xdr:ext cx="469744" cy="259045"/>
    <xdr:sp macro="" textlink="">
      <xdr:nvSpPr>
        <xdr:cNvPr id="769" name="テキスト ボックス 768"/>
        <xdr:cNvSpPr txBox="1"/>
      </xdr:nvSpPr>
      <xdr:spPr>
        <a:xfrm>
          <a:off x="19310428" y="57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91415</xdr:rowOff>
    </xdr:from>
    <xdr:to>
      <xdr:col>98</xdr:col>
      <xdr:colOff>38100</xdr:colOff>
      <xdr:row>38</xdr:row>
      <xdr:rowOff>21565</xdr:rowOff>
    </xdr:to>
    <xdr:sp macro="" textlink="">
      <xdr:nvSpPr>
        <xdr:cNvPr id="770" name="楕円 769"/>
        <xdr:cNvSpPr/>
      </xdr:nvSpPr>
      <xdr:spPr>
        <a:xfrm>
          <a:off x="18605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38092</xdr:rowOff>
    </xdr:from>
    <xdr:ext cx="469744" cy="259045"/>
    <xdr:sp macro="" textlink="">
      <xdr:nvSpPr>
        <xdr:cNvPr id="771" name="テキスト ボックス 770"/>
        <xdr:cNvSpPr txBox="1"/>
      </xdr:nvSpPr>
      <xdr:spPr>
        <a:xfrm>
          <a:off x="18421428" y="621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159893</xdr:rowOff>
    </xdr:from>
    <xdr:to>
      <xdr:col>116</xdr:col>
      <xdr:colOff>63500</xdr:colOff>
      <xdr:row>58</xdr:row>
      <xdr:rowOff>166980</xdr:rowOff>
    </xdr:to>
    <xdr:cxnSp macro="">
      <xdr:nvCxnSpPr>
        <xdr:cNvPr id="800" name="直線コネクタ 799"/>
        <xdr:cNvCxnSpPr/>
      </xdr:nvCxnSpPr>
      <xdr:spPr>
        <a:xfrm flipV="1">
          <a:off x="21323300" y="1010399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158674</xdr:rowOff>
    </xdr:from>
    <xdr:to>
      <xdr:col>111</xdr:col>
      <xdr:colOff>177800</xdr:colOff>
      <xdr:row>58</xdr:row>
      <xdr:rowOff>166980</xdr:rowOff>
    </xdr:to>
    <xdr:cxnSp macro="">
      <xdr:nvCxnSpPr>
        <xdr:cNvPr id="803" name="直線コネクタ 802"/>
        <xdr:cNvCxnSpPr/>
      </xdr:nvCxnSpPr>
      <xdr:spPr>
        <a:xfrm>
          <a:off x="20434300" y="1010277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158293</xdr:rowOff>
    </xdr:from>
    <xdr:to>
      <xdr:col>107</xdr:col>
      <xdr:colOff>50800</xdr:colOff>
      <xdr:row>58</xdr:row>
      <xdr:rowOff>158674</xdr:rowOff>
    </xdr:to>
    <xdr:cxnSp macro="">
      <xdr:nvCxnSpPr>
        <xdr:cNvPr id="806" name="直線コネクタ 805"/>
        <xdr:cNvCxnSpPr/>
      </xdr:nvCxnSpPr>
      <xdr:spPr>
        <a:xfrm>
          <a:off x="19545300" y="101023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151054</xdr:rowOff>
    </xdr:from>
    <xdr:to>
      <xdr:col>102</xdr:col>
      <xdr:colOff>114300</xdr:colOff>
      <xdr:row>58</xdr:row>
      <xdr:rowOff>158293</xdr:rowOff>
    </xdr:to>
    <xdr:cxnSp macro="">
      <xdr:nvCxnSpPr>
        <xdr:cNvPr id="809" name="直線コネクタ 808"/>
        <xdr:cNvCxnSpPr/>
      </xdr:nvCxnSpPr>
      <xdr:spPr>
        <a:xfrm>
          <a:off x="18656300" y="100951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109093</xdr:rowOff>
    </xdr:from>
    <xdr:to>
      <xdr:col>116</xdr:col>
      <xdr:colOff>114300</xdr:colOff>
      <xdr:row>59</xdr:row>
      <xdr:rowOff>39243</xdr:rowOff>
    </xdr:to>
    <xdr:sp macro="" textlink="">
      <xdr:nvSpPr>
        <xdr:cNvPr id="819" name="楕円 818"/>
        <xdr:cNvSpPr/>
      </xdr:nvSpPr>
      <xdr:spPr>
        <a:xfrm>
          <a:off x="221107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24020</xdr:rowOff>
    </xdr:from>
    <xdr:ext cx="378565" cy="259045"/>
    <xdr:sp macro="" textlink="">
      <xdr:nvSpPr>
        <xdr:cNvPr id="820" name="貸付金該当値テキスト"/>
        <xdr:cNvSpPr txBox="1"/>
      </xdr:nvSpPr>
      <xdr:spPr>
        <a:xfrm>
          <a:off x="22212300" y="996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116180</xdr:rowOff>
    </xdr:from>
    <xdr:to>
      <xdr:col>112</xdr:col>
      <xdr:colOff>38100</xdr:colOff>
      <xdr:row>59</xdr:row>
      <xdr:rowOff>46330</xdr:rowOff>
    </xdr:to>
    <xdr:sp macro="" textlink="">
      <xdr:nvSpPr>
        <xdr:cNvPr id="821" name="楕円 820"/>
        <xdr:cNvSpPr/>
      </xdr:nvSpPr>
      <xdr:spPr>
        <a:xfrm>
          <a:off x="21272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37457</xdr:rowOff>
    </xdr:from>
    <xdr:ext cx="378565" cy="259045"/>
    <xdr:sp macro="" textlink="">
      <xdr:nvSpPr>
        <xdr:cNvPr id="822" name="テキスト ボックス 821"/>
        <xdr:cNvSpPr txBox="1"/>
      </xdr:nvSpPr>
      <xdr:spPr>
        <a:xfrm>
          <a:off x="21134017" y="1015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107874</xdr:rowOff>
    </xdr:from>
    <xdr:to>
      <xdr:col>107</xdr:col>
      <xdr:colOff>101600</xdr:colOff>
      <xdr:row>59</xdr:row>
      <xdr:rowOff>38024</xdr:rowOff>
    </xdr:to>
    <xdr:sp macro="" textlink="">
      <xdr:nvSpPr>
        <xdr:cNvPr id="823" name="楕円 822"/>
        <xdr:cNvSpPr/>
      </xdr:nvSpPr>
      <xdr:spPr>
        <a:xfrm>
          <a:off x="20383500" y="10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29151</xdr:rowOff>
    </xdr:from>
    <xdr:ext cx="378565" cy="259045"/>
    <xdr:sp macro="" textlink="">
      <xdr:nvSpPr>
        <xdr:cNvPr id="824" name="テキスト ボックス 823"/>
        <xdr:cNvSpPr txBox="1"/>
      </xdr:nvSpPr>
      <xdr:spPr>
        <a:xfrm>
          <a:off x="20245017" y="101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107493</xdr:rowOff>
    </xdr:from>
    <xdr:to>
      <xdr:col>102</xdr:col>
      <xdr:colOff>165100</xdr:colOff>
      <xdr:row>59</xdr:row>
      <xdr:rowOff>37643</xdr:rowOff>
    </xdr:to>
    <xdr:sp macro="" textlink="">
      <xdr:nvSpPr>
        <xdr:cNvPr id="825" name="楕円 824"/>
        <xdr:cNvSpPr/>
      </xdr:nvSpPr>
      <xdr:spPr>
        <a:xfrm>
          <a:off x="19494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28770</xdr:rowOff>
    </xdr:from>
    <xdr:ext cx="378565" cy="259045"/>
    <xdr:sp macro="" textlink="">
      <xdr:nvSpPr>
        <xdr:cNvPr id="826" name="テキスト ボックス 825"/>
        <xdr:cNvSpPr txBox="1"/>
      </xdr:nvSpPr>
      <xdr:spPr>
        <a:xfrm>
          <a:off x="19356017" y="1014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100254</xdr:rowOff>
    </xdr:from>
    <xdr:to>
      <xdr:col>98</xdr:col>
      <xdr:colOff>38100</xdr:colOff>
      <xdr:row>59</xdr:row>
      <xdr:rowOff>30404</xdr:rowOff>
    </xdr:to>
    <xdr:sp macro="" textlink="">
      <xdr:nvSpPr>
        <xdr:cNvPr id="827" name="楕円 826"/>
        <xdr:cNvSpPr/>
      </xdr:nvSpPr>
      <xdr:spPr>
        <a:xfrm>
          <a:off x="18605500" y="100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21531</xdr:rowOff>
    </xdr:from>
    <xdr:ext cx="378565" cy="259045"/>
    <xdr:sp macro="" textlink="">
      <xdr:nvSpPr>
        <xdr:cNvPr id="828" name="テキスト ボックス 827"/>
        <xdr:cNvSpPr txBox="1"/>
      </xdr:nvSpPr>
      <xdr:spPr>
        <a:xfrm>
          <a:off x="18467017" y="1013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29934</xdr:rowOff>
    </xdr:from>
    <xdr:to>
      <xdr:col>116</xdr:col>
      <xdr:colOff>63500</xdr:colOff>
      <xdr:row>75</xdr:row>
      <xdr:rowOff>117183</xdr:rowOff>
    </xdr:to>
    <xdr:cxnSp macro="">
      <xdr:nvCxnSpPr>
        <xdr:cNvPr id="858" name="直線コネクタ 857"/>
        <xdr:cNvCxnSpPr/>
      </xdr:nvCxnSpPr>
      <xdr:spPr>
        <a:xfrm>
          <a:off x="21323300" y="12888684"/>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29934</xdr:rowOff>
    </xdr:from>
    <xdr:to>
      <xdr:col>111</xdr:col>
      <xdr:colOff>177800</xdr:colOff>
      <xdr:row>75</xdr:row>
      <xdr:rowOff>38468</xdr:rowOff>
    </xdr:to>
    <xdr:cxnSp macro="">
      <xdr:nvCxnSpPr>
        <xdr:cNvPr id="861" name="直線コネクタ 860"/>
        <xdr:cNvCxnSpPr/>
      </xdr:nvCxnSpPr>
      <xdr:spPr>
        <a:xfrm flipV="1">
          <a:off x="20434300" y="1288868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38468</xdr:rowOff>
    </xdr:from>
    <xdr:to>
      <xdr:col>107</xdr:col>
      <xdr:colOff>50800</xdr:colOff>
      <xdr:row>75</xdr:row>
      <xdr:rowOff>43135</xdr:rowOff>
    </xdr:to>
    <xdr:cxnSp macro="">
      <xdr:nvCxnSpPr>
        <xdr:cNvPr id="864" name="直線コネクタ 863"/>
        <xdr:cNvCxnSpPr/>
      </xdr:nvCxnSpPr>
      <xdr:spPr>
        <a:xfrm flipV="1">
          <a:off x="19545300" y="12897218"/>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43135</xdr:rowOff>
    </xdr:from>
    <xdr:to>
      <xdr:col>102</xdr:col>
      <xdr:colOff>114300</xdr:colOff>
      <xdr:row>75</xdr:row>
      <xdr:rowOff>108724</xdr:rowOff>
    </xdr:to>
    <xdr:cxnSp macro="">
      <xdr:nvCxnSpPr>
        <xdr:cNvPr id="867" name="直線コネクタ 866"/>
        <xdr:cNvCxnSpPr/>
      </xdr:nvCxnSpPr>
      <xdr:spPr>
        <a:xfrm flipV="1">
          <a:off x="18656300" y="12901885"/>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77" name="楕円 876"/>
        <xdr:cNvSpPr/>
      </xdr:nvSpPr>
      <xdr:spPr>
        <a:xfrm>
          <a:off x="221107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89260</xdr:rowOff>
    </xdr:from>
    <xdr:ext cx="534377" cy="259045"/>
    <xdr:sp macro="" textlink="">
      <xdr:nvSpPr>
        <xdr:cNvPr id="878" name="繰出金該当値テキスト"/>
        <xdr:cNvSpPr txBox="1"/>
      </xdr:nvSpPr>
      <xdr:spPr>
        <a:xfrm>
          <a:off x="22212300" y="127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150584</xdr:rowOff>
    </xdr:from>
    <xdr:to>
      <xdr:col>112</xdr:col>
      <xdr:colOff>38100</xdr:colOff>
      <xdr:row>75</xdr:row>
      <xdr:rowOff>80734</xdr:rowOff>
    </xdr:to>
    <xdr:sp macro="" textlink="">
      <xdr:nvSpPr>
        <xdr:cNvPr id="879" name="楕円 878"/>
        <xdr:cNvSpPr/>
      </xdr:nvSpPr>
      <xdr:spPr>
        <a:xfrm>
          <a:off x="21272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97261</xdr:rowOff>
    </xdr:from>
    <xdr:ext cx="534377" cy="259045"/>
    <xdr:sp macro="" textlink="">
      <xdr:nvSpPr>
        <xdr:cNvPr id="880" name="テキスト ボックス 879"/>
        <xdr:cNvSpPr txBox="1"/>
      </xdr:nvSpPr>
      <xdr:spPr>
        <a:xfrm>
          <a:off x="21056111" y="126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159118</xdr:rowOff>
    </xdr:from>
    <xdr:to>
      <xdr:col>107</xdr:col>
      <xdr:colOff>101600</xdr:colOff>
      <xdr:row>75</xdr:row>
      <xdr:rowOff>89268</xdr:rowOff>
    </xdr:to>
    <xdr:sp macro="" textlink="">
      <xdr:nvSpPr>
        <xdr:cNvPr id="881" name="楕円 880"/>
        <xdr:cNvSpPr/>
      </xdr:nvSpPr>
      <xdr:spPr>
        <a:xfrm>
          <a:off x="203835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105795</xdr:rowOff>
    </xdr:from>
    <xdr:ext cx="534377" cy="259045"/>
    <xdr:sp macro="" textlink="">
      <xdr:nvSpPr>
        <xdr:cNvPr id="882" name="テキスト ボックス 881"/>
        <xdr:cNvSpPr txBox="1"/>
      </xdr:nvSpPr>
      <xdr:spPr>
        <a:xfrm>
          <a:off x="20167111" y="12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163785</xdr:rowOff>
    </xdr:from>
    <xdr:to>
      <xdr:col>102</xdr:col>
      <xdr:colOff>165100</xdr:colOff>
      <xdr:row>75</xdr:row>
      <xdr:rowOff>93935</xdr:rowOff>
    </xdr:to>
    <xdr:sp macro="" textlink="">
      <xdr:nvSpPr>
        <xdr:cNvPr id="883" name="楕円 882"/>
        <xdr:cNvSpPr/>
      </xdr:nvSpPr>
      <xdr:spPr>
        <a:xfrm>
          <a:off x="19494500" y="12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110462</xdr:rowOff>
    </xdr:from>
    <xdr:ext cx="534377" cy="259045"/>
    <xdr:sp macro="" textlink="">
      <xdr:nvSpPr>
        <xdr:cNvPr id="884" name="テキスト ボックス 883"/>
        <xdr:cNvSpPr txBox="1"/>
      </xdr:nvSpPr>
      <xdr:spPr>
        <a:xfrm>
          <a:off x="19278111" y="12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57924</xdr:rowOff>
    </xdr:from>
    <xdr:to>
      <xdr:col>98</xdr:col>
      <xdr:colOff>38100</xdr:colOff>
      <xdr:row>75</xdr:row>
      <xdr:rowOff>159525</xdr:rowOff>
    </xdr:to>
    <xdr:sp macro="" textlink="">
      <xdr:nvSpPr>
        <xdr:cNvPr id="885" name="楕円 884"/>
        <xdr:cNvSpPr/>
      </xdr:nvSpPr>
      <xdr:spPr>
        <a:xfrm>
          <a:off x="18605500" y="1291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4601</xdr:rowOff>
    </xdr:from>
    <xdr:ext cx="534377" cy="259045"/>
    <xdr:sp macro="" textlink="">
      <xdr:nvSpPr>
        <xdr:cNvPr id="886" name="テキスト ボックス 885"/>
        <xdr:cNvSpPr txBox="1"/>
      </xdr:nvSpPr>
      <xdr:spPr>
        <a:xfrm>
          <a:off x="18389111" y="126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９４，５８１円となっている。概ね類似団体より高い水準となっており、特に災害復旧事業費、投資及び出資金、物件費、普通建設事業費、積立金が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災害復旧事業費は、１２，０６２円となっており、主な要因は平成３０年７月豪雨により災害が発生したためである。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投資及び出資金は３，８９４円となっており、主な要因は伊良原ダム建設事業に伴う京築水道企業団への出資金であるが、当該団体への出資金は平成３０年度までであることから 、今後は減少に転じる見込みである。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物件費は、９６，７７９円となっており、主な要因は共同し尿処理施設の運用が開始され、委託料の支払いが発生したためである。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１０８，１３５円となっており、主な要因は小学校の統廃合における小学校整備事業と、公営住宅建設事業によるものである。この事業は、複数年に渡って実施されるため、普通建設事業費は今後も増加が予想される。そのため、事業の取捨選択を徹底し、普通建設事業費の抑制を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８１，５４８円となっており、前年度比増の主な要因は児童福祉費や障害者福祉費の増加によるものである。また、出産祝金や高校生までの医療費無償化など町独自の子育て支援を実施しているのも、類似団体より高い水準となっている要因と考えられる。扶助費については、今後も進む高齢化や、子育て支援の充実などから今後も増加が懸念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144599</xdr:rowOff>
    </xdr:from>
    <xdr:to>
      <xdr:col>24</xdr:col>
      <xdr:colOff>63500</xdr:colOff>
      <xdr:row>33</xdr:row>
      <xdr:rowOff>18869</xdr:rowOff>
    </xdr:to>
    <xdr:cxnSp macro="">
      <xdr:nvCxnSpPr>
        <xdr:cNvPr id="63" name="直線コネクタ 62"/>
        <xdr:cNvCxnSpPr/>
      </xdr:nvCxnSpPr>
      <xdr:spPr>
        <a:xfrm>
          <a:off x="3797300" y="56309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116187</xdr:rowOff>
    </xdr:from>
    <xdr:to>
      <xdr:col>19</xdr:col>
      <xdr:colOff>177800</xdr:colOff>
      <xdr:row>32</xdr:row>
      <xdr:rowOff>144599</xdr:rowOff>
    </xdr:to>
    <xdr:cxnSp macro="">
      <xdr:nvCxnSpPr>
        <xdr:cNvPr id="66" name="直線コネクタ 65"/>
        <xdr:cNvCxnSpPr/>
      </xdr:nvCxnSpPr>
      <xdr:spPr>
        <a:xfrm>
          <a:off x="2908300" y="5602587"/>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44015</xdr:rowOff>
    </xdr:from>
    <xdr:to>
      <xdr:col>15</xdr:col>
      <xdr:colOff>50800</xdr:colOff>
      <xdr:row>32</xdr:row>
      <xdr:rowOff>116187</xdr:rowOff>
    </xdr:to>
    <xdr:cxnSp macro="">
      <xdr:nvCxnSpPr>
        <xdr:cNvPr id="69" name="直線コネクタ 68"/>
        <xdr:cNvCxnSpPr/>
      </xdr:nvCxnSpPr>
      <xdr:spPr>
        <a:xfrm>
          <a:off x="2019300" y="553041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44015</xdr:rowOff>
    </xdr:from>
    <xdr:to>
      <xdr:col>10</xdr:col>
      <xdr:colOff>114300</xdr:colOff>
      <xdr:row>32</xdr:row>
      <xdr:rowOff>80264</xdr:rowOff>
    </xdr:to>
    <xdr:cxnSp macro="">
      <xdr:nvCxnSpPr>
        <xdr:cNvPr id="72" name="直線コネクタ 71"/>
        <xdr:cNvCxnSpPr/>
      </xdr:nvCxnSpPr>
      <xdr:spPr>
        <a:xfrm flipV="1">
          <a:off x="1130300" y="5530415"/>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139519</xdr:rowOff>
    </xdr:from>
    <xdr:to>
      <xdr:col>24</xdr:col>
      <xdr:colOff>114300</xdr:colOff>
      <xdr:row>33</xdr:row>
      <xdr:rowOff>69669</xdr:rowOff>
    </xdr:to>
    <xdr:sp macro="" textlink="">
      <xdr:nvSpPr>
        <xdr:cNvPr id="82" name="楕円 81"/>
        <xdr:cNvSpPr/>
      </xdr:nvSpPr>
      <xdr:spPr>
        <a:xfrm>
          <a:off x="4584700" y="56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162396</xdr:rowOff>
    </xdr:from>
    <xdr:ext cx="469744" cy="259045"/>
    <xdr:sp macro="" textlink="">
      <xdr:nvSpPr>
        <xdr:cNvPr id="83" name="議会費該当値テキスト"/>
        <xdr:cNvSpPr txBox="1"/>
      </xdr:nvSpPr>
      <xdr:spPr>
        <a:xfrm>
          <a:off x="4686300" y="5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93799</xdr:rowOff>
    </xdr:from>
    <xdr:to>
      <xdr:col>20</xdr:col>
      <xdr:colOff>38100</xdr:colOff>
      <xdr:row>33</xdr:row>
      <xdr:rowOff>23949</xdr:rowOff>
    </xdr:to>
    <xdr:sp macro="" textlink="">
      <xdr:nvSpPr>
        <xdr:cNvPr id="84" name="楕円 83"/>
        <xdr:cNvSpPr/>
      </xdr:nvSpPr>
      <xdr:spPr>
        <a:xfrm>
          <a:off x="3746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40476</xdr:rowOff>
    </xdr:from>
    <xdr:ext cx="469744" cy="259045"/>
    <xdr:sp macro="" textlink="">
      <xdr:nvSpPr>
        <xdr:cNvPr id="85" name="テキスト ボックス 84"/>
        <xdr:cNvSpPr txBox="1"/>
      </xdr:nvSpPr>
      <xdr:spPr>
        <a:xfrm>
          <a:off x="3562428"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65387</xdr:rowOff>
    </xdr:from>
    <xdr:to>
      <xdr:col>15</xdr:col>
      <xdr:colOff>101600</xdr:colOff>
      <xdr:row>32</xdr:row>
      <xdr:rowOff>166987</xdr:rowOff>
    </xdr:to>
    <xdr:sp macro="" textlink="">
      <xdr:nvSpPr>
        <xdr:cNvPr id="86" name="楕円 85"/>
        <xdr:cNvSpPr/>
      </xdr:nvSpPr>
      <xdr:spPr>
        <a:xfrm>
          <a:off x="2857500" y="55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12064</xdr:rowOff>
    </xdr:from>
    <xdr:ext cx="469744" cy="259045"/>
    <xdr:sp macro="" textlink="">
      <xdr:nvSpPr>
        <xdr:cNvPr id="87" name="テキスト ボックス 86"/>
        <xdr:cNvSpPr txBox="1"/>
      </xdr:nvSpPr>
      <xdr:spPr>
        <a:xfrm>
          <a:off x="2673428" y="53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164665</xdr:rowOff>
    </xdr:from>
    <xdr:to>
      <xdr:col>10</xdr:col>
      <xdr:colOff>165100</xdr:colOff>
      <xdr:row>32</xdr:row>
      <xdr:rowOff>94815</xdr:rowOff>
    </xdr:to>
    <xdr:sp macro="" textlink="">
      <xdr:nvSpPr>
        <xdr:cNvPr id="88" name="楕円 87"/>
        <xdr:cNvSpPr/>
      </xdr:nvSpPr>
      <xdr:spPr>
        <a:xfrm>
          <a:off x="1968500" y="54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111342</xdr:rowOff>
    </xdr:from>
    <xdr:ext cx="469744" cy="259045"/>
    <xdr:sp macro="" textlink="">
      <xdr:nvSpPr>
        <xdr:cNvPr id="89" name="テキスト ボックス 88"/>
        <xdr:cNvSpPr txBox="1"/>
      </xdr:nvSpPr>
      <xdr:spPr>
        <a:xfrm>
          <a:off x="1784428" y="52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29464</xdr:rowOff>
    </xdr:from>
    <xdr:to>
      <xdr:col>6</xdr:col>
      <xdr:colOff>38100</xdr:colOff>
      <xdr:row>32</xdr:row>
      <xdr:rowOff>131064</xdr:rowOff>
    </xdr:to>
    <xdr:sp macro="" textlink="">
      <xdr:nvSpPr>
        <xdr:cNvPr id="90" name="楕円 89"/>
        <xdr:cNvSpPr/>
      </xdr:nvSpPr>
      <xdr:spPr>
        <a:xfrm>
          <a:off x="1079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147591</xdr:rowOff>
    </xdr:from>
    <xdr:ext cx="469744" cy="259045"/>
    <xdr:sp macro="" textlink="">
      <xdr:nvSpPr>
        <xdr:cNvPr id="91" name="テキスト ボックス 90"/>
        <xdr:cNvSpPr txBox="1"/>
      </xdr:nvSpPr>
      <xdr:spPr>
        <a:xfrm>
          <a:off x="895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61144</xdr:rowOff>
    </xdr:from>
    <xdr:to>
      <xdr:col>24</xdr:col>
      <xdr:colOff>63500</xdr:colOff>
      <xdr:row>57</xdr:row>
      <xdr:rowOff>67204</xdr:rowOff>
    </xdr:to>
    <xdr:cxnSp macro="">
      <xdr:nvCxnSpPr>
        <xdr:cNvPr id="122" name="直線コネクタ 121"/>
        <xdr:cNvCxnSpPr/>
      </xdr:nvCxnSpPr>
      <xdr:spPr>
        <a:xfrm flipV="1">
          <a:off x="3797300" y="9833794"/>
          <a:ext cx="838200" cy="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34214</xdr:rowOff>
    </xdr:from>
    <xdr:to>
      <xdr:col>19</xdr:col>
      <xdr:colOff>177800</xdr:colOff>
      <xdr:row>57</xdr:row>
      <xdr:rowOff>67204</xdr:rowOff>
    </xdr:to>
    <xdr:cxnSp macro="">
      <xdr:nvCxnSpPr>
        <xdr:cNvPr id="125" name="直線コネクタ 124"/>
        <xdr:cNvCxnSpPr/>
      </xdr:nvCxnSpPr>
      <xdr:spPr>
        <a:xfrm>
          <a:off x="2908300" y="9806864"/>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34214</xdr:rowOff>
    </xdr:from>
    <xdr:to>
      <xdr:col>15</xdr:col>
      <xdr:colOff>50800</xdr:colOff>
      <xdr:row>57</xdr:row>
      <xdr:rowOff>94075</xdr:rowOff>
    </xdr:to>
    <xdr:cxnSp macro="">
      <xdr:nvCxnSpPr>
        <xdr:cNvPr id="128" name="直線コネクタ 127"/>
        <xdr:cNvCxnSpPr/>
      </xdr:nvCxnSpPr>
      <xdr:spPr>
        <a:xfrm flipV="1">
          <a:off x="2019300" y="9806864"/>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22931</xdr:rowOff>
    </xdr:from>
    <xdr:to>
      <xdr:col>10</xdr:col>
      <xdr:colOff>114300</xdr:colOff>
      <xdr:row>57</xdr:row>
      <xdr:rowOff>94075</xdr:rowOff>
    </xdr:to>
    <xdr:cxnSp macro="">
      <xdr:nvCxnSpPr>
        <xdr:cNvPr id="131" name="直線コネクタ 130"/>
        <xdr:cNvCxnSpPr/>
      </xdr:nvCxnSpPr>
      <xdr:spPr>
        <a:xfrm>
          <a:off x="1130300" y="9795581"/>
          <a:ext cx="889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10344</xdr:rowOff>
    </xdr:from>
    <xdr:to>
      <xdr:col>24</xdr:col>
      <xdr:colOff>114300</xdr:colOff>
      <xdr:row>57</xdr:row>
      <xdr:rowOff>111944</xdr:rowOff>
    </xdr:to>
    <xdr:sp macro="" textlink="">
      <xdr:nvSpPr>
        <xdr:cNvPr id="141" name="楕円 140"/>
        <xdr:cNvSpPr/>
      </xdr:nvSpPr>
      <xdr:spPr>
        <a:xfrm>
          <a:off x="4584700" y="9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33221</xdr:rowOff>
    </xdr:from>
    <xdr:ext cx="599010" cy="259045"/>
    <xdr:sp macro="" textlink="">
      <xdr:nvSpPr>
        <xdr:cNvPr id="142" name="総務費該当値テキスト"/>
        <xdr:cNvSpPr txBox="1"/>
      </xdr:nvSpPr>
      <xdr:spPr>
        <a:xfrm>
          <a:off x="4686300" y="96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16404</xdr:rowOff>
    </xdr:from>
    <xdr:to>
      <xdr:col>20</xdr:col>
      <xdr:colOff>38100</xdr:colOff>
      <xdr:row>57</xdr:row>
      <xdr:rowOff>118004</xdr:rowOff>
    </xdr:to>
    <xdr:sp macro="" textlink="">
      <xdr:nvSpPr>
        <xdr:cNvPr id="143" name="楕円 142"/>
        <xdr:cNvSpPr/>
      </xdr:nvSpPr>
      <xdr:spPr>
        <a:xfrm>
          <a:off x="3746500" y="97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134531</xdr:rowOff>
    </xdr:from>
    <xdr:ext cx="599010" cy="259045"/>
    <xdr:sp macro="" textlink="">
      <xdr:nvSpPr>
        <xdr:cNvPr id="144" name="テキスト ボックス 143"/>
        <xdr:cNvSpPr txBox="1"/>
      </xdr:nvSpPr>
      <xdr:spPr>
        <a:xfrm>
          <a:off x="3497795" y="95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154864</xdr:rowOff>
    </xdr:from>
    <xdr:to>
      <xdr:col>15</xdr:col>
      <xdr:colOff>101600</xdr:colOff>
      <xdr:row>57</xdr:row>
      <xdr:rowOff>85014</xdr:rowOff>
    </xdr:to>
    <xdr:sp macro="" textlink="">
      <xdr:nvSpPr>
        <xdr:cNvPr id="145" name="楕円 144"/>
        <xdr:cNvSpPr/>
      </xdr:nvSpPr>
      <xdr:spPr>
        <a:xfrm>
          <a:off x="2857500" y="97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101541</xdr:rowOff>
    </xdr:from>
    <xdr:ext cx="599010" cy="259045"/>
    <xdr:sp macro="" textlink="">
      <xdr:nvSpPr>
        <xdr:cNvPr id="146" name="テキスト ボックス 145"/>
        <xdr:cNvSpPr txBox="1"/>
      </xdr:nvSpPr>
      <xdr:spPr>
        <a:xfrm>
          <a:off x="2608795" y="95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43275</xdr:rowOff>
    </xdr:from>
    <xdr:to>
      <xdr:col>10</xdr:col>
      <xdr:colOff>165100</xdr:colOff>
      <xdr:row>57</xdr:row>
      <xdr:rowOff>144875</xdr:rowOff>
    </xdr:to>
    <xdr:sp macro="" textlink="">
      <xdr:nvSpPr>
        <xdr:cNvPr id="147" name="楕円 146"/>
        <xdr:cNvSpPr/>
      </xdr:nvSpPr>
      <xdr:spPr>
        <a:xfrm>
          <a:off x="1968500" y="98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161402</xdr:rowOff>
    </xdr:from>
    <xdr:ext cx="599010" cy="259045"/>
    <xdr:sp macro="" textlink="">
      <xdr:nvSpPr>
        <xdr:cNvPr id="148" name="テキスト ボックス 147"/>
        <xdr:cNvSpPr txBox="1"/>
      </xdr:nvSpPr>
      <xdr:spPr>
        <a:xfrm>
          <a:off x="1719795" y="959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143581</xdr:rowOff>
    </xdr:from>
    <xdr:to>
      <xdr:col>6</xdr:col>
      <xdr:colOff>38100</xdr:colOff>
      <xdr:row>57</xdr:row>
      <xdr:rowOff>73731</xdr:rowOff>
    </xdr:to>
    <xdr:sp macro="" textlink="">
      <xdr:nvSpPr>
        <xdr:cNvPr id="149" name="楕円 148"/>
        <xdr:cNvSpPr/>
      </xdr:nvSpPr>
      <xdr:spPr>
        <a:xfrm>
          <a:off x="1079500" y="9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90258</xdr:rowOff>
    </xdr:from>
    <xdr:ext cx="599010" cy="259045"/>
    <xdr:sp macro="" textlink="">
      <xdr:nvSpPr>
        <xdr:cNvPr id="150" name="テキスト ボックス 149"/>
        <xdr:cNvSpPr txBox="1"/>
      </xdr:nvSpPr>
      <xdr:spPr>
        <a:xfrm>
          <a:off x="830795" y="952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31318</xdr:rowOff>
    </xdr:from>
    <xdr:to>
      <xdr:col>24</xdr:col>
      <xdr:colOff>63500</xdr:colOff>
      <xdr:row>74</xdr:row>
      <xdr:rowOff>94450</xdr:rowOff>
    </xdr:to>
    <xdr:cxnSp macro="">
      <xdr:nvCxnSpPr>
        <xdr:cNvPr id="180" name="直線コネクタ 179"/>
        <xdr:cNvCxnSpPr/>
      </xdr:nvCxnSpPr>
      <xdr:spPr>
        <a:xfrm flipV="1">
          <a:off x="3797300" y="12718618"/>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94450</xdr:rowOff>
    </xdr:from>
    <xdr:to>
      <xdr:col>19</xdr:col>
      <xdr:colOff>177800</xdr:colOff>
      <xdr:row>74</xdr:row>
      <xdr:rowOff>115215</xdr:rowOff>
    </xdr:to>
    <xdr:cxnSp macro="">
      <xdr:nvCxnSpPr>
        <xdr:cNvPr id="183" name="直線コネクタ 182"/>
        <xdr:cNvCxnSpPr/>
      </xdr:nvCxnSpPr>
      <xdr:spPr>
        <a:xfrm flipV="1">
          <a:off x="2908300" y="1278175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115215</xdr:rowOff>
    </xdr:from>
    <xdr:to>
      <xdr:col>15</xdr:col>
      <xdr:colOff>50800</xdr:colOff>
      <xdr:row>75</xdr:row>
      <xdr:rowOff>39713</xdr:rowOff>
    </xdr:to>
    <xdr:cxnSp macro="">
      <xdr:nvCxnSpPr>
        <xdr:cNvPr id="186" name="直線コネクタ 185"/>
        <xdr:cNvCxnSpPr/>
      </xdr:nvCxnSpPr>
      <xdr:spPr>
        <a:xfrm flipV="1">
          <a:off x="2019300" y="12802515"/>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39713</xdr:rowOff>
    </xdr:from>
    <xdr:to>
      <xdr:col>10</xdr:col>
      <xdr:colOff>114300</xdr:colOff>
      <xdr:row>75</xdr:row>
      <xdr:rowOff>113132</xdr:rowOff>
    </xdr:to>
    <xdr:cxnSp macro="">
      <xdr:nvCxnSpPr>
        <xdr:cNvPr id="189" name="直線コネクタ 188"/>
        <xdr:cNvCxnSpPr/>
      </xdr:nvCxnSpPr>
      <xdr:spPr>
        <a:xfrm flipV="1">
          <a:off x="1130300" y="12898463"/>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151968</xdr:rowOff>
    </xdr:from>
    <xdr:to>
      <xdr:col>24</xdr:col>
      <xdr:colOff>114300</xdr:colOff>
      <xdr:row>74</xdr:row>
      <xdr:rowOff>82118</xdr:rowOff>
    </xdr:to>
    <xdr:sp macro="" textlink="">
      <xdr:nvSpPr>
        <xdr:cNvPr id="199" name="楕円 198"/>
        <xdr:cNvSpPr/>
      </xdr:nvSpPr>
      <xdr:spPr>
        <a:xfrm>
          <a:off x="4584700" y="12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3395</xdr:rowOff>
    </xdr:from>
    <xdr:ext cx="599010" cy="259045"/>
    <xdr:sp macro="" textlink="">
      <xdr:nvSpPr>
        <xdr:cNvPr id="200" name="民生費該当値テキスト"/>
        <xdr:cNvSpPr txBox="1"/>
      </xdr:nvSpPr>
      <xdr:spPr>
        <a:xfrm>
          <a:off x="4686300" y="1251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43650</xdr:rowOff>
    </xdr:from>
    <xdr:to>
      <xdr:col>20</xdr:col>
      <xdr:colOff>38100</xdr:colOff>
      <xdr:row>74</xdr:row>
      <xdr:rowOff>145250</xdr:rowOff>
    </xdr:to>
    <xdr:sp macro="" textlink="">
      <xdr:nvSpPr>
        <xdr:cNvPr id="201" name="楕円 200"/>
        <xdr:cNvSpPr/>
      </xdr:nvSpPr>
      <xdr:spPr>
        <a:xfrm>
          <a:off x="3746500" y="127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161777</xdr:rowOff>
    </xdr:from>
    <xdr:ext cx="599010" cy="259045"/>
    <xdr:sp macro="" textlink="">
      <xdr:nvSpPr>
        <xdr:cNvPr id="202" name="テキスト ボックス 201"/>
        <xdr:cNvSpPr txBox="1"/>
      </xdr:nvSpPr>
      <xdr:spPr>
        <a:xfrm>
          <a:off x="3497795" y="125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64415</xdr:rowOff>
    </xdr:from>
    <xdr:to>
      <xdr:col>15</xdr:col>
      <xdr:colOff>101600</xdr:colOff>
      <xdr:row>74</xdr:row>
      <xdr:rowOff>166015</xdr:rowOff>
    </xdr:to>
    <xdr:sp macro="" textlink="">
      <xdr:nvSpPr>
        <xdr:cNvPr id="203" name="楕円 202"/>
        <xdr:cNvSpPr/>
      </xdr:nvSpPr>
      <xdr:spPr>
        <a:xfrm>
          <a:off x="2857500" y="127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11092</xdr:rowOff>
    </xdr:from>
    <xdr:ext cx="599010" cy="259045"/>
    <xdr:sp macro="" textlink="">
      <xdr:nvSpPr>
        <xdr:cNvPr id="204" name="テキスト ボックス 203"/>
        <xdr:cNvSpPr txBox="1"/>
      </xdr:nvSpPr>
      <xdr:spPr>
        <a:xfrm>
          <a:off x="2608795" y="125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160363</xdr:rowOff>
    </xdr:from>
    <xdr:to>
      <xdr:col>10</xdr:col>
      <xdr:colOff>165100</xdr:colOff>
      <xdr:row>75</xdr:row>
      <xdr:rowOff>90513</xdr:rowOff>
    </xdr:to>
    <xdr:sp macro="" textlink="">
      <xdr:nvSpPr>
        <xdr:cNvPr id="205" name="楕円 204"/>
        <xdr:cNvSpPr/>
      </xdr:nvSpPr>
      <xdr:spPr>
        <a:xfrm>
          <a:off x="1968500" y="128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107040</xdr:rowOff>
    </xdr:from>
    <xdr:ext cx="599010" cy="259045"/>
    <xdr:sp macro="" textlink="">
      <xdr:nvSpPr>
        <xdr:cNvPr id="206" name="テキスト ボックス 205"/>
        <xdr:cNvSpPr txBox="1"/>
      </xdr:nvSpPr>
      <xdr:spPr>
        <a:xfrm>
          <a:off x="1719795" y="126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62332</xdr:rowOff>
    </xdr:from>
    <xdr:to>
      <xdr:col>6</xdr:col>
      <xdr:colOff>38100</xdr:colOff>
      <xdr:row>75</xdr:row>
      <xdr:rowOff>163931</xdr:rowOff>
    </xdr:to>
    <xdr:sp macro="" textlink="">
      <xdr:nvSpPr>
        <xdr:cNvPr id="207" name="楕円 206"/>
        <xdr:cNvSpPr/>
      </xdr:nvSpPr>
      <xdr:spPr>
        <a:xfrm>
          <a:off x="1079500" y="12921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9009</xdr:rowOff>
    </xdr:from>
    <xdr:ext cx="599010" cy="259045"/>
    <xdr:sp macro="" textlink="">
      <xdr:nvSpPr>
        <xdr:cNvPr id="208" name="テキスト ボックス 207"/>
        <xdr:cNvSpPr txBox="1"/>
      </xdr:nvSpPr>
      <xdr:spPr>
        <a:xfrm>
          <a:off x="830795" y="126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552</xdr:rowOff>
    </xdr:from>
    <xdr:to>
      <xdr:col>24</xdr:col>
      <xdr:colOff>63500</xdr:colOff>
      <xdr:row>94</xdr:row>
      <xdr:rowOff>26360</xdr:rowOff>
    </xdr:to>
    <xdr:cxnSp macro="">
      <xdr:nvCxnSpPr>
        <xdr:cNvPr id="236" name="直線コネクタ 235"/>
        <xdr:cNvCxnSpPr/>
      </xdr:nvCxnSpPr>
      <xdr:spPr>
        <a:xfrm>
          <a:off x="3797300" y="15773952"/>
          <a:ext cx="838200" cy="36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552</xdr:rowOff>
    </xdr:from>
    <xdr:to>
      <xdr:col>19</xdr:col>
      <xdr:colOff>177800</xdr:colOff>
      <xdr:row>93</xdr:row>
      <xdr:rowOff>110051</xdr:rowOff>
    </xdr:to>
    <xdr:cxnSp macro="">
      <xdr:nvCxnSpPr>
        <xdr:cNvPr id="239" name="直線コネクタ 238"/>
        <xdr:cNvCxnSpPr/>
      </xdr:nvCxnSpPr>
      <xdr:spPr>
        <a:xfrm flipV="1">
          <a:off x="2908300" y="15773952"/>
          <a:ext cx="889000" cy="2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110051</xdr:rowOff>
    </xdr:from>
    <xdr:to>
      <xdr:col>15</xdr:col>
      <xdr:colOff>50800</xdr:colOff>
      <xdr:row>94</xdr:row>
      <xdr:rowOff>3226</xdr:rowOff>
    </xdr:to>
    <xdr:cxnSp macro="">
      <xdr:nvCxnSpPr>
        <xdr:cNvPr id="242" name="直線コネクタ 241"/>
        <xdr:cNvCxnSpPr/>
      </xdr:nvCxnSpPr>
      <xdr:spPr>
        <a:xfrm flipV="1">
          <a:off x="2019300" y="16054901"/>
          <a:ext cx="8890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84105</xdr:rowOff>
    </xdr:from>
    <xdr:to>
      <xdr:col>10</xdr:col>
      <xdr:colOff>114300</xdr:colOff>
      <xdr:row>94</xdr:row>
      <xdr:rowOff>3226</xdr:rowOff>
    </xdr:to>
    <xdr:cxnSp macro="">
      <xdr:nvCxnSpPr>
        <xdr:cNvPr id="245" name="直線コネクタ 244"/>
        <xdr:cNvCxnSpPr/>
      </xdr:nvCxnSpPr>
      <xdr:spPr>
        <a:xfrm>
          <a:off x="1130300" y="15857505"/>
          <a:ext cx="889000" cy="26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147010</xdr:rowOff>
    </xdr:from>
    <xdr:to>
      <xdr:col>24</xdr:col>
      <xdr:colOff>114300</xdr:colOff>
      <xdr:row>94</xdr:row>
      <xdr:rowOff>77160</xdr:rowOff>
    </xdr:to>
    <xdr:sp macro="" textlink="">
      <xdr:nvSpPr>
        <xdr:cNvPr id="255" name="楕円 254"/>
        <xdr:cNvSpPr/>
      </xdr:nvSpPr>
      <xdr:spPr>
        <a:xfrm>
          <a:off x="4584700" y="16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169887</xdr:rowOff>
    </xdr:from>
    <xdr:ext cx="534377" cy="259045"/>
    <xdr:sp macro="" textlink="">
      <xdr:nvSpPr>
        <xdr:cNvPr id="256" name="衛生費該当値テキスト"/>
        <xdr:cNvSpPr txBox="1"/>
      </xdr:nvSpPr>
      <xdr:spPr>
        <a:xfrm>
          <a:off x="4686300" y="159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121202</xdr:rowOff>
    </xdr:from>
    <xdr:to>
      <xdr:col>20</xdr:col>
      <xdr:colOff>38100</xdr:colOff>
      <xdr:row>92</xdr:row>
      <xdr:rowOff>51352</xdr:rowOff>
    </xdr:to>
    <xdr:sp macro="" textlink="">
      <xdr:nvSpPr>
        <xdr:cNvPr id="257" name="楕円 256"/>
        <xdr:cNvSpPr/>
      </xdr:nvSpPr>
      <xdr:spPr>
        <a:xfrm>
          <a:off x="3746500" y="157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67879</xdr:rowOff>
    </xdr:from>
    <xdr:ext cx="534377" cy="259045"/>
    <xdr:sp macro="" textlink="">
      <xdr:nvSpPr>
        <xdr:cNvPr id="258" name="テキスト ボックス 257"/>
        <xdr:cNvSpPr txBox="1"/>
      </xdr:nvSpPr>
      <xdr:spPr>
        <a:xfrm>
          <a:off x="3530111" y="154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59251</xdr:rowOff>
    </xdr:from>
    <xdr:to>
      <xdr:col>15</xdr:col>
      <xdr:colOff>101600</xdr:colOff>
      <xdr:row>93</xdr:row>
      <xdr:rowOff>160851</xdr:rowOff>
    </xdr:to>
    <xdr:sp macro="" textlink="">
      <xdr:nvSpPr>
        <xdr:cNvPr id="259" name="楕円 258"/>
        <xdr:cNvSpPr/>
      </xdr:nvSpPr>
      <xdr:spPr>
        <a:xfrm>
          <a:off x="2857500" y="160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5928</xdr:rowOff>
    </xdr:from>
    <xdr:ext cx="534377" cy="259045"/>
    <xdr:sp macro="" textlink="">
      <xdr:nvSpPr>
        <xdr:cNvPr id="260" name="テキスト ボックス 259"/>
        <xdr:cNvSpPr txBox="1"/>
      </xdr:nvSpPr>
      <xdr:spPr>
        <a:xfrm>
          <a:off x="2641111" y="157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123876</xdr:rowOff>
    </xdr:from>
    <xdr:to>
      <xdr:col>10</xdr:col>
      <xdr:colOff>165100</xdr:colOff>
      <xdr:row>94</xdr:row>
      <xdr:rowOff>54026</xdr:rowOff>
    </xdr:to>
    <xdr:sp macro="" textlink="">
      <xdr:nvSpPr>
        <xdr:cNvPr id="261" name="楕円 260"/>
        <xdr:cNvSpPr/>
      </xdr:nvSpPr>
      <xdr:spPr>
        <a:xfrm>
          <a:off x="1968500" y="160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70553</xdr:rowOff>
    </xdr:from>
    <xdr:ext cx="534377" cy="259045"/>
    <xdr:sp macro="" textlink="">
      <xdr:nvSpPr>
        <xdr:cNvPr id="262" name="テキスト ボックス 261"/>
        <xdr:cNvSpPr txBox="1"/>
      </xdr:nvSpPr>
      <xdr:spPr>
        <a:xfrm>
          <a:off x="1752111" y="158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33305</xdr:rowOff>
    </xdr:from>
    <xdr:to>
      <xdr:col>6</xdr:col>
      <xdr:colOff>38100</xdr:colOff>
      <xdr:row>92</xdr:row>
      <xdr:rowOff>134905</xdr:rowOff>
    </xdr:to>
    <xdr:sp macro="" textlink="">
      <xdr:nvSpPr>
        <xdr:cNvPr id="263" name="楕円 262"/>
        <xdr:cNvSpPr/>
      </xdr:nvSpPr>
      <xdr:spPr>
        <a:xfrm>
          <a:off x="1079500" y="15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151432</xdr:rowOff>
    </xdr:from>
    <xdr:ext cx="534377" cy="259045"/>
    <xdr:sp macro="" textlink="">
      <xdr:nvSpPr>
        <xdr:cNvPr id="264" name="テキスト ボックス 263"/>
        <xdr:cNvSpPr txBox="1"/>
      </xdr:nvSpPr>
      <xdr:spPr>
        <a:xfrm>
          <a:off x="863111" y="155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55880</xdr:rowOff>
    </xdr:from>
    <xdr:to>
      <xdr:col>55</xdr:col>
      <xdr:colOff>0</xdr:colOff>
      <xdr:row>38</xdr:row>
      <xdr:rowOff>57404</xdr:rowOff>
    </xdr:to>
    <xdr:cxnSp macro="">
      <xdr:nvCxnSpPr>
        <xdr:cNvPr id="293" name="直線コネクタ 292"/>
        <xdr:cNvCxnSpPr/>
      </xdr:nvCxnSpPr>
      <xdr:spPr>
        <a:xfrm flipV="1">
          <a:off x="9639300" y="65709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100076</xdr:rowOff>
    </xdr:to>
    <xdr:cxnSp macro="">
      <xdr:nvCxnSpPr>
        <xdr:cNvPr id="296" name="直線コネクタ 295"/>
        <xdr:cNvCxnSpPr/>
      </xdr:nvCxnSpPr>
      <xdr:spPr>
        <a:xfrm flipV="1">
          <a:off x="8750300" y="657250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100076</xdr:rowOff>
    </xdr:from>
    <xdr:to>
      <xdr:col>45</xdr:col>
      <xdr:colOff>177800</xdr:colOff>
      <xdr:row>38</xdr:row>
      <xdr:rowOff>101600</xdr:rowOff>
    </xdr:to>
    <xdr:cxnSp macro="">
      <xdr:nvCxnSpPr>
        <xdr:cNvPr id="299" name="直線コネクタ 298"/>
        <xdr:cNvCxnSpPr/>
      </xdr:nvCxnSpPr>
      <xdr:spPr>
        <a:xfrm flipV="1">
          <a:off x="7861300" y="66151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101600</xdr:rowOff>
    </xdr:from>
    <xdr:to>
      <xdr:col>41</xdr:col>
      <xdr:colOff>50800</xdr:colOff>
      <xdr:row>38</xdr:row>
      <xdr:rowOff>120269</xdr:rowOff>
    </xdr:to>
    <xdr:cxnSp macro="">
      <xdr:nvCxnSpPr>
        <xdr:cNvPr id="302" name="直線コネクタ 301"/>
        <xdr:cNvCxnSpPr/>
      </xdr:nvCxnSpPr>
      <xdr:spPr>
        <a:xfrm flipV="1">
          <a:off x="6972300" y="661670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312" name="楕円 311"/>
        <xdr:cNvSpPr/>
      </xdr:nvSpPr>
      <xdr:spPr>
        <a:xfrm>
          <a:off x="10426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154957</xdr:rowOff>
    </xdr:from>
    <xdr:ext cx="378565" cy="259045"/>
    <xdr:sp macro="" textlink="">
      <xdr:nvSpPr>
        <xdr:cNvPr id="313" name="労働費該当値テキスト"/>
        <xdr:cNvSpPr txBox="1"/>
      </xdr:nvSpPr>
      <xdr:spPr>
        <a:xfrm>
          <a:off x="10528300"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4" name="楕円 313"/>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15" name="テキスト ボックス 314"/>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49276</xdr:rowOff>
    </xdr:from>
    <xdr:to>
      <xdr:col>46</xdr:col>
      <xdr:colOff>38100</xdr:colOff>
      <xdr:row>38</xdr:row>
      <xdr:rowOff>150876</xdr:rowOff>
    </xdr:to>
    <xdr:sp macro="" textlink="">
      <xdr:nvSpPr>
        <xdr:cNvPr id="316" name="楕円 315"/>
        <xdr:cNvSpPr/>
      </xdr:nvSpPr>
      <xdr:spPr>
        <a:xfrm>
          <a:off x="8699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142003</xdr:rowOff>
    </xdr:from>
    <xdr:ext cx="378565" cy="259045"/>
    <xdr:sp macro="" textlink="">
      <xdr:nvSpPr>
        <xdr:cNvPr id="317" name="テキスト ボックス 316"/>
        <xdr:cNvSpPr txBox="1"/>
      </xdr:nvSpPr>
      <xdr:spPr>
        <a:xfrm>
          <a:off x="8561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318" name="楕円 317"/>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143527</xdr:rowOff>
    </xdr:from>
    <xdr:ext cx="378565" cy="259045"/>
    <xdr:sp macro="" textlink="">
      <xdr:nvSpPr>
        <xdr:cNvPr id="319" name="テキスト ボックス 318"/>
        <xdr:cNvSpPr txBox="1"/>
      </xdr:nvSpPr>
      <xdr:spPr>
        <a:xfrm>
          <a:off x="7672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20" name="楕円 319"/>
        <xdr:cNvSpPr/>
      </xdr:nvSpPr>
      <xdr:spPr>
        <a:xfrm>
          <a:off x="692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21" name="テキスト ボックス 320"/>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25038</xdr:rowOff>
    </xdr:from>
    <xdr:to>
      <xdr:col>55</xdr:col>
      <xdr:colOff>0</xdr:colOff>
      <xdr:row>56</xdr:row>
      <xdr:rowOff>97904</xdr:rowOff>
    </xdr:to>
    <xdr:cxnSp macro="">
      <xdr:nvCxnSpPr>
        <xdr:cNvPr id="350" name="直線コネクタ 349"/>
        <xdr:cNvCxnSpPr/>
      </xdr:nvCxnSpPr>
      <xdr:spPr>
        <a:xfrm>
          <a:off x="9639300" y="9626238"/>
          <a:ext cx="8382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2559</xdr:rowOff>
    </xdr:from>
    <xdr:to>
      <xdr:col>50</xdr:col>
      <xdr:colOff>114300</xdr:colOff>
      <xdr:row>56</xdr:row>
      <xdr:rowOff>25038</xdr:rowOff>
    </xdr:to>
    <xdr:cxnSp macro="">
      <xdr:nvCxnSpPr>
        <xdr:cNvPr id="353" name="直線コネクタ 352"/>
        <xdr:cNvCxnSpPr/>
      </xdr:nvCxnSpPr>
      <xdr:spPr>
        <a:xfrm>
          <a:off x="8750300" y="960375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2559</xdr:rowOff>
    </xdr:from>
    <xdr:to>
      <xdr:col>45</xdr:col>
      <xdr:colOff>177800</xdr:colOff>
      <xdr:row>56</xdr:row>
      <xdr:rowOff>16161</xdr:rowOff>
    </xdr:to>
    <xdr:cxnSp macro="">
      <xdr:nvCxnSpPr>
        <xdr:cNvPr id="356" name="直線コネクタ 355"/>
        <xdr:cNvCxnSpPr/>
      </xdr:nvCxnSpPr>
      <xdr:spPr>
        <a:xfrm flipV="1">
          <a:off x="7861300" y="960375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16161</xdr:rowOff>
    </xdr:from>
    <xdr:to>
      <xdr:col>41</xdr:col>
      <xdr:colOff>50800</xdr:colOff>
      <xdr:row>56</xdr:row>
      <xdr:rowOff>63176</xdr:rowOff>
    </xdr:to>
    <xdr:cxnSp macro="">
      <xdr:nvCxnSpPr>
        <xdr:cNvPr id="359" name="直線コネクタ 358"/>
        <xdr:cNvCxnSpPr/>
      </xdr:nvCxnSpPr>
      <xdr:spPr>
        <a:xfrm flipV="1">
          <a:off x="6972300" y="9617361"/>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47104</xdr:rowOff>
    </xdr:from>
    <xdr:to>
      <xdr:col>55</xdr:col>
      <xdr:colOff>50800</xdr:colOff>
      <xdr:row>56</xdr:row>
      <xdr:rowOff>148704</xdr:rowOff>
    </xdr:to>
    <xdr:sp macro="" textlink="">
      <xdr:nvSpPr>
        <xdr:cNvPr id="369" name="楕円 368"/>
        <xdr:cNvSpPr/>
      </xdr:nvSpPr>
      <xdr:spPr>
        <a:xfrm>
          <a:off x="104267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69981</xdr:rowOff>
    </xdr:from>
    <xdr:ext cx="534377" cy="259045"/>
    <xdr:sp macro="" textlink="">
      <xdr:nvSpPr>
        <xdr:cNvPr id="370" name="農林水産業費該当値テキスト"/>
        <xdr:cNvSpPr txBox="1"/>
      </xdr:nvSpPr>
      <xdr:spPr>
        <a:xfrm>
          <a:off x="10528300" y="9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145688</xdr:rowOff>
    </xdr:from>
    <xdr:to>
      <xdr:col>50</xdr:col>
      <xdr:colOff>165100</xdr:colOff>
      <xdr:row>56</xdr:row>
      <xdr:rowOff>75838</xdr:rowOff>
    </xdr:to>
    <xdr:sp macro="" textlink="">
      <xdr:nvSpPr>
        <xdr:cNvPr id="371" name="楕円 370"/>
        <xdr:cNvSpPr/>
      </xdr:nvSpPr>
      <xdr:spPr>
        <a:xfrm>
          <a:off x="9588500" y="95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92365</xdr:rowOff>
    </xdr:from>
    <xdr:ext cx="534377" cy="259045"/>
    <xdr:sp macro="" textlink="">
      <xdr:nvSpPr>
        <xdr:cNvPr id="372" name="テキスト ボックス 371"/>
        <xdr:cNvSpPr txBox="1"/>
      </xdr:nvSpPr>
      <xdr:spPr>
        <a:xfrm>
          <a:off x="9372111" y="93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123209</xdr:rowOff>
    </xdr:from>
    <xdr:to>
      <xdr:col>46</xdr:col>
      <xdr:colOff>38100</xdr:colOff>
      <xdr:row>56</xdr:row>
      <xdr:rowOff>53359</xdr:rowOff>
    </xdr:to>
    <xdr:sp macro="" textlink="">
      <xdr:nvSpPr>
        <xdr:cNvPr id="373" name="楕円 372"/>
        <xdr:cNvSpPr/>
      </xdr:nvSpPr>
      <xdr:spPr>
        <a:xfrm>
          <a:off x="8699500" y="95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69886</xdr:rowOff>
    </xdr:from>
    <xdr:ext cx="534377" cy="259045"/>
    <xdr:sp macro="" textlink="">
      <xdr:nvSpPr>
        <xdr:cNvPr id="374" name="テキスト ボックス 373"/>
        <xdr:cNvSpPr txBox="1"/>
      </xdr:nvSpPr>
      <xdr:spPr>
        <a:xfrm>
          <a:off x="8483111" y="93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136811</xdr:rowOff>
    </xdr:from>
    <xdr:to>
      <xdr:col>41</xdr:col>
      <xdr:colOff>101600</xdr:colOff>
      <xdr:row>56</xdr:row>
      <xdr:rowOff>66961</xdr:rowOff>
    </xdr:to>
    <xdr:sp macro="" textlink="">
      <xdr:nvSpPr>
        <xdr:cNvPr id="375" name="楕円 374"/>
        <xdr:cNvSpPr/>
      </xdr:nvSpPr>
      <xdr:spPr>
        <a:xfrm>
          <a:off x="7810500" y="95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83488</xdr:rowOff>
    </xdr:from>
    <xdr:ext cx="534377" cy="259045"/>
    <xdr:sp macro="" textlink="">
      <xdr:nvSpPr>
        <xdr:cNvPr id="376" name="テキスト ボックス 375"/>
        <xdr:cNvSpPr txBox="1"/>
      </xdr:nvSpPr>
      <xdr:spPr>
        <a:xfrm>
          <a:off x="7594111" y="93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12376</xdr:rowOff>
    </xdr:from>
    <xdr:to>
      <xdr:col>36</xdr:col>
      <xdr:colOff>165100</xdr:colOff>
      <xdr:row>56</xdr:row>
      <xdr:rowOff>113976</xdr:rowOff>
    </xdr:to>
    <xdr:sp macro="" textlink="">
      <xdr:nvSpPr>
        <xdr:cNvPr id="377" name="楕円 376"/>
        <xdr:cNvSpPr/>
      </xdr:nvSpPr>
      <xdr:spPr>
        <a:xfrm>
          <a:off x="6921500" y="96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130503</xdr:rowOff>
    </xdr:from>
    <xdr:ext cx="534377" cy="259045"/>
    <xdr:sp macro="" textlink="">
      <xdr:nvSpPr>
        <xdr:cNvPr id="378" name="テキスト ボックス 377"/>
        <xdr:cNvSpPr txBox="1"/>
      </xdr:nvSpPr>
      <xdr:spPr>
        <a:xfrm>
          <a:off x="6705111" y="9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51346</xdr:rowOff>
    </xdr:from>
    <xdr:to>
      <xdr:col>55</xdr:col>
      <xdr:colOff>0</xdr:colOff>
      <xdr:row>78</xdr:row>
      <xdr:rowOff>108153</xdr:rowOff>
    </xdr:to>
    <xdr:cxnSp macro="">
      <xdr:nvCxnSpPr>
        <xdr:cNvPr id="407" name="直線コネクタ 406"/>
        <xdr:cNvCxnSpPr/>
      </xdr:nvCxnSpPr>
      <xdr:spPr>
        <a:xfrm flipV="1">
          <a:off x="9639300" y="13424446"/>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55766</xdr:rowOff>
    </xdr:from>
    <xdr:to>
      <xdr:col>50</xdr:col>
      <xdr:colOff>114300</xdr:colOff>
      <xdr:row>78</xdr:row>
      <xdr:rowOff>108153</xdr:rowOff>
    </xdr:to>
    <xdr:cxnSp macro="">
      <xdr:nvCxnSpPr>
        <xdr:cNvPr id="410" name="直線コネクタ 409"/>
        <xdr:cNvCxnSpPr/>
      </xdr:nvCxnSpPr>
      <xdr:spPr>
        <a:xfrm>
          <a:off x="8750300" y="13428866"/>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55766</xdr:rowOff>
    </xdr:from>
    <xdr:to>
      <xdr:col>45</xdr:col>
      <xdr:colOff>177800</xdr:colOff>
      <xdr:row>78</xdr:row>
      <xdr:rowOff>95428</xdr:rowOff>
    </xdr:to>
    <xdr:cxnSp macro="">
      <xdr:nvCxnSpPr>
        <xdr:cNvPr id="413" name="直線コネクタ 412"/>
        <xdr:cNvCxnSpPr/>
      </xdr:nvCxnSpPr>
      <xdr:spPr>
        <a:xfrm flipV="1">
          <a:off x="7861300" y="13428866"/>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95428</xdr:rowOff>
    </xdr:from>
    <xdr:to>
      <xdr:col>41</xdr:col>
      <xdr:colOff>50800</xdr:colOff>
      <xdr:row>78</xdr:row>
      <xdr:rowOff>112344</xdr:rowOff>
    </xdr:to>
    <xdr:cxnSp macro="">
      <xdr:nvCxnSpPr>
        <xdr:cNvPr id="416" name="直線コネクタ 415"/>
        <xdr:cNvCxnSpPr/>
      </xdr:nvCxnSpPr>
      <xdr:spPr>
        <a:xfrm flipV="1">
          <a:off x="6972300" y="1346852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xdr:rowOff>
    </xdr:from>
    <xdr:to>
      <xdr:col>55</xdr:col>
      <xdr:colOff>50800</xdr:colOff>
      <xdr:row>78</xdr:row>
      <xdr:rowOff>102146</xdr:rowOff>
    </xdr:to>
    <xdr:sp macro="" textlink="">
      <xdr:nvSpPr>
        <xdr:cNvPr id="426" name="楕円 425"/>
        <xdr:cNvSpPr/>
      </xdr:nvSpPr>
      <xdr:spPr>
        <a:xfrm>
          <a:off x="104267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150423</xdr:rowOff>
    </xdr:from>
    <xdr:ext cx="469744" cy="259045"/>
    <xdr:sp macro="" textlink="">
      <xdr:nvSpPr>
        <xdr:cNvPr id="427" name="商工費該当値テキスト"/>
        <xdr:cNvSpPr txBox="1"/>
      </xdr:nvSpPr>
      <xdr:spPr>
        <a:xfrm>
          <a:off x="10528300"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57353</xdr:rowOff>
    </xdr:from>
    <xdr:to>
      <xdr:col>50</xdr:col>
      <xdr:colOff>165100</xdr:colOff>
      <xdr:row>78</xdr:row>
      <xdr:rowOff>158953</xdr:rowOff>
    </xdr:to>
    <xdr:sp macro="" textlink="">
      <xdr:nvSpPr>
        <xdr:cNvPr id="428" name="楕円 427"/>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150080</xdr:rowOff>
    </xdr:from>
    <xdr:ext cx="469744" cy="259045"/>
    <xdr:sp macro="" textlink="">
      <xdr:nvSpPr>
        <xdr:cNvPr id="429" name="テキスト ボックス 428"/>
        <xdr:cNvSpPr txBox="1"/>
      </xdr:nvSpPr>
      <xdr:spPr>
        <a:xfrm>
          <a:off x="940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4966</xdr:rowOff>
    </xdr:from>
    <xdr:to>
      <xdr:col>46</xdr:col>
      <xdr:colOff>38100</xdr:colOff>
      <xdr:row>78</xdr:row>
      <xdr:rowOff>106566</xdr:rowOff>
    </xdr:to>
    <xdr:sp macro="" textlink="">
      <xdr:nvSpPr>
        <xdr:cNvPr id="430" name="楕円 429"/>
        <xdr:cNvSpPr/>
      </xdr:nvSpPr>
      <xdr:spPr>
        <a:xfrm>
          <a:off x="8699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97693</xdr:rowOff>
    </xdr:from>
    <xdr:ext cx="469744" cy="259045"/>
    <xdr:sp macro="" textlink="">
      <xdr:nvSpPr>
        <xdr:cNvPr id="431" name="テキスト ボックス 430"/>
        <xdr:cNvSpPr txBox="1"/>
      </xdr:nvSpPr>
      <xdr:spPr>
        <a:xfrm>
          <a:off x="8515428" y="134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44628</xdr:rowOff>
    </xdr:from>
    <xdr:to>
      <xdr:col>41</xdr:col>
      <xdr:colOff>101600</xdr:colOff>
      <xdr:row>78</xdr:row>
      <xdr:rowOff>146228</xdr:rowOff>
    </xdr:to>
    <xdr:sp macro="" textlink="">
      <xdr:nvSpPr>
        <xdr:cNvPr id="432" name="楕円 431"/>
        <xdr:cNvSpPr/>
      </xdr:nvSpPr>
      <xdr:spPr>
        <a:xfrm>
          <a:off x="7810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137355</xdr:rowOff>
    </xdr:from>
    <xdr:ext cx="469744" cy="259045"/>
    <xdr:sp macro="" textlink="">
      <xdr:nvSpPr>
        <xdr:cNvPr id="433" name="テキスト ボックス 432"/>
        <xdr:cNvSpPr txBox="1"/>
      </xdr:nvSpPr>
      <xdr:spPr>
        <a:xfrm>
          <a:off x="7626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61544</xdr:rowOff>
    </xdr:from>
    <xdr:to>
      <xdr:col>36</xdr:col>
      <xdr:colOff>165100</xdr:colOff>
      <xdr:row>78</xdr:row>
      <xdr:rowOff>163144</xdr:rowOff>
    </xdr:to>
    <xdr:sp macro="" textlink="">
      <xdr:nvSpPr>
        <xdr:cNvPr id="434" name="楕円 433"/>
        <xdr:cNvSpPr/>
      </xdr:nvSpPr>
      <xdr:spPr>
        <a:xfrm>
          <a:off x="6921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154271</xdr:rowOff>
    </xdr:from>
    <xdr:ext cx="469744" cy="259045"/>
    <xdr:sp macro="" textlink="">
      <xdr:nvSpPr>
        <xdr:cNvPr id="435" name="テキスト ボックス 434"/>
        <xdr:cNvSpPr txBox="1"/>
      </xdr:nvSpPr>
      <xdr:spPr>
        <a:xfrm>
          <a:off x="6737428" y="135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144481</xdr:rowOff>
    </xdr:from>
    <xdr:to>
      <xdr:col>55</xdr:col>
      <xdr:colOff>0</xdr:colOff>
      <xdr:row>91</xdr:row>
      <xdr:rowOff>136634</xdr:rowOff>
    </xdr:to>
    <xdr:cxnSp macro="">
      <xdr:nvCxnSpPr>
        <xdr:cNvPr id="465" name="直線コネクタ 464"/>
        <xdr:cNvCxnSpPr/>
      </xdr:nvCxnSpPr>
      <xdr:spPr>
        <a:xfrm>
          <a:off x="9639300" y="15574981"/>
          <a:ext cx="838200" cy="16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144481</xdr:rowOff>
    </xdr:from>
    <xdr:to>
      <xdr:col>50</xdr:col>
      <xdr:colOff>114300</xdr:colOff>
      <xdr:row>93</xdr:row>
      <xdr:rowOff>39649</xdr:rowOff>
    </xdr:to>
    <xdr:cxnSp macro="">
      <xdr:nvCxnSpPr>
        <xdr:cNvPr id="468" name="直線コネクタ 467"/>
        <xdr:cNvCxnSpPr/>
      </xdr:nvCxnSpPr>
      <xdr:spPr>
        <a:xfrm flipV="1">
          <a:off x="8750300" y="15574981"/>
          <a:ext cx="889000" cy="4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152806</xdr:rowOff>
    </xdr:from>
    <xdr:to>
      <xdr:col>45</xdr:col>
      <xdr:colOff>177800</xdr:colOff>
      <xdr:row>93</xdr:row>
      <xdr:rowOff>39649</xdr:rowOff>
    </xdr:to>
    <xdr:cxnSp macro="">
      <xdr:nvCxnSpPr>
        <xdr:cNvPr id="471" name="直線コネクタ 470"/>
        <xdr:cNvCxnSpPr/>
      </xdr:nvCxnSpPr>
      <xdr:spPr>
        <a:xfrm>
          <a:off x="7861300" y="1592620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152806</xdr:rowOff>
    </xdr:from>
    <xdr:to>
      <xdr:col>41</xdr:col>
      <xdr:colOff>50800</xdr:colOff>
      <xdr:row>95</xdr:row>
      <xdr:rowOff>56051</xdr:rowOff>
    </xdr:to>
    <xdr:cxnSp macro="">
      <xdr:nvCxnSpPr>
        <xdr:cNvPr id="474" name="直線コネクタ 473"/>
        <xdr:cNvCxnSpPr/>
      </xdr:nvCxnSpPr>
      <xdr:spPr>
        <a:xfrm flipV="1">
          <a:off x="6972300" y="15926206"/>
          <a:ext cx="889000" cy="4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85834</xdr:rowOff>
    </xdr:from>
    <xdr:to>
      <xdr:col>55</xdr:col>
      <xdr:colOff>50800</xdr:colOff>
      <xdr:row>92</xdr:row>
      <xdr:rowOff>15984</xdr:rowOff>
    </xdr:to>
    <xdr:sp macro="" textlink="">
      <xdr:nvSpPr>
        <xdr:cNvPr id="484" name="楕円 483"/>
        <xdr:cNvSpPr/>
      </xdr:nvSpPr>
      <xdr:spPr>
        <a:xfrm>
          <a:off x="10426700" y="15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38861</xdr:rowOff>
    </xdr:from>
    <xdr:ext cx="534377" cy="259045"/>
    <xdr:sp macro="" textlink="">
      <xdr:nvSpPr>
        <xdr:cNvPr id="485" name="土木費該当値テキスト"/>
        <xdr:cNvSpPr txBox="1"/>
      </xdr:nvSpPr>
      <xdr:spPr>
        <a:xfrm>
          <a:off x="10528300" y="156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93681</xdr:rowOff>
    </xdr:from>
    <xdr:to>
      <xdr:col>50</xdr:col>
      <xdr:colOff>165100</xdr:colOff>
      <xdr:row>91</xdr:row>
      <xdr:rowOff>23831</xdr:rowOff>
    </xdr:to>
    <xdr:sp macro="" textlink="">
      <xdr:nvSpPr>
        <xdr:cNvPr id="486" name="楕円 485"/>
        <xdr:cNvSpPr/>
      </xdr:nvSpPr>
      <xdr:spPr>
        <a:xfrm>
          <a:off x="9588500" y="155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40358</xdr:rowOff>
    </xdr:from>
    <xdr:ext cx="534377" cy="259045"/>
    <xdr:sp macro="" textlink="">
      <xdr:nvSpPr>
        <xdr:cNvPr id="487" name="テキスト ボックス 486"/>
        <xdr:cNvSpPr txBox="1"/>
      </xdr:nvSpPr>
      <xdr:spPr>
        <a:xfrm>
          <a:off x="9372111" y="152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160299</xdr:rowOff>
    </xdr:from>
    <xdr:to>
      <xdr:col>46</xdr:col>
      <xdr:colOff>38100</xdr:colOff>
      <xdr:row>93</xdr:row>
      <xdr:rowOff>90449</xdr:rowOff>
    </xdr:to>
    <xdr:sp macro="" textlink="">
      <xdr:nvSpPr>
        <xdr:cNvPr id="488" name="楕円 487"/>
        <xdr:cNvSpPr/>
      </xdr:nvSpPr>
      <xdr:spPr>
        <a:xfrm>
          <a:off x="8699500" y="15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106976</xdr:rowOff>
    </xdr:from>
    <xdr:ext cx="534377" cy="259045"/>
    <xdr:sp macro="" textlink="">
      <xdr:nvSpPr>
        <xdr:cNvPr id="489" name="テキスト ボックス 488"/>
        <xdr:cNvSpPr txBox="1"/>
      </xdr:nvSpPr>
      <xdr:spPr>
        <a:xfrm>
          <a:off x="8483111" y="157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102006</xdr:rowOff>
    </xdr:from>
    <xdr:to>
      <xdr:col>41</xdr:col>
      <xdr:colOff>101600</xdr:colOff>
      <xdr:row>93</xdr:row>
      <xdr:rowOff>32156</xdr:rowOff>
    </xdr:to>
    <xdr:sp macro="" textlink="">
      <xdr:nvSpPr>
        <xdr:cNvPr id="490" name="楕円 489"/>
        <xdr:cNvSpPr/>
      </xdr:nvSpPr>
      <xdr:spPr>
        <a:xfrm>
          <a:off x="7810500" y="158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48683</xdr:rowOff>
    </xdr:from>
    <xdr:ext cx="534377" cy="259045"/>
    <xdr:sp macro="" textlink="">
      <xdr:nvSpPr>
        <xdr:cNvPr id="491" name="テキスト ボックス 490"/>
        <xdr:cNvSpPr txBox="1"/>
      </xdr:nvSpPr>
      <xdr:spPr>
        <a:xfrm>
          <a:off x="7594111" y="156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5251</xdr:rowOff>
    </xdr:from>
    <xdr:to>
      <xdr:col>36</xdr:col>
      <xdr:colOff>165100</xdr:colOff>
      <xdr:row>95</xdr:row>
      <xdr:rowOff>106851</xdr:rowOff>
    </xdr:to>
    <xdr:sp macro="" textlink="">
      <xdr:nvSpPr>
        <xdr:cNvPr id="492" name="楕円 491"/>
        <xdr:cNvSpPr/>
      </xdr:nvSpPr>
      <xdr:spPr>
        <a:xfrm>
          <a:off x="6921500" y="162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123378</xdr:rowOff>
    </xdr:from>
    <xdr:ext cx="534377" cy="259045"/>
    <xdr:sp macro="" textlink="">
      <xdr:nvSpPr>
        <xdr:cNvPr id="493" name="テキスト ボックス 492"/>
        <xdr:cNvSpPr txBox="1"/>
      </xdr:nvSpPr>
      <xdr:spPr>
        <a:xfrm>
          <a:off x="6705111" y="16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13513</xdr:rowOff>
    </xdr:from>
    <xdr:to>
      <xdr:col>85</xdr:col>
      <xdr:colOff>127000</xdr:colOff>
      <xdr:row>37</xdr:row>
      <xdr:rowOff>142770</xdr:rowOff>
    </xdr:to>
    <xdr:cxnSp macro="">
      <xdr:nvCxnSpPr>
        <xdr:cNvPr id="525" name="直線コネクタ 524"/>
        <xdr:cNvCxnSpPr/>
      </xdr:nvCxnSpPr>
      <xdr:spPr>
        <a:xfrm flipV="1">
          <a:off x="15481300" y="6357163"/>
          <a:ext cx="8382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170986</xdr:rowOff>
    </xdr:from>
    <xdr:to>
      <xdr:col>81</xdr:col>
      <xdr:colOff>50800</xdr:colOff>
      <xdr:row>37</xdr:row>
      <xdr:rowOff>142770</xdr:rowOff>
    </xdr:to>
    <xdr:cxnSp macro="">
      <xdr:nvCxnSpPr>
        <xdr:cNvPr id="528" name="直線コネクタ 527"/>
        <xdr:cNvCxnSpPr/>
      </xdr:nvCxnSpPr>
      <xdr:spPr>
        <a:xfrm>
          <a:off x="14592300" y="6000286"/>
          <a:ext cx="889000" cy="48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170986</xdr:rowOff>
    </xdr:from>
    <xdr:to>
      <xdr:col>76</xdr:col>
      <xdr:colOff>114300</xdr:colOff>
      <xdr:row>37</xdr:row>
      <xdr:rowOff>152828</xdr:rowOff>
    </xdr:to>
    <xdr:cxnSp macro="">
      <xdr:nvCxnSpPr>
        <xdr:cNvPr id="531" name="直線コネクタ 530"/>
        <xdr:cNvCxnSpPr/>
      </xdr:nvCxnSpPr>
      <xdr:spPr>
        <a:xfrm flipV="1">
          <a:off x="13703300" y="6000286"/>
          <a:ext cx="889000" cy="49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152828</xdr:rowOff>
    </xdr:from>
    <xdr:to>
      <xdr:col>71</xdr:col>
      <xdr:colOff>177800</xdr:colOff>
      <xdr:row>37</xdr:row>
      <xdr:rowOff>157792</xdr:rowOff>
    </xdr:to>
    <xdr:cxnSp macro="">
      <xdr:nvCxnSpPr>
        <xdr:cNvPr id="534" name="直線コネクタ 533"/>
        <xdr:cNvCxnSpPr/>
      </xdr:nvCxnSpPr>
      <xdr:spPr>
        <a:xfrm flipV="1">
          <a:off x="12814300" y="6496478"/>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134163</xdr:rowOff>
    </xdr:from>
    <xdr:to>
      <xdr:col>85</xdr:col>
      <xdr:colOff>177800</xdr:colOff>
      <xdr:row>37</xdr:row>
      <xdr:rowOff>64313</xdr:rowOff>
    </xdr:to>
    <xdr:sp macro="" textlink="">
      <xdr:nvSpPr>
        <xdr:cNvPr id="544" name="楕円 543"/>
        <xdr:cNvSpPr/>
      </xdr:nvSpPr>
      <xdr:spPr>
        <a:xfrm>
          <a:off x="16268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157040</xdr:rowOff>
    </xdr:from>
    <xdr:ext cx="534377" cy="259045"/>
    <xdr:sp macro="" textlink="">
      <xdr:nvSpPr>
        <xdr:cNvPr id="545" name="消防費該当値テキスト"/>
        <xdr:cNvSpPr txBox="1"/>
      </xdr:nvSpPr>
      <xdr:spPr>
        <a:xfrm>
          <a:off x="16370300" y="61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91970</xdr:rowOff>
    </xdr:from>
    <xdr:to>
      <xdr:col>81</xdr:col>
      <xdr:colOff>101600</xdr:colOff>
      <xdr:row>38</xdr:row>
      <xdr:rowOff>22120</xdr:rowOff>
    </xdr:to>
    <xdr:sp macro="" textlink="">
      <xdr:nvSpPr>
        <xdr:cNvPr id="546" name="楕円 545"/>
        <xdr:cNvSpPr/>
      </xdr:nvSpPr>
      <xdr:spPr>
        <a:xfrm>
          <a:off x="15430500" y="64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38647</xdr:rowOff>
    </xdr:from>
    <xdr:ext cx="534377" cy="259045"/>
    <xdr:sp macro="" textlink="">
      <xdr:nvSpPr>
        <xdr:cNvPr id="547" name="テキスト ボックス 546"/>
        <xdr:cNvSpPr txBox="1"/>
      </xdr:nvSpPr>
      <xdr:spPr>
        <a:xfrm>
          <a:off x="15214111" y="62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120186</xdr:rowOff>
    </xdr:from>
    <xdr:to>
      <xdr:col>76</xdr:col>
      <xdr:colOff>165100</xdr:colOff>
      <xdr:row>35</xdr:row>
      <xdr:rowOff>50336</xdr:rowOff>
    </xdr:to>
    <xdr:sp macro="" textlink="">
      <xdr:nvSpPr>
        <xdr:cNvPr id="548" name="楕円 547"/>
        <xdr:cNvSpPr/>
      </xdr:nvSpPr>
      <xdr:spPr>
        <a:xfrm>
          <a:off x="14541500" y="59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66863</xdr:rowOff>
    </xdr:from>
    <xdr:ext cx="534377" cy="259045"/>
    <xdr:sp macro="" textlink="">
      <xdr:nvSpPr>
        <xdr:cNvPr id="549" name="テキスト ボックス 548"/>
        <xdr:cNvSpPr txBox="1"/>
      </xdr:nvSpPr>
      <xdr:spPr>
        <a:xfrm>
          <a:off x="14325111" y="57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102028</xdr:rowOff>
    </xdr:from>
    <xdr:to>
      <xdr:col>72</xdr:col>
      <xdr:colOff>38100</xdr:colOff>
      <xdr:row>38</xdr:row>
      <xdr:rowOff>32178</xdr:rowOff>
    </xdr:to>
    <xdr:sp macro="" textlink="">
      <xdr:nvSpPr>
        <xdr:cNvPr id="550" name="楕円 549"/>
        <xdr:cNvSpPr/>
      </xdr:nvSpPr>
      <xdr:spPr>
        <a:xfrm>
          <a:off x="13652500" y="6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23305</xdr:rowOff>
    </xdr:from>
    <xdr:ext cx="534377" cy="259045"/>
    <xdr:sp macro="" textlink="">
      <xdr:nvSpPr>
        <xdr:cNvPr id="551" name="テキスト ボックス 550"/>
        <xdr:cNvSpPr txBox="1"/>
      </xdr:nvSpPr>
      <xdr:spPr>
        <a:xfrm>
          <a:off x="13436111" y="65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106992</xdr:rowOff>
    </xdr:from>
    <xdr:to>
      <xdr:col>67</xdr:col>
      <xdr:colOff>101600</xdr:colOff>
      <xdr:row>38</xdr:row>
      <xdr:rowOff>37142</xdr:rowOff>
    </xdr:to>
    <xdr:sp macro="" textlink="">
      <xdr:nvSpPr>
        <xdr:cNvPr id="552" name="楕円 551"/>
        <xdr:cNvSpPr/>
      </xdr:nvSpPr>
      <xdr:spPr>
        <a:xfrm>
          <a:off x="12763500" y="64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53669</xdr:rowOff>
    </xdr:from>
    <xdr:ext cx="534377" cy="259045"/>
    <xdr:sp macro="" textlink="">
      <xdr:nvSpPr>
        <xdr:cNvPr id="553" name="テキスト ボックス 552"/>
        <xdr:cNvSpPr txBox="1"/>
      </xdr:nvSpPr>
      <xdr:spPr>
        <a:xfrm>
          <a:off x="12547111" y="62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140712</xdr:rowOff>
    </xdr:from>
    <xdr:to>
      <xdr:col>85</xdr:col>
      <xdr:colOff>127000</xdr:colOff>
      <xdr:row>56</xdr:row>
      <xdr:rowOff>130360</xdr:rowOff>
    </xdr:to>
    <xdr:cxnSp macro="">
      <xdr:nvCxnSpPr>
        <xdr:cNvPr id="585" name="直線コネクタ 584"/>
        <xdr:cNvCxnSpPr/>
      </xdr:nvCxnSpPr>
      <xdr:spPr>
        <a:xfrm flipV="1">
          <a:off x="15481300" y="9570462"/>
          <a:ext cx="838200" cy="1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42872</xdr:rowOff>
    </xdr:from>
    <xdr:to>
      <xdr:col>81</xdr:col>
      <xdr:colOff>50800</xdr:colOff>
      <xdr:row>56</xdr:row>
      <xdr:rowOff>130360</xdr:rowOff>
    </xdr:to>
    <xdr:cxnSp macro="">
      <xdr:nvCxnSpPr>
        <xdr:cNvPr id="588" name="直線コネクタ 587"/>
        <xdr:cNvCxnSpPr/>
      </xdr:nvCxnSpPr>
      <xdr:spPr>
        <a:xfrm>
          <a:off x="14592300" y="9644072"/>
          <a:ext cx="8890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128597</xdr:rowOff>
    </xdr:from>
    <xdr:to>
      <xdr:col>76</xdr:col>
      <xdr:colOff>114300</xdr:colOff>
      <xdr:row>56</xdr:row>
      <xdr:rowOff>42872</xdr:rowOff>
    </xdr:to>
    <xdr:cxnSp macro="">
      <xdr:nvCxnSpPr>
        <xdr:cNvPr id="591" name="直線コネクタ 590"/>
        <xdr:cNvCxnSpPr/>
      </xdr:nvCxnSpPr>
      <xdr:spPr>
        <a:xfrm>
          <a:off x="13703300" y="8529647"/>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128597</xdr:rowOff>
    </xdr:from>
    <xdr:to>
      <xdr:col>71</xdr:col>
      <xdr:colOff>177800</xdr:colOff>
      <xdr:row>56</xdr:row>
      <xdr:rowOff>25155</xdr:rowOff>
    </xdr:to>
    <xdr:cxnSp macro="">
      <xdr:nvCxnSpPr>
        <xdr:cNvPr id="594" name="直線コネクタ 593"/>
        <xdr:cNvCxnSpPr/>
      </xdr:nvCxnSpPr>
      <xdr:spPr>
        <a:xfrm flipV="1">
          <a:off x="12814300" y="8529647"/>
          <a:ext cx="889000" cy="109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89912</xdr:rowOff>
    </xdr:from>
    <xdr:to>
      <xdr:col>85</xdr:col>
      <xdr:colOff>177800</xdr:colOff>
      <xdr:row>56</xdr:row>
      <xdr:rowOff>20062</xdr:rowOff>
    </xdr:to>
    <xdr:sp macro="" textlink="">
      <xdr:nvSpPr>
        <xdr:cNvPr id="604" name="楕円 603"/>
        <xdr:cNvSpPr/>
      </xdr:nvSpPr>
      <xdr:spPr>
        <a:xfrm>
          <a:off x="16268700" y="95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112789</xdr:rowOff>
    </xdr:from>
    <xdr:ext cx="534377" cy="259045"/>
    <xdr:sp macro="" textlink="">
      <xdr:nvSpPr>
        <xdr:cNvPr id="605" name="教育費該当値テキスト"/>
        <xdr:cNvSpPr txBox="1"/>
      </xdr:nvSpPr>
      <xdr:spPr>
        <a:xfrm>
          <a:off x="16370300" y="937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79560</xdr:rowOff>
    </xdr:from>
    <xdr:to>
      <xdr:col>81</xdr:col>
      <xdr:colOff>101600</xdr:colOff>
      <xdr:row>57</xdr:row>
      <xdr:rowOff>9710</xdr:rowOff>
    </xdr:to>
    <xdr:sp macro="" textlink="">
      <xdr:nvSpPr>
        <xdr:cNvPr id="606" name="楕円 605"/>
        <xdr:cNvSpPr/>
      </xdr:nvSpPr>
      <xdr:spPr>
        <a:xfrm>
          <a:off x="15430500" y="96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837</xdr:rowOff>
    </xdr:from>
    <xdr:ext cx="534377" cy="259045"/>
    <xdr:sp macro="" textlink="">
      <xdr:nvSpPr>
        <xdr:cNvPr id="607" name="テキスト ボックス 606"/>
        <xdr:cNvSpPr txBox="1"/>
      </xdr:nvSpPr>
      <xdr:spPr>
        <a:xfrm>
          <a:off x="15214111" y="97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163522</xdr:rowOff>
    </xdr:from>
    <xdr:to>
      <xdr:col>76</xdr:col>
      <xdr:colOff>165100</xdr:colOff>
      <xdr:row>56</xdr:row>
      <xdr:rowOff>93672</xdr:rowOff>
    </xdr:to>
    <xdr:sp macro="" textlink="">
      <xdr:nvSpPr>
        <xdr:cNvPr id="608" name="楕円 607"/>
        <xdr:cNvSpPr/>
      </xdr:nvSpPr>
      <xdr:spPr>
        <a:xfrm>
          <a:off x="14541500" y="95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110199</xdr:rowOff>
    </xdr:from>
    <xdr:ext cx="534377" cy="259045"/>
    <xdr:sp macro="" textlink="">
      <xdr:nvSpPr>
        <xdr:cNvPr id="609" name="テキスト ボックス 608"/>
        <xdr:cNvSpPr txBox="1"/>
      </xdr:nvSpPr>
      <xdr:spPr>
        <a:xfrm>
          <a:off x="14325111" y="9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77797</xdr:rowOff>
    </xdr:from>
    <xdr:to>
      <xdr:col>72</xdr:col>
      <xdr:colOff>38100</xdr:colOff>
      <xdr:row>50</xdr:row>
      <xdr:rowOff>7947</xdr:rowOff>
    </xdr:to>
    <xdr:sp macro="" textlink="">
      <xdr:nvSpPr>
        <xdr:cNvPr id="610" name="楕円 609"/>
        <xdr:cNvSpPr/>
      </xdr:nvSpPr>
      <xdr:spPr>
        <a:xfrm>
          <a:off x="13652500" y="84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24474</xdr:rowOff>
    </xdr:from>
    <xdr:ext cx="599010" cy="259045"/>
    <xdr:sp macro="" textlink="">
      <xdr:nvSpPr>
        <xdr:cNvPr id="611" name="テキスト ボックス 610"/>
        <xdr:cNvSpPr txBox="1"/>
      </xdr:nvSpPr>
      <xdr:spPr>
        <a:xfrm>
          <a:off x="13403795" y="82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145805</xdr:rowOff>
    </xdr:from>
    <xdr:to>
      <xdr:col>67</xdr:col>
      <xdr:colOff>101600</xdr:colOff>
      <xdr:row>56</xdr:row>
      <xdr:rowOff>75955</xdr:rowOff>
    </xdr:to>
    <xdr:sp macro="" textlink="">
      <xdr:nvSpPr>
        <xdr:cNvPr id="612" name="楕円 611"/>
        <xdr:cNvSpPr/>
      </xdr:nvSpPr>
      <xdr:spPr>
        <a:xfrm>
          <a:off x="12763500" y="95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92482</xdr:rowOff>
    </xdr:from>
    <xdr:ext cx="534377" cy="259045"/>
    <xdr:sp macro="" textlink="">
      <xdr:nvSpPr>
        <xdr:cNvPr id="613" name="テキスト ボックス 612"/>
        <xdr:cNvSpPr txBox="1"/>
      </xdr:nvSpPr>
      <xdr:spPr>
        <a:xfrm>
          <a:off x="12547111" y="93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102575</xdr:rowOff>
    </xdr:from>
    <xdr:to>
      <xdr:col>85</xdr:col>
      <xdr:colOff>127000</xdr:colOff>
      <xdr:row>78</xdr:row>
      <xdr:rowOff>133390</xdr:rowOff>
    </xdr:to>
    <xdr:cxnSp macro="">
      <xdr:nvCxnSpPr>
        <xdr:cNvPr id="640" name="直線コネクタ 639"/>
        <xdr:cNvCxnSpPr/>
      </xdr:nvCxnSpPr>
      <xdr:spPr>
        <a:xfrm flipV="1">
          <a:off x="15481300" y="12961325"/>
          <a:ext cx="838200" cy="5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105547</xdr:rowOff>
    </xdr:from>
    <xdr:to>
      <xdr:col>81</xdr:col>
      <xdr:colOff>50800</xdr:colOff>
      <xdr:row>78</xdr:row>
      <xdr:rowOff>133390</xdr:rowOff>
    </xdr:to>
    <xdr:cxnSp macro="">
      <xdr:nvCxnSpPr>
        <xdr:cNvPr id="643" name="直線コネクタ 642"/>
        <xdr:cNvCxnSpPr/>
      </xdr:nvCxnSpPr>
      <xdr:spPr>
        <a:xfrm>
          <a:off x="14592300" y="1347864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84928</xdr:rowOff>
    </xdr:from>
    <xdr:to>
      <xdr:col>76</xdr:col>
      <xdr:colOff>114300</xdr:colOff>
      <xdr:row>78</xdr:row>
      <xdr:rowOff>105547</xdr:rowOff>
    </xdr:to>
    <xdr:cxnSp macro="">
      <xdr:nvCxnSpPr>
        <xdr:cNvPr id="646" name="直線コネクタ 645"/>
        <xdr:cNvCxnSpPr/>
      </xdr:nvCxnSpPr>
      <xdr:spPr>
        <a:xfrm>
          <a:off x="13703300" y="13458028"/>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73360</xdr:rowOff>
    </xdr:from>
    <xdr:to>
      <xdr:col>71</xdr:col>
      <xdr:colOff>177800</xdr:colOff>
      <xdr:row>78</xdr:row>
      <xdr:rowOff>84928</xdr:rowOff>
    </xdr:to>
    <xdr:cxnSp macro="">
      <xdr:nvCxnSpPr>
        <xdr:cNvPr id="649" name="直線コネクタ 648"/>
        <xdr:cNvCxnSpPr/>
      </xdr:nvCxnSpPr>
      <xdr:spPr>
        <a:xfrm>
          <a:off x="12814300" y="13446460"/>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1" name="テキスト ボックス 650"/>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3" name="テキスト ボックス 652"/>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51775</xdr:rowOff>
    </xdr:from>
    <xdr:to>
      <xdr:col>85</xdr:col>
      <xdr:colOff>177800</xdr:colOff>
      <xdr:row>75</xdr:row>
      <xdr:rowOff>153375</xdr:rowOff>
    </xdr:to>
    <xdr:sp macro="" textlink="">
      <xdr:nvSpPr>
        <xdr:cNvPr id="659" name="楕円 658"/>
        <xdr:cNvSpPr/>
      </xdr:nvSpPr>
      <xdr:spPr>
        <a:xfrm>
          <a:off x="16268700" y="129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74652</xdr:rowOff>
    </xdr:from>
    <xdr:ext cx="534377" cy="259045"/>
    <xdr:sp macro="" textlink="">
      <xdr:nvSpPr>
        <xdr:cNvPr id="660" name="災害復旧費該当値テキスト"/>
        <xdr:cNvSpPr txBox="1"/>
      </xdr:nvSpPr>
      <xdr:spPr>
        <a:xfrm>
          <a:off x="16370300" y="127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82590</xdr:rowOff>
    </xdr:from>
    <xdr:to>
      <xdr:col>81</xdr:col>
      <xdr:colOff>101600</xdr:colOff>
      <xdr:row>79</xdr:row>
      <xdr:rowOff>12740</xdr:rowOff>
    </xdr:to>
    <xdr:sp macro="" textlink="">
      <xdr:nvSpPr>
        <xdr:cNvPr id="661" name="楕円 660"/>
        <xdr:cNvSpPr/>
      </xdr:nvSpPr>
      <xdr:spPr>
        <a:xfrm>
          <a:off x="15430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3867</xdr:rowOff>
    </xdr:from>
    <xdr:ext cx="378565" cy="259045"/>
    <xdr:sp macro="" textlink="">
      <xdr:nvSpPr>
        <xdr:cNvPr id="662" name="テキスト ボックス 661"/>
        <xdr:cNvSpPr txBox="1"/>
      </xdr:nvSpPr>
      <xdr:spPr>
        <a:xfrm>
          <a:off x="15292017" y="135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54747</xdr:rowOff>
    </xdr:from>
    <xdr:to>
      <xdr:col>76</xdr:col>
      <xdr:colOff>165100</xdr:colOff>
      <xdr:row>78</xdr:row>
      <xdr:rowOff>156347</xdr:rowOff>
    </xdr:to>
    <xdr:sp macro="" textlink="">
      <xdr:nvSpPr>
        <xdr:cNvPr id="663" name="楕円 662"/>
        <xdr:cNvSpPr/>
      </xdr:nvSpPr>
      <xdr:spPr>
        <a:xfrm>
          <a:off x="14541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147474</xdr:rowOff>
    </xdr:from>
    <xdr:ext cx="378565" cy="259045"/>
    <xdr:sp macro="" textlink="">
      <xdr:nvSpPr>
        <xdr:cNvPr id="664" name="テキスト ボックス 663"/>
        <xdr:cNvSpPr txBox="1"/>
      </xdr:nvSpPr>
      <xdr:spPr>
        <a:xfrm>
          <a:off x="14403017" y="1352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34128</xdr:rowOff>
    </xdr:from>
    <xdr:to>
      <xdr:col>72</xdr:col>
      <xdr:colOff>38100</xdr:colOff>
      <xdr:row>78</xdr:row>
      <xdr:rowOff>135728</xdr:rowOff>
    </xdr:to>
    <xdr:sp macro="" textlink="">
      <xdr:nvSpPr>
        <xdr:cNvPr id="665" name="楕円 664"/>
        <xdr:cNvSpPr/>
      </xdr:nvSpPr>
      <xdr:spPr>
        <a:xfrm>
          <a:off x="13652500" y="1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152255</xdr:rowOff>
    </xdr:from>
    <xdr:ext cx="469744" cy="259045"/>
    <xdr:sp macro="" textlink="">
      <xdr:nvSpPr>
        <xdr:cNvPr id="666" name="テキスト ボックス 665"/>
        <xdr:cNvSpPr txBox="1"/>
      </xdr:nvSpPr>
      <xdr:spPr>
        <a:xfrm>
          <a:off x="13468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22560</xdr:rowOff>
    </xdr:from>
    <xdr:to>
      <xdr:col>67</xdr:col>
      <xdr:colOff>101600</xdr:colOff>
      <xdr:row>78</xdr:row>
      <xdr:rowOff>124160</xdr:rowOff>
    </xdr:to>
    <xdr:sp macro="" textlink="">
      <xdr:nvSpPr>
        <xdr:cNvPr id="667" name="楕円 666"/>
        <xdr:cNvSpPr/>
      </xdr:nvSpPr>
      <xdr:spPr>
        <a:xfrm>
          <a:off x="12763500" y="133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140687</xdr:rowOff>
    </xdr:from>
    <xdr:ext cx="469744" cy="259045"/>
    <xdr:sp macro="" textlink="">
      <xdr:nvSpPr>
        <xdr:cNvPr id="668" name="テキスト ボックス 667"/>
        <xdr:cNvSpPr txBox="1"/>
      </xdr:nvSpPr>
      <xdr:spPr>
        <a:xfrm>
          <a:off x="12579428" y="131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165368</xdr:rowOff>
    </xdr:from>
    <xdr:to>
      <xdr:col>85</xdr:col>
      <xdr:colOff>127000</xdr:colOff>
      <xdr:row>95</xdr:row>
      <xdr:rowOff>55347</xdr:rowOff>
    </xdr:to>
    <xdr:cxnSp macro="">
      <xdr:nvCxnSpPr>
        <xdr:cNvPr id="699" name="直線コネクタ 698"/>
        <xdr:cNvCxnSpPr/>
      </xdr:nvCxnSpPr>
      <xdr:spPr>
        <a:xfrm flipV="1">
          <a:off x="15481300" y="16281668"/>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39393</xdr:rowOff>
    </xdr:from>
    <xdr:to>
      <xdr:col>81</xdr:col>
      <xdr:colOff>50800</xdr:colOff>
      <xdr:row>95</xdr:row>
      <xdr:rowOff>55347</xdr:rowOff>
    </xdr:to>
    <xdr:cxnSp macro="">
      <xdr:nvCxnSpPr>
        <xdr:cNvPr id="702" name="直線コネクタ 701"/>
        <xdr:cNvCxnSpPr/>
      </xdr:nvCxnSpPr>
      <xdr:spPr>
        <a:xfrm>
          <a:off x="14592300" y="16327143"/>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39393</xdr:rowOff>
    </xdr:from>
    <xdr:to>
      <xdr:col>76</xdr:col>
      <xdr:colOff>114300</xdr:colOff>
      <xdr:row>95</xdr:row>
      <xdr:rowOff>75791</xdr:rowOff>
    </xdr:to>
    <xdr:cxnSp macro="">
      <xdr:nvCxnSpPr>
        <xdr:cNvPr id="705" name="直線コネクタ 704"/>
        <xdr:cNvCxnSpPr/>
      </xdr:nvCxnSpPr>
      <xdr:spPr>
        <a:xfrm flipV="1">
          <a:off x="13703300" y="16327143"/>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64328</xdr:rowOff>
    </xdr:from>
    <xdr:to>
      <xdr:col>71</xdr:col>
      <xdr:colOff>177800</xdr:colOff>
      <xdr:row>95</xdr:row>
      <xdr:rowOff>75791</xdr:rowOff>
    </xdr:to>
    <xdr:cxnSp macro="">
      <xdr:nvCxnSpPr>
        <xdr:cNvPr id="708" name="直線コネクタ 707"/>
        <xdr:cNvCxnSpPr/>
      </xdr:nvCxnSpPr>
      <xdr:spPr>
        <a:xfrm>
          <a:off x="12814300" y="1635207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114568</xdr:rowOff>
    </xdr:from>
    <xdr:to>
      <xdr:col>85</xdr:col>
      <xdr:colOff>177800</xdr:colOff>
      <xdr:row>95</xdr:row>
      <xdr:rowOff>44718</xdr:rowOff>
    </xdr:to>
    <xdr:sp macro="" textlink="">
      <xdr:nvSpPr>
        <xdr:cNvPr id="718" name="楕円 717"/>
        <xdr:cNvSpPr/>
      </xdr:nvSpPr>
      <xdr:spPr>
        <a:xfrm>
          <a:off x="16268700" y="16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137445</xdr:rowOff>
    </xdr:from>
    <xdr:ext cx="534377" cy="259045"/>
    <xdr:sp macro="" textlink="">
      <xdr:nvSpPr>
        <xdr:cNvPr id="719" name="公債費該当値テキスト"/>
        <xdr:cNvSpPr txBox="1"/>
      </xdr:nvSpPr>
      <xdr:spPr>
        <a:xfrm>
          <a:off x="16370300" y="160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4547</xdr:rowOff>
    </xdr:from>
    <xdr:to>
      <xdr:col>81</xdr:col>
      <xdr:colOff>101600</xdr:colOff>
      <xdr:row>95</xdr:row>
      <xdr:rowOff>106147</xdr:rowOff>
    </xdr:to>
    <xdr:sp macro="" textlink="">
      <xdr:nvSpPr>
        <xdr:cNvPr id="720" name="楕円 719"/>
        <xdr:cNvSpPr/>
      </xdr:nvSpPr>
      <xdr:spPr>
        <a:xfrm>
          <a:off x="15430500" y="16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122674</xdr:rowOff>
    </xdr:from>
    <xdr:ext cx="534377" cy="259045"/>
    <xdr:sp macro="" textlink="">
      <xdr:nvSpPr>
        <xdr:cNvPr id="721" name="テキスト ボックス 720"/>
        <xdr:cNvSpPr txBox="1"/>
      </xdr:nvSpPr>
      <xdr:spPr>
        <a:xfrm>
          <a:off x="15214111" y="160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160043</xdr:rowOff>
    </xdr:from>
    <xdr:to>
      <xdr:col>76</xdr:col>
      <xdr:colOff>165100</xdr:colOff>
      <xdr:row>95</xdr:row>
      <xdr:rowOff>90193</xdr:rowOff>
    </xdr:to>
    <xdr:sp macro="" textlink="">
      <xdr:nvSpPr>
        <xdr:cNvPr id="722" name="楕円 721"/>
        <xdr:cNvSpPr/>
      </xdr:nvSpPr>
      <xdr:spPr>
        <a:xfrm>
          <a:off x="14541500" y="162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106720</xdr:rowOff>
    </xdr:from>
    <xdr:ext cx="534377" cy="259045"/>
    <xdr:sp macro="" textlink="">
      <xdr:nvSpPr>
        <xdr:cNvPr id="723" name="テキスト ボックス 722"/>
        <xdr:cNvSpPr txBox="1"/>
      </xdr:nvSpPr>
      <xdr:spPr>
        <a:xfrm>
          <a:off x="14325111" y="160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24991</xdr:rowOff>
    </xdr:from>
    <xdr:to>
      <xdr:col>72</xdr:col>
      <xdr:colOff>38100</xdr:colOff>
      <xdr:row>95</xdr:row>
      <xdr:rowOff>126591</xdr:rowOff>
    </xdr:to>
    <xdr:sp macro="" textlink="">
      <xdr:nvSpPr>
        <xdr:cNvPr id="724" name="楕円 723"/>
        <xdr:cNvSpPr/>
      </xdr:nvSpPr>
      <xdr:spPr>
        <a:xfrm>
          <a:off x="13652500" y="163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143118</xdr:rowOff>
    </xdr:from>
    <xdr:ext cx="534377" cy="259045"/>
    <xdr:sp macro="" textlink="">
      <xdr:nvSpPr>
        <xdr:cNvPr id="725" name="テキスト ボックス 724"/>
        <xdr:cNvSpPr txBox="1"/>
      </xdr:nvSpPr>
      <xdr:spPr>
        <a:xfrm>
          <a:off x="13436111" y="160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13528</xdr:rowOff>
    </xdr:from>
    <xdr:to>
      <xdr:col>67</xdr:col>
      <xdr:colOff>101600</xdr:colOff>
      <xdr:row>95</xdr:row>
      <xdr:rowOff>115128</xdr:rowOff>
    </xdr:to>
    <xdr:sp macro="" textlink="">
      <xdr:nvSpPr>
        <xdr:cNvPr id="726" name="楕円 725"/>
        <xdr:cNvSpPr/>
      </xdr:nvSpPr>
      <xdr:spPr>
        <a:xfrm>
          <a:off x="12763500" y="163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131655</xdr:rowOff>
    </xdr:from>
    <xdr:ext cx="534377" cy="259045"/>
    <xdr:sp macro="" textlink="">
      <xdr:nvSpPr>
        <xdr:cNvPr id="727" name="テキスト ボックス 726"/>
        <xdr:cNvSpPr txBox="1"/>
      </xdr:nvSpPr>
      <xdr:spPr>
        <a:xfrm>
          <a:off x="12547111" y="160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概ね類似団体より高い水準となっており、特に土木費、民生費、災害復旧費、衛生費、総務費が高い水準となっている。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８７，１６１円で、前年度より８，５８８円減となっているものの、類似団体内１位の高い数値となっている。主な要因は、公営住宅建設事業である。今後も計画が予定されているので、事業の取捨選択を徹底し、普通建設事業費の抑制を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民生費は１５８，５３４円で、前年度より４，９７１円増となっており、類似団体内４位の高い数値となっている。主な要因は、保育所運営費委託料と放課後児童クラブ室整備費補助金の増額である。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災害復旧費は１２，０６２円で、前年度より１１，９２４円増となっており、、類似団体内４位の高い数値となっている。主な要因は、平成３０年度７月豪雨により災害が発生したためである。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５４，９５８円で、前年度より１６，１２９円減となっているものの、類似団体内５位の高い数値となっている。類似団体内で高い水準にある主な要因としては、町営のへき地診療所の運営や、資源ごみの分別収集に多額の費用を要しているため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１１６，５５５円で、前年度より１，８５６円増となっており、類似団体内６位の数値となっている。主な要因としては、地理的要因を考慮し、本庁の他に２支所１出張所を設けているために多額の施設管理費がかかっていることと、公共施設の整備に備えた基金積立金である。施設管理費については、令和元年度より、支所の移転・規模縮小により施設管理費の削減を目指し、一方、基金の積立てについては、将来に備えて可能な限り維持していく予定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行財政改革を着実に進めていることから、継続的に黒字を維持しているが、標準財政規模に占める割合は昨年度より０．１８％増加した。また、実質単年度収支については、標準財政規模に占める割合は昨年度より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４１％増加し３年度ぶりに黒字となった。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今後、普通交付税の合併算定替の終了（令和２年度）や、小中学校再編事業及び町営住宅建設事業による普通建設事業費の増加が予想される中、より一層の財源の確保や歳出抑制が必要となってくる。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合併以後、住宅新築資金等事業特別会計については赤字、平成３０年度初めて介護保険事業特別会計（サービス事業勘定）が赤字となった。その他の会計についてはすべて黒字となっている。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黒字の特別会計においても、一般会計からの繰入金があることによって黒字となっている状況を踏まえ、今後、一般会計の負担を軽減するためにも、健康増進事業の促進等を積極的に行い、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２６年度以降は約９億円前後で推移しているが、平成３０年度は前年度より６千４百万円増加している。主な要因は、防災無線のデジタル化事業において借入した緊急防災・減災事業債の償還開始や毎年の合併特例債や過疎対策事業債の償還開始による償還金の増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償還期間終了により償還金が減少する一方、合併特例債や過疎対策事業債等に係る償還金が年々増加してくるため、全体的には微増すると見込まれる。今後も起債事業の取捨選択を行い、新規借入の抑制に努めるとともに、繰上償還等を実施していくことで、元利償還金の削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将来負担額については、昨年度と比較して、一般会計等に係る地方債の現在高が１億９千６百万円の減少、公営企業債等繰入見込額が１億４千８百万円の減少となった。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一方、公共施設整備基金をはじめとした各基金への積立等により、充当可能財源等が増加したことから、将来負担比率に変更はなかった。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今後は、地方債の新規発行の抑制に努め、地方債現在高の減少を目指す。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は、伊良原ダム関連事業終了に伴い、伊良原ダム周辺地域振興基金を約１億７千万円の取崩しと小長田団地の大規模改修事業等で町営住宅整備基金を約１億６千万円取崩したが、余剰金を約４億３千万円公共施設整備基金へ積立てしたので、全体としては前年度比２億９千２百万円の増となった。その他の主な増減内容は、防衛補助金を財源として行っている事業の基金の積立と取崩がそれぞれ４件、ふるさと納税を財源としている、ふるさとづくり基金の積立と取崩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末で約１３５億円の基金残高があるものの、小学校再編事業、公共施設の統廃合事業、町営住宅建設事業など、基金を充当する見込みの事業が控えているため、今後は残高が減少する見込みである。適切な財源確保と歳出の精査により、健全な基金運営を行うように努め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公共施設整備基金：公共施設の建設及び改修、その他の整備に要する資金に充てるための基金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合併地域振興基金：住民の連帯の強化、協働のまちづくりの推進、地域振興に要する資金にあてるための基金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町営住宅整備基金：町営住宅や共同施設の整備又は修繕、改良に要する資金に充てるための基金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は、伊良原ダム関連事業終了に伴い、伊良原ダム周辺地域振興基金を約１億７千万円の取崩しと小長田団地の大規模改修事業等で町営住宅整備基金を約１億６千万円取崩したが、余剰金を約４億３千万円公共施設整備基金へ積立てしたので、全体としては前年度比２億８千８百万円の増となった。その他の主な増減内容は、防衛補助金を財源として行っている事業の基金の積立と取崩がそれぞれ４件、ふるさと納税を財源としている、ふるさとづくり基金の積立と取崩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目的基金の中で最も残高が多いのは公共施設整備基金であるが、平成２９年度より庁舎の整備に充当しており、今後も小学校や体育施設、支所の統廃合に伴う建設や解体の費用に充当予定である。次に残高の多い合併地域振興基金は、今まで取崩の実績は無かったが、基金の積立のために借用した合併特例債の償還も終了してきていることから、令和元年度より施設の整備に充当予定である。町営住宅整備基金は、平成２７年度より町営住宅の建替費用に充当するため取崩を行っており、今後も継続的に町営住宅整備に充当予定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平成２７年度以降、利子の積立による増額のみで、元金の積立は行っていない。</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将来の財源不足に備え、繰入は当面行わない予定である。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平成２７年度以降、利子の積立による増額のみで、元金の積立は行っていない。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繰上償還が生じた場合には、財源として繰入予定である。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有形固定資産減価償却率は、類似団体平均より低い水準を推移しているが当町には建築後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年以上が経過する公共施設が多い。平成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年度に公共施設再配置計画を策定し、老朽化した施設の集約化・複合化や除却を進めている。今後、その取組の効果が反映されてくる。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2" name="直線コネクタ 71"/>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3"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4" name="直線コネクタ 73"/>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5"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6" name="直線コネクタ 75"/>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7"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8" name="フローチャート: 判断 77"/>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9" name="フローチャート: 判断 78"/>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フローチャート: 判断 79"/>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1" name="フローチャート: 判断 80"/>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7" name="楕円 86"/>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8"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9" name="楕円 88"/>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19262</xdr:rowOff>
    </xdr:to>
    <xdr:cxnSp macro="">
      <xdr:nvCxnSpPr>
        <xdr:cNvPr id="90" name="直線コネクタ 89"/>
        <xdr:cNvCxnSpPr/>
      </xdr:nvCxnSpPr>
      <xdr:spPr>
        <a:xfrm>
          <a:off x="4051300" y="627718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91" name="楕円 90"/>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32</xdr:row>
      <xdr:rowOff>58843</xdr:rowOff>
    </xdr:to>
    <xdr:cxnSp macro="">
      <xdr:nvCxnSpPr>
        <xdr:cNvPr id="92" name="直線コネクタ 91"/>
        <xdr:cNvCxnSpPr/>
      </xdr:nvCxnSpPr>
      <xdr:spPr>
        <a:xfrm flipV="1">
          <a:off x="3289300" y="627718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3"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5"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6" name="n_1mainValue有形固定資産減価償却率"/>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7" name="n_2main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債務償還比率は、類似団体平均を下回っており、主な要因としては、充当可能財源として財政調整基金等の造成に努めたことによる。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今後、人口減少や公共施設の再配置等により将来負担額が増加し、充当可能財源が減少していくと見込まれるので、より一層経費の削減に努めていく。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8" name="直線コネクタ 127"/>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3"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4" name="フローチャート: 判断 133"/>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5" name="フローチャート: 判断 134"/>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127508</xdr:rowOff>
    </xdr:from>
    <xdr:to>
      <xdr:col>76</xdr:col>
      <xdr:colOff>73025</xdr:colOff>
      <xdr:row>33</xdr:row>
      <xdr:rowOff>57658</xdr:rowOff>
    </xdr:to>
    <xdr:sp macro="" textlink="">
      <xdr:nvSpPr>
        <xdr:cNvPr id="141" name="楕円 140"/>
        <xdr:cNvSpPr/>
      </xdr:nvSpPr>
      <xdr:spPr>
        <a:xfrm>
          <a:off x="147447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105935</xdr:rowOff>
    </xdr:from>
    <xdr:ext cx="469744" cy="259045"/>
    <xdr:sp macro="" textlink="">
      <xdr:nvSpPr>
        <xdr:cNvPr id="142" name="債務償還比率該当値テキスト"/>
        <xdr:cNvSpPr txBox="1"/>
      </xdr:nvSpPr>
      <xdr:spPr>
        <a:xfrm>
          <a:off x="14846300" y="63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76000</xdr:rowOff>
    </xdr:from>
    <xdr:to>
      <xdr:col>72</xdr:col>
      <xdr:colOff>123825</xdr:colOff>
      <xdr:row>33</xdr:row>
      <xdr:rowOff>6150</xdr:rowOff>
    </xdr:to>
    <xdr:sp macro="" textlink="">
      <xdr:nvSpPr>
        <xdr:cNvPr id="143" name="楕円 142"/>
        <xdr:cNvSpPr/>
      </xdr:nvSpPr>
      <xdr:spPr>
        <a:xfrm>
          <a:off x="14033500" y="63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126800</xdr:rowOff>
    </xdr:from>
    <xdr:to>
      <xdr:col>76</xdr:col>
      <xdr:colOff>22225</xdr:colOff>
      <xdr:row>33</xdr:row>
      <xdr:rowOff>6858</xdr:rowOff>
    </xdr:to>
    <xdr:cxnSp macro="">
      <xdr:nvCxnSpPr>
        <xdr:cNvPr id="144" name="直線コネクタ 143"/>
        <xdr:cNvCxnSpPr/>
      </xdr:nvCxnSpPr>
      <xdr:spPr>
        <a:xfrm>
          <a:off x="14084300" y="6384725"/>
          <a:ext cx="7112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5"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168727</xdr:rowOff>
    </xdr:from>
    <xdr:ext cx="469744" cy="259045"/>
    <xdr:sp macro="" textlink="">
      <xdr:nvSpPr>
        <xdr:cNvPr id="146" name="n_1mainValue債務償還比率"/>
        <xdr:cNvSpPr txBox="1"/>
      </xdr:nvSpPr>
      <xdr:spPr>
        <a:xfrm>
          <a:off x="138367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1" name="楕円 70"/>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2"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31115</xdr:rowOff>
    </xdr:from>
    <xdr:to>
      <xdr:col>20</xdr:col>
      <xdr:colOff>38100</xdr:colOff>
      <xdr:row>39</xdr:row>
      <xdr:rowOff>132715</xdr:rowOff>
    </xdr:to>
    <xdr:sp macro="" textlink="">
      <xdr:nvSpPr>
        <xdr:cNvPr id="73" name="楕円 72"/>
        <xdr:cNvSpPr/>
      </xdr:nvSpPr>
      <xdr:spPr>
        <a:xfrm>
          <a:off x="3746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81915</xdr:rowOff>
    </xdr:from>
    <xdr:to>
      <xdr:col>24</xdr:col>
      <xdr:colOff>63500</xdr:colOff>
      <xdr:row>39</xdr:row>
      <xdr:rowOff>85725</xdr:rowOff>
    </xdr:to>
    <xdr:cxnSp macro="">
      <xdr:nvCxnSpPr>
        <xdr:cNvPr id="74" name="直線コネクタ 73"/>
        <xdr:cNvCxnSpPr/>
      </xdr:nvCxnSpPr>
      <xdr:spPr>
        <a:xfrm>
          <a:off x="3797300" y="67684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5" name="楕円 74"/>
        <xdr:cNvSpPr/>
      </xdr:nvSpPr>
      <xdr:spPr>
        <a:xfrm>
          <a:off x="2857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81915</xdr:rowOff>
    </xdr:from>
    <xdr:to>
      <xdr:col>19</xdr:col>
      <xdr:colOff>177800</xdr:colOff>
      <xdr:row>39</xdr:row>
      <xdr:rowOff>106680</xdr:rowOff>
    </xdr:to>
    <xdr:cxnSp macro="">
      <xdr:nvCxnSpPr>
        <xdr:cNvPr id="76" name="直線コネクタ 75"/>
        <xdr:cNvCxnSpPr/>
      </xdr:nvCxnSpPr>
      <xdr:spPr>
        <a:xfrm flipV="1">
          <a:off x="2908300" y="6768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7"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8"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123842</xdr:rowOff>
    </xdr:from>
    <xdr:ext cx="405111" cy="259045"/>
    <xdr:sp macro="" textlink="">
      <xdr:nvSpPr>
        <xdr:cNvPr id="80" name="n_1mainValue【道路】&#10;有形固定資産減価償却率"/>
        <xdr:cNvSpPr txBox="1"/>
      </xdr:nvSpPr>
      <xdr:spPr>
        <a:xfrm>
          <a:off x="3582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1" name="n_2mainValue【道路】&#10;有形固定資産減価償却率"/>
        <xdr:cNvSpPr txBox="1"/>
      </xdr:nvSpPr>
      <xdr:spPr>
        <a:xfrm>
          <a:off x="2705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108369</xdr:rowOff>
    </xdr:from>
    <xdr:to>
      <xdr:col>55</xdr:col>
      <xdr:colOff>50800</xdr:colOff>
      <xdr:row>40</xdr:row>
      <xdr:rowOff>38519</xdr:rowOff>
    </xdr:to>
    <xdr:sp macro="" textlink="">
      <xdr:nvSpPr>
        <xdr:cNvPr id="120" name="楕円 119"/>
        <xdr:cNvSpPr/>
      </xdr:nvSpPr>
      <xdr:spPr>
        <a:xfrm>
          <a:off x="10426700" y="6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131246</xdr:rowOff>
    </xdr:from>
    <xdr:ext cx="534377" cy="259045"/>
    <xdr:sp macro="" textlink="">
      <xdr:nvSpPr>
        <xdr:cNvPr id="121" name="【道路】&#10;一人当たり延長該当値テキスト"/>
        <xdr:cNvSpPr txBox="1"/>
      </xdr:nvSpPr>
      <xdr:spPr>
        <a:xfrm>
          <a:off x="10515600" y="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113005</xdr:rowOff>
    </xdr:from>
    <xdr:to>
      <xdr:col>50</xdr:col>
      <xdr:colOff>165100</xdr:colOff>
      <xdr:row>40</xdr:row>
      <xdr:rowOff>43155</xdr:rowOff>
    </xdr:to>
    <xdr:sp macro="" textlink="">
      <xdr:nvSpPr>
        <xdr:cNvPr id="122" name="楕円 121"/>
        <xdr:cNvSpPr/>
      </xdr:nvSpPr>
      <xdr:spPr>
        <a:xfrm>
          <a:off x="9588500" y="67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159169</xdr:rowOff>
    </xdr:from>
    <xdr:to>
      <xdr:col>55</xdr:col>
      <xdr:colOff>0</xdr:colOff>
      <xdr:row>39</xdr:row>
      <xdr:rowOff>163805</xdr:rowOff>
    </xdr:to>
    <xdr:cxnSp macro="">
      <xdr:nvCxnSpPr>
        <xdr:cNvPr id="123" name="直線コネクタ 122"/>
        <xdr:cNvCxnSpPr/>
      </xdr:nvCxnSpPr>
      <xdr:spPr>
        <a:xfrm flipV="1">
          <a:off x="9639300" y="6845719"/>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119279</xdr:rowOff>
    </xdr:from>
    <xdr:to>
      <xdr:col>46</xdr:col>
      <xdr:colOff>38100</xdr:colOff>
      <xdr:row>40</xdr:row>
      <xdr:rowOff>49429</xdr:rowOff>
    </xdr:to>
    <xdr:sp macro="" textlink="">
      <xdr:nvSpPr>
        <xdr:cNvPr id="124" name="楕円 123"/>
        <xdr:cNvSpPr/>
      </xdr:nvSpPr>
      <xdr:spPr>
        <a:xfrm>
          <a:off x="8699500" y="68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163805</xdr:rowOff>
    </xdr:from>
    <xdr:to>
      <xdr:col>50</xdr:col>
      <xdr:colOff>114300</xdr:colOff>
      <xdr:row>39</xdr:row>
      <xdr:rowOff>170079</xdr:rowOff>
    </xdr:to>
    <xdr:cxnSp macro="">
      <xdr:nvCxnSpPr>
        <xdr:cNvPr id="125" name="直線コネクタ 124"/>
        <xdr:cNvCxnSpPr/>
      </xdr:nvCxnSpPr>
      <xdr:spPr>
        <a:xfrm flipV="1">
          <a:off x="8750300" y="685035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6"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27"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59682</xdr:rowOff>
    </xdr:from>
    <xdr:ext cx="534377" cy="259045"/>
    <xdr:sp macro="" textlink="">
      <xdr:nvSpPr>
        <xdr:cNvPr id="129" name="n_1mainValue【道路】&#10;一人当たり延長"/>
        <xdr:cNvSpPr txBox="1"/>
      </xdr:nvSpPr>
      <xdr:spPr>
        <a:xfrm>
          <a:off x="9359411" y="6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65956</xdr:rowOff>
    </xdr:from>
    <xdr:ext cx="534377" cy="259045"/>
    <xdr:sp macro="" textlink="">
      <xdr:nvSpPr>
        <xdr:cNvPr id="130" name="n_2mainValue【道路】&#10;一人当たり延長"/>
        <xdr:cNvSpPr txBox="1"/>
      </xdr:nvSpPr>
      <xdr:spPr>
        <a:xfrm>
          <a:off x="8483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9"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9" name="楕円 168"/>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30497</xdr:rowOff>
    </xdr:from>
    <xdr:ext cx="405111" cy="259045"/>
    <xdr:sp macro="" textlink="">
      <xdr:nvSpPr>
        <xdr:cNvPr id="170" name="【橋りょう・トンネル】&#10;有形固定資産減価償却率該当値テキスト"/>
        <xdr:cNvSpPr txBox="1"/>
      </xdr:nvSpPr>
      <xdr:spPr>
        <a:xfrm>
          <a:off x="4673600"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71" name="楕円 170"/>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127635</xdr:rowOff>
    </xdr:to>
    <xdr:cxnSp macro="">
      <xdr:nvCxnSpPr>
        <xdr:cNvPr id="172" name="直線コネクタ 171"/>
        <xdr:cNvCxnSpPr/>
      </xdr:nvCxnSpPr>
      <xdr:spPr>
        <a:xfrm flipV="1">
          <a:off x="3797300" y="10046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103505</xdr:rowOff>
    </xdr:from>
    <xdr:to>
      <xdr:col>15</xdr:col>
      <xdr:colOff>101600</xdr:colOff>
      <xdr:row>59</xdr:row>
      <xdr:rowOff>33655</xdr:rowOff>
    </xdr:to>
    <xdr:sp macro="" textlink="">
      <xdr:nvSpPr>
        <xdr:cNvPr id="173" name="楕円 172"/>
        <xdr:cNvSpPr/>
      </xdr:nvSpPr>
      <xdr:spPr>
        <a:xfrm>
          <a:off x="2857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154305</xdr:rowOff>
    </xdr:to>
    <xdr:cxnSp macro="">
      <xdr:nvCxnSpPr>
        <xdr:cNvPr id="174" name="直線コネクタ 173"/>
        <xdr:cNvCxnSpPr/>
      </xdr:nvCxnSpPr>
      <xdr:spPr>
        <a:xfrm flipV="1">
          <a:off x="2908300" y="10071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75"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6"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169562</xdr:rowOff>
    </xdr:from>
    <xdr:ext cx="405111" cy="259045"/>
    <xdr:sp macro="" textlink="">
      <xdr:nvSpPr>
        <xdr:cNvPr id="178" name="n_1mainValue【橋りょう・トンネル】&#10;有形固定資産減価償却率"/>
        <xdr:cNvSpPr txBox="1"/>
      </xdr:nvSpPr>
      <xdr:spPr>
        <a:xfrm>
          <a:off x="35820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24782</xdr:rowOff>
    </xdr:from>
    <xdr:ext cx="405111" cy="259045"/>
    <xdr:sp macro="" textlink="">
      <xdr:nvSpPr>
        <xdr:cNvPr id="179" name="n_2mainValue【橋りょう・トンネル】&#10;有形固定資産減価償却率"/>
        <xdr:cNvSpPr txBox="1"/>
      </xdr:nvSpPr>
      <xdr:spPr>
        <a:xfrm>
          <a:off x="2705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118856</xdr:rowOff>
    </xdr:from>
    <xdr:to>
      <xdr:col>55</xdr:col>
      <xdr:colOff>50800</xdr:colOff>
      <xdr:row>57</xdr:row>
      <xdr:rowOff>49006</xdr:rowOff>
    </xdr:to>
    <xdr:sp macro="" textlink="">
      <xdr:nvSpPr>
        <xdr:cNvPr id="216" name="楕円 215"/>
        <xdr:cNvSpPr/>
      </xdr:nvSpPr>
      <xdr:spPr>
        <a:xfrm>
          <a:off x="10426700" y="97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71883</xdr:rowOff>
    </xdr:from>
    <xdr:ext cx="599010" cy="259045"/>
    <xdr:sp macro="" textlink="">
      <xdr:nvSpPr>
        <xdr:cNvPr id="217" name="【橋りょう・トンネル】&#10;一人当たり有形固定資産（償却資産）額該当値テキスト"/>
        <xdr:cNvSpPr txBox="1"/>
      </xdr:nvSpPr>
      <xdr:spPr>
        <a:xfrm>
          <a:off x="10515600" y="96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140627</xdr:rowOff>
    </xdr:from>
    <xdr:to>
      <xdr:col>50</xdr:col>
      <xdr:colOff>165100</xdr:colOff>
      <xdr:row>57</xdr:row>
      <xdr:rowOff>70777</xdr:rowOff>
    </xdr:to>
    <xdr:sp macro="" textlink="">
      <xdr:nvSpPr>
        <xdr:cNvPr id="218" name="楕円 217"/>
        <xdr:cNvSpPr/>
      </xdr:nvSpPr>
      <xdr:spPr>
        <a:xfrm>
          <a:off x="9588500" y="97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169656</xdr:rowOff>
    </xdr:from>
    <xdr:to>
      <xdr:col>55</xdr:col>
      <xdr:colOff>0</xdr:colOff>
      <xdr:row>57</xdr:row>
      <xdr:rowOff>19977</xdr:rowOff>
    </xdr:to>
    <xdr:cxnSp macro="">
      <xdr:nvCxnSpPr>
        <xdr:cNvPr id="219" name="直線コネクタ 218"/>
        <xdr:cNvCxnSpPr/>
      </xdr:nvCxnSpPr>
      <xdr:spPr>
        <a:xfrm flipV="1">
          <a:off x="9639300" y="977085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163789</xdr:rowOff>
    </xdr:from>
    <xdr:to>
      <xdr:col>46</xdr:col>
      <xdr:colOff>38100</xdr:colOff>
      <xdr:row>57</xdr:row>
      <xdr:rowOff>93939</xdr:rowOff>
    </xdr:to>
    <xdr:sp macro="" textlink="">
      <xdr:nvSpPr>
        <xdr:cNvPr id="220" name="楕円 219"/>
        <xdr:cNvSpPr/>
      </xdr:nvSpPr>
      <xdr:spPr>
        <a:xfrm>
          <a:off x="8699500" y="97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19977</xdr:rowOff>
    </xdr:from>
    <xdr:to>
      <xdr:col>50</xdr:col>
      <xdr:colOff>114300</xdr:colOff>
      <xdr:row>57</xdr:row>
      <xdr:rowOff>43139</xdr:rowOff>
    </xdr:to>
    <xdr:cxnSp macro="">
      <xdr:nvCxnSpPr>
        <xdr:cNvPr id="221" name="直線コネクタ 220"/>
        <xdr:cNvCxnSpPr/>
      </xdr:nvCxnSpPr>
      <xdr:spPr>
        <a:xfrm flipV="1">
          <a:off x="8750300" y="9792627"/>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87304</xdr:rowOff>
    </xdr:from>
    <xdr:ext cx="599010" cy="259045"/>
    <xdr:sp macro="" textlink="">
      <xdr:nvSpPr>
        <xdr:cNvPr id="225" name="n_1mainValue【橋りょう・トンネル】&#10;一人当たり有形固定資産（償却資産）額"/>
        <xdr:cNvSpPr txBox="1"/>
      </xdr:nvSpPr>
      <xdr:spPr>
        <a:xfrm>
          <a:off x="9327095" y="95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110466</xdr:rowOff>
    </xdr:from>
    <xdr:ext cx="599010" cy="259045"/>
    <xdr:sp macro="" textlink="">
      <xdr:nvSpPr>
        <xdr:cNvPr id="226" name="n_2mainValue【橋りょう・トンネル】&#10;一人当たり有形固定資産（償却資産）額"/>
        <xdr:cNvSpPr txBox="1"/>
      </xdr:nvSpPr>
      <xdr:spPr>
        <a:xfrm>
          <a:off x="8450795" y="95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66" name="楕円 265"/>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72407</xdr:rowOff>
    </xdr:from>
    <xdr:ext cx="405111" cy="259045"/>
    <xdr:sp macro="" textlink="">
      <xdr:nvSpPr>
        <xdr:cNvPr id="267" name="【公営住宅】&#10;有形固定資産減価償却率該当値テキスト"/>
        <xdr:cNvSpPr txBox="1"/>
      </xdr:nvSpPr>
      <xdr:spPr>
        <a:xfrm>
          <a:off x="4673600"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68" name="楕円 267"/>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144780</xdr:rowOff>
    </xdr:to>
    <xdr:cxnSp macro="">
      <xdr:nvCxnSpPr>
        <xdr:cNvPr id="269" name="直線コネクタ 268"/>
        <xdr:cNvCxnSpPr/>
      </xdr:nvCxnSpPr>
      <xdr:spPr>
        <a:xfrm>
          <a:off x="3797300" y="14013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270" name="楕円 269"/>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125730</xdr:rowOff>
    </xdr:to>
    <xdr:cxnSp macro="">
      <xdr:nvCxnSpPr>
        <xdr:cNvPr id="271" name="直線コネクタ 270"/>
        <xdr:cNvCxnSpPr/>
      </xdr:nvCxnSpPr>
      <xdr:spPr>
        <a:xfrm>
          <a:off x="2908300" y="13999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3"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167657</xdr:rowOff>
    </xdr:from>
    <xdr:ext cx="405111" cy="259045"/>
    <xdr:sp macro="" textlink="">
      <xdr:nvSpPr>
        <xdr:cNvPr id="275" name="n_1mainValue【公営住宅】&#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76" name="n_2mainValue【公営住宅】&#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7" name="直線コネクタ 2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8" name="テキスト ボックス 2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9" name="直線コネクタ 2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0" name="テキスト ボックス 2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1" name="直線コネクタ 2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2" name="テキスト ボックス 2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3" name="直線コネクタ 2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4" name="テキスト ボックス 2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30327</xdr:rowOff>
    </xdr:from>
    <xdr:to>
      <xdr:col>54</xdr:col>
      <xdr:colOff>189865</xdr:colOff>
      <xdr:row>86</xdr:row>
      <xdr:rowOff>28956</xdr:rowOff>
    </xdr:to>
    <xdr:cxnSp macro="">
      <xdr:nvCxnSpPr>
        <xdr:cNvPr id="298" name="直線コネクタ 297"/>
        <xdr:cNvCxnSpPr/>
      </xdr:nvCxnSpPr>
      <xdr:spPr>
        <a:xfrm flipV="1">
          <a:off x="10476865" y="13746327"/>
          <a:ext cx="0" cy="102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299" name="【公営住宅】&#10;一人当たり面積最小値テキスト"/>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00" name="直線コネクタ 299"/>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148454</xdr:rowOff>
    </xdr:from>
    <xdr:ext cx="469744" cy="259045"/>
    <xdr:sp macro="" textlink="">
      <xdr:nvSpPr>
        <xdr:cNvPr id="301" name="【公営住宅】&#10;一人当たり面積最大値テキスト"/>
        <xdr:cNvSpPr txBox="1"/>
      </xdr:nvSpPr>
      <xdr:spPr>
        <a:xfrm>
          <a:off x="10515600" y="135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30327</xdr:rowOff>
    </xdr:from>
    <xdr:to>
      <xdr:col>55</xdr:col>
      <xdr:colOff>88900</xdr:colOff>
      <xdr:row>80</xdr:row>
      <xdr:rowOff>30327</xdr:rowOff>
    </xdr:to>
    <xdr:cxnSp macro="">
      <xdr:nvCxnSpPr>
        <xdr:cNvPr id="302" name="直線コネクタ 301"/>
        <xdr:cNvCxnSpPr/>
      </xdr:nvCxnSpPr>
      <xdr:spPr>
        <a:xfrm>
          <a:off x="10388600" y="1374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59453</xdr:rowOff>
    </xdr:from>
    <xdr:ext cx="469744" cy="259045"/>
    <xdr:sp macro="" textlink="">
      <xdr:nvSpPr>
        <xdr:cNvPr id="303" name="【公営住宅】&#10;一人当たり面積平均値テキスト"/>
        <xdr:cNvSpPr txBox="1"/>
      </xdr:nvSpPr>
      <xdr:spPr>
        <a:xfrm>
          <a:off x="10515600" y="14461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04" name="フローチャート: 判断 303"/>
        <xdr:cNvSpPr/>
      </xdr:nvSpPr>
      <xdr:spPr>
        <a:xfrm>
          <a:off x="104267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76912</xdr:rowOff>
    </xdr:from>
    <xdr:to>
      <xdr:col>50</xdr:col>
      <xdr:colOff>165100</xdr:colOff>
      <xdr:row>85</xdr:row>
      <xdr:rowOff>7062</xdr:rowOff>
    </xdr:to>
    <xdr:sp macro="" textlink="">
      <xdr:nvSpPr>
        <xdr:cNvPr id="305" name="フローチャート: 判断 304"/>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87427</xdr:rowOff>
    </xdr:from>
    <xdr:to>
      <xdr:col>46</xdr:col>
      <xdr:colOff>38100</xdr:colOff>
      <xdr:row>85</xdr:row>
      <xdr:rowOff>17577</xdr:rowOff>
    </xdr:to>
    <xdr:sp macro="" textlink="">
      <xdr:nvSpPr>
        <xdr:cNvPr id="306" name="フローチャート: 判断 305"/>
        <xdr:cNvSpPr/>
      </xdr:nvSpPr>
      <xdr:spPr>
        <a:xfrm>
          <a:off x="8699500" y="1448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80111</xdr:rowOff>
    </xdr:from>
    <xdr:to>
      <xdr:col>41</xdr:col>
      <xdr:colOff>101600</xdr:colOff>
      <xdr:row>85</xdr:row>
      <xdr:rowOff>10261</xdr:rowOff>
    </xdr:to>
    <xdr:sp macro="" textlink="">
      <xdr:nvSpPr>
        <xdr:cNvPr id="307" name="フローチャート: 判断 306"/>
        <xdr:cNvSpPr/>
      </xdr:nvSpPr>
      <xdr:spPr>
        <a:xfrm>
          <a:off x="7810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150977</xdr:rowOff>
    </xdr:from>
    <xdr:to>
      <xdr:col>55</xdr:col>
      <xdr:colOff>50800</xdr:colOff>
      <xdr:row>80</xdr:row>
      <xdr:rowOff>81127</xdr:rowOff>
    </xdr:to>
    <xdr:sp macro="" textlink="">
      <xdr:nvSpPr>
        <xdr:cNvPr id="313" name="楕円 312"/>
        <xdr:cNvSpPr/>
      </xdr:nvSpPr>
      <xdr:spPr>
        <a:xfrm>
          <a:off x="10426700" y="136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104004</xdr:rowOff>
    </xdr:from>
    <xdr:ext cx="469744" cy="259045"/>
    <xdr:sp macro="" textlink="">
      <xdr:nvSpPr>
        <xdr:cNvPr id="314" name="【公営住宅】&#10;一人当たり面積該当値テキスト"/>
        <xdr:cNvSpPr txBox="1"/>
      </xdr:nvSpPr>
      <xdr:spPr>
        <a:xfrm>
          <a:off x="10515600" y="136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156921</xdr:rowOff>
    </xdr:from>
    <xdr:to>
      <xdr:col>50</xdr:col>
      <xdr:colOff>165100</xdr:colOff>
      <xdr:row>80</xdr:row>
      <xdr:rowOff>87071</xdr:rowOff>
    </xdr:to>
    <xdr:sp macro="" textlink="">
      <xdr:nvSpPr>
        <xdr:cNvPr id="315" name="楕円 314"/>
        <xdr:cNvSpPr/>
      </xdr:nvSpPr>
      <xdr:spPr>
        <a:xfrm>
          <a:off x="9588500" y="137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30327</xdr:rowOff>
    </xdr:from>
    <xdr:to>
      <xdr:col>55</xdr:col>
      <xdr:colOff>0</xdr:colOff>
      <xdr:row>80</xdr:row>
      <xdr:rowOff>36271</xdr:rowOff>
    </xdr:to>
    <xdr:cxnSp macro="">
      <xdr:nvCxnSpPr>
        <xdr:cNvPr id="316" name="直線コネクタ 315"/>
        <xdr:cNvCxnSpPr/>
      </xdr:nvCxnSpPr>
      <xdr:spPr>
        <a:xfrm flipV="1">
          <a:off x="9639300" y="1374632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95656</xdr:rowOff>
    </xdr:from>
    <xdr:to>
      <xdr:col>46</xdr:col>
      <xdr:colOff>38100</xdr:colOff>
      <xdr:row>80</xdr:row>
      <xdr:rowOff>25806</xdr:rowOff>
    </xdr:to>
    <xdr:sp macro="" textlink="">
      <xdr:nvSpPr>
        <xdr:cNvPr id="317" name="楕円 316"/>
        <xdr:cNvSpPr/>
      </xdr:nvSpPr>
      <xdr:spPr>
        <a:xfrm>
          <a:off x="8699500" y="136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146456</xdr:rowOff>
    </xdr:from>
    <xdr:to>
      <xdr:col>50</xdr:col>
      <xdr:colOff>114300</xdr:colOff>
      <xdr:row>80</xdr:row>
      <xdr:rowOff>36271</xdr:rowOff>
    </xdr:to>
    <xdr:cxnSp macro="">
      <xdr:nvCxnSpPr>
        <xdr:cNvPr id="318" name="直線コネクタ 317"/>
        <xdr:cNvCxnSpPr/>
      </xdr:nvCxnSpPr>
      <xdr:spPr>
        <a:xfrm>
          <a:off x="8750300" y="1369100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169639</xdr:rowOff>
    </xdr:from>
    <xdr:ext cx="469744" cy="259045"/>
    <xdr:sp macro="" textlink="">
      <xdr:nvSpPr>
        <xdr:cNvPr id="319" name="n_1aveValue【公営住宅】&#10;一人当たり面積"/>
        <xdr:cNvSpPr txBox="1"/>
      </xdr:nvSpPr>
      <xdr:spPr>
        <a:xfrm>
          <a:off x="93917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8704</xdr:rowOff>
    </xdr:from>
    <xdr:ext cx="469744" cy="259045"/>
    <xdr:sp macro="" textlink="">
      <xdr:nvSpPr>
        <xdr:cNvPr id="320" name="n_2aveValue【公営住宅】&#10;一人当たり面積"/>
        <xdr:cNvSpPr txBox="1"/>
      </xdr:nvSpPr>
      <xdr:spPr>
        <a:xfrm>
          <a:off x="8515427" y="145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26788</xdr:rowOff>
    </xdr:from>
    <xdr:ext cx="469744" cy="259045"/>
    <xdr:sp macro="" textlink="">
      <xdr:nvSpPr>
        <xdr:cNvPr id="321" name="n_3aveValue【公営住宅】&#10;一人当たり面積"/>
        <xdr:cNvSpPr txBox="1"/>
      </xdr:nvSpPr>
      <xdr:spPr>
        <a:xfrm>
          <a:off x="76264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103598</xdr:rowOff>
    </xdr:from>
    <xdr:ext cx="469744" cy="259045"/>
    <xdr:sp macro="" textlink="">
      <xdr:nvSpPr>
        <xdr:cNvPr id="322" name="n_1mainValue【公営住宅】&#10;一人当たり面積"/>
        <xdr:cNvSpPr txBox="1"/>
      </xdr:nvSpPr>
      <xdr:spPr>
        <a:xfrm>
          <a:off x="9391727" y="134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42333</xdr:rowOff>
    </xdr:from>
    <xdr:ext cx="469744" cy="259045"/>
    <xdr:sp macro="" textlink="">
      <xdr:nvSpPr>
        <xdr:cNvPr id="323" name="n_2mainValue【公営住宅】&#10;一人当たり面積"/>
        <xdr:cNvSpPr txBox="1"/>
      </xdr:nvSpPr>
      <xdr:spPr>
        <a:xfrm>
          <a:off x="8515427"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4" name="直線コネクタ 36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6" name="直線コネクタ 36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8" name="直線コネクタ 36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9"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0" name="フローチャート: 判断 36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71" name="フローチャート: 判断 37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2" name="フローチャート: 判断 37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3" name="フローチャート: 判断 372"/>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379" name="楕円 378"/>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380" name="【認定こども園・幼稚園・保育所】&#10;有形固定資産減価償却率該当値テキスト"/>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81" name="楕円 380"/>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110490</xdr:rowOff>
    </xdr:to>
    <xdr:cxnSp macro="">
      <xdr:nvCxnSpPr>
        <xdr:cNvPr id="382" name="直線コネクタ 381"/>
        <xdr:cNvCxnSpPr/>
      </xdr:nvCxnSpPr>
      <xdr:spPr>
        <a:xfrm flipV="1">
          <a:off x="15481300" y="6094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383" name="楕円 382"/>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142875</xdr:rowOff>
    </xdr:to>
    <xdr:cxnSp macro="">
      <xdr:nvCxnSpPr>
        <xdr:cNvPr id="384" name="直線コネクタ 383"/>
        <xdr:cNvCxnSpPr/>
      </xdr:nvCxnSpPr>
      <xdr:spPr>
        <a:xfrm flipV="1">
          <a:off x="14592300" y="6111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85"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86"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87"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88"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389" name="n_2mainValue【認定こども園・幼稚園・保育所】&#10;有形固定資産減価償却率"/>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11" name="直線コネクタ 410"/>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2"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3" name="直線コネクタ 412"/>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4"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5" name="直線コネクタ 414"/>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16"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7" name="フローチャート: 判断 41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8" name="フローチャート: 判断 41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9" name="フローチャート: 判断 41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20" name="フローチャート: 判断 419"/>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26" name="楕円 425"/>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27"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xdr:rowOff>
    </xdr:from>
    <xdr:to>
      <xdr:col>112</xdr:col>
      <xdr:colOff>38100</xdr:colOff>
      <xdr:row>40</xdr:row>
      <xdr:rowOff>110998</xdr:rowOff>
    </xdr:to>
    <xdr:sp macro="" textlink="">
      <xdr:nvSpPr>
        <xdr:cNvPr id="428" name="楕円 427"/>
        <xdr:cNvSpPr/>
      </xdr:nvSpPr>
      <xdr:spPr>
        <a:xfrm>
          <a:off x="21272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60198</xdr:rowOff>
    </xdr:to>
    <xdr:cxnSp macro="">
      <xdr:nvCxnSpPr>
        <xdr:cNvPr id="429" name="直線コネクタ 428"/>
        <xdr:cNvCxnSpPr/>
      </xdr:nvCxnSpPr>
      <xdr:spPr>
        <a:xfrm flipV="1">
          <a:off x="21323300" y="69159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30" name="楕円 429"/>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60198</xdr:rowOff>
    </xdr:from>
    <xdr:to>
      <xdr:col>111</xdr:col>
      <xdr:colOff>177800</xdr:colOff>
      <xdr:row>40</xdr:row>
      <xdr:rowOff>64770</xdr:rowOff>
    </xdr:to>
    <xdr:cxnSp macro="">
      <xdr:nvCxnSpPr>
        <xdr:cNvPr id="431" name="直線コネクタ 430"/>
        <xdr:cNvCxnSpPr/>
      </xdr:nvCxnSpPr>
      <xdr:spPr>
        <a:xfrm flipV="1">
          <a:off x="20434300" y="691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32"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33"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4"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102125</xdr:rowOff>
    </xdr:from>
    <xdr:ext cx="469744" cy="259045"/>
    <xdr:sp macro="" textlink="">
      <xdr:nvSpPr>
        <xdr:cNvPr id="435" name="n_1mainValue【認定こども園・幼稚園・保育所】&#10;一人当たり面積"/>
        <xdr:cNvSpPr txBox="1"/>
      </xdr:nvSpPr>
      <xdr:spPr>
        <a:xfrm>
          <a:off x="210757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36"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61" name="直線コネクタ 460"/>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2"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3" name="直線コネクタ 462"/>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5" name="直線コネクタ 46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6"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7" name="フローチャート: 判断 46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8" name="フローチャート: 判断 467"/>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9" name="フローチャート: 判断 46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70" name="フローチャート: 判断 469"/>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76" name="楕円 475"/>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77"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478" name="楕円 477"/>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49530</xdr:rowOff>
    </xdr:to>
    <xdr:cxnSp macro="">
      <xdr:nvCxnSpPr>
        <xdr:cNvPr id="479" name="直線コネクタ 478"/>
        <xdr:cNvCxnSpPr/>
      </xdr:nvCxnSpPr>
      <xdr:spPr>
        <a:xfrm flipV="1">
          <a:off x="15481300" y="10115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80" name="楕円 479"/>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102870</xdr:rowOff>
    </xdr:to>
    <xdr:cxnSp macro="">
      <xdr:nvCxnSpPr>
        <xdr:cNvPr id="481" name="直線コネクタ 480"/>
        <xdr:cNvCxnSpPr/>
      </xdr:nvCxnSpPr>
      <xdr:spPr>
        <a:xfrm flipV="1">
          <a:off x="14592300" y="10165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82"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83"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84"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485" name="n_1main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86"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8" name="直線コネクタ 49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9" name="テキスト ボックス 49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2" name="直線コネクタ 50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3" name="テキスト ボックス 50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7" name="直線コネクタ 506"/>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9" name="直線コネクタ 50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10"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11" name="直線コネクタ 510"/>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12"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3" name="フローチャート: 判断 512"/>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4" name="フローチャート: 判断 513"/>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5" name="フローチャート: 判断 514"/>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6" name="フローチャート: 判断 515"/>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78931</xdr:rowOff>
    </xdr:from>
    <xdr:to>
      <xdr:col>116</xdr:col>
      <xdr:colOff>114300</xdr:colOff>
      <xdr:row>60</xdr:row>
      <xdr:rowOff>9081</xdr:rowOff>
    </xdr:to>
    <xdr:sp macro="" textlink="">
      <xdr:nvSpPr>
        <xdr:cNvPr id="522" name="楕円 521"/>
        <xdr:cNvSpPr/>
      </xdr:nvSpPr>
      <xdr:spPr>
        <a:xfrm>
          <a:off x="22110700" y="101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101808</xdr:rowOff>
    </xdr:from>
    <xdr:ext cx="469744" cy="259045"/>
    <xdr:sp macro="" textlink="">
      <xdr:nvSpPr>
        <xdr:cNvPr id="523" name="【学校施設】&#10;一人当たり面積該当値テキスト"/>
        <xdr:cNvSpPr txBox="1"/>
      </xdr:nvSpPr>
      <xdr:spPr>
        <a:xfrm>
          <a:off x="22199600" y="1004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92646</xdr:rowOff>
    </xdr:from>
    <xdr:to>
      <xdr:col>112</xdr:col>
      <xdr:colOff>38100</xdr:colOff>
      <xdr:row>60</xdr:row>
      <xdr:rowOff>22796</xdr:rowOff>
    </xdr:to>
    <xdr:sp macro="" textlink="">
      <xdr:nvSpPr>
        <xdr:cNvPr id="524" name="楕円 523"/>
        <xdr:cNvSpPr/>
      </xdr:nvSpPr>
      <xdr:spPr>
        <a:xfrm>
          <a:off x="21272500" y="102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129731</xdr:rowOff>
    </xdr:from>
    <xdr:to>
      <xdr:col>116</xdr:col>
      <xdr:colOff>63500</xdr:colOff>
      <xdr:row>59</xdr:row>
      <xdr:rowOff>143446</xdr:rowOff>
    </xdr:to>
    <xdr:cxnSp macro="">
      <xdr:nvCxnSpPr>
        <xdr:cNvPr id="525" name="直線コネクタ 524"/>
        <xdr:cNvCxnSpPr/>
      </xdr:nvCxnSpPr>
      <xdr:spPr>
        <a:xfrm flipV="1">
          <a:off x="21323300" y="1024528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53784</xdr:rowOff>
    </xdr:from>
    <xdr:to>
      <xdr:col>107</xdr:col>
      <xdr:colOff>101600</xdr:colOff>
      <xdr:row>59</xdr:row>
      <xdr:rowOff>155384</xdr:rowOff>
    </xdr:to>
    <xdr:sp macro="" textlink="">
      <xdr:nvSpPr>
        <xdr:cNvPr id="526" name="楕円 525"/>
        <xdr:cNvSpPr/>
      </xdr:nvSpPr>
      <xdr:spPr>
        <a:xfrm>
          <a:off x="20383500" y="10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104584</xdr:rowOff>
    </xdr:from>
    <xdr:to>
      <xdr:col>111</xdr:col>
      <xdr:colOff>177800</xdr:colOff>
      <xdr:row>59</xdr:row>
      <xdr:rowOff>143446</xdr:rowOff>
    </xdr:to>
    <xdr:cxnSp macro="">
      <xdr:nvCxnSpPr>
        <xdr:cNvPr id="527" name="直線コネクタ 526"/>
        <xdr:cNvCxnSpPr/>
      </xdr:nvCxnSpPr>
      <xdr:spPr>
        <a:xfrm>
          <a:off x="20434300" y="102201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8"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29"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30"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39323</xdr:rowOff>
    </xdr:from>
    <xdr:ext cx="469744" cy="259045"/>
    <xdr:sp macro="" textlink="">
      <xdr:nvSpPr>
        <xdr:cNvPr id="531" name="n_1mainValue【学校施設】&#10;一人当たり面積"/>
        <xdr:cNvSpPr txBox="1"/>
      </xdr:nvSpPr>
      <xdr:spPr>
        <a:xfrm>
          <a:off x="21075727" y="99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461</xdr:rowOff>
    </xdr:from>
    <xdr:ext cx="469744" cy="259045"/>
    <xdr:sp macro="" textlink="">
      <xdr:nvSpPr>
        <xdr:cNvPr id="532" name="n_2mainValue【学校施設】&#10;一人当たり面積"/>
        <xdr:cNvSpPr txBox="1"/>
      </xdr:nvSpPr>
      <xdr:spPr>
        <a:xfrm>
          <a:off x="20199427" y="99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7" name="テキスト ボックス 5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71" name="直線コネクタ 570"/>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73" name="直線コネクタ 57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4"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5" name="直線コネクタ 574"/>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76"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77" name="フローチャート: 判断 576"/>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78" name="フローチャート: 判断 577"/>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79" name="フローチャート: 判断 578"/>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0" name="フローチャート: 判断 579"/>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586" name="楕円 585"/>
        <xdr:cNvSpPr/>
      </xdr:nvSpPr>
      <xdr:spPr>
        <a:xfrm>
          <a:off x="16268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45990</xdr:rowOff>
    </xdr:from>
    <xdr:ext cx="405111" cy="259045"/>
    <xdr:sp macro="" textlink="">
      <xdr:nvSpPr>
        <xdr:cNvPr id="587" name="【公民館】&#10;有形固定資産減価償却率該当値テキスト"/>
        <xdr:cNvSpPr txBox="1"/>
      </xdr:nvSpPr>
      <xdr:spPr>
        <a:xfrm>
          <a:off x="16357600" y="1770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588" name="楕円 587"/>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73913</xdr:rowOff>
    </xdr:from>
    <xdr:to>
      <xdr:col>85</xdr:col>
      <xdr:colOff>127000</xdr:colOff>
      <xdr:row>104</xdr:row>
      <xdr:rowOff>121920</xdr:rowOff>
    </xdr:to>
    <xdr:cxnSp macro="">
      <xdr:nvCxnSpPr>
        <xdr:cNvPr id="589" name="直線コネクタ 588"/>
        <xdr:cNvCxnSpPr/>
      </xdr:nvCxnSpPr>
      <xdr:spPr>
        <a:xfrm flipV="1">
          <a:off x="15481300" y="1790471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121413</xdr:rowOff>
    </xdr:from>
    <xdr:to>
      <xdr:col>76</xdr:col>
      <xdr:colOff>165100</xdr:colOff>
      <xdr:row>105</xdr:row>
      <xdr:rowOff>51563</xdr:rowOff>
    </xdr:to>
    <xdr:sp macro="" textlink="">
      <xdr:nvSpPr>
        <xdr:cNvPr id="590" name="楕円 589"/>
        <xdr:cNvSpPr/>
      </xdr:nvSpPr>
      <xdr:spPr>
        <a:xfrm>
          <a:off x="1454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105</xdr:row>
      <xdr:rowOff>763</xdr:rowOff>
    </xdr:to>
    <xdr:cxnSp macro="">
      <xdr:nvCxnSpPr>
        <xdr:cNvPr id="591" name="直線コネクタ 590"/>
        <xdr:cNvCxnSpPr/>
      </xdr:nvCxnSpPr>
      <xdr:spPr>
        <a:xfrm flipV="1">
          <a:off x="14592300" y="179527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592"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593"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4"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595" name="n_1mainValue【公民館】&#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68090</xdr:rowOff>
    </xdr:from>
    <xdr:ext cx="405111" cy="259045"/>
    <xdr:sp macro="" textlink="">
      <xdr:nvSpPr>
        <xdr:cNvPr id="596" name="n_2mainValue【公民館】&#10;有形固定資産減価償却率"/>
        <xdr:cNvSpPr txBox="1"/>
      </xdr:nvSpPr>
      <xdr:spPr>
        <a:xfrm>
          <a:off x="14389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22" name="直線コネクタ 621"/>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2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24" name="直線コネクタ 62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25"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26" name="直線コネクタ 625"/>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27"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8" name="フローチャート: 判断 62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29" name="フローチャート: 判断 628"/>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30" name="フローチャート: 判断 629"/>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31" name="フローチャート: 判断 630"/>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58057</xdr:rowOff>
    </xdr:from>
    <xdr:to>
      <xdr:col>116</xdr:col>
      <xdr:colOff>114300</xdr:colOff>
      <xdr:row>102</xdr:row>
      <xdr:rowOff>159657</xdr:rowOff>
    </xdr:to>
    <xdr:sp macro="" textlink="">
      <xdr:nvSpPr>
        <xdr:cNvPr id="637" name="楕円 636"/>
        <xdr:cNvSpPr/>
      </xdr:nvSpPr>
      <xdr:spPr>
        <a:xfrm>
          <a:off x="22110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80934</xdr:rowOff>
    </xdr:from>
    <xdr:ext cx="469744" cy="259045"/>
    <xdr:sp macro="" textlink="">
      <xdr:nvSpPr>
        <xdr:cNvPr id="638" name="【公民館】&#10;一人当たり面積該当値テキスト"/>
        <xdr:cNvSpPr txBox="1"/>
      </xdr:nvSpPr>
      <xdr:spPr>
        <a:xfrm>
          <a:off x="22199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639" name="楕円 638"/>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102</xdr:row>
      <xdr:rowOff>121920</xdr:rowOff>
    </xdr:to>
    <xdr:cxnSp macro="">
      <xdr:nvCxnSpPr>
        <xdr:cNvPr id="640" name="直線コネクタ 639"/>
        <xdr:cNvCxnSpPr/>
      </xdr:nvCxnSpPr>
      <xdr:spPr>
        <a:xfrm flipV="1">
          <a:off x="21323300" y="175967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87449</xdr:rowOff>
    </xdr:from>
    <xdr:to>
      <xdr:col>107</xdr:col>
      <xdr:colOff>101600</xdr:colOff>
      <xdr:row>103</xdr:row>
      <xdr:rowOff>17599</xdr:rowOff>
    </xdr:to>
    <xdr:sp macro="" textlink="">
      <xdr:nvSpPr>
        <xdr:cNvPr id="641" name="楕円 640"/>
        <xdr:cNvSpPr/>
      </xdr:nvSpPr>
      <xdr:spPr>
        <a:xfrm>
          <a:off x="20383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138249</xdr:rowOff>
    </xdr:to>
    <xdr:cxnSp macro="">
      <xdr:nvCxnSpPr>
        <xdr:cNvPr id="642" name="直線コネクタ 641"/>
        <xdr:cNvCxnSpPr/>
      </xdr:nvCxnSpPr>
      <xdr:spPr>
        <a:xfrm flipV="1">
          <a:off x="20434300" y="1760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43"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44"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45"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163847</xdr:rowOff>
    </xdr:from>
    <xdr:ext cx="469744" cy="259045"/>
    <xdr:sp macro="" textlink="">
      <xdr:nvSpPr>
        <xdr:cNvPr id="646" name="n_1mainValue【公民館】&#10;一人当たり面積"/>
        <xdr:cNvSpPr txBox="1"/>
      </xdr:nvSpPr>
      <xdr:spPr>
        <a:xfrm>
          <a:off x="210757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34126</xdr:rowOff>
    </xdr:from>
    <xdr:ext cx="469744" cy="259045"/>
    <xdr:sp macro="" textlink="">
      <xdr:nvSpPr>
        <xdr:cNvPr id="647" name="n_2mainValue【公民館】&#10;一人当たり面積"/>
        <xdr:cNvSpPr txBox="1"/>
      </xdr:nvSpPr>
      <xdr:spPr>
        <a:xfrm>
          <a:off x="20199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類似団体と比較して有形固定資産減価償却率が高くなっている施設は、保育所、学校施設、公民館であり、低くなっている施設は、公営住宅、橋りょう・トンネル、道路である。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保育所については、建物自体の老朽化がかなり進んでいる。民営化を進めるとともに、公共施設再配置計画に基づき長寿命化を推進していく。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また、学校施設及び公民館、公営住宅も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公共施設再配置計画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に基づいて施設の統廃合、長寿命化に取り組んでいくこととしているので、今後、有形固定資産減価償却率や一人当たりの床面積について減少していくと予想される。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橋りょう・トンネルについては、当町の面積が広く山間部や河川が多い等地理的要因により箇所数も多く、老朽化してきている。道路も含め必要性、緊急性の高い箇所を優先に改修していく。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19,891
19,711
151.34
12,549,105
11,826,812
700,938
6,636,994
11,027,432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2" name="楕円 71"/>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3" name="【図書館】&#10;有形固定資産減価償却率該当値テキスト"/>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4" name="楕円 73"/>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59872</xdr:rowOff>
    </xdr:to>
    <xdr:cxnSp macro="">
      <xdr:nvCxnSpPr>
        <xdr:cNvPr id="75" name="直線コネクタ 74"/>
        <xdr:cNvCxnSpPr/>
      </xdr:nvCxnSpPr>
      <xdr:spPr>
        <a:xfrm flipV="1">
          <a:off x="3797300" y="67153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6" name="楕円 75"/>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92528</xdr:rowOff>
    </xdr:to>
    <xdr:cxnSp macro="">
      <xdr:nvCxnSpPr>
        <xdr:cNvPr id="77" name="直線コネクタ 76"/>
        <xdr:cNvCxnSpPr/>
      </xdr:nvCxnSpPr>
      <xdr:spPr>
        <a:xfrm flipV="1">
          <a:off x="2908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1" name="n_1mainValue【図書館】&#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2" name="n_2mainValue【図書館】&#10;有形固定資産減価償却率"/>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121" name="楕円 120"/>
        <xdr:cNvSpPr/>
      </xdr:nvSpPr>
      <xdr:spPr>
        <a:xfrm>
          <a:off x="10426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78757</xdr:rowOff>
    </xdr:from>
    <xdr:ext cx="469744" cy="259045"/>
    <xdr:sp macro="" textlink="">
      <xdr:nvSpPr>
        <xdr:cNvPr id="122" name="【図書館】&#10;一人当たり面積該当値テキスト"/>
        <xdr:cNvSpPr txBox="1"/>
      </xdr:nvSpPr>
      <xdr:spPr>
        <a:xfrm>
          <a:off x="10515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106680</xdr:rowOff>
    </xdr:from>
    <xdr:to>
      <xdr:col>55</xdr:col>
      <xdr:colOff>0</xdr:colOff>
      <xdr:row>38</xdr:row>
      <xdr:rowOff>114300</xdr:rowOff>
    </xdr:to>
    <xdr:cxnSp macro="">
      <xdr:nvCxnSpPr>
        <xdr:cNvPr id="124" name="直線コネクタ 123"/>
        <xdr:cNvCxnSpPr/>
      </xdr:nvCxnSpPr>
      <xdr:spPr>
        <a:xfrm flipV="1">
          <a:off x="9639300" y="662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25" name="楕円 124"/>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129540</xdr:rowOff>
    </xdr:to>
    <xdr:cxnSp macro="">
      <xdr:nvCxnSpPr>
        <xdr:cNvPr id="126" name="直線コネクタ 125"/>
        <xdr:cNvCxnSpPr/>
      </xdr:nvCxnSpPr>
      <xdr:spPr>
        <a:xfrm flipV="1">
          <a:off x="8750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30"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31" name="n_2mainValue【図書館】&#10;一人当たり面積"/>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1"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71" name="楕円 170"/>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78122</xdr:rowOff>
    </xdr:from>
    <xdr:ext cx="405111" cy="259045"/>
    <xdr:sp macro="" textlink="">
      <xdr:nvSpPr>
        <xdr:cNvPr id="172" name="【体育館・プール】&#10;有形固定資産減価償却率該当値テキスト"/>
        <xdr:cNvSpPr txBox="1"/>
      </xdr:nvSpPr>
      <xdr:spPr>
        <a:xfrm>
          <a:off x="4673600"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73" name="楕円 172"/>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19050</xdr:rowOff>
    </xdr:to>
    <xdr:cxnSp macro="">
      <xdr:nvCxnSpPr>
        <xdr:cNvPr id="174" name="直線コネクタ 173"/>
        <xdr:cNvCxnSpPr/>
      </xdr:nvCxnSpPr>
      <xdr:spPr>
        <a:xfrm flipV="1">
          <a:off x="3797300" y="1026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75" name="楕円 174"/>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57150</xdr:rowOff>
    </xdr:to>
    <xdr:cxnSp macro="">
      <xdr:nvCxnSpPr>
        <xdr:cNvPr id="176" name="直線コネクタ 175"/>
        <xdr:cNvCxnSpPr/>
      </xdr:nvCxnSpPr>
      <xdr:spPr>
        <a:xfrm flipV="1">
          <a:off x="2908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7"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80"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1" name="n_2main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222" name="楕円 221"/>
        <xdr:cNvSpPr/>
      </xdr:nvSpPr>
      <xdr:spPr>
        <a:xfrm>
          <a:off x="10426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74947</xdr:rowOff>
    </xdr:from>
    <xdr:ext cx="469744" cy="259045"/>
    <xdr:sp macro="" textlink="">
      <xdr:nvSpPr>
        <xdr:cNvPr id="223" name="【体育館・プール】&#10;一人当たり面積該当値テキスト"/>
        <xdr:cNvSpPr txBox="1"/>
      </xdr:nvSpPr>
      <xdr:spPr>
        <a:xfrm>
          <a:off x="105156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65133</xdr:rowOff>
    </xdr:from>
    <xdr:to>
      <xdr:col>50</xdr:col>
      <xdr:colOff>165100</xdr:colOff>
      <xdr:row>58</xdr:row>
      <xdr:rowOff>166733</xdr:rowOff>
    </xdr:to>
    <xdr:sp macro="" textlink="">
      <xdr:nvSpPr>
        <xdr:cNvPr id="224" name="楕円 223"/>
        <xdr:cNvSpPr/>
      </xdr:nvSpPr>
      <xdr:spPr>
        <a:xfrm>
          <a:off x="958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102870</xdr:rowOff>
    </xdr:from>
    <xdr:to>
      <xdr:col>55</xdr:col>
      <xdr:colOff>0</xdr:colOff>
      <xdr:row>58</xdr:row>
      <xdr:rowOff>115933</xdr:rowOff>
    </xdr:to>
    <xdr:cxnSp macro="">
      <xdr:nvCxnSpPr>
        <xdr:cNvPr id="225" name="直線コネクタ 224"/>
        <xdr:cNvCxnSpPr/>
      </xdr:nvCxnSpPr>
      <xdr:spPr>
        <a:xfrm flipV="1">
          <a:off x="9639300" y="1004697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81462</xdr:rowOff>
    </xdr:from>
    <xdr:to>
      <xdr:col>46</xdr:col>
      <xdr:colOff>38100</xdr:colOff>
      <xdr:row>59</xdr:row>
      <xdr:rowOff>11612</xdr:rowOff>
    </xdr:to>
    <xdr:sp macro="" textlink="">
      <xdr:nvSpPr>
        <xdr:cNvPr id="226" name="楕円 225"/>
        <xdr:cNvSpPr/>
      </xdr:nvSpPr>
      <xdr:spPr>
        <a:xfrm>
          <a:off x="8699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115933</xdr:rowOff>
    </xdr:from>
    <xdr:to>
      <xdr:col>50</xdr:col>
      <xdr:colOff>114300</xdr:colOff>
      <xdr:row>58</xdr:row>
      <xdr:rowOff>132262</xdr:rowOff>
    </xdr:to>
    <xdr:cxnSp macro="">
      <xdr:nvCxnSpPr>
        <xdr:cNvPr id="227" name="直線コネクタ 226"/>
        <xdr:cNvCxnSpPr/>
      </xdr:nvCxnSpPr>
      <xdr:spPr>
        <a:xfrm flipV="1">
          <a:off x="8750300" y="100600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28"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29"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11810</xdr:rowOff>
    </xdr:from>
    <xdr:ext cx="469744" cy="259045"/>
    <xdr:sp macro="" textlink="">
      <xdr:nvSpPr>
        <xdr:cNvPr id="231" name="n_1mainValue【体育館・プール】&#10;一人当たり面積"/>
        <xdr:cNvSpPr txBox="1"/>
      </xdr:nvSpPr>
      <xdr:spPr>
        <a:xfrm>
          <a:off x="9391727" y="97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28139</xdr:rowOff>
    </xdr:from>
    <xdr:ext cx="469744" cy="259045"/>
    <xdr:sp macro="" textlink="">
      <xdr:nvSpPr>
        <xdr:cNvPr id="232" name="n_2mainValue【体育館・プール】&#10;一人当たり面積"/>
        <xdr:cNvSpPr txBox="1"/>
      </xdr:nvSpPr>
      <xdr:spPr>
        <a:xfrm>
          <a:off x="8515427" y="9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62"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2" name="楕円 271"/>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73" name="【福祉施設】&#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74" name="楕円 273"/>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84</xdr:row>
      <xdr:rowOff>0</xdr:rowOff>
    </xdr:to>
    <xdr:cxnSp macro="">
      <xdr:nvCxnSpPr>
        <xdr:cNvPr id="275" name="直線コネクタ 274"/>
        <xdr:cNvCxnSpPr/>
      </xdr:nvCxnSpPr>
      <xdr:spPr>
        <a:xfrm flipV="1">
          <a:off x="3797300" y="143598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276" name="楕円 275"/>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41911</xdr:rowOff>
    </xdr:to>
    <xdr:cxnSp macro="">
      <xdr:nvCxnSpPr>
        <xdr:cNvPr id="277" name="直線コネクタ 276"/>
        <xdr:cNvCxnSpPr/>
      </xdr:nvCxnSpPr>
      <xdr:spPr>
        <a:xfrm flipV="1">
          <a:off x="2908300" y="14401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78"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81"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282" name="n_2mainValue【福祉施設】&#10;有形固定資産減価償却率"/>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116839</xdr:rowOff>
    </xdr:from>
    <xdr:to>
      <xdr:col>55</xdr:col>
      <xdr:colOff>50800</xdr:colOff>
      <xdr:row>78</xdr:row>
      <xdr:rowOff>46989</xdr:rowOff>
    </xdr:to>
    <xdr:sp macro="" textlink="">
      <xdr:nvSpPr>
        <xdr:cNvPr id="321" name="楕円 320"/>
        <xdr:cNvSpPr/>
      </xdr:nvSpPr>
      <xdr:spPr>
        <a:xfrm>
          <a:off x="104267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47006</xdr:rowOff>
    </xdr:from>
    <xdr:ext cx="469744" cy="259045"/>
    <xdr:sp macro="" textlink="">
      <xdr:nvSpPr>
        <xdr:cNvPr id="322" name="【福祉施設】&#10;一人当たり面積該当値テキスト"/>
        <xdr:cNvSpPr txBox="1"/>
      </xdr:nvSpPr>
      <xdr:spPr>
        <a:xfrm>
          <a:off x="10515600" y="132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323" name="楕円 322"/>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167639</xdr:rowOff>
    </xdr:from>
    <xdr:to>
      <xdr:col>55</xdr:col>
      <xdr:colOff>0</xdr:colOff>
      <xdr:row>78</xdr:row>
      <xdr:rowOff>15239</xdr:rowOff>
    </xdr:to>
    <xdr:cxnSp macro="">
      <xdr:nvCxnSpPr>
        <xdr:cNvPr id="324" name="直線コネクタ 323"/>
        <xdr:cNvCxnSpPr/>
      </xdr:nvCxnSpPr>
      <xdr:spPr>
        <a:xfrm flipV="1">
          <a:off x="9639300" y="13369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25" name="楕円 324"/>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15239</xdr:rowOff>
    </xdr:from>
    <xdr:to>
      <xdr:col>50</xdr:col>
      <xdr:colOff>114300</xdr:colOff>
      <xdr:row>78</xdr:row>
      <xdr:rowOff>38100</xdr:rowOff>
    </xdr:to>
    <xdr:cxnSp macro="">
      <xdr:nvCxnSpPr>
        <xdr:cNvPr id="326" name="直線コネクタ 325"/>
        <xdr:cNvCxnSpPr/>
      </xdr:nvCxnSpPr>
      <xdr:spPr>
        <a:xfrm flipV="1">
          <a:off x="8750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30" name="n_1mainValue【福祉施設】&#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31" name="n_2mainValue【福祉施設】&#10;一人当たり面積"/>
        <xdr:cNvSpPr txBox="1"/>
      </xdr:nvSpPr>
      <xdr:spPr>
        <a:xfrm>
          <a:off x="8515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371" name="楕円 370"/>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372"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53975</xdr:rowOff>
    </xdr:from>
    <xdr:to>
      <xdr:col>20</xdr:col>
      <xdr:colOff>38100</xdr:colOff>
      <xdr:row>105</xdr:row>
      <xdr:rowOff>155575</xdr:rowOff>
    </xdr:to>
    <xdr:sp macro="" textlink="">
      <xdr:nvSpPr>
        <xdr:cNvPr id="373" name="楕円 372"/>
        <xdr:cNvSpPr/>
      </xdr:nvSpPr>
      <xdr:spPr>
        <a:xfrm>
          <a:off x="3746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104775</xdr:rowOff>
    </xdr:to>
    <xdr:cxnSp macro="">
      <xdr:nvCxnSpPr>
        <xdr:cNvPr id="374" name="直線コネクタ 373"/>
        <xdr:cNvCxnSpPr/>
      </xdr:nvCxnSpPr>
      <xdr:spPr>
        <a:xfrm flipV="1">
          <a:off x="3797300" y="180651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375" name="楕円 374"/>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104775</xdr:rowOff>
    </xdr:from>
    <xdr:to>
      <xdr:col>19</xdr:col>
      <xdr:colOff>177800</xdr:colOff>
      <xdr:row>105</xdr:row>
      <xdr:rowOff>144780</xdr:rowOff>
    </xdr:to>
    <xdr:cxnSp macro="">
      <xdr:nvCxnSpPr>
        <xdr:cNvPr id="376" name="直線コネクタ 375"/>
        <xdr:cNvCxnSpPr/>
      </xdr:nvCxnSpPr>
      <xdr:spPr>
        <a:xfrm flipV="1">
          <a:off x="2908300" y="1810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146702</xdr:rowOff>
    </xdr:from>
    <xdr:ext cx="405111" cy="259045"/>
    <xdr:sp macro="" textlink="">
      <xdr:nvSpPr>
        <xdr:cNvPr id="380" name="n_1mainValue【市民会館】&#10;有形固定資産減価償却率"/>
        <xdr:cNvSpPr txBox="1"/>
      </xdr:nvSpPr>
      <xdr:spPr>
        <a:xfrm>
          <a:off x="35820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381" name="n_2mainValue【市民会館】&#10;有形固定資産減価償却率"/>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10"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20" name="楕円 419"/>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21"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90170</xdr:rowOff>
    </xdr:from>
    <xdr:to>
      <xdr:col>50</xdr:col>
      <xdr:colOff>165100</xdr:colOff>
      <xdr:row>103</xdr:row>
      <xdr:rowOff>20320</xdr:rowOff>
    </xdr:to>
    <xdr:sp macro="" textlink="">
      <xdr:nvSpPr>
        <xdr:cNvPr id="422" name="楕円 421"/>
        <xdr:cNvSpPr/>
      </xdr:nvSpPr>
      <xdr:spPr>
        <a:xfrm>
          <a:off x="9588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140970</xdr:rowOff>
    </xdr:to>
    <xdr:cxnSp macro="">
      <xdr:nvCxnSpPr>
        <xdr:cNvPr id="423" name="直線コネクタ 422"/>
        <xdr:cNvCxnSpPr/>
      </xdr:nvCxnSpPr>
      <xdr:spPr>
        <a:xfrm flipV="1">
          <a:off x="9639300" y="17617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109220</xdr:rowOff>
    </xdr:from>
    <xdr:to>
      <xdr:col>46</xdr:col>
      <xdr:colOff>38100</xdr:colOff>
      <xdr:row>103</xdr:row>
      <xdr:rowOff>39370</xdr:rowOff>
    </xdr:to>
    <xdr:sp macro="" textlink="">
      <xdr:nvSpPr>
        <xdr:cNvPr id="424" name="楕円 423"/>
        <xdr:cNvSpPr/>
      </xdr:nvSpPr>
      <xdr:spPr>
        <a:xfrm>
          <a:off x="8699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140970</xdr:rowOff>
    </xdr:from>
    <xdr:to>
      <xdr:col>50</xdr:col>
      <xdr:colOff>114300</xdr:colOff>
      <xdr:row>102</xdr:row>
      <xdr:rowOff>160020</xdr:rowOff>
    </xdr:to>
    <xdr:cxnSp macro="">
      <xdr:nvCxnSpPr>
        <xdr:cNvPr id="425" name="直線コネクタ 424"/>
        <xdr:cNvCxnSpPr/>
      </xdr:nvCxnSpPr>
      <xdr:spPr>
        <a:xfrm flipV="1">
          <a:off x="8750300" y="17628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26"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27"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36847</xdr:rowOff>
    </xdr:from>
    <xdr:ext cx="469744" cy="259045"/>
    <xdr:sp macro="" textlink="">
      <xdr:nvSpPr>
        <xdr:cNvPr id="429" name="n_1mainValue【市民会館】&#10;一人当たり面積"/>
        <xdr:cNvSpPr txBox="1"/>
      </xdr:nvSpPr>
      <xdr:spPr>
        <a:xfrm>
          <a:off x="93917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55897</xdr:rowOff>
    </xdr:from>
    <xdr:ext cx="469744" cy="259045"/>
    <xdr:sp macro="" textlink="">
      <xdr:nvSpPr>
        <xdr:cNvPr id="430" name="n_2mainValue【市民会館】&#10;一人当たり面積"/>
        <xdr:cNvSpPr txBox="1"/>
      </xdr:nvSpPr>
      <xdr:spPr>
        <a:xfrm>
          <a:off x="8515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6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70" name="楕円 469"/>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471" name="【一般廃棄物処理施設】&#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72" name="楕円 471"/>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99060</xdr:rowOff>
    </xdr:to>
    <xdr:cxnSp macro="">
      <xdr:nvCxnSpPr>
        <xdr:cNvPr id="473" name="直線コネクタ 472"/>
        <xdr:cNvCxnSpPr/>
      </xdr:nvCxnSpPr>
      <xdr:spPr>
        <a:xfrm flipV="1">
          <a:off x="15481300" y="63874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74" name="楕円 473"/>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152400</xdr:rowOff>
    </xdr:to>
    <xdr:cxnSp macro="">
      <xdr:nvCxnSpPr>
        <xdr:cNvPr id="475" name="直線コネクタ 474"/>
        <xdr:cNvCxnSpPr/>
      </xdr:nvCxnSpPr>
      <xdr:spPr>
        <a:xfrm flipV="1">
          <a:off x="14592300" y="6442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76"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77"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8"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79"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80" name="n_2main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6" name="直線コネクタ 505"/>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7"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8" name="直線コネクタ 507"/>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9"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10" name="直線コネクタ 509"/>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11"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12" name="フローチャート: 判断 511"/>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13" name="フローチャート: 判断 512"/>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14" name="フローチャート: 判断 513"/>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15" name="フローチャート: 判断 514"/>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29008</xdr:rowOff>
    </xdr:from>
    <xdr:to>
      <xdr:col>116</xdr:col>
      <xdr:colOff>114300</xdr:colOff>
      <xdr:row>42</xdr:row>
      <xdr:rowOff>130608</xdr:rowOff>
    </xdr:to>
    <xdr:sp macro="" textlink="">
      <xdr:nvSpPr>
        <xdr:cNvPr id="521" name="楕円 520"/>
        <xdr:cNvSpPr/>
      </xdr:nvSpPr>
      <xdr:spPr>
        <a:xfrm>
          <a:off x="22110700" y="72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115385</xdr:rowOff>
    </xdr:from>
    <xdr:ext cx="469744" cy="259045"/>
    <xdr:sp macro="" textlink="">
      <xdr:nvSpPr>
        <xdr:cNvPr id="522" name="【一般廃棄物処理施設】&#10;一人当たり有形固定資産（償却資産）額該当値テキスト"/>
        <xdr:cNvSpPr txBox="1"/>
      </xdr:nvSpPr>
      <xdr:spPr>
        <a:xfrm>
          <a:off x="22199600" y="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29156</xdr:rowOff>
    </xdr:from>
    <xdr:to>
      <xdr:col>112</xdr:col>
      <xdr:colOff>38100</xdr:colOff>
      <xdr:row>42</xdr:row>
      <xdr:rowOff>130756</xdr:rowOff>
    </xdr:to>
    <xdr:sp macro="" textlink="">
      <xdr:nvSpPr>
        <xdr:cNvPr id="523" name="楕円 522"/>
        <xdr:cNvSpPr/>
      </xdr:nvSpPr>
      <xdr:spPr>
        <a:xfrm>
          <a:off x="21272500" y="7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79808</xdr:rowOff>
    </xdr:from>
    <xdr:to>
      <xdr:col>116</xdr:col>
      <xdr:colOff>63500</xdr:colOff>
      <xdr:row>42</xdr:row>
      <xdr:rowOff>79956</xdr:rowOff>
    </xdr:to>
    <xdr:cxnSp macro="">
      <xdr:nvCxnSpPr>
        <xdr:cNvPr id="524" name="直線コネクタ 523"/>
        <xdr:cNvCxnSpPr/>
      </xdr:nvCxnSpPr>
      <xdr:spPr>
        <a:xfrm flipV="1">
          <a:off x="21323300" y="7280708"/>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29358</xdr:rowOff>
    </xdr:from>
    <xdr:to>
      <xdr:col>107</xdr:col>
      <xdr:colOff>101600</xdr:colOff>
      <xdr:row>42</xdr:row>
      <xdr:rowOff>130958</xdr:rowOff>
    </xdr:to>
    <xdr:sp macro="" textlink="">
      <xdr:nvSpPr>
        <xdr:cNvPr id="525" name="楕円 524"/>
        <xdr:cNvSpPr/>
      </xdr:nvSpPr>
      <xdr:spPr>
        <a:xfrm>
          <a:off x="20383500" y="72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79956</xdr:rowOff>
    </xdr:from>
    <xdr:to>
      <xdr:col>111</xdr:col>
      <xdr:colOff>177800</xdr:colOff>
      <xdr:row>42</xdr:row>
      <xdr:rowOff>80158</xdr:rowOff>
    </xdr:to>
    <xdr:cxnSp macro="">
      <xdr:nvCxnSpPr>
        <xdr:cNvPr id="526" name="直線コネクタ 525"/>
        <xdr:cNvCxnSpPr/>
      </xdr:nvCxnSpPr>
      <xdr:spPr>
        <a:xfrm flipV="1">
          <a:off x="20434300" y="7280856"/>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27"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28"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29"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121883</xdr:rowOff>
    </xdr:from>
    <xdr:ext cx="469744" cy="259045"/>
    <xdr:sp macro="" textlink="">
      <xdr:nvSpPr>
        <xdr:cNvPr id="530" name="n_1mainValue【一般廃棄物処理施設】&#10;一人当たり有形固定資産（償却資産）額"/>
        <xdr:cNvSpPr txBox="1"/>
      </xdr:nvSpPr>
      <xdr:spPr>
        <a:xfrm>
          <a:off x="21075728" y="732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122085</xdr:rowOff>
    </xdr:from>
    <xdr:ext cx="469744" cy="259045"/>
    <xdr:sp macro="" textlink="">
      <xdr:nvSpPr>
        <xdr:cNvPr id="531" name="n_2mainValue【一般廃棄物処理施設】&#10;一人当たり有形固定資産（償却資産）額"/>
        <xdr:cNvSpPr txBox="1"/>
      </xdr:nvSpPr>
      <xdr:spPr>
        <a:xfrm>
          <a:off x="20199428" y="732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2" name="直線コネクタ 5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3" name="テキスト ボックス 54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4" name="直線コネクタ 5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5" name="テキスト ボックス 5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6" name="直線コネクタ 5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7" name="テキスト ボックス 5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8" name="直線コネクタ 5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9" name="テキスト ボックス 5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0" name="直線コネクタ 5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1" name="テキスト ボックス 5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3" name="テキスト ボックス 5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55" name="直線コネクタ 55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7" name="直線コネクタ 55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9" name="直線コネクタ 55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6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61" name="フローチャート: 判断 56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62" name="フローチャート: 判断 56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63" name="フローチャート: 判断 56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4" name="フローチャート: 判断 56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70" name="楕円 569"/>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571" name="【保健センター・保健所】&#10;有形固定資産減価償却率該当値テキスト"/>
        <xdr:cNvSpPr txBox="1"/>
      </xdr:nvSpPr>
      <xdr:spPr>
        <a:xfrm>
          <a:off x="16357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xdr:rowOff>
    </xdr:from>
    <xdr:to>
      <xdr:col>81</xdr:col>
      <xdr:colOff>101600</xdr:colOff>
      <xdr:row>57</xdr:row>
      <xdr:rowOff>104140</xdr:rowOff>
    </xdr:to>
    <xdr:sp macro="" textlink="">
      <xdr:nvSpPr>
        <xdr:cNvPr id="572" name="楕円 571"/>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53340</xdr:rowOff>
    </xdr:to>
    <xdr:cxnSp macro="">
      <xdr:nvCxnSpPr>
        <xdr:cNvPr id="573" name="直線コネクタ 572"/>
        <xdr:cNvCxnSpPr/>
      </xdr:nvCxnSpPr>
      <xdr:spPr>
        <a:xfrm flipV="1">
          <a:off x="15481300" y="9784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74" name="楕円 573"/>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53340</xdr:rowOff>
    </xdr:from>
    <xdr:to>
      <xdr:col>81</xdr:col>
      <xdr:colOff>50800</xdr:colOff>
      <xdr:row>57</xdr:row>
      <xdr:rowOff>95250</xdr:rowOff>
    </xdr:to>
    <xdr:cxnSp macro="">
      <xdr:nvCxnSpPr>
        <xdr:cNvPr id="575" name="直線コネクタ 574"/>
        <xdr:cNvCxnSpPr/>
      </xdr:nvCxnSpPr>
      <xdr:spPr>
        <a:xfrm flipV="1">
          <a:off x="14592300" y="9825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76"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77"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8"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120667</xdr:rowOff>
    </xdr:from>
    <xdr:ext cx="405111" cy="259045"/>
    <xdr:sp macro="" textlink="">
      <xdr:nvSpPr>
        <xdr:cNvPr id="579" name="n_1mainValue【保健センター・保健所】&#10;有形固定資産減価償却率"/>
        <xdr:cNvSpPr txBox="1"/>
      </xdr:nvSpPr>
      <xdr:spPr>
        <a:xfrm>
          <a:off x="15266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80"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04" name="直線コネクタ 603"/>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6" name="直線コネクタ 60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8" name="直線コネクタ 60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0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10" name="フローチャート: 判断 60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11" name="フローチャート: 判断 610"/>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12" name="フローチャート: 判断 611"/>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13" name="フローチャート: 判断 612"/>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19" name="楕円 618"/>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620"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621" name="楕円 620"/>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622" name="直線コネクタ 621"/>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23" name="楕円 622"/>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624" name="直線コネクタ 623"/>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25"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26"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27"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628"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29"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1" name="テキスト ボックス 6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1" name="テキスト ボックス 6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55" name="直線コネクタ 654"/>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6"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8"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9" name="直線コネクタ 658"/>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60"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61" name="フローチャート: 判断 660"/>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2" name="フローチャート: 判断 66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63" name="フローチャート: 判断 662"/>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4" name="フローチャート: 判断 66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670" name="楕円 669"/>
        <xdr:cNvSpPr/>
      </xdr:nvSpPr>
      <xdr:spPr>
        <a:xfrm>
          <a:off x="16268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36303</xdr:rowOff>
    </xdr:from>
    <xdr:ext cx="405111" cy="259045"/>
    <xdr:sp macro="" textlink="">
      <xdr:nvSpPr>
        <xdr:cNvPr id="671" name="【消防施設】&#10;有形固定資産減価償却率該当値テキスト"/>
        <xdr:cNvSpPr txBox="1"/>
      </xdr:nvSpPr>
      <xdr:spPr>
        <a:xfrm>
          <a:off x="1635760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72" name="楕円 671"/>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64226</xdr:rowOff>
    </xdr:from>
    <xdr:to>
      <xdr:col>85</xdr:col>
      <xdr:colOff>127000</xdr:colOff>
      <xdr:row>80</xdr:row>
      <xdr:rowOff>100149</xdr:rowOff>
    </xdr:to>
    <xdr:cxnSp macro="">
      <xdr:nvCxnSpPr>
        <xdr:cNvPr id="673" name="直線コネクタ 672"/>
        <xdr:cNvCxnSpPr/>
      </xdr:nvCxnSpPr>
      <xdr:spPr>
        <a:xfrm flipV="1">
          <a:off x="15481300" y="137802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674" name="楕円 673"/>
        <xdr:cNvSpPr/>
      </xdr:nvSpPr>
      <xdr:spPr>
        <a:xfrm>
          <a:off x="14541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80</xdr:row>
      <xdr:rowOff>134438</xdr:rowOff>
    </xdr:to>
    <xdr:cxnSp macro="">
      <xdr:nvCxnSpPr>
        <xdr:cNvPr id="675" name="直線コネクタ 674"/>
        <xdr:cNvCxnSpPr/>
      </xdr:nvCxnSpPr>
      <xdr:spPr>
        <a:xfrm flipV="1">
          <a:off x="14592300" y="138161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76"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77"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8"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79"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680" name="n_2mainValue【消防施設】&#10;有形固定資産減価償却率"/>
        <xdr:cNvSpPr txBox="1"/>
      </xdr:nvSpPr>
      <xdr:spPr>
        <a:xfrm>
          <a:off x="14389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04" name="直線コネクタ 703"/>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6" name="直線コネクタ 70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7"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8" name="直線コネクタ 707"/>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09"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10" name="フローチャート: 判断 709"/>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11" name="フローチャート: 判断 710"/>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12" name="フローチャート: 判断 71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3" name="フローチャート: 判断 712"/>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129539</xdr:rowOff>
    </xdr:from>
    <xdr:to>
      <xdr:col>116</xdr:col>
      <xdr:colOff>114300</xdr:colOff>
      <xdr:row>79</xdr:row>
      <xdr:rowOff>59689</xdr:rowOff>
    </xdr:to>
    <xdr:sp macro="" textlink="">
      <xdr:nvSpPr>
        <xdr:cNvPr id="719" name="楕円 718"/>
        <xdr:cNvSpPr/>
      </xdr:nvSpPr>
      <xdr:spPr>
        <a:xfrm>
          <a:off x="221107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82566</xdr:rowOff>
    </xdr:from>
    <xdr:ext cx="469744" cy="259045"/>
    <xdr:sp macro="" textlink="">
      <xdr:nvSpPr>
        <xdr:cNvPr id="720" name="【消防施設】&#10;一人当たり面積該当値テキスト"/>
        <xdr:cNvSpPr txBox="1"/>
      </xdr:nvSpPr>
      <xdr:spPr>
        <a:xfrm>
          <a:off x="22199600"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721" name="楕円 720"/>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8889</xdr:rowOff>
    </xdr:from>
    <xdr:to>
      <xdr:col>116</xdr:col>
      <xdr:colOff>63500</xdr:colOff>
      <xdr:row>79</xdr:row>
      <xdr:rowOff>26670</xdr:rowOff>
    </xdr:to>
    <xdr:cxnSp macro="">
      <xdr:nvCxnSpPr>
        <xdr:cNvPr id="722" name="直線コネクタ 721"/>
        <xdr:cNvCxnSpPr/>
      </xdr:nvCxnSpPr>
      <xdr:spPr>
        <a:xfrm flipV="1">
          <a:off x="21323300" y="1355343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167639</xdr:rowOff>
    </xdr:from>
    <xdr:to>
      <xdr:col>107</xdr:col>
      <xdr:colOff>101600</xdr:colOff>
      <xdr:row>79</xdr:row>
      <xdr:rowOff>97789</xdr:rowOff>
    </xdr:to>
    <xdr:sp macro="" textlink="">
      <xdr:nvSpPr>
        <xdr:cNvPr id="723" name="楕円 722"/>
        <xdr:cNvSpPr/>
      </xdr:nvSpPr>
      <xdr:spPr>
        <a:xfrm>
          <a:off x="203835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46989</xdr:rowOff>
    </xdr:to>
    <xdr:cxnSp macro="">
      <xdr:nvCxnSpPr>
        <xdr:cNvPr id="724" name="直線コネクタ 723"/>
        <xdr:cNvCxnSpPr/>
      </xdr:nvCxnSpPr>
      <xdr:spPr>
        <a:xfrm flipV="1">
          <a:off x="20434300" y="135712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25"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26"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27"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728" name="n_1mainValue【消防施設】&#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114316</xdr:rowOff>
    </xdr:from>
    <xdr:ext cx="469744" cy="259045"/>
    <xdr:sp macro="" textlink="">
      <xdr:nvSpPr>
        <xdr:cNvPr id="729" name="n_2mainValue【消防施設】&#10;一人当たり面積"/>
        <xdr:cNvSpPr txBox="1"/>
      </xdr:nvSpPr>
      <xdr:spPr>
        <a:xfrm>
          <a:off x="20199427"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1" name="テキスト ボックス 7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1" name="テキスト ボックス 7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55" name="直線コネクタ 754"/>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6"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7" name="直線コネクタ 756"/>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8"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9" name="直線コネクタ 758"/>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6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1" name="フローチャート: 判断 76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62" name="フローチャート: 判断 761"/>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3" name="フローチャート: 判断 76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64" name="フローチャート: 判断 763"/>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70" name="楕円 769"/>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771" name="【庁舎】&#10;有形固定資産減価償却率該当値テキスト"/>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72" name="楕円 771"/>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94162</xdr:rowOff>
    </xdr:to>
    <xdr:cxnSp macro="">
      <xdr:nvCxnSpPr>
        <xdr:cNvPr id="773" name="直線コネクタ 772"/>
        <xdr:cNvCxnSpPr/>
      </xdr:nvCxnSpPr>
      <xdr:spPr>
        <a:xfrm flipV="1">
          <a:off x="15481300" y="177322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74" name="楕円 773"/>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120287</xdr:rowOff>
    </xdr:to>
    <xdr:cxnSp macro="">
      <xdr:nvCxnSpPr>
        <xdr:cNvPr id="775" name="直線コネクタ 774"/>
        <xdr:cNvCxnSpPr/>
      </xdr:nvCxnSpPr>
      <xdr:spPr>
        <a:xfrm flipV="1">
          <a:off x="14592300" y="177535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76"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77"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78"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79" name="n_1mainValue【庁舎】&#10;有形固定資産減価償却率"/>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80"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06" name="直線コネクタ 80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8" name="直線コネクタ 80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10" name="直線コネクタ 80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11"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12" name="フローチャート: 判断 81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13" name="フローチャート: 判断 81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14" name="フローチャート: 判断 81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15" name="フローチャート: 判断 814"/>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76019</xdr:rowOff>
    </xdr:from>
    <xdr:to>
      <xdr:col>116</xdr:col>
      <xdr:colOff>114300</xdr:colOff>
      <xdr:row>103</xdr:row>
      <xdr:rowOff>6169</xdr:rowOff>
    </xdr:to>
    <xdr:sp macro="" textlink="">
      <xdr:nvSpPr>
        <xdr:cNvPr id="821" name="楕円 820"/>
        <xdr:cNvSpPr/>
      </xdr:nvSpPr>
      <xdr:spPr>
        <a:xfrm>
          <a:off x="22110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98896</xdr:rowOff>
    </xdr:from>
    <xdr:ext cx="469744" cy="259045"/>
    <xdr:sp macro="" textlink="">
      <xdr:nvSpPr>
        <xdr:cNvPr id="822" name="【庁舎】&#10;一人当たり面積該当値テキスト"/>
        <xdr:cNvSpPr txBox="1"/>
      </xdr:nvSpPr>
      <xdr:spPr>
        <a:xfrm>
          <a:off x="22199600" y="174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89081</xdr:rowOff>
    </xdr:from>
    <xdr:to>
      <xdr:col>112</xdr:col>
      <xdr:colOff>38100</xdr:colOff>
      <xdr:row>103</xdr:row>
      <xdr:rowOff>19231</xdr:rowOff>
    </xdr:to>
    <xdr:sp macro="" textlink="">
      <xdr:nvSpPr>
        <xdr:cNvPr id="823" name="楕円 822"/>
        <xdr:cNvSpPr/>
      </xdr:nvSpPr>
      <xdr:spPr>
        <a:xfrm>
          <a:off x="21272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126819</xdr:rowOff>
    </xdr:from>
    <xdr:to>
      <xdr:col>116</xdr:col>
      <xdr:colOff>63500</xdr:colOff>
      <xdr:row>102</xdr:row>
      <xdr:rowOff>139881</xdr:rowOff>
    </xdr:to>
    <xdr:cxnSp macro="">
      <xdr:nvCxnSpPr>
        <xdr:cNvPr id="824" name="直線コネクタ 823"/>
        <xdr:cNvCxnSpPr/>
      </xdr:nvCxnSpPr>
      <xdr:spPr>
        <a:xfrm flipV="1">
          <a:off x="21323300" y="176147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121738</xdr:rowOff>
    </xdr:from>
    <xdr:to>
      <xdr:col>107</xdr:col>
      <xdr:colOff>101600</xdr:colOff>
      <xdr:row>103</xdr:row>
      <xdr:rowOff>51888</xdr:rowOff>
    </xdr:to>
    <xdr:sp macro="" textlink="">
      <xdr:nvSpPr>
        <xdr:cNvPr id="825" name="楕円 824"/>
        <xdr:cNvSpPr/>
      </xdr:nvSpPr>
      <xdr:spPr>
        <a:xfrm>
          <a:off x="20383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139881</xdr:rowOff>
    </xdr:from>
    <xdr:to>
      <xdr:col>111</xdr:col>
      <xdr:colOff>177800</xdr:colOff>
      <xdr:row>103</xdr:row>
      <xdr:rowOff>1088</xdr:rowOff>
    </xdr:to>
    <xdr:cxnSp macro="">
      <xdr:nvCxnSpPr>
        <xdr:cNvPr id="826" name="直線コネクタ 825"/>
        <xdr:cNvCxnSpPr/>
      </xdr:nvCxnSpPr>
      <xdr:spPr>
        <a:xfrm flipV="1">
          <a:off x="20434300" y="176277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27"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28"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29"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35758</xdr:rowOff>
    </xdr:from>
    <xdr:ext cx="469744" cy="259045"/>
    <xdr:sp macro="" textlink="">
      <xdr:nvSpPr>
        <xdr:cNvPr id="830" name="n_1mainValue【庁舎】&#10;一人当たり面積"/>
        <xdr:cNvSpPr txBox="1"/>
      </xdr:nvSpPr>
      <xdr:spPr>
        <a:xfrm>
          <a:off x="21075727" y="173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68415</xdr:rowOff>
    </xdr:from>
    <xdr:ext cx="469744" cy="259045"/>
    <xdr:sp macro="" textlink="">
      <xdr:nvSpPr>
        <xdr:cNvPr id="831" name="n_2mainValue【庁舎】&#10;一人当たり面積"/>
        <xdr:cNvSpPr txBox="1"/>
      </xdr:nvSpPr>
      <xdr:spPr>
        <a:xfrm>
          <a:off x="20199427" y="173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消防施設、保健センター、庁舎、一般廃棄物処理場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消防施設について、当町の面積が広く各地域に存在していることから、施設の統廃合を進めるとともに、必要性、緊急性に応じて随時更新していく。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保健センター、市民会館、体育館・プール、福祉施設、図書館について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も公共施設再配置計画に基づいて施設の統廃合、長寿命化に取り組んでいくこと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しているので、今後、有形固定資産減価償却率や一人当たりの床面積について減少していくと予想される。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U19" sqref="AU19:AX19"/>
    </sheetView>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641" t="s">
        <v>80</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641"/>
      <c r="CN1" s="641"/>
      <c r="CO1" s="641"/>
      <c r="CP1" s="641"/>
      <c r="CQ1" s="641"/>
      <c r="CR1" s="641"/>
      <c r="CS1" s="641"/>
      <c r="CT1" s="641"/>
      <c r="CU1" s="641"/>
      <c r="CV1" s="641"/>
      <c r="CW1" s="641"/>
      <c r="CX1" s="641"/>
      <c r="CY1" s="641"/>
      <c r="CZ1" s="641"/>
      <c r="DA1" s="641"/>
      <c r="DB1" s="641"/>
      <c r="DC1" s="641"/>
      <c r="DD1" s="641"/>
      <c r="DE1" s="641"/>
      <c r="DF1" s="641"/>
      <c r="DG1" s="641"/>
      <c r="DH1" s="641"/>
      <c r="DI1" s="641"/>
      <c r="DJ1" s="183"/>
      <c r="DK1" s="183"/>
      <c r="DL1" s="183"/>
      <c r="DM1" s="183"/>
      <c r="DN1" s="183"/>
      <c r="DO1" s="183"/>
    </row>
    <row r="2" spans="1:119" ht="24.75" thickBot="1">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642" t="s">
        <v>82</v>
      </c>
      <c r="C3" s="643"/>
      <c r="D3" s="643"/>
      <c r="E3" s="644"/>
      <c r="F3" s="644"/>
      <c r="G3" s="644"/>
      <c r="H3" s="644"/>
      <c r="I3" s="644"/>
      <c r="J3" s="644"/>
      <c r="K3" s="644"/>
      <c r="L3" s="644" t="s">
        <v>83</v>
      </c>
      <c r="M3" s="644"/>
      <c r="N3" s="644"/>
      <c r="O3" s="644"/>
      <c r="P3" s="644"/>
      <c r="Q3" s="644"/>
      <c r="R3" s="647"/>
      <c r="S3" s="647"/>
      <c r="T3" s="647"/>
      <c r="U3" s="647"/>
      <c r="V3" s="648"/>
      <c r="W3" s="541" t="s">
        <v>84</v>
      </c>
      <c r="X3" s="542"/>
      <c r="Y3" s="542"/>
      <c r="Z3" s="542"/>
      <c r="AA3" s="542"/>
      <c r="AB3" s="643"/>
      <c r="AC3" s="647" t="s">
        <v>85</v>
      </c>
      <c r="AD3" s="542"/>
      <c r="AE3" s="542"/>
      <c r="AF3" s="542"/>
      <c r="AG3" s="542"/>
      <c r="AH3" s="542"/>
      <c r="AI3" s="542"/>
      <c r="AJ3" s="542"/>
      <c r="AK3" s="542"/>
      <c r="AL3" s="609"/>
      <c r="AM3" s="541" t="s">
        <v>86</v>
      </c>
      <c r="AN3" s="542"/>
      <c r="AO3" s="542"/>
      <c r="AP3" s="542"/>
      <c r="AQ3" s="542"/>
      <c r="AR3" s="542"/>
      <c r="AS3" s="542"/>
      <c r="AT3" s="542"/>
      <c r="AU3" s="542"/>
      <c r="AV3" s="542"/>
      <c r="AW3" s="542"/>
      <c r="AX3" s="609"/>
      <c r="AY3" s="601" t="s">
        <v>1</v>
      </c>
      <c r="AZ3" s="602"/>
      <c r="BA3" s="602"/>
      <c r="BB3" s="602"/>
      <c r="BC3" s="602"/>
      <c r="BD3" s="602"/>
      <c r="BE3" s="602"/>
      <c r="BF3" s="602"/>
      <c r="BG3" s="602"/>
      <c r="BH3" s="602"/>
      <c r="BI3" s="602"/>
      <c r="BJ3" s="602"/>
      <c r="BK3" s="602"/>
      <c r="BL3" s="602"/>
      <c r="BM3" s="651"/>
      <c r="BN3" s="541" t="s">
        <v>87</v>
      </c>
      <c r="BO3" s="542"/>
      <c r="BP3" s="542"/>
      <c r="BQ3" s="542"/>
      <c r="BR3" s="542"/>
      <c r="BS3" s="542"/>
      <c r="BT3" s="542"/>
      <c r="BU3" s="609"/>
      <c r="BV3" s="541" t="s">
        <v>88</v>
      </c>
      <c r="BW3" s="542"/>
      <c r="BX3" s="542"/>
      <c r="BY3" s="542"/>
      <c r="BZ3" s="542"/>
      <c r="CA3" s="542"/>
      <c r="CB3" s="542"/>
      <c r="CC3" s="609"/>
      <c r="CD3" s="601" t="s">
        <v>1</v>
      </c>
      <c r="CE3" s="602"/>
      <c r="CF3" s="602"/>
      <c r="CG3" s="602"/>
      <c r="CH3" s="602"/>
      <c r="CI3" s="602"/>
      <c r="CJ3" s="602"/>
      <c r="CK3" s="602"/>
      <c r="CL3" s="602"/>
      <c r="CM3" s="602"/>
      <c r="CN3" s="602"/>
      <c r="CO3" s="602"/>
      <c r="CP3" s="602"/>
      <c r="CQ3" s="602"/>
      <c r="CR3" s="602"/>
      <c r="CS3" s="651"/>
      <c r="CT3" s="541" t="s">
        <v>89</v>
      </c>
      <c r="CU3" s="542"/>
      <c r="CV3" s="542"/>
      <c r="CW3" s="542"/>
      <c r="CX3" s="542"/>
      <c r="CY3" s="542"/>
      <c r="CZ3" s="542"/>
      <c r="DA3" s="609"/>
      <c r="DB3" s="541" t="s">
        <v>90</v>
      </c>
      <c r="DC3" s="542"/>
      <c r="DD3" s="542"/>
      <c r="DE3" s="542"/>
      <c r="DF3" s="542"/>
      <c r="DG3" s="542"/>
      <c r="DH3" s="542"/>
      <c r="DI3" s="609"/>
      <c r="DJ3" s="182"/>
      <c r="DK3" s="182"/>
      <c r="DL3" s="182"/>
      <c r="DM3" s="182"/>
      <c r="DN3" s="182"/>
      <c r="DO3" s="182"/>
    </row>
    <row r="4" spans="1:119" ht="18.75" customHeight="1">
      <c r="A4" s="183"/>
      <c r="B4" s="617"/>
      <c r="C4" s="618"/>
      <c r="D4" s="618"/>
      <c r="E4" s="619"/>
      <c r="F4" s="619"/>
      <c r="G4" s="619"/>
      <c r="H4" s="619"/>
      <c r="I4" s="619"/>
      <c r="J4" s="619"/>
      <c r="K4" s="619"/>
      <c r="L4" s="619"/>
      <c r="M4" s="619"/>
      <c r="N4" s="619"/>
      <c r="O4" s="619"/>
      <c r="P4" s="619"/>
      <c r="Q4" s="619"/>
      <c r="R4" s="623"/>
      <c r="S4" s="623"/>
      <c r="T4" s="623"/>
      <c r="U4" s="623"/>
      <c r="V4" s="624"/>
      <c r="W4" s="610"/>
      <c r="X4" s="424"/>
      <c r="Y4" s="424"/>
      <c r="Z4" s="424"/>
      <c r="AA4" s="424"/>
      <c r="AB4" s="618"/>
      <c r="AC4" s="623"/>
      <c r="AD4" s="424"/>
      <c r="AE4" s="424"/>
      <c r="AF4" s="424"/>
      <c r="AG4" s="424"/>
      <c r="AH4" s="424"/>
      <c r="AI4" s="424"/>
      <c r="AJ4" s="424"/>
      <c r="AK4" s="424"/>
      <c r="AL4" s="611"/>
      <c r="AM4" s="568"/>
      <c r="AN4" s="478"/>
      <c r="AO4" s="478"/>
      <c r="AP4" s="478"/>
      <c r="AQ4" s="478"/>
      <c r="AR4" s="478"/>
      <c r="AS4" s="478"/>
      <c r="AT4" s="478"/>
      <c r="AU4" s="478"/>
      <c r="AV4" s="478"/>
      <c r="AW4" s="478"/>
      <c r="AX4" s="650"/>
      <c r="AY4" s="454" t="s">
        <v>91</v>
      </c>
      <c r="AZ4" s="455"/>
      <c r="BA4" s="455"/>
      <c r="BB4" s="455"/>
      <c r="BC4" s="455"/>
      <c r="BD4" s="455"/>
      <c r="BE4" s="455"/>
      <c r="BF4" s="455"/>
      <c r="BG4" s="455"/>
      <c r="BH4" s="455"/>
      <c r="BI4" s="455"/>
      <c r="BJ4" s="455"/>
      <c r="BK4" s="455"/>
      <c r="BL4" s="455"/>
      <c r="BM4" s="456"/>
      <c r="BN4" s="457">
        <v>12549105</v>
      </c>
      <c r="BO4" s="458"/>
      <c r="BP4" s="458"/>
      <c r="BQ4" s="458"/>
      <c r="BR4" s="458"/>
      <c r="BS4" s="458"/>
      <c r="BT4" s="458"/>
      <c r="BU4" s="459"/>
      <c r="BV4" s="457">
        <v>13068304</v>
      </c>
      <c r="BW4" s="458"/>
      <c r="BX4" s="458"/>
      <c r="BY4" s="458"/>
      <c r="BZ4" s="458"/>
      <c r="CA4" s="458"/>
      <c r="CB4" s="458"/>
      <c r="CC4" s="459"/>
      <c r="CD4" s="635" t="s">
        <v>92</v>
      </c>
      <c r="CE4" s="636"/>
      <c r="CF4" s="636"/>
      <c r="CG4" s="636"/>
      <c r="CH4" s="636"/>
      <c r="CI4" s="636"/>
      <c r="CJ4" s="636"/>
      <c r="CK4" s="636"/>
      <c r="CL4" s="636"/>
      <c r="CM4" s="636"/>
      <c r="CN4" s="636"/>
      <c r="CO4" s="636"/>
      <c r="CP4" s="636"/>
      <c r="CQ4" s="636"/>
      <c r="CR4" s="636"/>
      <c r="CS4" s="637"/>
      <c r="CT4" s="638">
        <v>10.6</v>
      </c>
      <c r="CU4" s="639"/>
      <c r="CV4" s="639"/>
      <c r="CW4" s="639"/>
      <c r="CX4" s="639"/>
      <c r="CY4" s="639"/>
      <c r="CZ4" s="639"/>
      <c r="DA4" s="640"/>
      <c r="DB4" s="638">
        <v>10.4</v>
      </c>
      <c r="DC4" s="639"/>
      <c r="DD4" s="639"/>
      <c r="DE4" s="639"/>
      <c r="DF4" s="639"/>
      <c r="DG4" s="639"/>
      <c r="DH4" s="639"/>
      <c r="DI4" s="640"/>
      <c r="DJ4" s="182"/>
      <c r="DK4" s="182"/>
      <c r="DL4" s="182"/>
      <c r="DM4" s="182"/>
      <c r="DN4" s="182"/>
      <c r="DO4" s="182"/>
    </row>
    <row r="5" spans="1:119" ht="18.75" customHeight="1">
      <c r="A5" s="183"/>
      <c r="B5" s="645"/>
      <c r="C5" s="479"/>
      <c r="D5" s="479"/>
      <c r="E5" s="646"/>
      <c r="F5" s="646"/>
      <c r="G5" s="646"/>
      <c r="H5" s="646"/>
      <c r="I5" s="646"/>
      <c r="J5" s="646"/>
      <c r="K5" s="646"/>
      <c r="L5" s="646"/>
      <c r="M5" s="646"/>
      <c r="N5" s="646"/>
      <c r="O5" s="646"/>
      <c r="P5" s="646"/>
      <c r="Q5" s="646"/>
      <c r="R5" s="477"/>
      <c r="S5" s="477"/>
      <c r="T5" s="477"/>
      <c r="U5" s="477"/>
      <c r="V5" s="649"/>
      <c r="W5" s="568"/>
      <c r="X5" s="478"/>
      <c r="Y5" s="478"/>
      <c r="Z5" s="478"/>
      <c r="AA5" s="478"/>
      <c r="AB5" s="479"/>
      <c r="AC5" s="477"/>
      <c r="AD5" s="478"/>
      <c r="AE5" s="478"/>
      <c r="AF5" s="478"/>
      <c r="AG5" s="478"/>
      <c r="AH5" s="478"/>
      <c r="AI5" s="478"/>
      <c r="AJ5" s="478"/>
      <c r="AK5" s="478"/>
      <c r="AL5" s="650"/>
      <c r="AM5" s="531" t="s">
        <v>93</v>
      </c>
      <c r="AN5" s="436"/>
      <c r="AO5" s="436"/>
      <c r="AP5" s="436"/>
      <c r="AQ5" s="436"/>
      <c r="AR5" s="436"/>
      <c r="AS5" s="436"/>
      <c r="AT5" s="437"/>
      <c r="AU5" s="519" t="s">
        <v>94</v>
      </c>
      <c r="AV5" s="520"/>
      <c r="AW5" s="520"/>
      <c r="AX5" s="520"/>
      <c r="AY5" s="442" t="s">
        <v>95</v>
      </c>
      <c r="AZ5" s="443"/>
      <c r="BA5" s="443"/>
      <c r="BB5" s="443"/>
      <c r="BC5" s="443"/>
      <c r="BD5" s="443"/>
      <c r="BE5" s="443"/>
      <c r="BF5" s="443"/>
      <c r="BG5" s="443"/>
      <c r="BH5" s="443"/>
      <c r="BI5" s="443"/>
      <c r="BJ5" s="443"/>
      <c r="BK5" s="443"/>
      <c r="BL5" s="443"/>
      <c r="BM5" s="444"/>
      <c r="BN5" s="462">
        <v>11826812</v>
      </c>
      <c r="BO5" s="463"/>
      <c r="BP5" s="463"/>
      <c r="BQ5" s="463"/>
      <c r="BR5" s="463"/>
      <c r="BS5" s="463"/>
      <c r="BT5" s="463"/>
      <c r="BU5" s="464"/>
      <c r="BV5" s="462">
        <v>11781761</v>
      </c>
      <c r="BW5" s="463"/>
      <c r="BX5" s="463"/>
      <c r="BY5" s="463"/>
      <c r="BZ5" s="463"/>
      <c r="CA5" s="463"/>
      <c r="CB5" s="463"/>
      <c r="CC5" s="464"/>
      <c r="CD5" s="471" t="s">
        <v>96</v>
      </c>
      <c r="CE5" s="472"/>
      <c r="CF5" s="472"/>
      <c r="CG5" s="472"/>
      <c r="CH5" s="472"/>
      <c r="CI5" s="472"/>
      <c r="CJ5" s="472"/>
      <c r="CK5" s="472"/>
      <c r="CL5" s="472"/>
      <c r="CM5" s="472"/>
      <c r="CN5" s="472"/>
      <c r="CO5" s="472"/>
      <c r="CP5" s="472"/>
      <c r="CQ5" s="472"/>
      <c r="CR5" s="472"/>
      <c r="CS5" s="473"/>
      <c r="CT5" s="432">
        <v>86.8</v>
      </c>
      <c r="CU5" s="433"/>
      <c r="CV5" s="433"/>
      <c r="CW5" s="433"/>
      <c r="CX5" s="433"/>
      <c r="CY5" s="433"/>
      <c r="CZ5" s="433"/>
      <c r="DA5" s="434"/>
      <c r="DB5" s="432">
        <v>85.5</v>
      </c>
      <c r="DC5" s="433"/>
      <c r="DD5" s="433"/>
      <c r="DE5" s="433"/>
      <c r="DF5" s="433"/>
      <c r="DG5" s="433"/>
      <c r="DH5" s="433"/>
      <c r="DI5" s="434"/>
      <c r="DJ5" s="182"/>
      <c r="DK5" s="182"/>
      <c r="DL5" s="182"/>
      <c r="DM5" s="182"/>
      <c r="DN5" s="182"/>
      <c r="DO5" s="182"/>
    </row>
    <row r="6" spans="1:119" ht="18.75" customHeight="1">
      <c r="A6" s="183"/>
      <c r="B6" s="615" t="s">
        <v>97</v>
      </c>
      <c r="C6" s="476"/>
      <c r="D6" s="476"/>
      <c r="E6" s="616"/>
      <c r="F6" s="616"/>
      <c r="G6" s="616"/>
      <c r="H6" s="616"/>
      <c r="I6" s="616"/>
      <c r="J6" s="616"/>
      <c r="K6" s="616"/>
      <c r="L6" s="616" t="s">
        <v>98</v>
      </c>
      <c r="M6" s="616"/>
      <c r="N6" s="616"/>
      <c r="O6" s="616"/>
      <c r="P6" s="616"/>
      <c r="Q6" s="616"/>
      <c r="R6" s="500"/>
      <c r="S6" s="500"/>
      <c r="T6" s="500"/>
      <c r="U6" s="500"/>
      <c r="V6" s="622"/>
      <c r="W6" s="553" t="s">
        <v>99</v>
      </c>
      <c r="X6" s="475"/>
      <c r="Y6" s="475"/>
      <c r="Z6" s="475"/>
      <c r="AA6" s="475"/>
      <c r="AB6" s="476"/>
      <c r="AC6" s="627" t="s">
        <v>100</v>
      </c>
      <c r="AD6" s="628"/>
      <c r="AE6" s="628"/>
      <c r="AF6" s="628"/>
      <c r="AG6" s="628"/>
      <c r="AH6" s="628"/>
      <c r="AI6" s="628"/>
      <c r="AJ6" s="628"/>
      <c r="AK6" s="628"/>
      <c r="AL6" s="629"/>
      <c r="AM6" s="531" t="s">
        <v>101</v>
      </c>
      <c r="AN6" s="436"/>
      <c r="AO6" s="436"/>
      <c r="AP6" s="436"/>
      <c r="AQ6" s="436"/>
      <c r="AR6" s="436"/>
      <c r="AS6" s="436"/>
      <c r="AT6" s="437"/>
      <c r="AU6" s="519" t="s">
        <v>94</v>
      </c>
      <c r="AV6" s="520"/>
      <c r="AW6" s="520"/>
      <c r="AX6" s="520"/>
      <c r="AY6" s="442" t="s">
        <v>102</v>
      </c>
      <c r="AZ6" s="443"/>
      <c r="BA6" s="443"/>
      <c r="BB6" s="443"/>
      <c r="BC6" s="443"/>
      <c r="BD6" s="443"/>
      <c r="BE6" s="443"/>
      <c r="BF6" s="443"/>
      <c r="BG6" s="443"/>
      <c r="BH6" s="443"/>
      <c r="BI6" s="443"/>
      <c r="BJ6" s="443"/>
      <c r="BK6" s="443"/>
      <c r="BL6" s="443"/>
      <c r="BM6" s="444"/>
      <c r="BN6" s="462">
        <v>722293</v>
      </c>
      <c r="BO6" s="463"/>
      <c r="BP6" s="463"/>
      <c r="BQ6" s="463"/>
      <c r="BR6" s="463"/>
      <c r="BS6" s="463"/>
      <c r="BT6" s="463"/>
      <c r="BU6" s="464"/>
      <c r="BV6" s="462">
        <v>1286543</v>
      </c>
      <c r="BW6" s="463"/>
      <c r="BX6" s="463"/>
      <c r="BY6" s="463"/>
      <c r="BZ6" s="463"/>
      <c r="CA6" s="463"/>
      <c r="CB6" s="463"/>
      <c r="CC6" s="464"/>
      <c r="CD6" s="471" t="s">
        <v>103</v>
      </c>
      <c r="CE6" s="472"/>
      <c r="CF6" s="472"/>
      <c r="CG6" s="472"/>
      <c r="CH6" s="472"/>
      <c r="CI6" s="472"/>
      <c r="CJ6" s="472"/>
      <c r="CK6" s="472"/>
      <c r="CL6" s="472"/>
      <c r="CM6" s="472"/>
      <c r="CN6" s="472"/>
      <c r="CO6" s="472"/>
      <c r="CP6" s="472"/>
      <c r="CQ6" s="472"/>
      <c r="CR6" s="472"/>
      <c r="CS6" s="473"/>
      <c r="CT6" s="612">
        <v>91.1</v>
      </c>
      <c r="CU6" s="613"/>
      <c r="CV6" s="613"/>
      <c r="CW6" s="613"/>
      <c r="CX6" s="613"/>
      <c r="CY6" s="613"/>
      <c r="CZ6" s="613"/>
      <c r="DA6" s="614"/>
      <c r="DB6" s="612">
        <v>89.9</v>
      </c>
      <c r="DC6" s="613"/>
      <c r="DD6" s="613"/>
      <c r="DE6" s="613"/>
      <c r="DF6" s="613"/>
      <c r="DG6" s="613"/>
      <c r="DH6" s="613"/>
      <c r="DI6" s="614"/>
      <c r="DJ6" s="182"/>
      <c r="DK6" s="182"/>
      <c r="DL6" s="182"/>
      <c r="DM6" s="182"/>
      <c r="DN6" s="182"/>
      <c r="DO6" s="182"/>
    </row>
    <row r="7" spans="1:119" ht="18.75" customHeight="1">
      <c r="A7" s="183"/>
      <c r="B7" s="617"/>
      <c r="C7" s="618"/>
      <c r="D7" s="618"/>
      <c r="E7" s="619"/>
      <c r="F7" s="619"/>
      <c r="G7" s="619"/>
      <c r="H7" s="619"/>
      <c r="I7" s="619"/>
      <c r="J7" s="619"/>
      <c r="K7" s="619"/>
      <c r="L7" s="619"/>
      <c r="M7" s="619"/>
      <c r="N7" s="619"/>
      <c r="O7" s="619"/>
      <c r="P7" s="619"/>
      <c r="Q7" s="619"/>
      <c r="R7" s="623"/>
      <c r="S7" s="623"/>
      <c r="T7" s="623"/>
      <c r="U7" s="623"/>
      <c r="V7" s="624"/>
      <c r="W7" s="610"/>
      <c r="X7" s="424"/>
      <c r="Y7" s="424"/>
      <c r="Z7" s="424"/>
      <c r="AA7" s="424"/>
      <c r="AB7" s="618"/>
      <c r="AC7" s="630"/>
      <c r="AD7" s="425"/>
      <c r="AE7" s="425"/>
      <c r="AF7" s="425"/>
      <c r="AG7" s="425"/>
      <c r="AH7" s="425"/>
      <c r="AI7" s="425"/>
      <c r="AJ7" s="425"/>
      <c r="AK7" s="425"/>
      <c r="AL7" s="631"/>
      <c r="AM7" s="531" t="s">
        <v>104</v>
      </c>
      <c r="AN7" s="436"/>
      <c r="AO7" s="436"/>
      <c r="AP7" s="436"/>
      <c r="AQ7" s="436"/>
      <c r="AR7" s="436"/>
      <c r="AS7" s="436"/>
      <c r="AT7" s="437"/>
      <c r="AU7" s="519" t="s">
        <v>94</v>
      </c>
      <c r="AV7" s="520"/>
      <c r="AW7" s="520"/>
      <c r="AX7" s="520"/>
      <c r="AY7" s="442" t="s">
        <v>105</v>
      </c>
      <c r="AZ7" s="443"/>
      <c r="BA7" s="443"/>
      <c r="BB7" s="443"/>
      <c r="BC7" s="443"/>
      <c r="BD7" s="443"/>
      <c r="BE7" s="443"/>
      <c r="BF7" s="443"/>
      <c r="BG7" s="443"/>
      <c r="BH7" s="443"/>
      <c r="BI7" s="443"/>
      <c r="BJ7" s="443"/>
      <c r="BK7" s="443"/>
      <c r="BL7" s="443"/>
      <c r="BM7" s="444"/>
      <c r="BN7" s="462">
        <v>21355</v>
      </c>
      <c r="BO7" s="463"/>
      <c r="BP7" s="463"/>
      <c r="BQ7" s="463"/>
      <c r="BR7" s="463"/>
      <c r="BS7" s="463"/>
      <c r="BT7" s="463"/>
      <c r="BU7" s="464"/>
      <c r="BV7" s="462">
        <v>588779</v>
      </c>
      <c r="BW7" s="463"/>
      <c r="BX7" s="463"/>
      <c r="BY7" s="463"/>
      <c r="BZ7" s="463"/>
      <c r="CA7" s="463"/>
      <c r="CB7" s="463"/>
      <c r="CC7" s="464"/>
      <c r="CD7" s="471" t="s">
        <v>106</v>
      </c>
      <c r="CE7" s="472"/>
      <c r="CF7" s="472"/>
      <c r="CG7" s="472"/>
      <c r="CH7" s="472"/>
      <c r="CI7" s="472"/>
      <c r="CJ7" s="472"/>
      <c r="CK7" s="472"/>
      <c r="CL7" s="472"/>
      <c r="CM7" s="472"/>
      <c r="CN7" s="472"/>
      <c r="CO7" s="472"/>
      <c r="CP7" s="472"/>
      <c r="CQ7" s="472"/>
      <c r="CR7" s="472"/>
      <c r="CS7" s="473"/>
      <c r="CT7" s="462">
        <v>6636994</v>
      </c>
      <c r="CU7" s="463"/>
      <c r="CV7" s="463"/>
      <c r="CW7" s="463"/>
      <c r="CX7" s="463"/>
      <c r="CY7" s="463"/>
      <c r="CZ7" s="463"/>
      <c r="DA7" s="464"/>
      <c r="DB7" s="462">
        <v>6719915</v>
      </c>
      <c r="DC7" s="463"/>
      <c r="DD7" s="463"/>
      <c r="DE7" s="463"/>
      <c r="DF7" s="463"/>
      <c r="DG7" s="463"/>
      <c r="DH7" s="463"/>
      <c r="DI7" s="464"/>
      <c r="DJ7" s="182"/>
      <c r="DK7" s="182"/>
      <c r="DL7" s="182"/>
      <c r="DM7" s="182"/>
      <c r="DN7" s="182"/>
      <c r="DO7" s="182"/>
    </row>
    <row r="8" spans="1:119" ht="18.75" customHeight="1" thickBot="1">
      <c r="A8" s="183"/>
      <c r="B8" s="620"/>
      <c r="C8" s="554"/>
      <c r="D8" s="554"/>
      <c r="E8" s="621"/>
      <c r="F8" s="621"/>
      <c r="G8" s="621"/>
      <c r="H8" s="621"/>
      <c r="I8" s="621"/>
      <c r="J8" s="621"/>
      <c r="K8" s="621"/>
      <c r="L8" s="621"/>
      <c r="M8" s="621"/>
      <c r="N8" s="621"/>
      <c r="O8" s="621"/>
      <c r="P8" s="621"/>
      <c r="Q8" s="621"/>
      <c r="R8" s="625"/>
      <c r="S8" s="625"/>
      <c r="T8" s="625"/>
      <c r="U8" s="625"/>
      <c r="V8" s="626"/>
      <c r="W8" s="543"/>
      <c r="X8" s="544"/>
      <c r="Y8" s="544"/>
      <c r="Z8" s="544"/>
      <c r="AA8" s="544"/>
      <c r="AB8" s="554"/>
      <c r="AC8" s="632"/>
      <c r="AD8" s="633"/>
      <c r="AE8" s="633"/>
      <c r="AF8" s="633"/>
      <c r="AG8" s="633"/>
      <c r="AH8" s="633"/>
      <c r="AI8" s="633"/>
      <c r="AJ8" s="633"/>
      <c r="AK8" s="633"/>
      <c r="AL8" s="634"/>
      <c r="AM8" s="531" t="s">
        <v>107</v>
      </c>
      <c r="AN8" s="436"/>
      <c r="AO8" s="436"/>
      <c r="AP8" s="436"/>
      <c r="AQ8" s="436"/>
      <c r="AR8" s="436"/>
      <c r="AS8" s="436"/>
      <c r="AT8" s="437"/>
      <c r="AU8" s="519" t="s">
        <v>94</v>
      </c>
      <c r="AV8" s="520"/>
      <c r="AW8" s="520"/>
      <c r="AX8" s="520"/>
      <c r="AY8" s="442" t="s">
        <v>108</v>
      </c>
      <c r="AZ8" s="443"/>
      <c r="BA8" s="443"/>
      <c r="BB8" s="443"/>
      <c r="BC8" s="443"/>
      <c r="BD8" s="443"/>
      <c r="BE8" s="443"/>
      <c r="BF8" s="443"/>
      <c r="BG8" s="443"/>
      <c r="BH8" s="443"/>
      <c r="BI8" s="443"/>
      <c r="BJ8" s="443"/>
      <c r="BK8" s="443"/>
      <c r="BL8" s="443"/>
      <c r="BM8" s="444"/>
      <c r="BN8" s="462">
        <v>700938</v>
      </c>
      <c r="BO8" s="463"/>
      <c r="BP8" s="463"/>
      <c r="BQ8" s="463"/>
      <c r="BR8" s="463"/>
      <c r="BS8" s="463"/>
      <c r="BT8" s="463"/>
      <c r="BU8" s="464"/>
      <c r="BV8" s="462">
        <v>697764</v>
      </c>
      <c r="BW8" s="463"/>
      <c r="BX8" s="463"/>
      <c r="BY8" s="463"/>
      <c r="BZ8" s="463"/>
      <c r="CA8" s="463"/>
      <c r="CB8" s="463"/>
      <c r="CC8" s="464"/>
      <c r="CD8" s="471" t="s">
        <v>109</v>
      </c>
      <c r="CE8" s="472"/>
      <c r="CF8" s="472"/>
      <c r="CG8" s="472"/>
      <c r="CH8" s="472"/>
      <c r="CI8" s="472"/>
      <c r="CJ8" s="472"/>
      <c r="CK8" s="472"/>
      <c r="CL8" s="472"/>
      <c r="CM8" s="472"/>
      <c r="CN8" s="472"/>
      <c r="CO8" s="472"/>
      <c r="CP8" s="472"/>
      <c r="CQ8" s="472"/>
      <c r="CR8" s="472"/>
      <c r="CS8" s="473"/>
      <c r="CT8" s="575">
        <v>0.37</v>
      </c>
      <c r="CU8" s="576"/>
      <c r="CV8" s="576"/>
      <c r="CW8" s="576"/>
      <c r="CX8" s="576"/>
      <c r="CY8" s="576"/>
      <c r="CZ8" s="576"/>
      <c r="DA8" s="577"/>
      <c r="DB8" s="575">
        <v>0.38</v>
      </c>
      <c r="DC8" s="576"/>
      <c r="DD8" s="576"/>
      <c r="DE8" s="576"/>
      <c r="DF8" s="576"/>
      <c r="DG8" s="576"/>
      <c r="DH8" s="576"/>
      <c r="DI8" s="577"/>
      <c r="DJ8" s="182"/>
      <c r="DK8" s="182"/>
      <c r="DL8" s="182"/>
      <c r="DM8" s="182"/>
      <c r="DN8" s="182"/>
      <c r="DO8" s="182"/>
    </row>
    <row r="9" spans="1:119" ht="18.75" customHeight="1" thickBot="1">
      <c r="A9" s="183"/>
      <c r="B9" s="601" t="s">
        <v>110</v>
      </c>
      <c r="C9" s="602"/>
      <c r="D9" s="602"/>
      <c r="E9" s="602"/>
      <c r="F9" s="602"/>
      <c r="G9" s="602"/>
      <c r="H9" s="602"/>
      <c r="I9" s="602"/>
      <c r="J9" s="602"/>
      <c r="K9" s="525"/>
      <c r="L9" s="603" t="s">
        <v>111</v>
      </c>
      <c r="M9" s="604"/>
      <c r="N9" s="604"/>
      <c r="O9" s="604"/>
      <c r="P9" s="604"/>
      <c r="Q9" s="605"/>
      <c r="R9" s="606">
        <v>20243</v>
      </c>
      <c r="S9" s="607"/>
      <c r="T9" s="607"/>
      <c r="U9" s="607"/>
      <c r="V9" s="608"/>
      <c r="W9" s="541" t="s">
        <v>112</v>
      </c>
      <c r="X9" s="542"/>
      <c r="Y9" s="542"/>
      <c r="Z9" s="542"/>
      <c r="AA9" s="542"/>
      <c r="AB9" s="542"/>
      <c r="AC9" s="542"/>
      <c r="AD9" s="542"/>
      <c r="AE9" s="542"/>
      <c r="AF9" s="542"/>
      <c r="AG9" s="542"/>
      <c r="AH9" s="542"/>
      <c r="AI9" s="542"/>
      <c r="AJ9" s="542"/>
      <c r="AK9" s="542"/>
      <c r="AL9" s="609"/>
      <c r="AM9" s="531" t="s">
        <v>113</v>
      </c>
      <c r="AN9" s="436"/>
      <c r="AO9" s="436"/>
      <c r="AP9" s="436"/>
      <c r="AQ9" s="436"/>
      <c r="AR9" s="436"/>
      <c r="AS9" s="436"/>
      <c r="AT9" s="437"/>
      <c r="AU9" s="519" t="s">
        <v>114</v>
      </c>
      <c r="AV9" s="520"/>
      <c r="AW9" s="520"/>
      <c r="AX9" s="520"/>
      <c r="AY9" s="442" t="s">
        <v>115</v>
      </c>
      <c r="AZ9" s="443"/>
      <c r="BA9" s="443"/>
      <c r="BB9" s="443"/>
      <c r="BC9" s="443"/>
      <c r="BD9" s="443"/>
      <c r="BE9" s="443"/>
      <c r="BF9" s="443"/>
      <c r="BG9" s="443"/>
      <c r="BH9" s="443"/>
      <c r="BI9" s="443"/>
      <c r="BJ9" s="443"/>
      <c r="BK9" s="443"/>
      <c r="BL9" s="443"/>
      <c r="BM9" s="444"/>
      <c r="BN9" s="462">
        <v>3174</v>
      </c>
      <c r="BO9" s="463"/>
      <c r="BP9" s="463"/>
      <c r="BQ9" s="463"/>
      <c r="BR9" s="463"/>
      <c r="BS9" s="463"/>
      <c r="BT9" s="463"/>
      <c r="BU9" s="464"/>
      <c r="BV9" s="462">
        <v>-161657</v>
      </c>
      <c r="BW9" s="463"/>
      <c r="BX9" s="463"/>
      <c r="BY9" s="463"/>
      <c r="BZ9" s="463"/>
      <c r="CA9" s="463"/>
      <c r="CB9" s="463"/>
      <c r="CC9" s="464"/>
      <c r="CD9" s="471" t="s">
        <v>116</v>
      </c>
      <c r="CE9" s="472"/>
      <c r="CF9" s="472"/>
      <c r="CG9" s="472"/>
      <c r="CH9" s="472"/>
      <c r="CI9" s="472"/>
      <c r="CJ9" s="472"/>
      <c r="CK9" s="472"/>
      <c r="CL9" s="472"/>
      <c r="CM9" s="472"/>
      <c r="CN9" s="472"/>
      <c r="CO9" s="472"/>
      <c r="CP9" s="472"/>
      <c r="CQ9" s="472"/>
      <c r="CR9" s="472"/>
      <c r="CS9" s="473"/>
      <c r="CT9" s="432">
        <v>10.3</v>
      </c>
      <c r="CU9" s="433"/>
      <c r="CV9" s="433"/>
      <c r="CW9" s="433"/>
      <c r="CX9" s="433"/>
      <c r="CY9" s="433"/>
      <c r="CZ9" s="433"/>
      <c r="DA9" s="434"/>
      <c r="DB9" s="432">
        <v>9</v>
      </c>
      <c r="DC9" s="433"/>
      <c r="DD9" s="433"/>
      <c r="DE9" s="433"/>
      <c r="DF9" s="433"/>
      <c r="DG9" s="433"/>
      <c r="DH9" s="433"/>
      <c r="DI9" s="434"/>
      <c r="DJ9" s="182"/>
      <c r="DK9" s="182"/>
      <c r="DL9" s="182"/>
      <c r="DM9" s="182"/>
      <c r="DN9" s="182"/>
      <c r="DO9" s="182"/>
    </row>
    <row r="10" spans="1:119" ht="18.75" customHeight="1" thickBot="1">
      <c r="A10" s="183"/>
      <c r="B10" s="601"/>
      <c r="C10" s="602"/>
      <c r="D10" s="602"/>
      <c r="E10" s="602"/>
      <c r="F10" s="602"/>
      <c r="G10" s="602"/>
      <c r="H10" s="602"/>
      <c r="I10" s="602"/>
      <c r="J10" s="602"/>
      <c r="K10" s="525"/>
      <c r="L10" s="435" t="s">
        <v>117</v>
      </c>
      <c r="M10" s="436"/>
      <c r="N10" s="436"/>
      <c r="O10" s="436"/>
      <c r="P10" s="436"/>
      <c r="Q10" s="437"/>
      <c r="R10" s="438">
        <v>21572</v>
      </c>
      <c r="S10" s="439"/>
      <c r="T10" s="439"/>
      <c r="U10" s="439"/>
      <c r="V10" s="441"/>
      <c r="W10" s="610"/>
      <c r="X10" s="424"/>
      <c r="Y10" s="424"/>
      <c r="Z10" s="424"/>
      <c r="AA10" s="424"/>
      <c r="AB10" s="424"/>
      <c r="AC10" s="424"/>
      <c r="AD10" s="424"/>
      <c r="AE10" s="424"/>
      <c r="AF10" s="424"/>
      <c r="AG10" s="424"/>
      <c r="AH10" s="424"/>
      <c r="AI10" s="424"/>
      <c r="AJ10" s="424"/>
      <c r="AK10" s="424"/>
      <c r="AL10" s="611"/>
      <c r="AM10" s="531" t="s">
        <v>118</v>
      </c>
      <c r="AN10" s="436"/>
      <c r="AO10" s="436"/>
      <c r="AP10" s="436"/>
      <c r="AQ10" s="436"/>
      <c r="AR10" s="436"/>
      <c r="AS10" s="436"/>
      <c r="AT10" s="437"/>
      <c r="AU10" s="519" t="s">
        <v>119</v>
      </c>
      <c r="AV10" s="520"/>
      <c r="AW10" s="520"/>
      <c r="AX10" s="520"/>
      <c r="AY10" s="442" t="s">
        <v>120</v>
      </c>
      <c r="AZ10" s="443"/>
      <c r="BA10" s="443"/>
      <c r="BB10" s="443"/>
      <c r="BC10" s="443"/>
      <c r="BD10" s="443"/>
      <c r="BE10" s="443"/>
      <c r="BF10" s="443"/>
      <c r="BG10" s="443"/>
      <c r="BH10" s="443"/>
      <c r="BI10" s="443"/>
      <c r="BJ10" s="443"/>
      <c r="BK10" s="443"/>
      <c r="BL10" s="443"/>
      <c r="BM10" s="444"/>
      <c r="BN10" s="462">
        <v>4216</v>
      </c>
      <c r="BO10" s="463"/>
      <c r="BP10" s="463"/>
      <c r="BQ10" s="463"/>
      <c r="BR10" s="463"/>
      <c r="BS10" s="463"/>
      <c r="BT10" s="463"/>
      <c r="BU10" s="464"/>
      <c r="BV10" s="462">
        <v>7048</v>
      </c>
      <c r="BW10" s="463"/>
      <c r="BX10" s="463"/>
      <c r="BY10" s="463"/>
      <c r="BZ10" s="463"/>
      <c r="CA10" s="463"/>
      <c r="CB10" s="463"/>
      <c r="CC10" s="464"/>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601"/>
      <c r="C11" s="602"/>
      <c r="D11" s="602"/>
      <c r="E11" s="602"/>
      <c r="F11" s="602"/>
      <c r="G11" s="602"/>
      <c r="H11" s="602"/>
      <c r="I11" s="602"/>
      <c r="J11" s="602"/>
      <c r="K11" s="525"/>
      <c r="L11" s="508" t="s">
        <v>122</v>
      </c>
      <c r="M11" s="509"/>
      <c r="N11" s="509"/>
      <c r="O11" s="509"/>
      <c r="P11" s="509"/>
      <c r="Q11" s="510"/>
      <c r="R11" s="598" t="s">
        <v>123</v>
      </c>
      <c r="S11" s="599"/>
      <c r="T11" s="599"/>
      <c r="U11" s="599"/>
      <c r="V11" s="600"/>
      <c r="W11" s="610"/>
      <c r="X11" s="424"/>
      <c r="Y11" s="424"/>
      <c r="Z11" s="424"/>
      <c r="AA11" s="424"/>
      <c r="AB11" s="424"/>
      <c r="AC11" s="424"/>
      <c r="AD11" s="424"/>
      <c r="AE11" s="424"/>
      <c r="AF11" s="424"/>
      <c r="AG11" s="424"/>
      <c r="AH11" s="424"/>
      <c r="AI11" s="424"/>
      <c r="AJ11" s="424"/>
      <c r="AK11" s="424"/>
      <c r="AL11" s="611"/>
      <c r="AM11" s="531" t="s">
        <v>124</v>
      </c>
      <c r="AN11" s="436"/>
      <c r="AO11" s="436"/>
      <c r="AP11" s="436"/>
      <c r="AQ11" s="436"/>
      <c r="AR11" s="436"/>
      <c r="AS11" s="436"/>
      <c r="AT11" s="437"/>
      <c r="AU11" s="519" t="s">
        <v>125</v>
      </c>
      <c r="AV11" s="520"/>
      <c r="AW11" s="520"/>
      <c r="AX11" s="520"/>
      <c r="AY11" s="442" t="s">
        <v>126</v>
      </c>
      <c r="AZ11" s="443"/>
      <c r="BA11" s="443"/>
      <c r="BB11" s="443"/>
      <c r="BC11" s="443"/>
      <c r="BD11" s="443"/>
      <c r="BE11" s="443"/>
      <c r="BF11" s="443"/>
      <c r="BG11" s="443"/>
      <c r="BH11" s="443"/>
      <c r="BI11" s="443"/>
      <c r="BJ11" s="443"/>
      <c r="BK11" s="443"/>
      <c r="BL11" s="443"/>
      <c r="BM11" s="444"/>
      <c r="BN11" s="462">
        <v>0</v>
      </c>
      <c r="BO11" s="463"/>
      <c r="BP11" s="463"/>
      <c r="BQ11" s="463"/>
      <c r="BR11" s="463"/>
      <c r="BS11" s="463"/>
      <c r="BT11" s="463"/>
      <c r="BU11" s="464"/>
      <c r="BV11" s="462">
        <v>0</v>
      </c>
      <c r="BW11" s="463"/>
      <c r="BX11" s="463"/>
      <c r="BY11" s="463"/>
      <c r="BZ11" s="463"/>
      <c r="CA11" s="463"/>
      <c r="CB11" s="463"/>
      <c r="CC11" s="464"/>
      <c r="CD11" s="471" t="s">
        <v>127</v>
      </c>
      <c r="CE11" s="472"/>
      <c r="CF11" s="472"/>
      <c r="CG11" s="472"/>
      <c r="CH11" s="472"/>
      <c r="CI11" s="472"/>
      <c r="CJ11" s="472"/>
      <c r="CK11" s="472"/>
      <c r="CL11" s="472"/>
      <c r="CM11" s="472"/>
      <c r="CN11" s="472"/>
      <c r="CO11" s="472"/>
      <c r="CP11" s="472"/>
      <c r="CQ11" s="472"/>
      <c r="CR11" s="472"/>
      <c r="CS11" s="473"/>
      <c r="CT11" s="575" t="s">
        <v>128</v>
      </c>
      <c r="CU11" s="576"/>
      <c r="CV11" s="576"/>
      <c r="CW11" s="576"/>
      <c r="CX11" s="576"/>
      <c r="CY11" s="576"/>
      <c r="CZ11" s="576"/>
      <c r="DA11" s="577"/>
      <c r="DB11" s="575" t="s">
        <v>129</v>
      </c>
      <c r="DC11" s="576"/>
      <c r="DD11" s="576"/>
      <c r="DE11" s="576"/>
      <c r="DF11" s="576"/>
      <c r="DG11" s="576"/>
      <c r="DH11" s="576"/>
      <c r="DI11" s="577"/>
      <c r="DJ11" s="182"/>
      <c r="DK11" s="182"/>
      <c r="DL11" s="182"/>
      <c r="DM11" s="182"/>
      <c r="DN11" s="182"/>
      <c r="DO11" s="182"/>
    </row>
    <row r="12" spans="1:119" ht="18.75" customHeight="1">
      <c r="A12" s="183"/>
      <c r="B12" s="578" t="s">
        <v>130</v>
      </c>
      <c r="C12" s="579"/>
      <c r="D12" s="579"/>
      <c r="E12" s="579"/>
      <c r="F12" s="579"/>
      <c r="G12" s="579"/>
      <c r="H12" s="579"/>
      <c r="I12" s="579"/>
      <c r="J12" s="579"/>
      <c r="K12" s="580"/>
      <c r="L12" s="587" t="s">
        <v>131</v>
      </c>
      <c r="M12" s="588"/>
      <c r="N12" s="588"/>
      <c r="O12" s="588"/>
      <c r="P12" s="588"/>
      <c r="Q12" s="589"/>
      <c r="R12" s="590">
        <v>19891</v>
      </c>
      <c r="S12" s="591"/>
      <c r="T12" s="591"/>
      <c r="U12" s="591"/>
      <c r="V12" s="592"/>
      <c r="W12" s="593" t="s">
        <v>1</v>
      </c>
      <c r="X12" s="520"/>
      <c r="Y12" s="520"/>
      <c r="Z12" s="520"/>
      <c r="AA12" s="520"/>
      <c r="AB12" s="594"/>
      <c r="AC12" s="519" t="s">
        <v>132</v>
      </c>
      <c r="AD12" s="520"/>
      <c r="AE12" s="520"/>
      <c r="AF12" s="520"/>
      <c r="AG12" s="594"/>
      <c r="AH12" s="519" t="s">
        <v>133</v>
      </c>
      <c r="AI12" s="520"/>
      <c r="AJ12" s="520"/>
      <c r="AK12" s="520"/>
      <c r="AL12" s="595"/>
      <c r="AM12" s="531" t="s">
        <v>134</v>
      </c>
      <c r="AN12" s="436"/>
      <c r="AO12" s="436"/>
      <c r="AP12" s="436"/>
      <c r="AQ12" s="436"/>
      <c r="AR12" s="436"/>
      <c r="AS12" s="436"/>
      <c r="AT12" s="437"/>
      <c r="AU12" s="519" t="s">
        <v>135</v>
      </c>
      <c r="AV12" s="520"/>
      <c r="AW12" s="520"/>
      <c r="AX12" s="520"/>
      <c r="AY12" s="442" t="s">
        <v>136</v>
      </c>
      <c r="AZ12" s="443"/>
      <c r="BA12" s="443"/>
      <c r="BB12" s="443"/>
      <c r="BC12" s="443"/>
      <c r="BD12" s="443"/>
      <c r="BE12" s="443"/>
      <c r="BF12" s="443"/>
      <c r="BG12" s="443"/>
      <c r="BH12" s="443"/>
      <c r="BI12" s="443"/>
      <c r="BJ12" s="443"/>
      <c r="BK12" s="443"/>
      <c r="BL12" s="443"/>
      <c r="BM12" s="444"/>
      <c r="BN12" s="462">
        <v>0</v>
      </c>
      <c r="BO12" s="463"/>
      <c r="BP12" s="463"/>
      <c r="BQ12" s="463"/>
      <c r="BR12" s="463"/>
      <c r="BS12" s="463"/>
      <c r="BT12" s="463"/>
      <c r="BU12" s="464"/>
      <c r="BV12" s="462">
        <v>0</v>
      </c>
      <c r="BW12" s="463"/>
      <c r="BX12" s="463"/>
      <c r="BY12" s="463"/>
      <c r="BZ12" s="463"/>
      <c r="CA12" s="463"/>
      <c r="CB12" s="463"/>
      <c r="CC12" s="464"/>
      <c r="CD12" s="471" t="s">
        <v>137</v>
      </c>
      <c r="CE12" s="472"/>
      <c r="CF12" s="472"/>
      <c r="CG12" s="472"/>
      <c r="CH12" s="472"/>
      <c r="CI12" s="472"/>
      <c r="CJ12" s="472"/>
      <c r="CK12" s="472"/>
      <c r="CL12" s="472"/>
      <c r="CM12" s="472"/>
      <c r="CN12" s="472"/>
      <c r="CO12" s="472"/>
      <c r="CP12" s="472"/>
      <c r="CQ12" s="472"/>
      <c r="CR12" s="472"/>
      <c r="CS12" s="473"/>
      <c r="CT12" s="575" t="s">
        <v>138</v>
      </c>
      <c r="CU12" s="576"/>
      <c r="CV12" s="576"/>
      <c r="CW12" s="576"/>
      <c r="CX12" s="576"/>
      <c r="CY12" s="576"/>
      <c r="CZ12" s="576"/>
      <c r="DA12" s="577"/>
      <c r="DB12" s="575" t="s">
        <v>138</v>
      </c>
      <c r="DC12" s="576"/>
      <c r="DD12" s="576"/>
      <c r="DE12" s="576"/>
      <c r="DF12" s="576"/>
      <c r="DG12" s="576"/>
      <c r="DH12" s="576"/>
      <c r="DI12" s="577"/>
      <c r="DJ12" s="182"/>
      <c r="DK12" s="182"/>
      <c r="DL12" s="182"/>
      <c r="DM12" s="182"/>
      <c r="DN12" s="182"/>
      <c r="DO12" s="182"/>
    </row>
    <row r="13" spans="1:119" ht="18.75" customHeight="1">
      <c r="A13" s="183"/>
      <c r="B13" s="581"/>
      <c r="C13" s="582"/>
      <c r="D13" s="582"/>
      <c r="E13" s="582"/>
      <c r="F13" s="582"/>
      <c r="G13" s="582"/>
      <c r="H13" s="582"/>
      <c r="I13" s="582"/>
      <c r="J13" s="582"/>
      <c r="K13" s="583"/>
      <c r="L13" s="193"/>
      <c r="M13" s="562" t="s">
        <v>139</v>
      </c>
      <c r="N13" s="563"/>
      <c r="O13" s="563"/>
      <c r="P13" s="563"/>
      <c r="Q13" s="564"/>
      <c r="R13" s="565">
        <v>19711</v>
      </c>
      <c r="S13" s="566"/>
      <c r="T13" s="566"/>
      <c r="U13" s="566"/>
      <c r="V13" s="567"/>
      <c r="W13" s="553" t="s">
        <v>140</v>
      </c>
      <c r="X13" s="475"/>
      <c r="Y13" s="475"/>
      <c r="Z13" s="475"/>
      <c r="AA13" s="475"/>
      <c r="AB13" s="476"/>
      <c r="AC13" s="438">
        <v>771</v>
      </c>
      <c r="AD13" s="439"/>
      <c r="AE13" s="439"/>
      <c r="AF13" s="439"/>
      <c r="AG13" s="440"/>
      <c r="AH13" s="438">
        <v>814</v>
      </c>
      <c r="AI13" s="439"/>
      <c r="AJ13" s="439"/>
      <c r="AK13" s="439"/>
      <c r="AL13" s="441"/>
      <c r="AM13" s="531" t="s">
        <v>141</v>
      </c>
      <c r="AN13" s="436"/>
      <c r="AO13" s="436"/>
      <c r="AP13" s="436"/>
      <c r="AQ13" s="436"/>
      <c r="AR13" s="436"/>
      <c r="AS13" s="436"/>
      <c r="AT13" s="437"/>
      <c r="AU13" s="519" t="s">
        <v>119</v>
      </c>
      <c r="AV13" s="520"/>
      <c r="AW13" s="520"/>
      <c r="AX13" s="520"/>
      <c r="AY13" s="442" t="s">
        <v>142</v>
      </c>
      <c r="AZ13" s="443"/>
      <c r="BA13" s="443"/>
      <c r="BB13" s="443"/>
      <c r="BC13" s="443"/>
      <c r="BD13" s="443"/>
      <c r="BE13" s="443"/>
      <c r="BF13" s="443"/>
      <c r="BG13" s="443"/>
      <c r="BH13" s="443"/>
      <c r="BI13" s="443"/>
      <c r="BJ13" s="443"/>
      <c r="BK13" s="443"/>
      <c r="BL13" s="443"/>
      <c r="BM13" s="444"/>
      <c r="BN13" s="462">
        <v>7390</v>
      </c>
      <c r="BO13" s="463"/>
      <c r="BP13" s="463"/>
      <c r="BQ13" s="463"/>
      <c r="BR13" s="463"/>
      <c r="BS13" s="463"/>
      <c r="BT13" s="463"/>
      <c r="BU13" s="464"/>
      <c r="BV13" s="462">
        <v>-154609</v>
      </c>
      <c r="BW13" s="463"/>
      <c r="BX13" s="463"/>
      <c r="BY13" s="463"/>
      <c r="BZ13" s="463"/>
      <c r="CA13" s="463"/>
      <c r="CB13" s="463"/>
      <c r="CC13" s="464"/>
      <c r="CD13" s="471" t="s">
        <v>143</v>
      </c>
      <c r="CE13" s="472"/>
      <c r="CF13" s="472"/>
      <c r="CG13" s="472"/>
      <c r="CH13" s="472"/>
      <c r="CI13" s="472"/>
      <c r="CJ13" s="472"/>
      <c r="CK13" s="472"/>
      <c r="CL13" s="472"/>
      <c r="CM13" s="472"/>
      <c r="CN13" s="472"/>
      <c r="CO13" s="472"/>
      <c r="CP13" s="472"/>
      <c r="CQ13" s="472"/>
      <c r="CR13" s="472"/>
      <c r="CS13" s="473"/>
      <c r="CT13" s="432">
        <v>3.8</v>
      </c>
      <c r="CU13" s="433"/>
      <c r="CV13" s="433"/>
      <c r="CW13" s="433"/>
      <c r="CX13" s="433"/>
      <c r="CY13" s="433"/>
      <c r="CZ13" s="433"/>
      <c r="DA13" s="434"/>
      <c r="DB13" s="432">
        <v>3.4</v>
      </c>
      <c r="DC13" s="433"/>
      <c r="DD13" s="433"/>
      <c r="DE13" s="433"/>
      <c r="DF13" s="433"/>
      <c r="DG13" s="433"/>
      <c r="DH13" s="433"/>
      <c r="DI13" s="434"/>
      <c r="DJ13" s="182"/>
      <c r="DK13" s="182"/>
      <c r="DL13" s="182"/>
      <c r="DM13" s="182"/>
      <c r="DN13" s="182"/>
      <c r="DO13" s="182"/>
    </row>
    <row r="14" spans="1:119" ht="18.75" customHeight="1" thickBot="1">
      <c r="A14" s="183"/>
      <c r="B14" s="581"/>
      <c r="C14" s="582"/>
      <c r="D14" s="582"/>
      <c r="E14" s="582"/>
      <c r="F14" s="582"/>
      <c r="G14" s="582"/>
      <c r="H14" s="582"/>
      <c r="I14" s="582"/>
      <c r="J14" s="582"/>
      <c r="K14" s="583"/>
      <c r="L14" s="555" t="s">
        <v>144</v>
      </c>
      <c r="M14" s="596"/>
      <c r="N14" s="596"/>
      <c r="O14" s="596"/>
      <c r="P14" s="596"/>
      <c r="Q14" s="597"/>
      <c r="R14" s="565">
        <v>20125</v>
      </c>
      <c r="S14" s="566"/>
      <c r="T14" s="566"/>
      <c r="U14" s="566"/>
      <c r="V14" s="567"/>
      <c r="W14" s="568"/>
      <c r="X14" s="478"/>
      <c r="Y14" s="478"/>
      <c r="Z14" s="478"/>
      <c r="AA14" s="478"/>
      <c r="AB14" s="479"/>
      <c r="AC14" s="558">
        <v>8.9</v>
      </c>
      <c r="AD14" s="559"/>
      <c r="AE14" s="559"/>
      <c r="AF14" s="559"/>
      <c r="AG14" s="560"/>
      <c r="AH14" s="558">
        <v>8.9</v>
      </c>
      <c r="AI14" s="559"/>
      <c r="AJ14" s="559"/>
      <c r="AK14" s="559"/>
      <c r="AL14" s="561"/>
      <c r="AM14" s="531"/>
      <c r="AN14" s="436"/>
      <c r="AO14" s="436"/>
      <c r="AP14" s="436"/>
      <c r="AQ14" s="436"/>
      <c r="AR14" s="436"/>
      <c r="AS14" s="436"/>
      <c r="AT14" s="437"/>
      <c r="AU14" s="519"/>
      <c r="AV14" s="520"/>
      <c r="AW14" s="520"/>
      <c r="AX14" s="520"/>
      <c r="AY14" s="442"/>
      <c r="AZ14" s="443"/>
      <c r="BA14" s="443"/>
      <c r="BB14" s="443"/>
      <c r="BC14" s="443"/>
      <c r="BD14" s="443"/>
      <c r="BE14" s="443"/>
      <c r="BF14" s="443"/>
      <c r="BG14" s="443"/>
      <c r="BH14" s="443"/>
      <c r="BI14" s="443"/>
      <c r="BJ14" s="443"/>
      <c r="BK14" s="443"/>
      <c r="BL14" s="443"/>
      <c r="BM14" s="444"/>
      <c r="BN14" s="462"/>
      <c r="BO14" s="463"/>
      <c r="BP14" s="463"/>
      <c r="BQ14" s="463"/>
      <c r="BR14" s="463"/>
      <c r="BS14" s="463"/>
      <c r="BT14" s="463"/>
      <c r="BU14" s="464"/>
      <c r="BV14" s="462"/>
      <c r="BW14" s="463"/>
      <c r="BX14" s="463"/>
      <c r="BY14" s="463"/>
      <c r="BZ14" s="463"/>
      <c r="CA14" s="463"/>
      <c r="CB14" s="463"/>
      <c r="CC14" s="464"/>
      <c r="CD14" s="468" t="s">
        <v>145</v>
      </c>
      <c r="CE14" s="469"/>
      <c r="CF14" s="469"/>
      <c r="CG14" s="469"/>
      <c r="CH14" s="469"/>
      <c r="CI14" s="469"/>
      <c r="CJ14" s="469"/>
      <c r="CK14" s="469"/>
      <c r="CL14" s="469"/>
      <c r="CM14" s="469"/>
      <c r="CN14" s="469"/>
      <c r="CO14" s="469"/>
      <c r="CP14" s="469"/>
      <c r="CQ14" s="469"/>
      <c r="CR14" s="469"/>
      <c r="CS14" s="470"/>
      <c r="CT14" s="569" t="s">
        <v>128</v>
      </c>
      <c r="CU14" s="570"/>
      <c r="CV14" s="570"/>
      <c r="CW14" s="570"/>
      <c r="CX14" s="570"/>
      <c r="CY14" s="570"/>
      <c r="CZ14" s="570"/>
      <c r="DA14" s="571"/>
      <c r="DB14" s="569" t="s">
        <v>138</v>
      </c>
      <c r="DC14" s="570"/>
      <c r="DD14" s="570"/>
      <c r="DE14" s="570"/>
      <c r="DF14" s="570"/>
      <c r="DG14" s="570"/>
      <c r="DH14" s="570"/>
      <c r="DI14" s="571"/>
      <c r="DJ14" s="182"/>
      <c r="DK14" s="182"/>
      <c r="DL14" s="182"/>
      <c r="DM14" s="182"/>
      <c r="DN14" s="182"/>
      <c r="DO14" s="182"/>
    </row>
    <row r="15" spans="1:119" ht="18.75" customHeight="1">
      <c r="A15" s="183"/>
      <c r="B15" s="581"/>
      <c r="C15" s="582"/>
      <c r="D15" s="582"/>
      <c r="E15" s="582"/>
      <c r="F15" s="582"/>
      <c r="G15" s="582"/>
      <c r="H15" s="582"/>
      <c r="I15" s="582"/>
      <c r="J15" s="582"/>
      <c r="K15" s="583"/>
      <c r="L15" s="193"/>
      <c r="M15" s="562" t="s">
        <v>146</v>
      </c>
      <c r="N15" s="563"/>
      <c r="O15" s="563"/>
      <c r="P15" s="563"/>
      <c r="Q15" s="564"/>
      <c r="R15" s="565">
        <v>19980</v>
      </c>
      <c r="S15" s="566"/>
      <c r="T15" s="566"/>
      <c r="U15" s="566"/>
      <c r="V15" s="567"/>
      <c r="W15" s="553" t="s">
        <v>147</v>
      </c>
      <c r="X15" s="475"/>
      <c r="Y15" s="475"/>
      <c r="Z15" s="475"/>
      <c r="AA15" s="475"/>
      <c r="AB15" s="476"/>
      <c r="AC15" s="438">
        <v>2735</v>
      </c>
      <c r="AD15" s="439"/>
      <c r="AE15" s="439"/>
      <c r="AF15" s="439"/>
      <c r="AG15" s="440"/>
      <c r="AH15" s="438">
        <v>3003</v>
      </c>
      <c r="AI15" s="439"/>
      <c r="AJ15" s="439"/>
      <c r="AK15" s="439"/>
      <c r="AL15" s="441"/>
      <c r="AM15" s="531"/>
      <c r="AN15" s="436"/>
      <c r="AO15" s="436"/>
      <c r="AP15" s="436"/>
      <c r="AQ15" s="436"/>
      <c r="AR15" s="436"/>
      <c r="AS15" s="436"/>
      <c r="AT15" s="437"/>
      <c r="AU15" s="519"/>
      <c r="AV15" s="520"/>
      <c r="AW15" s="520"/>
      <c r="AX15" s="520"/>
      <c r="AY15" s="454" t="s">
        <v>148</v>
      </c>
      <c r="AZ15" s="455"/>
      <c r="BA15" s="455"/>
      <c r="BB15" s="455"/>
      <c r="BC15" s="455"/>
      <c r="BD15" s="455"/>
      <c r="BE15" s="455"/>
      <c r="BF15" s="455"/>
      <c r="BG15" s="455"/>
      <c r="BH15" s="455"/>
      <c r="BI15" s="455"/>
      <c r="BJ15" s="455"/>
      <c r="BK15" s="455"/>
      <c r="BL15" s="455"/>
      <c r="BM15" s="456"/>
      <c r="BN15" s="457">
        <v>2070413</v>
      </c>
      <c r="BO15" s="458"/>
      <c r="BP15" s="458"/>
      <c r="BQ15" s="458"/>
      <c r="BR15" s="458"/>
      <c r="BS15" s="458"/>
      <c r="BT15" s="458"/>
      <c r="BU15" s="459"/>
      <c r="BV15" s="457">
        <v>2065058</v>
      </c>
      <c r="BW15" s="458"/>
      <c r="BX15" s="458"/>
      <c r="BY15" s="458"/>
      <c r="BZ15" s="458"/>
      <c r="CA15" s="458"/>
      <c r="CB15" s="458"/>
      <c r="CC15" s="459"/>
      <c r="CD15" s="572" t="s">
        <v>149</v>
      </c>
      <c r="CE15" s="573"/>
      <c r="CF15" s="573"/>
      <c r="CG15" s="573"/>
      <c r="CH15" s="573"/>
      <c r="CI15" s="573"/>
      <c r="CJ15" s="573"/>
      <c r="CK15" s="573"/>
      <c r="CL15" s="573"/>
      <c r="CM15" s="573"/>
      <c r="CN15" s="573"/>
      <c r="CO15" s="573"/>
      <c r="CP15" s="573"/>
      <c r="CQ15" s="573"/>
      <c r="CR15" s="573"/>
      <c r="CS15" s="574"/>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81"/>
      <c r="C16" s="582"/>
      <c r="D16" s="582"/>
      <c r="E16" s="582"/>
      <c r="F16" s="582"/>
      <c r="G16" s="582"/>
      <c r="H16" s="582"/>
      <c r="I16" s="582"/>
      <c r="J16" s="582"/>
      <c r="K16" s="583"/>
      <c r="L16" s="555" t="s">
        <v>150</v>
      </c>
      <c r="M16" s="556"/>
      <c r="N16" s="556"/>
      <c r="O16" s="556"/>
      <c r="P16" s="556"/>
      <c r="Q16" s="557"/>
      <c r="R16" s="550" t="s">
        <v>151</v>
      </c>
      <c r="S16" s="551"/>
      <c r="T16" s="551"/>
      <c r="U16" s="551"/>
      <c r="V16" s="552"/>
      <c r="W16" s="568"/>
      <c r="X16" s="478"/>
      <c r="Y16" s="478"/>
      <c r="Z16" s="478"/>
      <c r="AA16" s="478"/>
      <c r="AB16" s="479"/>
      <c r="AC16" s="558">
        <v>31.5</v>
      </c>
      <c r="AD16" s="559"/>
      <c r="AE16" s="559"/>
      <c r="AF16" s="559"/>
      <c r="AG16" s="560"/>
      <c r="AH16" s="558">
        <v>32.799999999999997</v>
      </c>
      <c r="AI16" s="559"/>
      <c r="AJ16" s="559"/>
      <c r="AK16" s="559"/>
      <c r="AL16" s="561"/>
      <c r="AM16" s="531"/>
      <c r="AN16" s="436"/>
      <c r="AO16" s="436"/>
      <c r="AP16" s="436"/>
      <c r="AQ16" s="436"/>
      <c r="AR16" s="436"/>
      <c r="AS16" s="436"/>
      <c r="AT16" s="437"/>
      <c r="AU16" s="519"/>
      <c r="AV16" s="520"/>
      <c r="AW16" s="520"/>
      <c r="AX16" s="520"/>
      <c r="AY16" s="442" t="s">
        <v>152</v>
      </c>
      <c r="AZ16" s="443"/>
      <c r="BA16" s="443"/>
      <c r="BB16" s="443"/>
      <c r="BC16" s="443"/>
      <c r="BD16" s="443"/>
      <c r="BE16" s="443"/>
      <c r="BF16" s="443"/>
      <c r="BG16" s="443"/>
      <c r="BH16" s="443"/>
      <c r="BI16" s="443"/>
      <c r="BJ16" s="443"/>
      <c r="BK16" s="443"/>
      <c r="BL16" s="443"/>
      <c r="BM16" s="444"/>
      <c r="BN16" s="462">
        <v>5537424</v>
      </c>
      <c r="BO16" s="463"/>
      <c r="BP16" s="463"/>
      <c r="BQ16" s="463"/>
      <c r="BR16" s="463"/>
      <c r="BS16" s="463"/>
      <c r="BT16" s="463"/>
      <c r="BU16" s="464"/>
      <c r="BV16" s="462">
        <v>5489229</v>
      </c>
      <c r="BW16" s="463"/>
      <c r="BX16" s="463"/>
      <c r="BY16" s="463"/>
      <c r="BZ16" s="463"/>
      <c r="CA16" s="463"/>
      <c r="CB16" s="463"/>
      <c r="CC16" s="464"/>
      <c r="CD16" s="197"/>
      <c r="CE16" s="460"/>
      <c r="CF16" s="460"/>
      <c r="CG16" s="460"/>
      <c r="CH16" s="460"/>
      <c r="CI16" s="460"/>
      <c r="CJ16" s="460"/>
      <c r="CK16" s="460"/>
      <c r="CL16" s="460"/>
      <c r="CM16" s="460"/>
      <c r="CN16" s="460"/>
      <c r="CO16" s="460"/>
      <c r="CP16" s="460"/>
      <c r="CQ16" s="460"/>
      <c r="CR16" s="460"/>
      <c r="CS16" s="461"/>
      <c r="CT16" s="432"/>
      <c r="CU16" s="433"/>
      <c r="CV16" s="433"/>
      <c r="CW16" s="433"/>
      <c r="CX16" s="433"/>
      <c r="CY16" s="433"/>
      <c r="CZ16" s="433"/>
      <c r="DA16" s="434"/>
      <c r="DB16" s="432"/>
      <c r="DC16" s="433"/>
      <c r="DD16" s="433"/>
      <c r="DE16" s="433"/>
      <c r="DF16" s="433"/>
      <c r="DG16" s="433"/>
      <c r="DH16" s="433"/>
      <c r="DI16" s="434"/>
      <c r="DJ16" s="182"/>
      <c r="DK16" s="182"/>
      <c r="DL16" s="182"/>
      <c r="DM16" s="182"/>
      <c r="DN16" s="182"/>
      <c r="DO16" s="182"/>
    </row>
    <row r="17" spans="1:119" ht="18.75" customHeight="1" thickBot="1">
      <c r="A17" s="183"/>
      <c r="B17" s="584"/>
      <c r="C17" s="585"/>
      <c r="D17" s="585"/>
      <c r="E17" s="585"/>
      <c r="F17" s="585"/>
      <c r="G17" s="585"/>
      <c r="H17" s="585"/>
      <c r="I17" s="585"/>
      <c r="J17" s="585"/>
      <c r="K17" s="586"/>
      <c r="L17" s="198"/>
      <c r="M17" s="547" t="s">
        <v>153</v>
      </c>
      <c r="N17" s="548"/>
      <c r="O17" s="548"/>
      <c r="P17" s="548"/>
      <c r="Q17" s="549"/>
      <c r="R17" s="550" t="s">
        <v>154</v>
      </c>
      <c r="S17" s="551"/>
      <c r="T17" s="551"/>
      <c r="U17" s="551"/>
      <c r="V17" s="552"/>
      <c r="W17" s="553" t="s">
        <v>155</v>
      </c>
      <c r="X17" s="475"/>
      <c r="Y17" s="475"/>
      <c r="Z17" s="475"/>
      <c r="AA17" s="475"/>
      <c r="AB17" s="476"/>
      <c r="AC17" s="438">
        <v>5188</v>
      </c>
      <c r="AD17" s="439"/>
      <c r="AE17" s="439"/>
      <c r="AF17" s="439"/>
      <c r="AG17" s="440"/>
      <c r="AH17" s="438">
        <v>5332</v>
      </c>
      <c r="AI17" s="439"/>
      <c r="AJ17" s="439"/>
      <c r="AK17" s="439"/>
      <c r="AL17" s="441"/>
      <c r="AM17" s="531"/>
      <c r="AN17" s="436"/>
      <c r="AO17" s="436"/>
      <c r="AP17" s="436"/>
      <c r="AQ17" s="436"/>
      <c r="AR17" s="436"/>
      <c r="AS17" s="436"/>
      <c r="AT17" s="437"/>
      <c r="AU17" s="519"/>
      <c r="AV17" s="520"/>
      <c r="AW17" s="520"/>
      <c r="AX17" s="520"/>
      <c r="AY17" s="442" t="s">
        <v>156</v>
      </c>
      <c r="AZ17" s="443"/>
      <c r="BA17" s="443"/>
      <c r="BB17" s="443"/>
      <c r="BC17" s="443"/>
      <c r="BD17" s="443"/>
      <c r="BE17" s="443"/>
      <c r="BF17" s="443"/>
      <c r="BG17" s="443"/>
      <c r="BH17" s="443"/>
      <c r="BI17" s="443"/>
      <c r="BJ17" s="443"/>
      <c r="BK17" s="443"/>
      <c r="BL17" s="443"/>
      <c r="BM17" s="444"/>
      <c r="BN17" s="462">
        <v>2603492</v>
      </c>
      <c r="BO17" s="463"/>
      <c r="BP17" s="463"/>
      <c r="BQ17" s="463"/>
      <c r="BR17" s="463"/>
      <c r="BS17" s="463"/>
      <c r="BT17" s="463"/>
      <c r="BU17" s="464"/>
      <c r="BV17" s="462">
        <v>2600345</v>
      </c>
      <c r="BW17" s="463"/>
      <c r="BX17" s="463"/>
      <c r="BY17" s="463"/>
      <c r="BZ17" s="463"/>
      <c r="CA17" s="463"/>
      <c r="CB17" s="463"/>
      <c r="CC17" s="464"/>
      <c r="CD17" s="197"/>
      <c r="CE17" s="460"/>
      <c r="CF17" s="460"/>
      <c r="CG17" s="460"/>
      <c r="CH17" s="460"/>
      <c r="CI17" s="460"/>
      <c r="CJ17" s="460"/>
      <c r="CK17" s="460"/>
      <c r="CL17" s="460"/>
      <c r="CM17" s="460"/>
      <c r="CN17" s="460"/>
      <c r="CO17" s="460"/>
      <c r="CP17" s="460"/>
      <c r="CQ17" s="460"/>
      <c r="CR17" s="460"/>
      <c r="CS17" s="461"/>
      <c r="CT17" s="432"/>
      <c r="CU17" s="433"/>
      <c r="CV17" s="433"/>
      <c r="CW17" s="433"/>
      <c r="CX17" s="433"/>
      <c r="CY17" s="433"/>
      <c r="CZ17" s="433"/>
      <c r="DA17" s="434"/>
      <c r="DB17" s="432"/>
      <c r="DC17" s="433"/>
      <c r="DD17" s="433"/>
      <c r="DE17" s="433"/>
      <c r="DF17" s="433"/>
      <c r="DG17" s="433"/>
      <c r="DH17" s="433"/>
      <c r="DI17" s="434"/>
      <c r="DJ17" s="182"/>
      <c r="DK17" s="182"/>
      <c r="DL17" s="182"/>
      <c r="DM17" s="182"/>
      <c r="DN17" s="182"/>
      <c r="DO17" s="182"/>
    </row>
    <row r="18" spans="1:119" ht="18.75" customHeight="1" thickBot="1">
      <c r="A18" s="183"/>
      <c r="B18" s="524" t="s">
        <v>157</v>
      </c>
      <c r="C18" s="525"/>
      <c r="D18" s="525"/>
      <c r="E18" s="526"/>
      <c r="F18" s="526"/>
      <c r="G18" s="526"/>
      <c r="H18" s="526"/>
      <c r="I18" s="526"/>
      <c r="J18" s="526"/>
      <c r="K18" s="526"/>
      <c r="L18" s="527">
        <v>151.34</v>
      </c>
      <c r="M18" s="527"/>
      <c r="N18" s="527"/>
      <c r="O18" s="527"/>
      <c r="P18" s="527"/>
      <c r="Q18" s="527"/>
      <c r="R18" s="528"/>
      <c r="S18" s="528"/>
      <c r="T18" s="528"/>
      <c r="U18" s="528"/>
      <c r="V18" s="529"/>
      <c r="W18" s="543"/>
      <c r="X18" s="544"/>
      <c r="Y18" s="544"/>
      <c r="Z18" s="544"/>
      <c r="AA18" s="544"/>
      <c r="AB18" s="554"/>
      <c r="AC18" s="426">
        <v>59.7</v>
      </c>
      <c r="AD18" s="427"/>
      <c r="AE18" s="427"/>
      <c r="AF18" s="427"/>
      <c r="AG18" s="530"/>
      <c r="AH18" s="426">
        <v>58.3</v>
      </c>
      <c r="AI18" s="427"/>
      <c r="AJ18" s="427"/>
      <c r="AK18" s="427"/>
      <c r="AL18" s="428"/>
      <c r="AM18" s="531"/>
      <c r="AN18" s="436"/>
      <c r="AO18" s="436"/>
      <c r="AP18" s="436"/>
      <c r="AQ18" s="436"/>
      <c r="AR18" s="436"/>
      <c r="AS18" s="436"/>
      <c r="AT18" s="437"/>
      <c r="AU18" s="519"/>
      <c r="AV18" s="520"/>
      <c r="AW18" s="520"/>
      <c r="AX18" s="520"/>
      <c r="AY18" s="442" t="s">
        <v>158</v>
      </c>
      <c r="AZ18" s="443"/>
      <c r="BA18" s="443"/>
      <c r="BB18" s="443"/>
      <c r="BC18" s="443"/>
      <c r="BD18" s="443"/>
      <c r="BE18" s="443"/>
      <c r="BF18" s="443"/>
      <c r="BG18" s="443"/>
      <c r="BH18" s="443"/>
      <c r="BI18" s="443"/>
      <c r="BJ18" s="443"/>
      <c r="BK18" s="443"/>
      <c r="BL18" s="443"/>
      <c r="BM18" s="444"/>
      <c r="BN18" s="462">
        <v>5814476</v>
      </c>
      <c r="BO18" s="463"/>
      <c r="BP18" s="463"/>
      <c r="BQ18" s="463"/>
      <c r="BR18" s="463"/>
      <c r="BS18" s="463"/>
      <c r="BT18" s="463"/>
      <c r="BU18" s="464"/>
      <c r="BV18" s="462">
        <v>5801455</v>
      </c>
      <c r="BW18" s="463"/>
      <c r="BX18" s="463"/>
      <c r="BY18" s="463"/>
      <c r="BZ18" s="463"/>
      <c r="CA18" s="463"/>
      <c r="CB18" s="463"/>
      <c r="CC18" s="464"/>
      <c r="CD18" s="197"/>
      <c r="CE18" s="460"/>
      <c r="CF18" s="460"/>
      <c r="CG18" s="460"/>
      <c r="CH18" s="460"/>
      <c r="CI18" s="460"/>
      <c r="CJ18" s="460"/>
      <c r="CK18" s="460"/>
      <c r="CL18" s="460"/>
      <c r="CM18" s="460"/>
      <c r="CN18" s="460"/>
      <c r="CO18" s="460"/>
      <c r="CP18" s="460"/>
      <c r="CQ18" s="460"/>
      <c r="CR18" s="460"/>
      <c r="CS18" s="461"/>
      <c r="CT18" s="432"/>
      <c r="CU18" s="433"/>
      <c r="CV18" s="433"/>
      <c r="CW18" s="433"/>
      <c r="CX18" s="433"/>
      <c r="CY18" s="433"/>
      <c r="CZ18" s="433"/>
      <c r="DA18" s="434"/>
      <c r="DB18" s="432"/>
      <c r="DC18" s="433"/>
      <c r="DD18" s="433"/>
      <c r="DE18" s="433"/>
      <c r="DF18" s="433"/>
      <c r="DG18" s="433"/>
      <c r="DH18" s="433"/>
      <c r="DI18" s="434"/>
      <c r="DJ18" s="182"/>
      <c r="DK18" s="182"/>
      <c r="DL18" s="182"/>
      <c r="DM18" s="182"/>
      <c r="DN18" s="182"/>
      <c r="DO18" s="182"/>
    </row>
    <row r="19" spans="1:119" ht="18.75" customHeight="1" thickBot="1">
      <c r="A19" s="183"/>
      <c r="B19" s="524" t="s">
        <v>159</v>
      </c>
      <c r="C19" s="525"/>
      <c r="D19" s="525"/>
      <c r="E19" s="526"/>
      <c r="F19" s="526"/>
      <c r="G19" s="526"/>
      <c r="H19" s="526"/>
      <c r="I19" s="526"/>
      <c r="J19" s="526"/>
      <c r="K19" s="526"/>
      <c r="L19" s="532">
        <v>134</v>
      </c>
      <c r="M19" s="532"/>
      <c r="N19" s="532"/>
      <c r="O19" s="532"/>
      <c r="P19" s="532"/>
      <c r="Q19" s="532"/>
      <c r="R19" s="533"/>
      <c r="S19" s="533"/>
      <c r="T19" s="533"/>
      <c r="U19" s="533"/>
      <c r="V19" s="534"/>
      <c r="W19" s="541"/>
      <c r="X19" s="542"/>
      <c r="Y19" s="542"/>
      <c r="Z19" s="542"/>
      <c r="AA19" s="542"/>
      <c r="AB19" s="542"/>
      <c r="AC19" s="545"/>
      <c r="AD19" s="545"/>
      <c r="AE19" s="545"/>
      <c r="AF19" s="545"/>
      <c r="AG19" s="545"/>
      <c r="AH19" s="545"/>
      <c r="AI19" s="545"/>
      <c r="AJ19" s="545"/>
      <c r="AK19" s="545"/>
      <c r="AL19" s="546"/>
      <c r="AM19" s="531"/>
      <c r="AN19" s="436"/>
      <c r="AO19" s="436"/>
      <c r="AP19" s="436"/>
      <c r="AQ19" s="436"/>
      <c r="AR19" s="436"/>
      <c r="AS19" s="436"/>
      <c r="AT19" s="437"/>
      <c r="AU19" s="519"/>
      <c r="AV19" s="520"/>
      <c r="AW19" s="520"/>
      <c r="AX19" s="520"/>
      <c r="AY19" s="442" t="s">
        <v>160</v>
      </c>
      <c r="AZ19" s="443"/>
      <c r="BA19" s="443"/>
      <c r="BB19" s="443"/>
      <c r="BC19" s="443"/>
      <c r="BD19" s="443"/>
      <c r="BE19" s="443"/>
      <c r="BF19" s="443"/>
      <c r="BG19" s="443"/>
      <c r="BH19" s="443"/>
      <c r="BI19" s="443"/>
      <c r="BJ19" s="443"/>
      <c r="BK19" s="443"/>
      <c r="BL19" s="443"/>
      <c r="BM19" s="444"/>
      <c r="BN19" s="462">
        <v>9084139</v>
      </c>
      <c r="BO19" s="463"/>
      <c r="BP19" s="463"/>
      <c r="BQ19" s="463"/>
      <c r="BR19" s="463"/>
      <c r="BS19" s="463"/>
      <c r="BT19" s="463"/>
      <c r="BU19" s="464"/>
      <c r="BV19" s="462">
        <v>9541069</v>
      </c>
      <c r="BW19" s="463"/>
      <c r="BX19" s="463"/>
      <c r="BY19" s="463"/>
      <c r="BZ19" s="463"/>
      <c r="CA19" s="463"/>
      <c r="CB19" s="463"/>
      <c r="CC19" s="464"/>
      <c r="CD19" s="197"/>
      <c r="CE19" s="460"/>
      <c r="CF19" s="460"/>
      <c r="CG19" s="460"/>
      <c r="CH19" s="460"/>
      <c r="CI19" s="460"/>
      <c r="CJ19" s="460"/>
      <c r="CK19" s="460"/>
      <c r="CL19" s="460"/>
      <c r="CM19" s="460"/>
      <c r="CN19" s="460"/>
      <c r="CO19" s="460"/>
      <c r="CP19" s="460"/>
      <c r="CQ19" s="460"/>
      <c r="CR19" s="460"/>
      <c r="CS19" s="461"/>
      <c r="CT19" s="432"/>
      <c r="CU19" s="433"/>
      <c r="CV19" s="433"/>
      <c r="CW19" s="433"/>
      <c r="CX19" s="433"/>
      <c r="CY19" s="433"/>
      <c r="CZ19" s="433"/>
      <c r="DA19" s="434"/>
      <c r="DB19" s="432"/>
      <c r="DC19" s="433"/>
      <c r="DD19" s="433"/>
      <c r="DE19" s="433"/>
      <c r="DF19" s="433"/>
      <c r="DG19" s="433"/>
      <c r="DH19" s="433"/>
      <c r="DI19" s="434"/>
      <c r="DJ19" s="182"/>
      <c r="DK19" s="182"/>
      <c r="DL19" s="182"/>
      <c r="DM19" s="182"/>
      <c r="DN19" s="182"/>
      <c r="DO19" s="182"/>
    </row>
    <row r="20" spans="1:119" ht="18.75" customHeight="1" thickBot="1">
      <c r="A20" s="183"/>
      <c r="B20" s="524" t="s">
        <v>161</v>
      </c>
      <c r="C20" s="525"/>
      <c r="D20" s="525"/>
      <c r="E20" s="526"/>
      <c r="F20" s="526"/>
      <c r="G20" s="526"/>
      <c r="H20" s="526"/>
      <c r="I20" s="526"/>
      <c r="J20" s="526"/>
      <c r="K20" s="526"/>
      <c r="L20" s="532">
        <v>7527</v>
      </c>
      <c r="M20" s="532"/>
      <c r="N20" s="532"/>
      <c r="O20" s="532"/>
      <c r="P20" s="532"/>
      <c r="Q20" s="532"/>
      <c r="R20" s="533"/>
      <c r="S20" s="533"/>
      <c r="T20" s="533"/>
      <c r="U20" s="533"/>
      <c r="V20" s="534"/>
      <c r="W20" s="543"/>
      <c r="X20" s="544"/>
      <c r="Y20" s="544"/>
      <c r="Z20" s="544"/>
      <c r="AA20" s="544"/>
      <c r="AB20" s="544"/>
      <c r="AC20" s="535"/>
      <c r="AD20" s="535"/>
      <c r="AE20" s="535"/>
      <c r="AF20" s="535"/>
      <c r="AG20" s="535"/>
      <c r="AH20" s="535"/>
      <c r="AI20" s="535"/>
      <c r="AJ20" s="535"/>
      <c r="AK20" s="535"/>
      <c r="AL20" s="536"/>
      <c r="AM20" s="537"/>
      <c r="AN20" s="509"/>
      <c r="AO20" s="509"/>
      <c r="AP20" s="509"/>
      <c r="AQ20" s="509"/>
      <c r="AR20" s="509"/>
      <c r="AS20" s="509"/>
      <c r="AT20" s="510"/>
      <c r="AU20" s="538"/>
      <c r="AV20" s="539"/>
      <c r="AW20" s="539"/>
      <c r="AX20" s="540"/>
      <c r="AY20" s="442"/>
      <c r="AZ20" s="443"/>
      <c r="BA20" s="443"/>
      <c r="BB20" s="443"/>
      <c r="BC20" s="443"/>
      <c r="BD20" s="443"/>
      <c r="BE20" s="443"/>
      <c r="BF20" s="443"/>
      <c r="BG20" s="443"/>
      <c r="BH20" s="443"/>
      <c r="BI20" s="443"/>
      <c r="BJ20" s="443"/>
      <c r="BK20" s="443"/>
      <c r="BL20" s="443"/>
      <c r="BM20" s="444"/>
      <c r="BN20" s="462"/>
      <c r="BO20" s="463"/>
      <c r="BP20" s="463"/>
      <c r="BQ20" s="463"/>
      <c r="BR20" s="463"/>
      <c r="BS20" s="463"/>
      <c r="BT20" s="463"/>
      <c r="BU20" s="464"/>
      <c r="BV20" s="462"/>
      <c r="BW20" s="463"/>
      <c r="BX20" s="463"/>
      <c r="BY20" s="463"/>
      <c r="BZ20" s="463"/>
      <c r="CA20" s="463"/>
      <c r="CB20" s="463"/>
      <c r="CC20" s="464"/>
      <c r="CD20" s="197"/>
      <c r="CE20" s="460"/>
      <c r="CF20" s="460"/>
      <c r="CG20" s="460"/>
      <c r="CH20" s="460"/>
      <c r="CI20" s="460"/>
      <c r="CJ20" s="460"/>
      <c r="CK20" s="460"/>
      <c r="CL20" s="460"/>
      <c r="CM20" s="460"/>
      <c r="CN20" s="460"/>
      <c r="CO20" s="460"/>
      <c r="CP20" s="460"/>
      <c r="CQ20" s="460"/>
      <c r="CR20" s="460"/>
      <c r="CS20" s="461"/>
      <c r="CT20" s="432"/>
      <c r="CU20" s="433"/>
      <c r="CV20" s="433"/>
      <c r="CW20" s="433"/>
      <c r="CX20" s="433"/>
      <c r="CY20" s="433"/>
      <c r="CZ20" s="433"/>
      <c r="DA20" s="434"/>
      <c r="DB20" s="432"/>
      <c r="DC20" s="433"/>
      <c r="DD20" s="433"/>
      <c r="DE20" s="433"/>
      <c r="DF20" s="433"/>
      <c r="DG20" s="433"/>
      <c r="DH20" s="433"/>
      <c r="DI20" s="434"/>
      <c r="DJ20" s="182"/>
      <c r="DK20" s="182"/>
      <c r="DL20" s="182"/>
      <c r="DM20" s="182"/>
      <c r="DN20" s="182"/>
      <c r="DO20" s="182"/>
    </row>
    <row r="21" spans="1:119" ht="18.75" customHeight="1">
      <c r="A21" s="183"/>
      <c r="B21" s="521" t="s">
        <v>162</v>
      </c>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s="442"/>
      <c r="AZ21" s="443"/>
      <c r="BA21" s="443"/>
      <c r="BB21" s="443"/>
      <c r="BC21" s="443"/>
      <c r="BD21" s="443"/>
      <c r="BE21" s="443"/>
      <c r="BF21" s="443"/>
      <c r="BG21" s="443"/>
      <c r="BH21" s="443"/>
      <c r="BI21" s="443"/>
      <c r="BJ21" s="443"/>
      <c r="BK21" s="443"/>
      <c r="BL21" s="443"/>
      <c r="BM21" s="444"/>
      <c r="BN21" s="462"/>
      <c r="BO21" s="463"/>
      <c r="BP21" s="463"/>
      <c r="BQ21" s="463"/>
      <c r="BR21" s="463"/>
      <c r="BS21" s="463"/>
      <c r="BT21" s="463"/>
      <c r="BU21" s="464"/>
      <c r="BV21" s="462"/>
      <c r="BW21" s="463"/>
      <c r="BX21" s="463"/>
      <c r="BY21" s="463"/>
      <c r="BZ21" s="463"/>
      <c r="CA21" s="463"/>
      <c r="CB21" s="463"/>
      <c r="CC21" s="464"/>
      <c r="CD21" s="197"/>
      <c r="CE21" s="460"/>
      <c r="CF21" s="460"/>
      <c r="CG21" s="460"/>
      <c r="CH21" s="460"/>
      <c r="CI21" s="460"/>
      <c r="CJ21" s="460"/>
      <c r="CK21" s="460"/>
      <c r="CL21" s="460"/>
      <c r="CM21" s="460"/>
      <c r="CN21" s="460"/>
      <c r="CO21" s="460"/>
      <c r="CP21" s="460"/>
      <c r="CQ21" s="460"/>
      <c r="CR21" s="460"/>
      <c r="CS21" s="461"/>
      <c r="CT21" s="432"/>
      <c r="CU21" s="433"/>
      <c r="CV21" s="433"/>
      <c r="CW21" s="433"/>
      <c r="CX21" s="433"/>
      <c r="CY21" s="433"/>
      <c r="CZ21" s="433"/>
      <c r="DA21" s="434"/>
      <c r="DB21" s="432"/>
      <c r="DC21" s="433"/>
      <c r="DD21" s="433"/>
      <c r="DE21" s="433"/>
      <c r="DF21" s="433"/>
      <c r="DG21" s="433"/>
      <c r="DH21" s="433"/>
      <c r="DI21" s="434"/>
      <c r="DJ21" s="182"/>
      <c r="DK21" s="182"/>
      <c r="DL21" s="182"/>
      <c r="DM21" s="182"/>
      <c r="DN21" s="182"/>
      <c r="DO21" s="182"/>
    </row>
    <row r="22" spans="1:119" ht="18.75" customHeight="1" thickBot="1">
      <c r="A22" s="183"/>
      <c r="B22" s="491" t="s">
        <v>163</v>
      </c>
      <c r="C22" s="492"/>
      <c r="D22" s="493"/>
      <c r="E22" s="500" t="s">
        <v>1</v>
      </c>
      <c r="F22" s="475"/>
      <c r="G22" s="475"/>
      <c r="H22" s="475"/>
      <c r="I22" s="475"/>
      <c r="J22" s="475"/>
      <c r="K22" s="476"/>
      <c r="L22" s="500" t="s">
        <v>164</v>
      </c>
      <c r="M22" s="475"/>
      <c r="N22" s="475"/>
      <c r="O22" s="475"/>
      <c r="P22" s="476"/>
      <c r="Q22" s="485" t="s">
        <v>165</v>
      </c>
      <c r="R22" s="486"/>
      <c r="S22" s="486"/>
      <c r="T22" s="486"/>
      <c r="U22" s="486"/>
      <c r="V22" s="501"/>
      <c r="W22" s="503" t="s">
        <v>166</v>
      </c>
      <c r="X22" s="492"/>
      <c r="Y22" s="493"/>
      <c r="Z22" s="500" t="s">
        <v>1</v>
      </c>
      <c r="AA22" s="475"/>
      <c r="AB22" s="475"/>
      <c r="AC22" s="475"/>
      <c r="AD22" s="475"/>
      <c r="AE22" s="475"/>
      <c r="AF22" s="475"/>
      <c r="AG22" s="476"/>
      <c r="AH22" s="474" t="s">
        <v>167</v>
      </c>
      <c r="AI22" s="475"/>
      <c r="AJ22" s="475"/>
      <c r="AK22" s="475"/>
      <c r="AL22" s="476"/>
      <c r="AM22" s="474" t="s">
        <v>168</v>
      </c>
      <c r="AN22" s="480"/>
      <c r="AO22" s="480"/>
      <c r="AP22" s="480"/>
      <c r="AQ22" s="480"/>
      <c r="AR22" s="481"/>
      <c r="AS22" s="485" t="s">
        <v>165</v>
      </c>
      <c r="AT22" s="486"/>
      <c r="AU22" s="486"/>
      <c r="AV22" s="486"/>
      <c r="AW22" s="486"/>
      <c r="AX22" s="487"/>
      <c r="AY22" s="429"/>
      <c r="AZ22" s="430"/>
      <c r="BA22" s="430"/>
      <c r="BB22" s="430"/>
      <c r="BC22" s="430"/>
      <c r="BD22" s="430"/>
      <c r="BE22" s="430"/>
      <c r="BF22" s="430"/>
      <c r="BG22" s="430"/>
      <c r="BH22" s="430"/>
      <c r="BI22" s="430"/>
      <c r="BJ22" s="430"/>
      <c r="BK22" s="430"/>
      <c r="BL22" s="430"/>
      <c r="BM22" s="431"/>
      <c r="BN22" s="465"/>
      <c r="BO22" s="466"/>
      <c r="BP22" s="466"/>
      <c r="BQ22" s="466"/>
      <c r="BR22" s="466"/>
      <c r="BS22" s="466"/>
      <c r="BT22" s="466"/>
      <c r="BU22" s="467"/>
      <c r="BV22" s="465"/>
      <c r="BW22" s="466"/>
      <c r="BX22" s="466"/>
      <c r="BY22" s="466"/>
      <c r="BZ22" s="466"/>
      <c r="CA22" s="466"/>
      <c r="CB22" s="466"/>
      <c r="CC22" s="467"/>
      <c r="CD22" s="197"/>
      <c r="CE22" s="460"/>
      <c r="CF22" s="460"/>
      <c r="CG22" s="460"/>
      <c r="CH22" s="460"/>
      <c r="CI22" s="460"/>
      <c r="CJ22" s="460"/>
      <c r="CK22" s="460"/>
      <c r="CL22" s="460"/>
      <c r="CM22" s="460"/>
      <c r="CN22" s="460"/>
      <c r="CO22" s="460"/>
      <c r="CP22" s="460"/>
      <c r="CQ22" s="460"/>
      <c r="CR22" s="460"/>
      <c r="CS22" s="461"/>
      <c r="CT22" s="432"/>
      <c r="CU22" s="433"/>
      <c r="CV22" s="433"/>
      <c r="CW22" s="433"/>
      <c r="CX22" s="433"/>
      <c r="CY22" s="433"/>
      <c r="CZ22" s="433"/>
      <c r="DA22" s="434"/>
      <c r="DB22" s="432"/>
      <c r="DC22" s="433"/>
      <c r="DD22" s="433"/>
      <c r="DE22" s="433"/>
      <c r="DF22" s="433"/>
      <c r="DG22" s="433"/>
      <c r="DH22" s="433"/>
      <c r="DI22" s="434"/>
      <c r="DJ22" s="182"/>
      <c r="DK22" s="182"/>
      <c r="DL22" s="182"/>
      <c r="DM22" s="182"/>
      <c r="DN22" s="182"/>
      <c r="DO22" s="182"/>
    </row>
    <row r="23" spans="1:119" ht="18.75" customHeight="1">
      <c r="A23" s="183"/>
      <c r="B23" s="494"/>
      <c r="C23" s="495"/>
      <c r="D23" s="496"/>
      <c r="E23" s="477"/>
      <c r="F23" s="478"/>
      <c r="G23" s="478"/>
      <c r="H23" s="478"/>
      <c r="I23" s="478"/>
      <c r="J23" s="478"/>
      <c r="K23" s="479"/>
      <c r="L23" s="477"/>
      <c r="M23" s="478"/>
      <c r="N23" s="478"/>
      <c r="O23" s="478"/>
      <c r="P23" s="479"/>
      <c r="Q23" s="488"/>
      <c r="R23" s="489"/>
      <c r="S23" s="489"/>
      <c r="T23" s="489"/>
      <c r="U23" s="489"/>
      <c r="V23" s="502"/>
      <c r="W23" s="504"/>
      <c r="X23" s="495"/>
      <c r="Y23" s="496"/>
      <c r="Z23" s="477"/>
      <c r="AA23" s="478"/>
      <c r="AB23" s="478"/>
      <c r="AC23" s="478"/>
      <c r="AD23" s="478"/>
      <c r="AE23" s="478"/>
      <c r="AF23" s="478"/>
      <c r="AG23" s="479"/>
      <c r="AH23" s="477"/>
      <c r="AI23" s="478"/>
      <c r="AJ23" s="478"/>
      <c r="AK23" s="478"/>
      <c r="AL23" s="479"/>
      <c r="AM23" s="482"/>
      <c r="AN23" s="483"/>
      <c r="AO23" s="483"/>
      <c r="AP23" s="483"/>
      <c r="AQ23" s="483"/>
      <c r="AR23" s="484"/>
      <c r="AS23" s="488"/>
      <c r="AT23" s="489"/>
      <c r="AU23" s="489"/>
      <c r="AV23" s="489"/>
      <c r="AW23" s="489"/>
      <c r="AX23" s="490"/>
      <c r="AY23" s="454" t="s">
        <v>169</v>
      </c>
      <c r="AZ23" s="455"/>
      <c r="BA23" s="455"/>
      <c r="BB23" s="455"/>
      <c r="BC23" s="455"/>
      <c r="BD23" s="455"/>
      <c r="BE23" s="455"/>
      <c r="BF23" s="455"/>
      <c r="BG23" s="455"/>
      <c r="BH23" s="455"/>
      <c r="BI23" s="455"/>
      <c r="BJ23" s="455"/>
      <c r="BK23" s="455"/>
      <c r="BL23" s="455"/>
      <c r="BM23" s="456"/>
      <c r="BN23" s="462">
        <v>11027432</v>
      </c>
      <c r="BO23" s="463"/>
      <c r="BP23" s="463"/>
      <c r="BQ23" s="463"/>
      <c r="BR23" s="463"/>
      <c r="BS23" s="463"/>
      <c r="BT23" s="463"/>
      <c r="BU23" s="464"/>
      <c r="BV23" s="462">
        <v>11222605</v>
      </c>
      <c r="BW23" s="463"/>
      <c r="BX23" s="463"/>
      <c r="BY23" s="463"/>
      <c r="BZ23" s="463"/>
      <c r="CA23" s="463"/>
      <c r="CB23" s="463"/>
      <c r="CC23" s="464"/>
      <c r="CD23" s="197"/>
      <c r="CE23" s="460"/>
      <c r="CF23" s="460"/>
      <c r="CG23" s="460"/>
      <c r="CH23" s="460"/>
      <c r="CI23" s="460"/>
      <c r="CJ23" s="460"/>
      <c r="CK23" s="460"/>
      <c r="CL23" s="460"/>
      <c r="CM23" s="460"/>
      <c r="CN23" s="460"/>
      <c r="CO23" s="460"/>
      <c r="CP23" s="460"/>
      <c r="CQ23" s="460"/>
      <c r="CR23" s="460"/>
      <c r="CS23" s="461"/>
      <c r="CT23" s="432"/>
      <c r="CU23" s="433"/>
      <c r="CV23" s="433"/>
      <c r="CW23" s="433"/>
      <c r="CX23" s="433"/>
      <c r="CY23" s="433"/>
      <c r="CZ23" s="433"/>
      <c r="DA23" s="434"/>
      <c r="DB23" s="432"/>
      <c r="DC23" s="433"/>
      <c r="DD23" s="433"/>
      <c r="DE23" s="433"/>
      <c r="DF23" s="433"/>
      <c r="DG23" s="433"/>
      <c r="DH23" s="433"/>
      <c r="DI23" s="434"/>
      <c r="DJ23" s="182"/>
      <c r="DK23" s="182"/>
      <c r="DL23" s="182"/>
      <c r="DM23" s="182"/>
      <c r="DN23" s="182"/>
      <c r="DO23" s="182"/>
    </row>
    <row r="24" spans="1:119" ht="18.75" customHeight="1" thickBot="1">
      <c r="A24" s="183"/>
      <c r="B24" s="494"/>
      <c r="C24" s="495"/>
      <c r="D24" s="496"/>
      <c r="E24" s="435" t="s">
        <v>170</v>
      </c>
      <c r="F24" s="436"/>
      <c r="G24" s="436"/>
      <c r="H24" s="436"/>
      <c r="I24" s="436"/>
      <c r="J24" s="436"/>
      <c r="K24" s="437"/>
      <c r="L24" s="438">
        <v>1</v>
      </c>
      <c r="M24" s="439"/>
      <c r="N24" s="439"/>
      <c r="O24" s="439"/>
      <c r="P24" s="440"/>
      <c r="Q24" s="438">
        <v>7860</v>
      </c>
      <c r="R24" s="439"/>
      <c r="S24" s="439"/>
      <c r="T24" s="439"/>
      <c r="U24" s="439"/>
      <c r="V24" s="440"/>
      <c r="W24" s="504"/>
      <c r="X24" s="495"/>
      <c r="Y24" s="496"/>
      <c r="Z24" s="435" t="s">
        <v>171</v>
      </c>
      <c r="AA24" s="436"/>
      <c r="AB24" s="436"/>
      <c r="AC24" s="436"/>
      <c r="AD24" s="436"/>
      <c r="AE24" s="436"/>
      <c r="AF24" s="436"/>
      <c r="AG24" s="437"/>
      <c r="AH24" s="438">
        <v>160</v>
      </c>
      <c r="AI24" s="439"/>
      <c r="AJ24" s="439"/>
      <c r="AK24" s="439"/>
      <c r="AL24" s="440"/>
      <c r="AM24" s="438">
        <v>516000</v>
      </c>
      <c r="AN24" s="439"/>
      <c r="AO24" s="439"/>
      <c r="AP24" s="439"/>
      <c r="AQ24" s="439"/>
      <c r="AR24" s="440"/>
      <c r="AS24" s="438">
        <v>3225</v>
      </c>
      <c r="AT24" s="439"/>
      <c r="AU24" s="439"/>
      <c r="AV24" s="439"/>
      <c r="AW24" s="439"/>
      <c r="AX24" s="441"/>
      <c r="AY24" s="429" t="s">
        <v>172</v>
      </c>
      <c r="AZ24" s="430"/>
      <c r="BA24" s="430"/>
      <c r="BB24" s="430"/>
      <c r="BC24" s="430"/>
      <c r="BD24" s="430"/>
      <c r="BE24" s="430"/>
      <c r="BF24" s="430"/>
      <c r="BG24" s="430"/>
      <c r="BH24" s="430"/>
      <c r="BI24" s="430"/>
      <c r="BJ24" s="430"/>
      <c r="BK24" s="430"/>
      <c r="BL24" s="430"/>
      <c r="BM24" s="431"/>
      <c r="BN24" s="462">
        <v>10964915</v>
      </c>
      <c r="BO24" s="463"/>
      <c r="BP24" s="463"/>
      <c r="BQ24" s="463"/>
      <c r="BR24" s="463"/>
      <c r="BS24" s="463"/>
      <c r="BT24" s="463"/>
      <c r="BU24" s="464"/>
      <c r="BV24" s="462">
        <v>11160800</v>
      </c>
      <c r="BW24" s="463"/>
      <c r="BX24" s="463"/>
      <c r="BY24" s="463"/>
      <c r="BZ24" s="463"/>
      <c r="CA24" s="463"/>
      <c r="CB24" s="463"/>
      <c r="CC24" s="464"/>
      <c r="CD24" s="197"/>
      <c r="CE24" s="460"/>
      <c r="CF24" s="460"/>
      <c r="CG24" s="460"/>
      <c r="CH24" s="460"/>
      <c r="CI24" s="460"/>
      <c r="CJ24" s="460"/>
      <c r="CK24" s="460"/>
      <c r="CL24" s="460"/>
      <c r="CM24" s="460"/>
      <c r="CN24" s="460"/>
      <c r="CO24" s="460"/>
      <c r="CP24" s="460"/>
      <c r="CQ24" s="460"/>
      <c r="CR24" s="460"/>
      <c r="CS24" s="461"/>
      <c r="CT24" s="432"/>
      <c r="CU24" s="433"/>
      <c r="CV24" s="433"/>
      <c r="CW24" s="433"/>
      <c r="CX24" s="433"/>
      <c r="CY24" s="433"/>
      <c r="CZ24" s="433"/>
      <c r="DA24" s="434"/>
      <c r="DB24" s="432"/>
      <c r="DC24" s="433"/>
      <c r="DD24" s="433"/>
      <c r="DE24" s="433"/>
      <c r="DF24" s="433"/>
      <c r="DG24" s="433"/>
      <c r="DH24" s="433"/>
      <c r="DI24" s="434"/>
      <c r="DJ24" s="182"/>
      <c r="DK24" s="182"/>
      <c r="DL24" s="182"/>
      <c r="DM24" s="182"/>
      <c r="DN24" s="182"/>
      <c r="DO24" s="182"/>
    </row>
    <row r="25" spans="1:119" s="182" customFormat="1" ht="18.75" customHeight="1">
      <c r="A25" s="183"/>
      <c r="B25" s="494"/>
      <c r="C25" s="495"/>
      <c r="D25" s="496"/>
      <c r="E25" s="435" t="s">
        <v>173</v>
      </c>
      <c r="F25" s="436"/>
      <c r="G25" s="436"/>
      <c r="H25" s="436"/>
      <c r="I25" s="436"/>
      <c r="J25" s="436"/>
      <c r="K25" s="437"/>
      <c r="L25" s="438">
        <v>1</v>
      </c>
      <c r="M25" s="439"/>
      <c r="N25" s="439"/>
      <c r="O25" s="439"/>
      <c r="P25" s="440"/>
      <c r="Q25" s="438">
        <v>6200</v>
      </c>
      <c r="R25" s="439"/>
      <c r="S25" s="439"/>
      <c r="T25" s="439"/>
      <c r="U25" s="439"/>
      <c r="V25" s="440"/>
      <c r="W25" s="504"/>
      <c r="X25" s="495"/>
      <c r="Y25" s="496"/>
      <c r="Z25" s="435" t="s">
        <v>174</v>
      </c>
      <c r="AA25" s="436"/>
      <c r="AB25" s="436"/>
      <c r="AC25" s="436"/>
      <c r="AD25" s="436"/>
      <c r="AE25" s="436"/>
      <c r="AF25" s="436"/>
      <c r="AG25" s="437"/>
      <c r="AH25" s="438" t="s">
        <v>138</v>
      </c>
      <c r="AI25" s="439"/>
      <c r="AJ25" s="439"/>
      <c r="AK25" s="439"/>
      <c r="AL25" s="440"/>
      <c r="AM25" s="438" t="s">
        <v>128</v>
      </c>
      <c r="AN25" s="439"/>
      <c r="AO25" s="439"/>
      <c r="AP25" s="439"/>
      <c r="AQ25" s="439"/>
      <c r="AR25" s="440"/>
      <c r="AS25" s="438" t="s">
        <v>138</v>
      </c>
      <c r="AT25" s="439"/>
      <c r="AU25" s="439"/>
      <c r="AV25" s="439"/>
      <c r="AW25" s="439"/>
      <c r="AX25" s="441"/>
      <c r="AY25" s="454" t="s">
        <v>175</v>
      </c>
      <c r="AZ25" s="455"/>
      <c r="BA25" s="455"/>
      <c r="BB25" s="455"/>
      <c r="BC25" s="455"/>
      <c r="BD25" s="455"/>
      <c r="BE25" s="455"/>
      <c r="BF25" s="455"/>
      <c r="BG25" s="455"/>
      <c r="BH25" s="455"/>
      <c r="BI25" s="455"/>
      <c r="BJ25" s="455"/>
      <c r="BK25" s="455"/>
      <c r="BL25" s="455"/>
      <c r="BM25" s="456"/>
      <c r="BN25" s="457">
        <v>188035</v>
      </c>
      <c r="BO25" s="458"/>
      <c r="BP25" s="458"/>
      <c r="BQ25" s="458"/>
      <c r="BR25" s="458"/>
      <c r="BS25" s="458"/>
      <c r="BT25" s="458"/>
      <c r="BU25" s="459"/>
      <c r="BV25" s="457">
        <v>231891</v>
      </c>
      <c r="BW25" s="458"/>
      <c r="BX25" s="458"/>
      <c r="BY25" s="458"/>
      <c r="BZ25" s="458"/>
      <c r="CA25" s="458"/>
      <c r="CB25" s="458"/>
      <c r="CC25" s="459"/>
      <c r="CD25" s="197"/>
      <c r="CE25" s="460"/>
      <c r="CF25" s="460"/>
      <c r="CG25" s="460"/>
      <c r="CH25" s="460"/>
      <c r="CI25" s="460"/>
      <c r="CJ25" s="460"/>
      <c r="CK25" s="460"/>
      <c r="CL25" s="460"/>
      <c r="CM25" s="460"/>
      <c r="CN25" s="460"/>
      <c r="CO25" s="460"/>
      <c r="CP25" s="460"/>
      <c r="CQ25" s="460"/>
      <c r="CR25" s="460"/>
      <c r="CS25" s="461"/>
      <c r="CT25" s="432"/>
      <c r="CU25" s="433"/>
      <c r="CV25" s="433"/>
      <c r="CW25" s="433"/>
      <c r="CX25" s="433"/>
      <c r="CY25" s="433"/>
      <c r="CZ25" s="433"/>
      <c r="DA25" s="434"/>
      <c r="DB25" s="432"/>
      <c r="DC25" s="433"/>
      <c r="DD25" s="433"/>
      <c r="DE25" s="433"/>
      <c r="DF25" s="433"/>
      <c r="DG25" s="433"/>
      <c r="DH25" s="433"/>
      <c r="DI25" s="434"/>
    </row>
    <row r="26" spans="1:119" s="182" customFormat="1" ht="18.75" customHeight="1">
      <c r="A26" s="183"/>
      <c r="B26" s="494"/>
      <c r="C26" s="495"/>
      <c r="D26" s="496"/>
      <c r="E26" s="435" t="s">
        <v>176</v>
      </c>
      <c r="F26" s="436"/>
      <c r="G26" s="436"/>
      <c r="H26" s="436"/>
      <c r="I26" s="436"/>
      <c r="J26" s="436"/>
      <c r="K26" s="437"/>
      <c r="L26" s="438">
        <v>1</v>
      </c>
      <c r="M26" s="439"/>
      <c r="N26" s="439"/>
      <c r="O26" s="439"/>
      <c r="P26" s="440"/>
      <c r="Q26" s="438">
        <v>5720</v>
      </c>
      <c r="R26" s="439"/>
      <c r="S26" s="439"/>
      <c r="T26" s="439"/>
      <c r="U26" s="439"/>
      <c r="V26" s="440"/>
      <c r="W26" s="504"/>
      <c r="X26" s="495"/>
      <c r="Y26" s="496"/>
      <c r="Z26" s="435" t="s">
        <v>177</v>
      </c>
      <c r="AA26" s="517"/>
      <c r="AB26" s="517"/>
      <c r="AC26" s="517"/>
      <c r="AD26" s="517"/>
      <c r="AE26" s="517"/>
      <c r="AF26" s="517"/>
      <c r="AG26" s="518"/>
      <c r="AH26" s="438" t="s">
        <v>138</v>
      </c>
      <c r="AI26" s="439"/>
      <c r="AJ26" s="439"/>
      <c r="AK26" s="439"/>
      <c r="AL26" s="440"/>
      <c r="AM26" s="438" t="s">
        <v>128</v>
      </c>
      <c r="AN26" s="439"/>
      <c r="AO26" s="439"/>
      <c r="AP26" s="439"/>
      <c r="AQ26" s="439"/>
      <c r="AR26" s="440"/>
      <c r="AS26" s="438" t="s">
        <v>128</v>
      </c>
      <c r="AT26" s="439"/>
      <c r="AU26" s="439"/>
      <c r="AV26" s="439"/>
      <c r="AW26" s="439"/>
      <c r="AX26" s="441"/>
      <c r="AY26" s="471" t="s">
        <v>178</v>
      </c>
      <c r="AZ26" s="472"/>
      <c r="BA26" s="472"/>
      <c r="BB26" s="472"/>
      <c r="BC26" s="472"/>
      <c r="BD26" s="472"/>
      <c r="BE26" s="472"/>
      <c r="BF26" s="472"/>
      <c r="BG26" s="472"/>
      <c r="BH26" s="472"/>
      <c r="BI26" s="472"/>
      <c r="BJ26" s="472"/>
      <c r="BK26" s="472"/>
      <c r="BL26" s="472"/>
      <c r="BM26" s="473"/>
      <c r="BN26" s="462" t="s">
        <v>128</v>
      </c>
      <c r="BO26" s="463"/>
      <c r="BP26" s="463"/>
      <c r="BQ26" s="463"/>
      <c r="BR26" s="463"/>
      <c r="BS26" s="463"/>
      <c r="BT26" s="463"/>
      <c r="BU26" s="464"/>
      <c r="BV26" s="462" t="s">
        <v>138</v>
      </c>
      <c r="BW26" s="463"/>
      <c r="BX26" s="463"/>
      <c r="BY26" s="463"/>
      <c r="BZ26" s="463"/>
      <c r="CA26" s="463"/>
      <c r="CB26" s="463"/>
      <c r="CC26" s="464"/>
      <c r="CD26" s="197"/>
      <c r="CE26" s="460"/>
      <c r="CF26" s="460"/>
      <c r="CG26" s="460"/>
      <c r="CH26" s="460"/>
      <c r="CI26" s="460"/>
      <c r="CJ26" s="460"/>
      <c r="CK26" s="460"/>
      <c r="CL26" s="460"/>
      <c r="CM26" s="460"/>
      <c r="CN26" s="460"/>
      <c r="CO26" s="460"/>
      <c r="CP26" s="460"/>
      <c r="CQ26" s="460"/>
      <c r="CR26" s="460"/>
      <c r="CS26" s="461"/>
      <c r="CT26" s="432"/>
      <c r="CU26" s="433"/>
      <c r="CV26" s="433"/>
      <c r="CW26" s="433"/>
      <c r="CX26" s="433"/>
      <c r="CY26" s="433"/>
      <c r="CZ26" s="433"/>
      <c r="DA26" s="434"/>
      <c r="DB26" s="432"/>
      <c r="DC26" s="433"/>
      <c r="DD26" s="433"/>
      <c r="DE26" s="433"/>
      <c r="DF26" s="433"/>
      <c r="DG26" s="433"/>
      <c r="DH26" s="433"/>
      <c r="DI26" s="434"/>
    </row>
    <row r="27" spans="1:119" ht="18.75" customHeight="1" thickBot="1">
      <c r="A27" s="183"/>
      <c r="B27" s="494"/>
      <c r="C27" s="495"/>
      <c r="D27" s="496"/>
      <c r="E27" s="435" t="s">
        <v>179</v>
      </c>
      <c r="F27" s="436"/>
      <c r="G27" s="436"/>
      <c r="H27" s="436"/>
      <c r="I27" s="436"/>
      <c r="J27" s="436"/>
      <c r="K27" s="437"/>
      <c r="L27" s="438">
        <v>1</v>
      </c>
      <c r="M27" s="439"/>
      <c r="N27" s="439"/>
      <c r="O27" s="439"/>
      <c r="P27" s="440"/>
      <c r="Q27" s="438">
        <v>3280</v>
      </c>
      <c r="R27" s="439"/>
      <c r="S27" s="439"/>
      <c r="T27" s="439"/>
      <c r="U27" s="439"/>
      <c r="V27" s="440"/>
      <c r="W27" s="504"/>
      <c r="X27" s="495"/>
      <c r="Y27" s="496"/>
      <c r="Z27" s="435" t="s">
        <v>180</v>
      </c>
      <c r="AA27" s="436"/>
      <c r="AB27" s="436"/>
      <c r="AC27" s="436"/>
      <c r="AD27" s="436"/>
      <c r="AE27" s="436"/>
      <c r="AF27" s="436"/>
      <c r="AG27" s="437"/>
      <c r="AH27" s="438" t="s">
        <v>138</v>
      </c>
      <c r="AI27" s="439"/>
      <c r="AJ27" s="439"/>
      <c r="AK27" s="439"/>
      <c r="AL27" s="440"/>
      <c r="AM27" s="438" t="s">
        <v>138</v>
      </c>
      <c r="AN27" s="439"/>
      <c r="AO27" s="439"/>
      <c r="AP27" s="439"/>
      <c r="AQ27" s="439"/>
      <c r="AR27" s="440"/>
      <c r="AS27" s="438" t="s">
        <v>138</v>
      </c>
      <c r="AT27" s="439"/>
      <c r="AU27" s="439"/>
      <c r="AV27" s="439"/>
      <c r="AW27" s="439"/>
      <c r="AX27" s="441"/>
      <c r="AY27" s="468" t="s">
        <v>181</v>
      </c>
      <c r="AZ27" s="469"/>
      <c r="BA27" s="469"/>
      <c r="BB27" s="469"/>
      <c r="BC27" s="469"/>
      <c r="BD27" s="469"/>
      <c r="BE27" s="469"/>
      <c r="BF27" s="469"/>
      <c r="BG27" s="469"/>
      <c r="BH27" s="469"/>
      <c r="BI27" s="469"/>
      <c r="BJ27" s="469"/>
      <c r="BK27" s="469"/>
      <c r="BL27" s="469"/>
      <c r="BM27" s="470"/>
      <c r="BN27" s="465">
        <v>306630</v>
      </c>
      <c r="BO27" s="466"/>
      <c r="BP27" s="466"/>
      <c r="BQ27" s="466"/>
      <c r="BR27" s="466"/>
      <c r="BS27" s="466"/>
      <c r="BT27" s="466"/>
      <c r="BU27" s="467"/>
      <c r="BV27" s="465">
        <v>306419</v>
      </c>
      <c r="BW27" s="466"/>
      <c r="BX27" s="466"/>
      <c r="BY27" s="466"/>
      <c r="BZ27" s="466"/>
      <c r="CA27" s="466"/>
      <c r="CB27" s="466"/>
      <c r="CC27" s="467"/>
      <c r="CD27" s="199"/>
      <c r="CE27" s="460"/>
      <c r="CF27" s="460"/>
      <c r="CG27" s="460"/>
      <c r="CH27" s="460"/>
      <c r="CI27" s="460"/>
      <c r="CJ27" s="460"/>
      <c r="CK27" s="460"/>
      <c r="CL27" s="460"/>
      <c r="CM27" s="460"/>
      <c r="CN27" s="460"/>
      <c r="CO27" s="460"/>
      <c r="CP27" s="460"/>
      <c r="CQ27" s="460"/>
      <c r="CR27" s="460"/>
      <c r="CS27" s="461"/>
      <c r="CT27" s="432"/>
      <c r="CU27" s="433"/>
      <c r="CV27" s="433"/>
      <c r="CW27" s="433"/>
      <c r="CX27" s="433"/>
      <c r="CY27" s="433"/>
      <c r="CZ27" s="433"/>
      <c r="DA27" s="434"/>
      <c r="DB27" s="432"/>
      <c r="DC27" s="433"/>
      <c r="DD27" s="433"/>
      <c r="DE27" s="433"/>
      <c r="DF27" s="433"/>
      <c r="DG27" s="433"/>
      <c r="DH27" s="433"/>
      <c r="DI27" s="434"/>
      <c r="DJ27" s="182"/>
      <c r="DK27" s="182"/>
      <c r="DL27" s="182"/>
      <c r="DM27" s="182"/>
      <c r="DN27" s="182"/>
      <c r="DO27" s="182"/>
    </row>
    <row r="28" spans="1:119" ht="18.75" customHeight="1">
      <c r="A28" s="183"/>
      <c r="B28" s="494"/>
      <c r="C28" s="495"/>
      <c r="D28" s="496"/>
      <c r="E28" s="435" t="s">
        <v>182</v>
      </c>
      <c r="F28" s="436"/>
      <c r="G28" s="436"/>
      <c r="H28" s="436"/>
      <c r="I28" s="436"/>
      <c r="J28" s="436"/>
      <c r="K28" s="437"/>
      <c r="L28" s="438">
        <v>1</v>
      </c>
      <c r="M28" s="439"/>
      <c r="N28" s="439"/>
      <c r="O28" s="439"/>
      <c r="P28" s="440"/>
      <c r="Q28" s="438">
        <v>2730</v>
      </c>
      <c r="R28" s="439"/>
      <c r="S28" s="439"/>
      <c r="T28" s="439"/>
      <c r="U28" s="439"/>
      <c r="V28" s="440"/>
      <c r="W28" s="504"/>
      <c r="X28" s="495"/>
      <c r="Y28" s="496"/>
      <c r="Z28" s="435" t="s">
        <v>183</v>
      </c>
      <c r="AA28" s="436"/>
      <c r="AB28" s="436"/>
      <c r="AC28" s="436"/>
      <c r="AD28" s="436"/>
      <c r="AE28" s="436"/>
      <c r="AF28" s="436"/>
      <c r="AG28" s="437"/>
      <c r="AH28" s="438" t="s">
        <v>138</v>
      </c>
      <c r="AI28" s="439"/>
      <c r="AJ28" s="439"/>
      <c r="AK28" s="439"/>
      <c r="AL28" s="440"/>
      <c r="AM28" s="438" t="s">
        <v>128</v>
      </c>
      <c r="AN28" s="439"/>
      <c r="AO28" s="439"/>
      <c r="AP28" s="439"/>
      <c r="AQ28" s="439"/>
      <c r="AR28" s="440"/>
      <c r="AS28" s="438" t="s">
        <v>128</v>
      </c>
      <c r="AT28" s="439"/>
      <c r="AU28" s="439"/>
      <c r="AV28" s="439"/>
      <c r="AW28" s="439"/>
      <c r="AX28" s="441"/>
      <c r="AY28" s="445" t="s">
        <v>184</v>
      </c>
      <c r="AZ28" s="446"/>
      <c r="BA28" s="446"/>
      <c r="BB28" s="447"/>
      <c r="BC28" s="454" t="s">
        <v>48</v>
      </c>
      <c r="BD28" s="455"/>
      <c r="BE28" s="455"/>
      <c r="BF28" s="455"/>
      <c r="BG28" s="455"/>
      <c r="BH28" s="455"/>
      <c r="BI28" s="455"/>
      <c r="BJ28" s="455"/>
      <c r="BK28" s="455"/>
      <c r="BL28" s="455"/>
      <c r="BM28" s="456"/>
      <c r="BN28" s="457">
        <v>3183457</v>
      </c>
      <c r="BO28" s="458"/>
      <c r="BP28" s="458"/>
      <c r="BQ28" s="458"/>
      <c r="BR28" s="458"/>
      <c r="BS28" s="458"/>
      <c r="BT28" s="458"/>
      <c r="BU28" s="459"/>
      <c r="BV28" s="457">
        <v>3179241</v>
      </c>
      <c r="BW28" s="458"/>
      <c r="BX28" s="458"/>
      <c r="BY28" s="458"/>
      <c r="BZ28" s="458"/>
      <c r="CA28" s="458"/>
      <c r="CB28" s="458"/>
      <c r="CC28" s="459"/>
      <c r="CD28" s="197"/>
      <c r="CE28" s="460"/>
      <c r="CF28" s="460"/>
      <c r="CG28" s="460"/>
      <c r="CH28" s="460"/>
      <c r="CI28" s="460"/>
      <c r="CJ28" s="460"/>
      <c r="CK28" s="460"/>
      <c r="CL28" s="460"/>
      <c r="CM28" s="460"/>
      <c r="CN28" s="460"/>
      <c r="CO28" s="460"/>
      <c r="CP28" s="460"/>
      <c r="CQ28" s="460"/>
      <c r="CR28" s="460"/>
      <c r="CS28" s="461"/>
      <c r="CT28" s="432"/>
      <c r="CU28" s="433"/>
      <c r="CV28" s="433"/>
      <c r="CW28" s="433"/>
      <c r="CX28" s="433"/>
      <c r="CY28" s="433"/>
      <c r="CZ28" s="433"/>
      <c r="DA28" s="434"/>
      <c r="DB28" s="432"/>
      <c r="DC28" s="433"/>
      <c r="DD28" s="433"/>
      <c r="DE28" s="433"/>
      <c r="DF28" s="433"/>
      <c r="DG28" s="433"/>
      <c r="DH28" s="433"/>
      <c r="DI28" s="434"/>
      <c r="DJ28" s="182"/>
      <c r="DK28" s="182"/>
      <c r="DL28" s="182"/>
      <c r="DM28" s="182"/>
      <c r="DN28" s="182"/>
      <c r="DO28" s="182"/>
    </row>
    <row r="29" spans="1:119" ht="18.75" customHeight="1">
      <c r="A29" s="183"/>
      <c r="B29" s="494"/>
      <c r="C29" s="495"/>
      <c r="D29" s="496"/>
      <c r="E29" s="435" t="s">
        <v>185</v>
      </c>
      <c r="F29" s="436"/>
      <c r="G29" s="436"/>
      <c r="H29" s="436"/>
      <c r="I29" s="436"/>
      <c r="J29" s="436"/>
      <c r="K29" s="437"/>
      <c r="L29" s="438">
        <v>12</v>
      </c>
      <c r="M29" s="439"/>
      <c r="N29" s="439"/>
      <c r="O29" s="439"/>
      <c r="P29" s="440"/>
      <c r="Q29" s="438">
        <v>2460</v>
      </c>
      <c r="R29" s="439"/>
      <c r="S29" s="439"/>
      <c r="T29" s="439"/>
      <c r="U29" s="439"/>
      <c r="V29" s="440"/>
      <c r="W29" s="505"/>
      <c r="X29" s="506"/>
      <c r="Y29" s="507"/>
      <c r="Z29" s="435" t="s">
        <v>186</v>
      </c>
      <c r="AA29" s="436"/>
      <c r="AB29" s="436"/>
      <c r="AC29" s="436"/>
      <c r="AD29" s="436"/>
      <c r="AE29" s="436"/>
      <c r="AF29" s="436"/>
      <c r="AG29" s="437"/>
      <c r="AH29" s="438">
        <v>160</v>
      </c>
      <c r="AI29" s="439"/>
      <c r="AJ29" s="439"/>
      <c r="AK29" s="439"/>
      <c r="AL29" s="440"/>
      <c r="AM29" s="438">
        <v>516000</v>
      </c>
      <c r="AN29" s="439"/>
      <c r="AO29" s="439"/>
      <c r="AP29" s="439"/>
      <c r="AQ29" s="439"/>
      <c r="AR29" s="440"/>
      <c r="AS29" s="438">
        <v>3225</v>
      </c>
      <c r="AT29" s="439"/>
      <c r="AU29" s="439"/>
      <c r="AV29" s="439"/>
      <c r="AW29" s="439"/>
      <c r="AX29" s="441"/>
      <c r="AY29" s="448"/>
      <c r="AZ29" s="449"/>
      <c r="BA29" s="449"/>
      <c r="BB29" s="450"/>
      <c r="BC29" s="442" t="s">
        <v>187</v>
      </c>
      <c r="BD29" s="443"/>
      <c r="BE29" s="443"/>
      <c r="BF29" s="443"/>
      <c r="BG29" s="443"/>
      <c r="BH29" s="443"/>
      <c r="BI29" s="443"/>
      <c r="BJ29" s="443"/>
      <c r="BK29" s="443"/>
      <c r="BL29" s="443"/>
      <c r="BM29" s="444"/>
      <c r="BN29" s="462">
        <v>399322</v>
      </c>
      <c r="BO29" s="463"/>
      <c r="BP29" s="463"/>
      <c r="BQ29" s="463"/>
      <c r="BR29" s="463"/>
      <c r="BS29" s="463"/>
      <c r="BT29" s="463"/>
      <c r="BU29" s="464"/>
      <c r="BV29" s="462">
        <v>399064</v>
      </c>
      <c r="BW29" s="463"/>
      <c r="BX29" s="463"/>
      <c r="BY29" s="463"/>
      <c r="BZ29" s="463"/>
      <c r="CA29" s="463"/>
      <c r="CB29" s="463"/>
      <c r="CC29" s="464"/>
      <c r="CD29" s="199"/>
      <c r="CE29" s="460"/>
      <c r="CF29" s="460"/>
      <c r="CG29" s="460"/>
      <c r="CH29" s="460"/>
      <c r="CI29" s="460"/>
      <c r="CJ29" s="460"/>
      <c r="CK29" s="460"/>
      <c r="CL29" s="460"/>
      <c r="CM29" s="460"/>
      <c r="CN29" s="460"/>
      <c r="CO29" s="460"/>
      <c r="CP29" s="460"/>
      <c r="CQ29" s="460"/>
      <c r="CR29" s="460"/>
      <c r="CS29" s="461"/>
      <c r="CT29" s="432"/>
      <c r="CU29" s="433"/>
      <c r="CV29" s="433"/>
      <c r="CW29" s="433"/>
      <c r="CX29" s="433"/>
      <c r="CY29" s="433"/>
      <c r="CZ29" s="433"/>
      <c r="DA29" s="434"/>
      <c r="DB29" s="432"/>
      <c r="DC29" s="433"/>
      <c r="DD29" s="433"/>
      <c r="DE29" s="433"/>
      <c r="DF29" s="433"/>
      <c r="DG29" s="433"/>
      <c r="DH29" s="433"/>
      <c r="DI29" s="434"/>
      <c r="DJ29" s="182"/>
      <c r="DK29" s="182"/>
      <c r="DL29" s="182"/>
      <c r="DM29" s="182"/>
      <c r="DN29" s="182"/>
      <c r="DO29" s="182"/>
    </row>
    <row r="30" spans="1:119" ht="18.75" customHeight="1" thickBot="1">
      <c r="A30" s="183"/>
      <c r="B30" s="497"/>
      <c r="C30" s="498"/>
      <c r="D30" s="499"/>
      <c r="E30" s="508"/>
      <c r="F30" s="509"/>
      <c r="G30" s="509"/>
      <c r="H30" s="509"/>
      <c r="I30" s="509"/>
      <c r="J30" s="509"/>
      <c r="K30" s="510"/>
      <c r="L30" s="511"/>
      <c r="M30" s="512"/>
      <c r="N30" s="512"/>
      <c r="O30" s="512"/>
      <c r="P30" s="513"/>
      <c r="Q30" s="511"/>
      <c r="R30" s="512"/>
      <c r="S30" s="512"/>
      <c r="T30" s="512"/>
      <c r="U30" s="512"/>
      <c r="V30" s="513"/>
      <c r="W30" s="514" t="s">
        <v>188</v>
      </c>
      <c r="X30" s="515"/>
      <c r="Y30" s="515"/>
      <c r="Z30" s="515"/>
      <c r="AA30" s="515"/>
      <c r="AB30" s="515"/>
      <c r="AC30" s="515"/>
      <c r="AD30" s="515"/>
      <c r="AE30" s="515"/>
      <c r="AF30" s="515"/>
      <c r="AG30" s="516"/>
      <c r="AH30" s="426">
        <v>97.9</v>
      </c>
      <c r="AI30" s="427"/>
      <c r="AJ30" s="427"/>
      <c r="AK30" s="427"/>
      <c r="AL30" s="427"/>
      <c r="AM30" s="427"/>
      <c r="AN30" s="427"/>
      <c r="AO30" s="427"/>
      <c r="AP30" s="427"/>
      <c r="AQ30" s="427"/>
      <c r="AR30" s="427"/>
      <c r="AS30" s="427"/>
      <c r="AT30" s="427"/>
      <c r="AU30" s="427"/>
      <c r="AV30" s="427"/>
      <c r="AW30" s="427"/>
      <c r="AX30" s="428"/>
      <c r="AY30" s="451"/>
      <c r="AZ30" s="452"/>
      <c r="BA30" s="452"/>
      <c r="BB30" s="453"/>
      <c r="BC30" s="429" t="s">
        <v>50</v>
      </c>
      <c r="BD30" s="430"/>
      <c r="BE30" s="430"/>
      <c r="BF30" s="430"/>
      <c r="BG30" s="430"/>
      <c r="BH30" s="430"/>
      <c r="BI30" s="430"/>
      <c r="BJ30" s="430"/>
      <c r="BK30" s="430"/>
      <c r="BL30" s="430"/>
      <c r="BM30" s="431"/>
      <c r="BN30" s="465">
        <v>9924590</v>
      </c>
      <c r="BO30" s="466"/>
      <c r="BP30" s="466"/>
      <c r="BQ30" s="466"/>
      <c r="BR30" s="466"/>
      <c r="BS30" s="466"/>
      <c r="BT30" s="466"/>
      <c r="BU30" s="467"/>
      <c r="BV30" s="465">
        <v>9636799</v>
      </c>
      <c r="BW30" s="466"/>
      <c r="BX30" s="466"/>
      <c r="BY30" s="466"/>
      <c r="BZ30" s="466"/>
      <c r="CA30" s="466"/>
      <c r="CB30" s="466"/>
      <c r="CC30" s="467"/>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25" t="s">
        <v>195</v>
      </c>
      <c r="D33" s="425"/>
      <c r="E33" s="424" t="s">
        <v>196</v>
      </c>
      <c r="F33" s="424"/>
      <c r="G33" s="424"/>
      <c r="H33" s="424"/>
      <c r="I33" s="424"/>
      <c r="J33" s="424"/>
      <c r="K33" s="424"/>
      <c r="L33" s="424"/>
      <c r="M33" s="424"/>
      <c r="N33" s="424"/>
      <c r="O33" s="424"/>
      <c r="P33" s="424"/>
      <c r="Q33" s="424"/>
      <c r="R33" s="424"/>
      <c r="S33" s="424"/>
      <c r="T33" s="212"/>
      <c r="U33" s="425" t="s">
        <v>197</v>
      </c>
      <c r="V33" s="425"/>
      <c r="W33" s="424" t="s">
        <v>196</v>
      </c>
      <c r="X33" s="424"/>
      <c r="Y33" s="424"/>
      <c r="Z33" s="424"/>
      <c r="AA33" s="424"/>
      <c r="AB33" s="424"/>
      <c r="AC33" s="424"/>
      <c r="AD33" s="424"/>
      <c r="AE33" s="424"/>
      <c r="AF33" s="424"/>
      <c r="AG33" s="424"/>
      <c r="AH33" s="424"/>
      <c r="AI33" s="424"/>
      <c r="AJ33" s="424"/>
      <c r="AK33" s="424"/>
      <c r="AL33" s="212"/>
      <c r="AM33" s="425" t="s">
        <v>197</v>
      </c>
      <c r="AN33" s="425"/>
      <c r="AO33" s="424" t="s">
        <v>198</v>
      </c>
      <c r="AP33" s="424"/>
      <c r="AQ33" s="424"/>
      <c r="AR33" s="424"/>
      <c r="AS33" s="424"/>
      <c r="AT33" s="424"/>
      <c r="AU33" s="424"/>
      <c r="AV33" s="424"/>
      <c r="AW33" s="424"/>
      <c r="AX33" s="424"/>
      <c r="AY33" s="424"/>
      <c r="AZ33" s="424"/>
      <c r="BA33" s="424"/>
      <c r="BB33" s="424"/>
      <c r="BC33" s="424"/>
      <c r="BD33" s="213"/>
      <c r="BE33" s="424" t="s">
        <v>199</v>
      </c>
      <c r="BF33" s="424"/>
      <c r="BG33" s="424" t="s">
        <v>200</v>
      </c>
      <c r="BH33" s="424"/>
      <c r="BI33" s="424"/>
      <c r="BJ33" s="424"/>
      <c r="BK33" s="424"/>
      <c r="BL33" s="424"/>
      <c r="BM33" s="424"/>
      <c r="BN33" s="424"/>
      <c r="BO33" s="424"/>
      <c r="BP33" s="424"/>
      <c r="BQ33" s="424"/>
      <c r="BR33" s="424"/>
      <c r="BS33" s="424"/>
      <c r="BT33" s="424"/>
      <c r="BU33" s="424"/>
      <c r="BV33" s="213"/>
      <c r="BW33" s="425" t="s">
        <v>199</v>
      </c>
      <c r="BX33" s="425"/>
      <c r="BY33" s="424" t="s">
        <v>201</v>
      </c>
      <c r="BZ33" s="424"/>
      <c r="CA33" s="424"/>
      <c r="CB33" s="424"/>
      <c r="CC33" s="424"/>
      <c r="CD33" s="424"/>
      <c r="CE33" s="424"/>
      <c r="CF33" s="424"/>
      <c r="CG33" s="424"/>
      <c r="CH33" s="424"/>
      <c r="CI33" s="424"/>
      <c r="CJ33" s="424"/>
      <c r="CK33" s="424"/>
      <c r="CL33" s="424"/>
      <c r="CM33" s="424"/>
      <c r="CN33" s="212"/>
      <c r="CO33" s="425" t="s">
        <v>195</v>
      </c>
      <c r="CP33" s="425"/>
      <c r="CQ33" s="424" t="s">
        <v>202</v>
      </c>
      <c r="CR33" s="424"/>
      <c r="CS33" s="424"/>
      <c r="CT33" s="424"/>
      <c r="CU33" s="424"/>
      <c r="CV33" s="424"/>
      <c r="CW33" s="424"/>
      <c r="CX33" s="424"/>
      <c r="CY33" s="424"/>
      <c r="CZ33" s="424"/>
      <c r="DA33" s="424"/>
      <c r="DB33" s="424"/>
      <c r="DC33" s="424"/>
      <c r="DD33" s="424"/>
      <c r="DE33" s="424"/>
      <c r="DF33" s="212"/>
      <c r="DG33" s="423" t="s">
        <v>203</v>
      </c>
      <c r="DH33" s="423"/>
      <c r="DI33" s="214"/>
      <c r="DJ33" s="182"/>
      <c r="DK33" s="182"/>
      <c r="DL33" s="182"/>
      <c r="DM33" s="182"/>
      <c r="DN33" s="182"/>
      <c r="DO33" s="182"/>
    </row>
    <row r="34" spans="1:119" ht="32.25" customHeight="1">
      <c r="A34" s="183"/>
      <c r="B34" s="209"/>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210"/>
      <c r="U34" s="421">
        <f>IF(W34="","",MAX(C34:D43)+1)</f>
        <v>4</v>
      </c>
      <c r="V34" s="421"/>
      <c r="W34" s="420" t="str">
        <f>IF('各会計、関係団体の財政状況及び健全化判断比率'!B28="","",'各会計、関係団体の財政状況及び健全化判断比率'!B28)</f>
        <v>国民健康保険事業特別会計</v>
      </c>
      <c r="X34" s="420"/>
      <c r="Y34" s="420"/>
      <c r="Z34" s="420"/>
      <c r="AA34" s="420"/>
      <c r="AB34" s="420"/>
      <c r="AC34" s="420"/>
      <c r="AD34" s="420"/>
      <c r="AE34" s="420"/>
      <c r="AF34" s="420"/>
      <c r="AG34" s="420"/>
      <c r="AH34" s="420"/>
      <c r="AI34" s="420"/>
      <c r="AJ34" s="420"/>
      <c r="AK34" s="420"/>
      <c r="AL34" s="210"/>
      <c r="AM34" s="421">
        <f>IF(AO34="","",MAX(C34:D43,U34:V43)+1)</f>
        <v>8</v>
      </c>
      <c r="AN34" s="421"/>
      <c r="AO34" s="420" t="str">
        <f>IF('各会計、関係団体の財政状況及び健全化判断比率'!B32="","",'各会計、関係団体の財政状況及び健全化判断比率'!B32)</f>
        <v>水道事業特別会計</v>
      </c>
      <c r="AP34" s="420"/>
      <c r="AQ34" s="420"/>
      <c r="AR34" s="420"/>
      <c r="AS34" s="420"/>
      <c r="AT34" s="420"/>
      <c r="AU34" s="420"/>
      <c r="AV34" s="420"/>
      <c r="AW34" s="420"/>
      <c r="AX34" s="420"/>
      <c r="AY34" s="420"/>
      <c r="AZ34" s="420"/>
      <c r="BA34" s="420"/>
      <c r="BB34" s="420"/>
      <c r="BC34" s="420"/>
      <c r="BD34" s="210"/>
      <c r="BE34" s="421" t="str">
        <f>IF(BG34="","",MAX(C34:D43,U34:V43,AM34:AN43)+1)</f>
        <v/>
      </c>
      <c r="BF34" s="421"/>
      <c r="BG34" s="420"/>
      <c r="BH34" s="420"/>
      <c r="BI34" s="420"/>
      <c r="BJ34" s="420"/>
      <c r="BK34" s="420"/>
      <c r="BL34" s="420"/>
      <c r="BM34" s="420"/>
      <c r="BN34" s="420"/>
      <c r="BO34" s="420"/>
      <c r="BP34" s="420"/>
      <c r="BQ34" s="420"/>
      <c r="BR34" s="420"/>
      <c r="BS34" s="420"/>
      <c r="BT34" s="420"/>
      <c r="BU34" s="420"/>
      <c r="BV34" s="210"/>
      <c r="BW34" s="421">
        <f>IF(BY34="","",MAX(C34:D43,U34:V43,AM34:AN43,BE34:BF43)+1)</f>
        <v>10</v>
      </c>
      <c r="BX34" s="421"/>
      <c r="BY34" s="420" t="str">
        <f>IF('各会計、関係団体の財政状況及び健全化判断比率'!B68="","",'各会計、関係団体の財政状況及び健全化判断比率'!B68)</f>
        <v>福岡県市町村消防団員等公務災害補償組合（一般会計）</v>
      </c>
      <c r="BZ34" s="420"/>
      <c r="CA34" s="420"/>
      <c r="CB34" s="420"/>
      <c r="CC34" s="420"/>
      <c r="CD34" s="420"/>
      <c r="CE34" s="420"/>
      <c r="CF34" s="420"/>
      <c r="CG34" s="420"/>
      <c r="CH34" s="420"/>
      <c r="CI34" s="420"/>
      <c r="CJ34" s="420"/>
      <c r="CK34" s="420"/>
      <c r="CL34" s="420"/>
      <c r="CM34" s="420"/>
      <c r="CN34" s="210"/>
      <c r="CO34" s="421">
        <f>IF(CQ34="","",MAX(C34:D43,U34:V43,AM34:AN43,BE34:BF43,BW34:BX43)+1)</f>
        <v>20</v>
      </c>
      <c r="CP34" s="421"/>
      <c r="CQ34" s="420" t="str">
        <f>IF('各会計、関係団体の財政状況及び健全化判断比率'!BS7="","",'各会計、関係団体の財政状況及び健全化判断比率'!BS7)</f>
        <v>犀川四季犀館</v>
      </c>
      <c r="CR34" s="420"/>
      <c r="CS34" s="420"/>
      <c r="CT34" s="420"/>
      <c r="CU34" s="420"/>
      <c r="CV34" s="420"/>
      <c r="CW34" s="420"/>
      <c r="CX34" s="420"/>
      <c r="CY34" s="420"/>
      <c r="CZ34" s="420"/>
      <c r="DA34" s="420"/>
      <c r="DB34" s="420"/>
      <c r="DC34" s="420"/>
      <c r="DD34" s="420"/>
      <c r="DE34" s="420"/>
      <c r="DF34" s="207"/>
      <c r="DG34" s="422" t="str">
        <f>IF('各会計、関係団体の財政状況及び健全化判断比率'!BR7="","",'各会計、関係団体の財政状況及び健全化判断比率'!BR7)</f>
        <v/>
      </c>
      <c r="DH34" s="422"/>
      <c r="DI34" s="214"/>
      <c r="DJ34" s="182"/>
      <c r="DK34" s="182"/>
      <c r="DL34" s="182"/>
      <c r="DM34" s="182"/>
      <c r="DN34" s="182"/>
      <c r="DO34" s="182"/>
    </row>
    <row r="35" spans="1:119" ht="32.25" customHeight="1">
      <c r="A35" s="183"/>
      <c r="B35" s="209"/>
      <c r="C35" s="421">
        <f>IF(E35="","",C34+1)</f>
        <v>2</v>
      </c>
      <c r="D35" s="421"/>
      <c r="E35" s="420" t="str">
        <f>IF('各会計、関係団体の財政状況及び健全化判断比率'!B8="","",'各会計、関係団体の財政状況及び健全化判断比率'!B8)</f>
        <v>住宅新築資金等事業特別会計</v>
      </c>
      <c r="F35" s="420"/>
      <c r="G35" s="420"/>
      <c r="H35" s="420"/>
      <c r="I35" s="420"/>
      <c r="J35" s="420"/>
      <c r="K35" s="420"/>
      <c r="L35" s="420"/>
      <c r="M35" s="420"/>
      <c r="N35" s="420"/>
      <c r="O35" s="420"/>
      <c r="P35" s="420"/>
      <c r="Q35" s="420"/>
      <c r="R35" s="420"/>
      <c r="S35" s="420"/>
      <c r="T35" s="210"/>
      <c r="U35" s="421">
        <f>IF(W35="","",U34+1)</f>
        <v>5</v>
      </c>
      <c r="V35" s="421"/>
      <c r="W35" s="420" t="str">
        <f>IF('各会計、関係団体の財政状況及び健全化判断比率'!B29="","",'各会計、関係団体の財政状況及び健全化判断比率'!B29)</f>
        <v>後期高齢者医療特別会計</v>
      </c>
      <c r="X35" s="420"/>
      <c r="Y35" s="420"/>
      <c r="Z35" s="420"/>
      <c r="AA35" s="420"/>
      <c r="AB35" s="420"/>
      <c r="AC35" s="420"/>
      <c r="AD35" s="420"/>
      <c r="AE35" s="420"/>
      <c r="AF35" s="420"/>
      <c r="AG35" s="420"/>
      <c r="AH35" s="420"/>
      <c r="AI35" s="420"/>
      <c r="AJ35" s="420"/>
      <c r="AK35" s="420"/>
      <c r="AL35" s="210"/>
      <c r="AM35" s="421">
        <f t="shared" ref="AM35:AM43" si="0">IF(AO35="","",AM34+1)</f>
        <v>9</v>
      </c>
      <c r="AN35" s="421"/>
      <c r="AO35" s="420" t="str">
        <f>IF('各会計、関係団体の財政状況及び健全化判断比率'!B33="","",'各会計、関係団体の財政状況及び健全化判断比率'!B33)</f>
        <v>下水道事業特別会計</v>
      </c>
      <c r="AP35" s="420"/>
      <c r="AQ35" s="420"/>
      <c r="AR35" s="420"/>
      <c r="AS35" s="420"/>
      <c r="AT35" s="420"/>
      <c r="AU35" s="420"/>
      <c r="AV35" s="420"/>
      <c r="AW35" s="420"/>
      <c r="AX35" s="420"/>
      <c r="AY35" s="420"/>
      <c r="AZ35" s="420"/>
      <c r="BA35" s="420"/>
      <c r="BB35" s="420"/>
      <c r="BC35" s="420"/>
      <c r="BD35" s="210"/>
      <c r="BE35" s="421" t="str">
        <f t="shared" ref="BE35:BE43" si="1">IF(BG35="","",BE34+1)</f>
        <v/>
      </c>
      <c r="BF35" s="421"/>
      <c r="BG35" s="420"/>
      <c r="BH35" s="420"/>
      <c r="BI35" s="420"/>
      <c r="BJ35" s="420"/>
      <c r="BK35" s="420"/>
      <c r="BL35" s="420"/>
      <c r="BM35" s="420"/>
      <c r="BN35" s="420"/>
      <c r="BO35" s="420"/>
      <c r="BP35" s="420"/>
      <c r="BQ35" s="420"/>
      <c r="BR35" s="420"/>
      <c r="BS35" s="420"/>
      <c r="BT35" s="420"/>
      <c r="BU35" s="420"/>
      <c r="BV35" s="210"/>
      <c r="BW35" s="421">
        <f t="shared" ref="BW35:BW43" si="2">IF(BY35="","",BW34+1)</f>
        <v>11</v>
      </c>
      <c r="BX35" s="421"/>
      <c r="BY35" s="420" t="str">
        <f>IF('各会計、関係団体の財政状況及び健全化判断比率'!B69="","",'各会計、関係団体の財政状況及び健全化判断比率'!B69)</f>
        <v>福岡県市町村職員退職手当組合（一般会計）</v>
      </c>
      <c r="BZ35" s="420"/>
      <c r="CA35" s="420"/>
      <c r="CB35" s="420"/>
      <c r="CC35" s="420"/>
      <c r="CD35" s="420"/>
      <c r="CE35" s="420"/>
      <c r="CF35" s="420"/>
      <c r="CG35" s="420"/>
      <c r="CH35" s="420"/>
      <c r="CI35" s="420"/>
      <c r="CJ35" s="420"/>
      <c r="CK35" s="420"/>
      <c r="CL35" s="420"/>
      <c r="CM35" s="420"/>
      <c r="CN35" s="210"/>
      <c r="CO35" s="421">
        <f t="shared" ref="CO35:CO43" si="3">IF(CQ35="","",CO34+1)</f>
        <v>21</v>
      </c>
      <c r="CP35" s="421"/>
      <c r="CQ35" s="420" t="str">
        <f>IF('各会計、関係団体の財政状況及び健全化判断比率'!BS8="","",'各会計、関係団体の財政状況及び健全化判断比率'!BS8)</f>
        <v>勝山町農業支援センター</v>
      </c>
      <c r="CR35" s="420"/>
      <c r="CS35" s="420"/>
      <c r="CT35" s="420"/>
      <c r="CU35" s="420"/>
      <c r="CV35" s="420"/>
      <c r="CW35" s="420"/>
      <c r="CX35" s="420"/>
      <c r="CY35" s="420"/>
      <c r="CZ35" s="420"/>
      <c r="DA35" s="420"/>
      <c r="DB35" s="420"/>
      <c r="DC35" s="420"/>
      <c r="DD35" s="420"/>
      <c r="DE35" s="420"/>
      <c r="DF35" s="207"/>
      <c r="DG35" s="422" t="str">
        <f>IF('各会計、関係団体の財政状況及び健全化判断比率'!BR8="","",'各会計、関係団体の財政状況及び健全化判断比率'!BR8)</f>
        <v/>
      </c>
      <c r="DH35" s="422"/>
      <c r="DI35" s="214"/>
      <c r="DJ35" s="182"/>
      <c r="DK35" s="182"/>
      <c r="DL35" s="182"/>
      <c r="DM35" s="182"/>
      <c r="DN35" s="182"/>
      <c r="DO35" s="182"/>
    </row>
    <row r="36" spans="1:119" ht="32.25" customHeight="1">
      <c r="A36" s="183"/>
      <c r="B36" s="209"/>
      <c r="C36" s="421">
        <f>IF(E36="","",C35+1)</f>
        <v>3</v>
      </c>
      <c r="D36" s="421"/>
      <c r="E36" s="420" t="str">
        <f>IF('各会計、関係団体の財政状況及び健全化判断比率'!B9="","",'各会計、関係団体の財政状況及び健全化判断比率'!B9)</f>
        <v>土地取得特別会計</v>
      </c>
      <c r="F36" s="420"/>
      <c r="G36" s="420"/>
      <c r="H36" s="420"/>
      <c r="I36" s="420"/>
      <c r="J36" s="420"/>
      <c r="K36" s="420"/>
      <c r="L36" s="420"/>
      <c r="M36" s="420"/>
      <c r="N36" s="420"/>
      <c r="O36" s="420"/>
      <c r="P36" s="420"/>
      <c r="Q36" s="420"/>
      <c r="R36" s="420"/>
      <c r="S36" s="420"/>
      <c r="T36" s="210"/>
      <c r="U36" s="421">
        <f t="shared" ref="U36:U43" si="4">IF(W36="","",U35+1)</f>
        <v>6</v>
      </c>
      <c r="V36" s="421"/>
      <c r="W36" s="420" t="str">
        <f>IF('各会計、関係団体の財政状況及び健全化判断比率'!B30="","",'各会計、関係団体の財政状況及び健全化判断比率'!B30)</f>
        <v>介護保険事業特別会計（保険事業勘定）</v>
      </c>
      <c r="X36" s="420"/>
      <c r="Y36" s="420"/>
      <c r="Z36" s="420"/>
      <c r="AA36" s="420"/>
      <c r="AB36" s="420"/>
      <c r="AC36" s="420"/>
      <c r="AD36" s="420"/>
      <c r="AE36" s="420"/>
      <c r="AF36" s="420"/>
      <c r="AG36" s="420"/>
      <c r="AH36" s="420"/>
      <c r="AI36" s="420"/>
      <c r="AJ36" s="420"/>
      <c r="AK36" s="420"/>
      <c r="AL36" s="210"/>
      <c r="AM36" s="421" t="str">
        <f t="shared" si="0"/>
        <v/>
      </c>
      <c r="AN36" s="421"/>
      <c r="AO36" s="420"/>
      <c r="AP36" s="420"/>
      <c r="AQ36" s="420"/>
      <c r="AR36" s="420"/>
      <c r="AS36" s="420"/>
      <c r="AT36" s="420"/>
      <c r="AU36" s="420"/>
      <c r="AV36" s="420"/>
      <c r="AW36" s="420"/>
      <c r="AX36" s="420"/>
      <c r="AY36" s="420"/>
      <c r="AZ36" s="420"/>
      <c r="BA36" s="420"/>
      <c r="BB36" s="420"/>
      <c r="BC36" s="420"/>
      <c r="BD36" s="210"/>
      <c r="BE36" s="421" t="str">
        <f t="shared" si="1"/>
        <v/>
      </c>
      <c r="BF36" s="421"/>
      <c r="BG36" s="420"/>
      <c r="BH36" s="420"/>
      <c r="BI36" s="420"/>
      <c r="BJ36" s="420"/>
      <c r="BK36" s="420"/>
      <c r="BL36" s="420"/>
      <c r="BM36" s="420"/>
      <c r="BN36" s="420"/>
      <c r="BO36" s="420"/>
      <c r="BP36" s="420"/>
      <c r="BQ36" s="420"/>
      <c r="BR36" s="420"/>
      <c r="BS36" s="420"/>
      <c r="BT36" s="420"/>
      <c r="BU36" s="420"/>
      <c r="BV36" s="210"/>
      <c r="BW36" s="421">
        <f t="shared" si="2"/>
        <v>12</v>
      </c>
      <c r="BX36" s="421"/>
      <c r="BY36" s="420" t="str">
        <f>IF('各会計、関係団体の財政状況及び健全化判断比率'!B70="","",'各会計、関係団体の財政状況及び健全化判断比率'!B70)</f>
        <v>福岡県市町村職員退職手当組合（基金特別会計）</v>
      </c>
      <c r="BZ36" s="420"/>
      <c r="CA36" s="420"/>
      <c r="CB36" s="420"/>
      <c r="CC36" s="420"/>
      <c r="CD36" s="420"/>
      <c r="CE36" s="420"/>
      <c r="CF36" s="420"/>
      <c r="CG36" s="420"/>
      <c r="CH36" s="420"/>
      <c r="CI36" s="420"/>
      <c r="CJ36" s="420"/>
      <c r="CK36" s="420"/>
      <c r="CL36" s="420"/>
      <c r="CM36" s="420"/>
      <c r="CN36" s="210"/>
      <c r="CO36" s="421">
        <f t="shared" si="3"/>
        <v>22</v>
      </c>
      <c r="CP36" s="421"/>
      <c r="CQ36" s="420" t="str">
        <f>IF('各会計、関係団体の財政状況及び健全化判断比率'!BS9="","",'各会計、関係団体の財政状況及び健全化判断比率'!BS9)</f>
        <v>豊津まちづくり</v>
      </c>
      <c r="CR36" s="420"/>
      <c r="CS36" s="420"/>
      <c r="CT36" s="420"/>
      <c r="CU36" s="420"/>
      <c r="CV36" s="420"/>
      <c r="CW36" s="420"/>
      <c r="CX36" s="420"/>
      <c r="CY36" s="420"/>
      <c r="CZ36" s="420"/>
      <c r="DA36" s="420"/>
      <c r="DB36" s="420"/>
      <c r="DC36" s="420"/>
      <c r="DD36" s="420"/>
      <c r="DE36" s="420"/>
      <c r="DF36" s="207"/>
      <c r="DG36" s="422" t="str">
        <f>IF('各会計、関係団体の財政状況及び健全化判断比率'!BR9="","",'各会計、関係団体の財政状況及び健全化判断比率'!BR9)</f>
        <v/>
      </c>
      <c r="DH36" s="422"/>
      <c r="DI36" s="214"/>
      <c r="DJ36" s="182"/>
      <c r="DK36" s="182"/>
      <c r="DL36" s="182"/>
      <c r="DM36" s="182"/>
      <c r="DN36" s="182"/>
      <c r="DO36" s="182"/>
    </row>
    <row r="37" spans="1:119" ht="32.25" customHeight="1">
      <c r="A37" s="183"/>
      <c r="B37" s="209"/>
      <c r="C37" s="421" t="str">
        <f>IF(E37="","",C36+1)</f>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210"/>
      <c r="U37" s="421">
        <f t="shared" si="4"/>
        <v>7</v>
      </c>
      <c r="V37" s="421"/>
      <c r="W37" s="420" t="str">
        <f>IF('各会計、関係団体の財政状況及び健全化判断比率'!B31="","",'各会計、関係団体の財政状況及び健全化判断比率'!B31)</f>
        <v>介護保険事業特別会計（サービス事業勘定）</v>
      </c>
      <c r="X37" s="420"/>
      <c r="Y37" s="420"/>
      <c r="Z37" s="420"/>
      <c r="AA37" s="420"/>
      <c r="AB37" s="420"/>
      <c r="AC37" s="420"/>
      <c r="AD37" s="420"/>
      <c r="AE37" s="420"/>
      <c r="AF37" s="420"/>
      <c r="AG37" s="420"/>
      <c r="AH37" s="420"/>
      <c r="AI37" s="420"/>
      <c r="AJ37" s="420"/>
      <c r="AK37" s="420"/>
      <c r="AL37" s="210"/>
      <c r="AM37" s="421" t="str">
        <f t="shared" si="0"/>
        <v/>
      </c>
      <c r="AN37" s="421"/>
      <c r="AO37" s="420"/>
      <c r="AP37" s="420"/>
      <c r="AQ37" s="420"/>
      <c r="AR37" s="420"/>
      <c r="AS37" s="420"/>
      <c r="AT37" s="420"/>
      <c r="AU37" s="420"/>
      <c r="AV37" s="420"/>
      <c r="AW37" s="420"/>
      <c r="AX37" s="420"/>
      <c r="AY37" s="420"/>
      <c r="AZ37" s="420"/>
      <c r="BA37" s="420"/>
      <c r="BB37" s="420"/>
      <c r="BC37" s="420"/>
      <c r="BD37" s="210"/>
      <c r="BE37" s="421" t="str">
        <f t="shared" si="1"/>
        <v/>
      </c>
      <c r="BF37" s="421"/>
      <c r="BG37" s="420"/>
      <c r="BH37" s="420"/>
      <c r="BI37" s="420"/>
      <c r="BJ37" s="420"/>
      <c r="BK37" s="420"/>
      <c r="BL37" s="420"/>
      <c r="BM37" s="420"/>
      <c r="BN37" s="420"/>
      <c r="BO37" s="420"/>
      <c r="BP37" s="420"/>
      <c r="BQ37" s="420"/>
      <c r="BR37" s="420"/>
      <c r="BS37" s="420"/>
      <c r="BT37" s="420"/>
      <c r="BU37" s="420"/>
      <c r="BV37" s="210"/>
      <c r="BW37" s="421">
        <f t="shared" si="2"/>
        <v>13</v>
      </c>
      <c r="BX37" s="421"/>
      <c r="BY37" s="420" t="str">
        <f>IF('各会計、関係団体の財政状況及び健全化判断比率'!B71="","",'各会計、関係団体の財政状況及び健全化判断比率'!B71)</f>
        <v>福岡県自治会館管理組合（一般会計）</v>
      </c>
      <c r="BZ37" s="420"/>
      <c r="CA37" s="420"/>
      <c r="CB37" s="420"/>
      <c r="CC37" s="420"/>
      <c r="CD37" s="420"/>
      <c r="CE37" s="420"/>
      <c r="CF37" s="420"/>
      <c r="CG37" s="420"/>
      <c r="CH37" s="420"/>
      <c r="CI37" s="420"/>
      <c r="CJ37" s="420"/>
      <c r="CK37" s="420"/>
      <c r="CL37" s="420"/>
      <c r="CM37" s="420"/>
      <c r="CN37" s="210"/>
      <c r="CO37" s="421" t="str">
        <f t="shared" si="3"/>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207"/>
      <c r="DG37" s="422" t="str">
        <f>IF('各会計、関係団体の財政状況及び健全化判断比率'!BR10="","",'各会計、関係団体の財政状況及び健全化判断比率'!BR10)</f>
        <v/>
      </c>
      <c r="DH37" s="422"/>
      <c r="DI37" s="214"/>
      <c r="DJ37" s="182"/>
      <c r="DK37" s="182"/>
      <c r="DL37" s="182"/>
      <c r="DM37" s="182"/>
      <c r="DN37" s="182"/>
      <c r="DO37" s="182"/>
    </row>
    <row r="38" spans="1:119" ht="32.25" customHeight="1">
      <c r="A38" s="183"/>
      <c r="B38" s="209"/>
      <c r="C38" s="421" t="str">
        <f t="shared" ref="C38:C43" si="5">IF(E38="","",C37+1)</f>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210"/>
      <c r="U38" s="421" t="str">
        <f t="shared" si="4"/>
        <v/>
      </c>
      <c r="V38" s="421"/>
      <c r="W38" s="420"/>
      <c r="X38" s="420"/>
      <c r="Y38" s="420"/>
      <c r="Z38" s="420"/>
      <c r="AA38" s="420"/>
      <c r="AB38" s="420"/>
      <c r="AC38" s="420"/>
      <c r="AD38" s="420"/>
      <c r="AE38" s="420"/>
      <c r="AF38" s="420"/>
      <c r="AG38" s="420"/>
      <c r="AH38" s="420"/>
      <c r="AI38" s="420"/>
      <c r="AJ38" s="420"/>
      <c r="AK38" s="420"/>
      <c r="AL38" s="210"/>
      <c r="AM38" s="421" t="str">
        <f t="shared" si="0"/>
        <v/>
      </c>
      <c r="AN38" s="421"/>
      <c r="AO38" s="420"/>
      <c r="AP38" s="420"/>
      <c r="AQ38" s="420"/>
      <c r="AR38" s="420"/>
      <c r="AS38" s="420"/>
      <c r="AT38" s="420"/>
      <c r="AU38" s="420"/>
      <c r="AV38" s="420"/>
      <c r="AW38" s="420"/>
      <c r="AX38" s="420"/>
      <c r="AY38" s="420"/>
      <c r="AZ38" s="420"/>
      <c r="BA38" s="420"/>
      <c r="BB38" s="420"/>
      <c r="BC38" s="420"/>
      <c r="BD38" s="210"/>
      <c r="BE38" s="421" t="str">
        <f t="shared" si="1"/>
        <v/>
      </c>
      <c r="BF38" s="421"/>
      <c r="BG38" s="420"/>
      <c r="BH38" s="420"/>
      <c r="BI38" s="420"/>
      <c r="BJ38" s="420"/>
      <c r="BK38" s="420"/>
      <c r="BL38" s="420"/>
      <c r="BM38" s="420"/>
      <c r="BN38" s="420"/>
      <c r="BO38" s="420"/>
      <c r="BP38" s="420"/>
      <c r="BQ38" s="420"/>
      <c r="BR38" s="420"/>
      <c r="BS38" s="420"/>
      <c r="BT38" s="420"/>
      <c r="BU38" s="420"/>
      <c r="BV38" s="210"/>
      <c r="BW38" s="421">
        <f t="shared" si="2"/>
        <v>14</v>
      </c>
      <c r="BX38" s="421"/>
      <c r="BY38" s="420" t="str">
        <f>IF('各会計、関係団体の財政状況及び健全化判断比率'!B72="","",'各会計、関係団体の財政状況及び健全化判断比率'!B72)</f>
        <v>京築広域市町村圏事務組合（一般会計）</v>
      </c>
      <c r="BZ38" s="420"/>
      <c r="CA38" s="420"/>
      <c r="CB38" s="420"/>
      <c r="CC38" s="420"/>
      <c r="CD38" s="420"/>
      <c r="CE38" s="420"/>
      <c r="CF38" s="420"/>
      <c r="CG38" s="420"/>
      <c r="CH38" s="420"/>
      <c r="CI38" s="420"/>
      <c r="CJ38" s="420"/>
      <c r="CK38" s="420"/>
      <c r="CL38" s="420"/>
      <c r="CM38" s="420"/>
      <c r="CN38" s="210"/>
      <c r="CO38" s="421" t="str">
        <f t="shared" si="3"/>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207"/>
      <c r="DG38" s="422" t="str">
        <f>IF('各会計、関係団体の財政状況及び健全化判断比率'!BR11="","",'各会計、関係団体の財政状況及び健全化判断比率'!BR11)</f>
        <v/>
      </c>
      <c r="DH38" s="422"/>
      <c r="DI38" s="214"/>
      <c r="DJ38" s="182"/>
      <c r="DK38" s="182"/>
      <c r="DL38" s="182"/>
      <c r="DM38" s="182"/>
      <c r="DN38" s="182"/>
      <c r="DO38" s="182"/>
    </row>
    <row r="39" spans="1:119" ht="32.25" customHeight="1">
      <c r="A39" s="183"/>
      <c r="B39" s="209"/>
      <c r="C39" s="421" t="str">
        <f t="shared" si="5"/>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210"/>
      <c r="U39" s="421" t="str">
        <f t="shared" si="4"/>
        <v/>
      </c>
      <c r="V39" s="421"/>
      <c r="W39" s="420"/>
      <c r="X39" s="420"/>
      <c r="Y39" s="420"/>
      <c r="Z39" s="420"/>
      <c r="AA39" s="420"/>
      <c r="AB39" s="420"/>
      <c r="AC39" s="420"/>
      <c r="AD39" s="420"/>
      <c r="AE39" s="420"/>
      <c r="AF39" s="420"/>
      <c r="AG39" s="420"/>
      <c r="AH39" s="420"/>
      <c r="AI39" s="420"/>
      <c r="AJ39" s="420"/>
      <c r="AK39" s="420"/>
      <c r="AL39" s="210"/>
      <c r="AM39" s="421" t="str">
        <f t="shared" si="0"/>
        <v/>
      </c>
      <c r="AN39" s="421"/>
      <c r="AO39" s="420"/>
      <c r="AP39" s="420"/>
      <c r="AQ39" s="420"/>
      <c r="AR39" s="420"/>
      <c r="AS39" s="420"/>
      <c r="AT39" s="420"/>
      <c r="AU39" s="420"/>
      <c r="AV39" s="420"/>
      <c r="AW39" s="420"/>
      <c r="AX39" s="420"/>
      <c r="AY39" s="420"/>
      <c r="AZ39" s="420"/>
      <c r="BA39" s="420"/>
      <c r="BB39" s="420"/>
      <c r="BC39" s="420"/>
      <c r="BD39" s="210"/>
      <c r="BE39" s="421" t="str">
        <f t="shared" si="1"/>
        <v/>
      </c>
      <c r="BF39" s="421"/>
      <c r="BG39" s="420"/>
      <c r="BH39" s="420"/>
      <c r="BI39" s="420"/>
      <c r="BJ39" s="420"/>
      <c r="BK39" s="420"/>
      <c r="BL39" s="420"/>
      <c r="BM39" s="420"/>
      <c r="BN39" s="420"/>
      <c r="BO39" s="420"/>
      <c r="BP39" s="420"/>
      <c r="BQ39" s="420"/>
      <c r="BR39" s="420"/>
      <c r="BS39" s="420"/>
      <c r="BT39" s="420"/>
      <c r="BU39" s="420"/>
      <c r="BV39" s="210"/>
      <c r="BW39" s="421">
        <f t="shared" si="2"/>
        <v>15</v>
      </c>
      <c r="BX39" s="421"/>
      <c r="BY39" s="420" t="str">
        <f>IF('各会計、関係団体の財政状況及び健全化判断比率'!B73="","",'各会計、関係団体の財政状況及び健全化判断比率'!B73)</f>
        <v>京築広域市町村圏事務組合（広域圏消防特別会計）</v>
      </c>
      <c r="BZ39" s="420"/>
      <c r="CA39" s="420"/>
      <c r="CB39" s="420"/>
      <c r="CC39" s="420"/>
      <c r="CD39" s="420"/>
      <c r="CE39" s="420"/>
      <c r="CF39" s="420"/>
      <c r="CG39" s="420"/>
      <c r="CH39" s="420"/>
      <c r="CI39" s="420"/>
      <c r="CJ39" s="420"/>
      <c r="CK39" s="420"/>
      <c r="CL39" s="420"/>
      <c r="CM39" s="420"/>
      <c r="CN39" s="210"/>
      <c r="CO39" s="421" t="str">
        <f t="shared" si="3"/>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207"/>
      <c r="DG39" s="422" t="str">
        <f>IF('各会計、関係団体の財政状況及び健全化判断比率'!BR12="","",'各会計、関係団体の財政状況及び健全化判断比率'!BR12)</f>
        <v/>
      </c>
      <c r="DH39" s="422"/>
      <c r="DI39" s="214"/>
      <c r="DJ39" s="182"/>
      <c r="DK39" s="182"/>
      <c r="DL39" s="182"/>
      <c r="DM39" s="182"/>
      <c r="DN39" s="182"/>
      <c r="DO39" s="182"/>
    </row>
    <row r="40" spans="1:119" ht="32.25" customHeight="1">
      <c r="A40" s="183"/>
      <c r="B40" s="209"/>
      <c r="C40" s="421" t="str">
        <f t="shared" si="5"/>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210"/>
      <c r="U40" s="421" t="str">
        <f t="shared" si="4"/>
        <v/>
      </c>
      <c r="V40" s="421"/>
      <c r="W40" s="420"/>
      <c r="X40" s="420"/>
      <c r="Y40" s="420"/>
      <c r="Z40" s="420"/>
      <c r="AA40" s="420"/>
      <c r="AB40" s="420"/>
      <c r="AC40" s="420"/>
      <c r="AD40" s="420"/>
      <c r="AE40" s="420"/>
      <c r="AF40" s="420"/>
      <c r="AG40" s="420"/>
      <c r="AH40" s="420"/>
      <c r="AI40" s="420"/>
      <c r="AJ40" s="420"/>
      <c r="AK40" s="420"/>
      <c r="AL40" s="210"/>
      <c r="AM40" s="421" t="str">
        <f t="shared" si="0"/>
        <v/>
      </c>
      <c r="AN40" s="421"/>
      <c r="AO40" s="420"/>
      <c r="AP40" s="420"/>
      <c r="AQ40" s="420"/>
      <c r="AR40" s="420"/>
      <c r="AS40" s="420"/>
      <c r="AT40" s="420"/>
      <c r="AU40" s="420"/>
      <c r="AV40" s="420"/>
      <c r="AW40" s="420"/>
      <c r="AX40" s="420"/>
      <c r="AY40" s="420"/>
      <c r="AZ40" s="420"/>
      <c r="BA40" s="420"/>
      <c r="BB40" s="420"/>
      <c r="BC40" s="420"/>
      <c r="BD40" s="210"/>
      <c r="BE40" s="421" t="str">
        <f t="shared" si="1"/>
        <v/>
      </c>
      <c r="BF40" s="421"/>
      <c r="BG40" s="420"/>
      <c r="BH40" s="420"/>
      <c r="BI40" s="420"/>
      <c r="BJ40" s="420"/>
      <c r="BK40" s="420"/>
      <c r="BL40" s="420"/>
      <c r="BM40" s="420"/>
      <c r="BN40" s="420"/>
      <c r="BO40" s="420"/>
      <c r="BP40" s="420"/>
      <c r="BQ40" s="420"/>
      <c r="BR40" s="420"/>
      <c r="BS40" s="420"/>
      <c r="BT40" s="420"/>
      <c r="BU40" s="420"/>
      <c r="BV40" s="210"/>
      <c r="BW40" s="421">
        <f t="shared" si="2"/>
        <v>16</v>
      </c>
      <c r="BX40" s="421"/>
      <c r="BY40" s="420" t="str">
        <f>IF('各会計、関係団体の財政状況及び健全化判断比率'!B74="","",'各会計、関係団体の財政状況及び健全化判断比率'!B74)</f>
        <v>京築広域市町村圏事務組合（行橋京都メディカルセンター特別会計）</v>
      </c>
      <c r="BZ40" s="420"/>
      <c r="CA40" s="420"/>
      <c r="CB40" s="420"/>
      <c r="CC40" s="420"/>
      <c r="CD40" s="420"/>
      <c r="CE40" s="420"/>
      <c r="CF40" s="420"/>
      <c r="CG40" s="420"/>
      <c r="CH40" s="420"/>
      <c r="CI40" s="420"/>
      <c r="CJ40" s="420"/>
      <c r="CK40" s="420"/>
      <c r="CL40" s="420"/>
      <c r="CM40" s="420"/>
      <c r="CN40" s="210"/>
      <c r="CO40" s="421" t="str">
        <f t="shared" si="3"/>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207"/>
      <c r="DG40" s="422" t="str">
        <f>IF('各会計、関係団体の財政状況及び健全化判断比率'!BR13="","",'各会計、関係団体の財政状況及び健全化判断比率'!BR13)</f>
        <v/>
      </c>
      <c r="DH40" s="422"/>
      <c r="DI40" s="214"/>
      <c r="DJ40" s="182"/>
      <c r="DK40" s="182"/>
      <c r="DL40" s="182"/>
      <c r="DM40" s="182"/>
      <c r="DN40" s="182"/>
      <c r="DO40" s="182"/>
    </row>
    <row r="41" spans="1:119" ht="32.25" customHeight="1">
      <c r="A41" s="183"/>
      <c r="B41" s="209"/>
      <c r="C41" s="421" t="str">
        <f t="shared" si="5"/>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210"/>
      <c r="U41" s="421" t="str">
        <f t="shared" si="4"/>
        <v/>
      </c>
      <c r="V41" s="421"/>
      <c r="W41" s="420"/>
      <c r="X41" s="420"/>
      <c r="Y41" s="420"/>
      <c r="Z41" s="420"/>
      <c r="AA41" s="420"/>
      <c r="AB41" s="420"/>
      <c r="AC41" s="420"/>
      <c r="AD41" s="420"/>
      <c r="AE41" s="420"/>
      <c r="AF41" s="420"/>
      <c r="AG41" s="420"/>
      <c r="AH41" s="420"/>
      <c r="AI41" s="420"/>
      <c r="AJ41" s="420"/>
      <c r="AK41" s="420"/>
      <c r="AL41" s="210"/>
      <c r="AM41" s="421" t="str">
        <f t="shared" si="0"/>
        <v/>
      </c>
      <c r="AN41" s="421"/>
      <c r="AO41" s="420"/>
      <c r="AP41" s="420"/>
      <c r="AQ41" s="420"/>
      <c r="AR41" s="420"/>
      <c r="AS41" s="420"/>
      <c r="AT41" s="420"/>
      <c r="AU41" s="420"/>
      <c r="AV41" s="420"/>
      <c r="AW41" s="420"/>
      <c r="AX41" s="420"/>
      <c r="AY41" s="420"/>
      <c r="AZ41" s="420"/>
      <c r="BA41" s="420"/>
      <c r="BB41" s="420"/>
      <c r="BC41" s="420"/>
      <c r="BD41" s="210"/>
      <c r="BE41" s="421" t="str">
        <f t="shared" si="1"/>
        <v/>
      </c>
      <c r="BF41" s="421"/>
      <c r="BG41" s="420"/>
      <c r="BH41" s="420"/>
      <c r="BI41" s="420"/>
      <c r="BJ41" s="420"/>
      <c r="BK41" s="420"/>
      <c r="BL41" s="420"/>
      <c r="BM41" s="420"/>
      <c r="BN41" s="420"/>
      <c r="BO41" s="420"/>
      <c r="BP41" s="420"/>
      <c r="BQ41" s="420"/>
      <c r="BR41" s="420"/>
      <c r="BS41" s="420"/>
      <c r="BT41" s="420"/>
      <c r="BU41" s="420"/>
      <c r="BV41" s="210"/>
      <c r="BW41" s="421">
        <f t="shared" si="2"/>
        <v>17</v>
      </c>
      <c r="BX41" s="421"/>
      <c r="BY41" s="420" t="str">
        <f>IF('各会計、関係団体の財政状況及び健全化判断比率'!B75="","",'各会計、関係団体の財政状況及び健全化判断比率'!B75)</f>
        <v>京築広域市町村圏事務組合（行橋・京都 学校給食共同調理施設特別会計）</v>
      </c>
      <c r="BZ41" s="420"/>
      <c r="CA41" s="420"/>
      <c r="CB41" s="420"/>
      <c r="CC41" s="420"/>
      <c r="CD41" s="420"/>
      <c r="CE41" s="420"/>
      <c r="CF41" s="420"/>
      <c r="CG41" s="420"/>
      <c r="CH41" s="420"/>
      <c r="CI41" s="420"/>
      <c r="CJ41" s="420"/>
      <c r="CK41" s="420"/>
      <c r="CL41" s="420"/>
      <c r="CM41" s="420"/>
      <c r="CN41" s="210"/>
      <c r="CO41" s="421" t="str">
        <f t="shared" si="3"/>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207"/>
      <c r="DG41" s="422" t="str">
        <f>IF('各会計、関係団体の財政状況及び健全化判断比率'!BR14="","",'各会計、関係団体の財政状況及び健全化判断比率'!BR14)</f>
        <v/>
      </c>
      <c r="DH41" s="422"/>
      <c r="DI41" s="214"/>
      <c r="DJ41" s="182"/>
      <c r="DK41" s="182"/>
      <c r="DL41" s="182"/>
      <c r="DM41" s="182"/>
      <c r="DN41" s="182"/>
      <c r="DO41" s="182"/>
    </row>
    <row r="42" spans="1:119" ht="32.25" customHeight="1">
      <c r="A42" s="182"/>
      <c r="B42" s="209"/>
      <c r="C42" s="421" t="str">
        <f t="shared" si="5"/>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210"/>
      <c r="U42" s="421" t="str">
        <f t="shared" si="4"/>
        <v/>
      </c>
      <c r="V42" s="421"/>
      <c r="W42" s="420"/>
      <c r="X42" s="420"/>
      <c r="Y42" s="420"/>
      <c r="Z42" s="420"/>
      <c r="AA42" s="420"/>
      <c r="AB42" s="420"/>
      <c r="AC42" s="420"/>
      <c r="AD42" s="420"/>
      <c r="AE42" s="420"/>
      <c r="AF42" s="420"/>
      <c r="AG42" s="420"/>
      <c r="AH42" s="420"/>
      <c r="AI42" s="420"/>
      <c r="AJ42" s="420"/>
      <c r="AK42" s="420"/>
      <c r="AL42" s="210"/>
      <c r="AM42" s="421" t="str">
        <f t="shared" si="0"/>
        <v/>
      </c>
      <c r="AN42" s="421"/>
      <c r="AO42" s="420"/>
      <c r="AP42" s="420"/>
      <c r="AQ42" s="420"/>
      <c r="AR42" s="420"/>
      <c r="AS42" s="420"/>
      <c r="AT42" s="420"/>
      <c r="AU42" s="420"/>
      <c r="AV42" s="420"/>
      <c r="AW42" s="420"/>
      <c r="AX42" s="420"/>
      <c r="AY42" s="420"/>
      <c r="AZ42" s="420"/>
      <c r="BA42" s="420"/>
      <c r="BB42" s="420"/>
      <c r="BC42" s="420"/>
      <c r="BD42" s="210"/>
      <c r="BE42" s="421" t="str">
        <f t="shared" si="1"/>
        <v/>
      </c>
      <c r="BF42" s="421"/>
      <c r="BG42" s="420"/>
      <c r="BH42" s="420"/>
      <c r="BI42" s="420"/>
      <c r="BJ42" s="420"/>
      <c r="BK42" s="420"/>
      <c r="BL42" s="420"/>
      <c r="BM42" s="420"/>
      <c r="BN42" s="420"/>
      <c r="BO42" s="420"/>
      <c r="BP42" s="420"/>
      <c r="BQ42" s="420"/>
      <c r="BR42" s="420"/>
      <c r="BS42" s="420"/>
      <c r="BT42" s="420"/>
      <c r="BU42" s="420"/>
      <c r="BV42" s="210"/>
      <c r="BW42" s="421">
        <f t="shared" si="2"/>
        <v>18</v>
      </c>
      <c r="BX42" s="421"/>
      <c r="BY42" s="420" t="str">
        <f>IF('各会計、関係団体の財政状況及び健全化判断比率'!B76="","",'各会計、関係団体の財政状況及び健全化判断比率'!B76)</f>
        <v>行橋市・みやこ町清掃施設組合（一般会計）</v>
      </c>
      <c r="BZ42" s="420"/>
      <c r="CA42" s="420"/>
      <c r="CB42" s="420"/>
      <c r="CC42" s="420"/>
      <c r="CD42" s="420"/>
      <c r="CE42" s="420"/>
      <c r="CF42" s="420"/>
      <c r="CG42" s="420"/>
      <c r="CH42" s="420"/>
      <c r="CI42" s="420"/>
      <c r="CJ42" s="420"/>
      <c r="CK42" s="420"/>
      <c r="CL42" s="420"/>
      <c r="CM42" s="420"/>
      <c r="CN42" s="210"/>
      <c r="CO42" s="421" t="str">
        <f t="shared" si="3"/>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207"/>
      <c r="DG42" s="422" t="str">
        <f>IF('各会計、関係団体の財政状況及び健全化判断比率'!BR15="","",'各会計、関係団体の財政状況及び健全化判断比率'!BR15)</f>
        <v/>
      </c>
      <c r="DH42" s="422"/>
      <c r="DI42" s="214"/>
      <c r="DJ42" s="182"/>
      <c r="DK42" s="182"/>
      <c r="DL42" s="182"/>
      <c r="DM42" s="182"/>
      <c r="DN42" s="182"/>
      <c r="DO42" s="182"/>
    </row>
    <row r="43" spans="1:119" ht="32.25" customHeight="1">
      <c r="A43" s="182"/>
      <c r="B43" s="209"/>
      <c r="C43" s="421" t="str">
        <f t="shared" si="5"/>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210"/>
      <c r="U43" s="421" t="str">
        <f t="shared" si="4"/>
        <v/>
      </c>
      <c r="V43" s="421"/>
      <c r="W43" s="420"/>
      <c r="X43" s="420"/>
      <c r="Y43" s="420"/>
      <c r="Z43" s="420"/>
      <c r="AA43" s="420"/>
      <c r="AB43" s="420"/>
      <c r="AC43" s="420"/>
      <c r="AD43" s="420"/>
      <c r="AE43" s="420"/>
      <c r="AF43" s="420"/>
      <c r="AG43" s="420"/>
      <c r="AH43" s="420"/>
      <c r="AI43" s="420"/>
      <c r="AJ43" s="420"/>
      <c r="AK43" s="420"/>
      <c r="AL43" s="210"/>
      <c r="AM43" s="421" t="str">
        <f t="shared" si="0"/>
        <v/>
      </c>
      <c r="AN43" s="421"/>
      <c r="AO43" s="420"/>
      <c r="AP43" s="420"/>
      <c r="AQ43" s="420"/>
      <c r="AR43" s="420"/>
      <c r="AS43" s="420"/>
      <c r="AT43" s="420"/>
      <c r="AU43" s="420"/>
      <c r="AV43" s="420"/>
      <c r="AW43" s="420"/>
      <c r="AX43" s="420"/>
      <c r="AY43" s="420"/>
      <c r="AZ43" s="420"/>
      <c r="BA43" s="420"/>
      <c r="BB43" s="420"/>
      <c r="BC43" s="420"/>
      <c r="BD43" s="210"/>
      <c r="BE43" s="421" t="str">
        <f t="shared" si="1"/>
        <v/>
      </c>
      <c r="BF43" s="421"/>
      <c r="BG43" s="420"/>
      <c r="BH43" s="420"/>
      <c r="BI43" s="420"/>
      <c r="BJ43" s="420"/>
      <c r="BK43" s="420"/>
      <c r="BL43" s="420"/>
      <c r="BM43" s="420"/>
      <c r="BN43" s="420"/>
      <c r="BO43" s="420"/>
      <c r="BP43" s="420"/>
      <c r="BQ43" s="420"/>
      <c r="BR43" s="420"/>
      <c r="BS43" s="420"/>
      <c r="BT43" s="420"/>
      <c r="BU43" s="420"/>
      <c r="BV43" s="210"/>
      <c r="BW43" s="421">
        <f t="shared" si="2"/>
        <v>19</v>
      </c>
      <c r="BX43" s="421"/>
      <c r="BY43" s="420" t="str">
        <f>IF('各会計、関係団体の財政状況及び健全化判断比率'!B77="","",'各会計、関係団体の財政状況及び健全化判断比率'!B77)</f>
        <v>福岡県自治振興組合（一般会計）</v>
      </c>
      <c r="BZ43" s="420"/>
      <c r="CA43" s="420"/>
      <c r="CB43" s="420"/>
      <c r="CC43" s="420"/>
      <c r="CD43" s="420"/>
      <c r="CE43" s="420"/>
      <c r="CF43" s="420"/>
      <c r="CG43" s="420"/>
      <c r="CH43" s="420"/>
      <c r="CI43" s="420"/>
      <c r="CJ43" s="420"/>
      <c r="CK43" s="420"/>
      <c r="CL43" s="420"/>
      <c r="CM43" s="420"/>
      <c r="CN43" s="210"/>
      <c r="CO43" s="421" t="str">
        <f t="shared" si="3"/>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207"/>
      <c r="DG43" s="422" t="str">
        <f>IF('各会計、関係団体の財政状況及び健全化判断比率'!BR16="","",'各会計、関係団体の財政状況及び健全化判断比率'!BR16)</f>
        <v/>
      </c>
      <c r="DH43" s="422"/>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204</v>
      </c>
      <c r="C46" s="182"/>
      <c r="D46" s="182"/>
      <c r="E46" s="182" t="s">
        <v>205</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206</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207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208</v>
      </c>
    </row>
    <row r="50" spans="5:5">
      <c r="E50" s="184" t="s">
        <v>209</v>
      </c>
    </row>
    <row r="51" spans="5:5">
      <c r="E51" s="184" t="s">
        <v>210</v>
      </c>
    </row>
    <row r="52" spans="5:5">
      <c r="E52" s="184" t="s">
        <v>211</v>
      </c>
    </row>
    <row r="53" spans="5:5"/>
    <row r="54" spans="5:5"/>
    <row r="55" spans="5:5"/>
    <row r="56" spans="5:5"/>
    <row r="57" spans="5:5" hidden="1"/>
    <row r="58" spans="5:5" hidden="1"/>
    <row r="59" spans="5:5" hidden="1"/>
  </sheetData>
  <sheetProtection algorithmName="SHA-512" hashValue="WS0iR0bhBBQ64VxVF4ffBRr/vH08iSuU0RrvmEyKP2nkTvrACbc3yHs7y1AXy2Dh42bZd+pSyyJkev+aC2eKQA==" saltValue="LnAeCUqwA1iJhtson4oM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2" workbookViewId="0">
      <selection activeCell="CR9" sqref="CR9:DC9"/>
    </sheetView>
  </sheetViews>
  <sheetFormatPr defaultColWidth="0" defaultRowHeight="11.25" customHeight="1" zeroHeight="1"/>
  <cols>
    <col min="1" max="95" width="1.625" style="222" customWidth="1"/>
    <col min="96" max="133" width="1.625" style="238"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0" t="s">
        <v>212</v>
      </c>
      <c r="DI1" s="791"/>
      <c r="DJ1" s="791"/>
      <c r="DK1" s="791"/>
      <c r="DL1" s="791"/>
      <c r="DM1" s="791"/>
      <c r="DN1" s="792"/>
      <c r="DO1" s="222"/>
      <c r="DP1" s="790" t="s">
        <v>213</v>
      </c>
      <c r="DQ1" s="791"/>
      <c r="DR1" s="791"/>
      <c r="DS1" s="791"/>
      <c r="DT1" s="791"/>
      <c r="DU1" s="791"/>
      <c r="DV1" s="791"/>
      <c r="DW1" s="791"/>
      <c r="DX1" s="791"/>
      <c r="DY1" s="791"/>
      <c r="DZ1" s="791"/>
      <c r="EA1" s="791"/>
      <c r="EB1" s="791"/>
      <c r="EC1" s="792"/>
      <c r="ED1" s="220"/>
      <c r="EE1" s="220"/>
      <c r="EF1" s="220"/>
      <c r="EG1" s="220"/>
      <c r="EH1" s="220"/>
      <c r="EI1" s="220"/>
      <c r="EJ1" s="220"/>
      <c r="EK1" s="220"/>
      <c r="EL1" s="220"/>
      <c r="EM1" s="220"/>
    </row>
    <row r="2" spans="2:143" ht="22.5" customHeight="1">
      <c r="B2" s="223" t="s">
        <v>214</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732" t="s">
        <v>215</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2" t="s">
        <v>216</v>
      </c>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4"/>
      <c r="CD3" s="775" t="s">
        <v>217</v>
      </c>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7"/>
    </row>
    <row r="4" spans="2:143" ht="11.25" customHeight="1">
      <c r="B4" s="732" t="s">
        <v>1</v>
      </c>
      <c r="C4" s="733"/>
      <c r="D4" s="733"/>
      <c r="E4" s="733"/>
      <c r="F4" s="733"/>
      <c r="G4" s="733"/>
      <c r="H4" s="733"/>
      <c r="I4" s="733"/>
      <c r="J4" s="733"/>
      <c r="K4" s="733"/>
      <c r="L4" s="733"/>
      <c r="M4" s="733"/>
      <c r="N4" s="733"/>
      <c r="O4" s="733"/>
      <c r="P4" s="733"/>
      <c r="Q4" s="734"/>
      <c r="R4" s="732" t="s">
        <v>218</v>
      </c>
      <c r="S4" s="733"/>
      <c r="T4" s="733"/>
      <c r="U4" s="733"/>
      <c r="V4" s="733"/>
      <c r="W4" s="733"/>
      <c r="X4" s="733"/>
      <c r="Y4" s="734"/>
      <c r="Z4" s="732" t="s">
        <v>219</v>
      </c>
      <c r="AA4" s="733"/>
      <c r="AB4" s="733"/>
      <c r="AC4" s="734"/>
      <c r="AD4" s="732" t="s">
        <v>220</v>
      </c>
      <c r="AE4" s="733"/>
      <c r="AF4" s="733"/>
      <c r="AG4" s="733"/>
      <c r="AH4" s="733"/>
      <c r="AI4" s="733"/>
      <c r="AJ4" s="733"/>
      <c r="AK4" s="734"/>
      <c r="AL4" s="732" t="s">
        <v>219</v>
      </c>
      <c r="AM4" s="733"/>
      <c r="AN4" s="733"/>
      <c r="AO4" s="734"/>
      <c r="AP4" s="793" t="s">
        <v>221</v>
      </c>
      <c r="AQ4" s="793"/>
      <c r="AR4" s="793"/>
      <c r="AS4" s="793"/>
      <c r="AT4" s="793"/>
      <c r="AU4" s="793"/>
      <c r="AV4" s="793"/>
      <c r="AW4" s="793"/>
      <c r="AX4" s="793"/>
      <c r="AY4" s="793"/>
      <c r="AZ4" s="793"/>
      <c r="BA4" s="793"/>
      <c r="BB4" s="793"/>
      <c r="BC4" s="793"/>
      <c r="BD4" s="793"/>
      <c r="BE4" s="793"/>
      <c r="BF4" s="793"/>
      <c r="BG4" s="793" t="s">
        <v>222</v>
      </c>
      <c r="BH4" s="793"/>
      <c r="BI4" s="793"/>
      <c r="BJ4" s="793"/>
      <c r="BK4" s="793"/>
      <c r="BL4" s="793"/>
      <c r="BM4" s="793"/>
      <c r="BN4" s="793"/>
      <c r="BO4" s="793" t="s">
        <v>219</v>
      </c>
      <c r="BP4" s="793"/>
      <c r="BQ4" s="793"/>
      <c r="BR4" s="793"/>
      <c r="BS4" s="793" t="s">
        <v>223</v>
      </c>
      <c r="BT4" s="793"/>
      <c r="BU4" s="793"/>
      <c r="BV4" s="793"/>
      <c r="BW4" s="793"/>
      <c r="BX4" s="793"/>
      <c r="BY4" s="793"/>
      <c r="BZ4" s="793"/>
      <c r="CA4" s="793"/>
      <c r="CB4" s="793"/>
      <c r="CD4" s="775" t="s">
        <v>224</v>
      </c>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776"/>
      <c r="EB4" s="776"/>
      <c r="EC4" s="777"/>
    </row>
    <row r="5" spans="2:143" s="226" customFormat="1" ht="11.25" customHeight="1">
      <c r="B5" s="757" t="s">
        <v>225</v>
      </c>
      <c r="C5" s="758"/>
      <c r="D5" s="758"/>
      <c r="E5" s="758"/>
      <c r="F5" s="758"/>
      <c r="G5" s="758"/>
      <c r="H5" s="758"/>
      <c r="I5" s="758"/>
      <c r="J5" s="758"/>
      <c r="K5" s="758"/>
      <c r="L5" s="758"/>
      <c r="M5" s="758"/>
      <c r="N5" s="758"/>
      <c r="O5" s="758"/>
      <c r="P5" s="758"/>
      <c r="Q5" s="759"/>
      <c r="R5" s="723">
        <v>2058519</v>
      </c>
      <c r="S5" s="724"/>
      <c r="T5" s="724"/>
      <c r="U5" s="724"/>
      <c r="V5" s="724"/>
      <c r="W5" s="724"/>
      <c r="X5" s="724"/>
      <c r="Y5" s="770"/>
      <c r="Z5" s="788">
        <v>16.399999999999999</v>
      </c>
      <c r="AA5" s="788"/>
      <c r="AB5" s="788"/>
      <c r="AC5" s="788"/>
      <c r="AD5" s="789">
        <v>2058519</v>
      </c>
      <c r="AE5" s="789"/>
      <c r="AF5" s="789"/>
      <c r="AG5" s="789"/>
      <c r="AH5" s="789"/>
      <c r="AI5" s="789"/>
      <c r="AJ5" s="789"/>
      <c r="AK5" s="789"/>
      <c r="AL5" s="771">
        <v>32.299999999999997</v>
      </c>
      <c r="AM5" s="740"/>
      <c r="AN5" s="740"/>
      <c r="AO5" s="772"/>
      <c r="AP5" s="757" t="s">
        <v>226</v>
      </c>
      <c r="AQ5" s="758"/>
      <c r="AR5" s="758"/>
      <c r="AS5" s="758"/>
      <c r="AT5" s="758"/>
      <c r="AU5" s="758"/>
      <c r="AV5" s="758"/>
      <c r="AW5" s="758"/>
      <c r="AX5" s="758"/>
      <c r="AY5" s="758"/>
      <c r="AZ5" s="758"/>
      <c r="BA5" s="758"/>
      <c r="BB5" s="758"/>
      <c r="BC5" s="758"/>
      <c r="BD5" s="758"/>
      <c r="BE5" s="758"/>
      <c r="BF5" s="759"/>
      <c r="BG5" s="658">
        <v>2058519</v>
      </c>
      <c r="BH5" s="661"/>
      <c r="BI5" s="661"/>
      <c r="BJ5" s="661"/>
      <c r="BK5" s="661"/>
      <c r="BL5" s="661"/>
      <c r="BM5" s="661"/>
      <c r="BN5" s="662"/>
      <c r="BO5" s="720">
        <v>100</v>
      </c>
      <c r="BP5" s="720"/>
      <c r="BQ5" s="720"/>
      <c r="BR5" s="720"/>
      <c r="BS5" s="721">
        <v>9148</v>
      </c>
      <c r="BT5" s="721"/>
      <c r="BU5" s="721"/>
      <c r="BV5" s="721"/>
      <c r="BW5" s="721"/>
      <c r="BX5" s="721"/>
      <c r="BY5" s="721"/>
      <c r="BZ5" s="721"/>
      <c r="CA5" s="721"/>
      <c r="CB5" s="762"/>
      <c r="CD5" s="775" t="s">
        <v>221</v>
      </c>
      <c r="CE5" s="776"/>
      <c r="CF5" s="776"/>
      <c r="CG5" s="776"/>
      <c r="CH5" s="776"/>
      <c r="CI5" s="776"/>
      <c r="CJ5" s="776"/>
      <c r="CK5" s="776"/>
      <c r="CL5" s="776"/>
      <c r="CM5" s="776"/>
      <c r="CN5" s="776"/>
      <c r="CO5" s="776"/>
      <c r="CP5" s="776"/>
      <c r="CQ5" s="777"/>
      <c r="CR5" s="775" t="s">
        <v>227</v>
      </c>
      <c r="CS5" s="776"/>
      <c r="CT5" s="776"/>
      <c r="CU5" s="776"/>
      <c r="CV5" s="776"/>
      <c r="CW5" s="776"/>
      <c r="CX5" s="776"/>
      <c r="CY5" s="777"/>
      <c r="CZ5" s="775" t="s">
        <v>219</v>
      </c>
      <c r="DA5" s="776"/>
      <c r="DB5" s="776"/>
      <c r="DC5" s="777"/>
      <c r="DD5" s="775" t="s">
        <v>228</v>
      </c>
      <c r="DE5" s="776"/>
      <c r="DF5" s="776"/>
      <c r="DG5" s="776"/>
      <c r="DH5" s="776"/>
      <c r="DI5" s="776"/>
      <c r="DJ5" s="776"/>
      <c r="DK5" s="776"/>
      <c r="DL5" s="776"/>
      <c r="DM5" s="776"/>
      <c r="DN5" s="776"/>
      <c r="DO5" s="776"/>
      <c r="DP5" s="777"/>
      <c r="DQ5" s="775" t="s">
        <v>229</v>
      </c>
      <c r="DR5" s="776"/>
      <c r="DS5" s="776"/>
      <c r="DT5" s="776"/>
      <c r="DU5" s="776"/>
      <c r="DV5" s="776"/>
      <c r="DW5" s="776"/>
      <c r="DX5" s="776"/>
      <c r="DY5" s="776"/>
      <c r="DZ5" s="776"/>
      <c r="EA5" s="776"/>
      <c r="EB5" s="776"/>
      <c r="EC5" s="777"/>
    </row>
    <row r="6" spans="2:143" ht="11.25" customHeight="1">
      <c r="B6" s="655" t="s">
        <v>230</v>
      </c>
      <c r="C6" s="656"/>
      <c r="D6" s="656"/>
      <c r="E6" s="656"/>
      <c r="F6" s="656"/>
      <c r="G6" s="656"/>
      <c r="H6" s="656"/>
      <c r="I6" s="656"/>
      <c r="J6" s="656"/>
      <c r="K6" s="656"/>
      <c r="L6" s="656"/>
      <c r="M6" s="656"/>
      <c r="N6" s="656"/>
      <c r="O6" s="656"/>
      <c r="P6" s="656"/>
      <c r="Q6" s="657"/>
      <c r="R6" s="658">
        <v>128857</v>
      </c>
      <c r="S6" s="661"/>
      <c r="T6" s="661"/>
      <c r="U6" s="661"/>
      <c r="V6" s="661"/>
      <c r="W6" s="661"/>
      <c r="X6" s="661"/>
      <c r="Y6" s="662"/>
      <c r="Z6" s="720">
        <v>1</v>
      </c>
      <c r="AA6" s="720"/>
      <c r="AB6" s="720"/>
      <c r="AC6" s="720"/>
      <c r="AD6" s="721">
        <v>128857</v>
      </c>
      <c r="AE6" s="721"/>
      <c r="AF6" s="721"/>
      <c r="AG6" s="721"/>
      <c r="AH6" s="721"/>
      <c r="AI6" s="721"/>
      <c r="AJ6" s="721"/>
      <c r="AK6" s="721"/>
      <c r="AL6" s="663">
        <v>2</v>
      </c>
      <c r="AM6" s="664"/>
      <c r="AN6" s="664"/>
      <c r="AO6" s="722"/>
      <c r="AP6" s="655" t="s">
        <v>231</v>
      </c>
      <c r="AQ6" s="656"/>
      <c r="AR6" s="656"/>
      <c r="AS6" s="656"/>
      <c r="AT6" s="656"/>
      <c r="AU6" s="656"/>
      <c r="AV6" s="656"/>
      <c r="AW6" s="656"/>
      <c r="AX6" s="656"/>
      <c r="AY6" s="656"/>
      <c r="AZ6" s="656"/>
      <c r="BA6" s="656"/>
      <c r="BB6" s="656"/>
      <c r="BC6" s="656"/>
      <c r="BD6" s="656"/>
      <c r="BE6" s="656"/>
      <c r="BF6" s="657"/>
      <c r="BG6" s="658">
        <v>2058519</v>
      </c>
      <c r="BH6" s="661"/>
      <c r="BI6" s="661"/>
      <c r="BJ6" s="661"/>
      <c r="BK6" s="661"/>
      <c r="BL6" s="661"/>
      <c r="BM6" s="661"/>
      <c r="BN6" s="662"/>
      <c r="BO6" s="720">
        <v>100</v>
      </c>
      <c r="BP6" s="720"/>
      <c r="BQ6" s="720"/>
      <c r="BR6" s="720"/>
      <c r="BS6" s="721">
        <v>9148</v>
      </c>
      <c r="BT6" s="721"/>
      <c r="BU6" s="721"/>
      <c r="BV6" s="721"/>
      <c r="BW6" s="721"/>
      <c r="BX6" s="721"/>
      <c r="BY6" s="721"/>
      <c r="BZ6" s="721"/>
      <c r="CA6" s="721"/>
      <c r="CB6" s="762"/>
      <c r="CD6" s="729" t="s">
        <v>232</v>
      </c>
      <c r="CE6" s="730"/>
      <c r="CF6" s="730"/>
      <c r="CG6" s="730"/>
      <c r="CH6" s="730"/>
      <c r="CI6" s="730"/>
      <c r="CJ6" s="730"/>
      <c r="CK6" s="730"/>
      <c r="CL6" s="730"/>
      <c r="CM6" s="730"/>
      <c r="CN6" s="730"/>
      <c r="CO6" s="730"/>
      <c r="CP6" s="730"/>
      <c r="CQ6" s="731"/>
      <c r="CR6" s="658">
        <v>107317</v>
      </c>
      <c r="CS6" s="661"/>
      <c r="CT6" s="661"/>
      <c r="CU6" s="661"/>
      <c r="CV6" s="661"/>
      <c r="CW6" s="661"/>
      <c r="CX6" s="661"/>
      <c r="CY6" s="662"/>
      <c r="CZ6" s="771">
        <v>0.9</v>
      </c>
      <c r="DA6" s="740"/>
      <c r="DB6" s="740"/>
      <c r="DC6" s="774"/>
      <c r="DD6" s="666" t="s">
        <v>128</v>
      </c>
      <c r="DE6" s="661"/>
      <c r="DF6" s="661"/>
      <c r="DG6" s="661"/>
      <c r="DH6" s="661"/>
      <c r="DI6" s="661"/>
      <c r="DJ6" s="661"/>
      <c r="DK6" s="661"/>
      <c r="DL6" s="661"/>
      <c r="DM6" s="661"/>
      <c r="DN6" s="661"/>
      <c r="DO6" s="661"/>
      <c r="DP6" s="662"/>
      <c r="DQ6" s="666">
        <v>107317</v>
      </c>
      <c r="DR6" s="661"/>
      <c r="DS6" s="661"/>
      <c r="DT6" s="661"/>
      <c r="DU6" s="661"/>
      <c r="DV6" s="661"/>
      <c r="DW6" s="661"/>
      <c r="DX6" s="661"/>
      <c r="DY6" s="661"/>
      <c r="DZ6" s="661"/>
      <c r="EA6" s="661"/>
      <c r="EB6" s="661"/>
      <c r="EC6" s="701"/>
    </row>
    <row r="7" spans="2:143" ht="11.25" customHeight="1">
      <c r="B7" s="655" t="s">
        <v>233</v>
      </c>
      <c r="C7" s="656"/>
      <c r="D7" s="656"/>
      <c r="E7" s="656"/>
      <c r="F7" s="656"/>
      <c r="G7" s="656"/>
      <c r="H7" s="656"/>
      <c r="I7" s="656"/>
      <c r="J7" s="656"/>
      <c r="K7" s="656"/>
      <c r="L7" s="656"/>
      <c r="M7" s="656"/>
      <c r="N7" s="656"/>
      <c r="O7" s="656"/>
      <c r="P7" s="656"/>
      <c r="Q7" s="657"/>
      <c r="R7" s="658">
        <v>2787</v>
      </c>
      <c r="S7" s="661"/>
      <c r="T7" s="661"/>
      <c r="U7" s="661"/>
      <c r="V7" s="661"/>
      <c r="W7" s="661"/>
      <c r="X7" s="661"/>
      <c r="Y7" s="662"/>
      <c r="Z7" s="720">
        <v>0</v>
      </c>
      <c r="AA7" s="720"/>
      <c r="AB7" s="720"/>
      <c r="AC7" s="720"/>
      <c r="AD7" s="721">
        <v>2787</v>
      </c>
      <c r="AE7" s="721"/>
      <c r="AF7" s="721"/>
      <c r="AG7" s="721"/>
      <c r="AH7" s="721"/>
      <c r="AI7" s="721"/>
      <c r="AJ7" s="721"/>
      <c r="AK7" s="721"/>
      <c r="AL7" s="663">
        <v>0</v>
      </c>
      <c r="AM7" s="664"/>
      <c r="AN7" s="664"/>
      <c r="AO7" s="722"/>
      <c r="AP7" s="655" t="s">
        <v>234</v>
      </c>
      <c r="AQ7" s="656"/>
      <c r="AR7" s="656"/>
      <c r="AS7" s="656"/>
      <c r="AT7" s="656"/>
      <c r="AU7" s="656"/>
      <c r="AV7" s="656"/>
      <c r="AW7" s="656"/>
      <c r="AX7" s="656"/>
      <c r="AY7" s="656"/>
      <c r="AZ7" s="656"/>
      <c r="BA7" s="656"/>
      <c r="BB7" s="656"/>
      <c r="BC7" s="656"/>
      <c r="BD7" s="656"/>
      <c r="BE7" s="656"/>
      <c r="BF7" s="657"/>
      <c r="BG7" s="658">
        <v>870836</v>
      </c>
      <c r="BH7" s="661"/>
      <c r="BI7" s="661"/>
      <c r="BJ7" s="661"/>
      <c r="BK7" s="661"/>
      <c r="BL7" s="661"/>
      <c r="BM7" s="661"/>
      <c r="BN7" s="662"/>
      <c r="BO7" s="720">
        <v>42.3</v>
      </c>
      <c r="BP7" s="720"/>
      <c r="BQ7" s="720"/>
      <c r="BR7" s="720"/>
      <c r="BS7" s="721">
        <v>9148</v>
      </c>
      <c r="BT7" s="721"/>
      <c r="BU7" s="721"/>
      <c r="BV7" s="721"/>
      <c r="BW7" s="721"/>
      <c r="BX7" s="721"/>
      <c r="BY7" s="721"/>
      <c r="BZ7" s="721"/>
      <c r="CA7" s="721"/>
      <c r="CB7" s="762"/>
      <c r="CD7" s="702" t="s">
        <v>235</v>
      </c>
      <c r="CE7" s="699"/>
      <c r="CF7" s="699"/>
      <c r="CG7" s="699"/>
      <c r="CH7" s="699"/>
      <c r="CI7" s="699"/>
      <c r="CJ7" s="699"/>
      <c r="CK7" s="699"/>
      <c r="CL7" s="699"/>
      <c r="CM7" s="699"/>
      <c r="CN7" s="699"/>
      <c r="CO7" s="699"/>
      <c r="CP7" s="699"/>
      <c r="CQ7" s="700"/>
      <c r="CR7" s="658">
        <v>2318399</v>
      </c>
      <c r="CS7" s="661"/>
      <c r="CT7" s="661"/>
      <c r="CU7" s="661"/>
      <c r="CV7" s="661"/>
      <c r="CW7" s="661"/>
      <c r="CX7" s="661"/>
      <c r="CY7" s="662"/>
      <c r="CZ7" s="720">
        <v>19.600000000000001</v>
      </c>
      <c r="DA7" s="720"/>
      <c r="DB7" s="720"/>
      <c r="DC7" s="720"/>
      <c r="DD7" s="666">
        <v>95492</v>
      </c>
      <c r="DE7" s="661"/>
      <c r="DF7" s="661"/>
      <c r="DG7" s="661"/>
      <c r="DH7" s="661"/>
      <c r="DI7" s="661"/>
      <c r="DJ7" s="661"/>
      <c r="DK7" s="661"/>
      <c r="DL7" s="661"/>
      <c r="DM7" s="661"/>
      <c r="DN7" s="661"/>
      <c r="DO7" s="661"/>
      <c r="DP7" s="662"/>
      <c r="DQ7" s="666">
        <v>1830748</v>
      </c>
      <c r="DR7" s="661"/>
      <c r="DS7" s="661"/>
      <c r="DT7" s="661"/>
      <c r="DU7" s="661"/>
      <c r="DV7" s="661"/>
      <c r="DW7" s="661"/>
      <c r="DX7" s="661"/>
      <c r="DY7" s="661"/>
      <c r="DZ7" s="661"/>
      <c r="EA7" s="661"/>
      <c r="EB7" s="661"/>
      <c r="EC7" s="701"/>
    </row>
    <row r="8" spans="2:143" ht="11.25" customHeight="1">
      <c r="B8" s="655" t="s">
        <v>236</v>
      </c>
      <c r="C8" s="656"/>
      <c r="D8" s="656"/>
      <c r="E8" s="656"/>
      <c r="F8" s="656"/>
      <c r="G8" s="656"/>
      <c r="H8" s="656"/>
      <c r="I8" s="656"/>
      <c r="J8" s="656"/>
      <c r="K8" s="656"/>
      <c r="L8" s="656"/>
      <c r="M8" s="656"/>
      <c r="N8" s="656"/>
      <c r="O8" s="656"/>
      <c r="P8" s="656"/>
      <c r="Q8" s="657"/>
      <c r="R8" s="658">
        <v>6162</v>
      </c>
      <c r="S8" s="661"/>
      <c r="T8" s="661"/>
      <c r="U8" s="661"/>
      <c r="V8" s="661"/>
      <c r="W8" s="661"/>
      <c r="X8" s="661"/>
      <c r="Y8" s="662"/>
      <c r="Z8" s="720">
        <v>0</v>
      </c>
      <c r="AA8" s="720"/>
      <c r="AB8" s="720"/>
      <c r="AC8" s="720"/>
      <c r="AD8" s="721">
        <v>6162</v>
      </c>
      <c r="AE8" s="721"/>
      <c r="AF8" s="721"/>
      <c r="AG8" s="721"/>
      <c r="AH8" s="721"/>
      <c r="AI8" s="721"/>
      <c r="AJ8" s="721"/>
      <c r="AK8" s="721"/>
      <c r="AL8" s="663">
        <v>0.1</v>
      </c>
      <c r="AM8" s="664"/>
      <c r="AN8" s="664"/>
      <c r="AO8" s="722"/>
      <c r="AP8" s="655" t="s">
        <v>237</v>
      </c>
      <c r="AQ8" s="656"/>
      <c r="AR8" s="656"/>
      <c r="AS8" s="656"/>
      <c r="AT8" s="656"/>
      <c r="AU8" s="656"/>
      <c r="AV8" s="656"/>
      <c r="AW8" s="656"/>
      <c r="AX8" s="656"/>
      <c r="AY8" s="656"/>
      <c r="AZ8" s="656"/>
      <c r="BA8" s="656"/>
      <c r="BB8" s="656"/>
      <c r="BC8" s="656"/>
      <c r="BD8" s="656"/>
      <c r="BE8" s="656"/>
      <c r="BF8" s="657"/>
      <c r="BG8" s="658">
        <v>32184</v>
      </c>
      <c r="BH8" s="661"/>
      <c r="BI8" s="661"/>
      <c r="BJ8" s="661"/>
      <c r="BK8" s="661"/>
      <c r="BL8" s="661"/>
      <c r="BM8" s="661"/>
      <c r="BN8" s="662"/>
      <c r="BO8" s="720">
        <v>1.6</v>
      </c>
      <c r="BP8" s="720"/>
      <c r="BQ8" s="720"/>
      <c r="BR8" s="720"/>
      <c r="BS8" s="666" t="s">
        <v>128</v>
      </c>
      <c r="BT8" s="661"/>
      <c r="BU8" s="661"/>
      <c r="BV8" s="661"/>
      <c r="BW8" s="661"/>
      <c r="BX8" s="661"/>
      <c r="BY8" s="661"/>
      <c r="BZ8" s="661"/>
      <c r="CA8" s="661"/>
      <c r="CB8" s="701"/>
      <c r="CD8" s="702" t="s">
        <v>238</v>
      </c>
      <c r="CE8" s="699"/>
      <c r="CF8" s="699"/>
      <c r="CG8" s="699"/>
      <c r="CH8" s="699"/>
      <c r="CI8" s="699"/>
      <c r="CJ8" s="699"/>
      <c r="CK8" s="699"/>
      <c r="CL8" s="699"/>
      <c r="CM8" s="699"/>
      <c r="CN8" s="699"/>
      <c r="CO8" s="699"/>
      <c r="CP8" s="699"/>
      <c r="CQ8" s="700"/>
      <c r="CR8" s="658">
        <v>3153402</v>
      </c>
      <c r="CS8" s="661"/>
      <c r="CT8" s="661"/>
      <c r="CU8" s="661"/>
      <c r="CV8" s="661"/>
      <c r="CW8" s="661"/>
      <c r="CX8" s="661"/>
      <c r="CY8" s="662"/>
      <c r="CZ8" s="720">
        <v>26.7</v>
      </c>
      <c r="DA8" s="720"/>
      <c r="DB8" s="720"/>
      <c r="DC8" s="720"/>
      <c r="DD8" s="666">
        <v>63850</v>
      </c>
      <c r="DE8" s="661"/>
      <c r="DF8" s="661"/>
      <c r="DG8" s="661"/>
      <c r="DH8" s="661"/>
      <c r="DI8" s="661"/>
      <c r="DJ8" s="661"/>
      <c r="DK8" s="661"/>
      <c r="DL8" s="661"/>
      <c r="DM8" s="661"/>
      <c r="DN8" s="661"/>
      <c r="DO8" s="661"/>
      <c r="DP8" s="662"/>
      <c r="DQ8" s="666">
        <v>1741299</v>
      </c>
      <c r="DR8" s="661"/>
      <c r="DS8" s="661"/>
      <c r="DT8" s="661"/>
      <c r="DU8" s="661"/>
      <c r="DV8" s="661"/>
      <c r="DW8" s="661"/>
      <c r="DX8" s="661"/>
      <c r="DY8" s="661"/>
      <c r="DZ8" s="661"/>
      <c r="EA8" s="661"/>
      <c r="EB8" s="661"/>
      <c r="EC8" s="701"/>
    </row>
    <row r="9" spans="2:143" ht="11.25" customHeight="1">
      <c r="B9" s="655" t="s">
        <v>239</v>
      </c>
      <c r="C9" s="656"/>
      <c r="D9" s="656"/>
      <c r="E9" s="656"/>
      <c r="F9" s="656"/>
      <c r="G9" s="656"/>
      <c r="H9" s="656"/>
      <c r="I9" s="656"/>
      <c r="J9" s="656"/>
      <c r="K9" s="656"/>
      <c r="L9" s="656"/>
      <c r="M9" s="656"/>
      <c r="N9" s="656"/>
      <c r="O9" s="656"/>
      <c r="P9" s="656"/>
      <c r="Q9" s="657"/>
      <c r="R9" s="658">
        <v>5613</v>
      </c>
      <c r="S9" s="661"/>
      <c r="T9" s="661"/>
      <c r="U9" s="661"/>
      <c r="V9" s="661"/>
      <c r="W9" s="661"/>
      <c r="X9" s="661"/>
      <c r="Y9" s="662"/>
      <c r="Z9" s="720">
        <v>0</v>
      </c>
      <c r="AA9" s="720"/>
      <c r="AB9" s="720"/>
      <c r="AC9" s="720"/>
      <c r="AD9" s="721">
        <v>5613</v>
      </c>
      <c r="AE9" s="721"/>
      <c r="AF9" s="721"/>
      <c r="AG9" s="721"/>
      <c r="AH9" s="721"/>
      <c r="AI9" s="721"/>
      <c r="AJ9" s="721"/>
      <c r="AK9" s="721"/>
      <c r="AL9" s="663">
        <v>0.1</v>
      </c>
      <c r="AM9" s="664"/>
      <c r="AN9" s="664"/>
      <c r="AO9" s="722"/>
      <c r="AP9" s="655" t="s">
        <v>240</v>
      </c>
      <c r="AQ9" s="656"/>
      <c r="AR9" s="656"/>
      <c r="AS9" s="656"/>
      <c r="AT9" s="656"/>
      <c r="AU9" s="656"/>
      <c r="AV9" s="656"/>
      <c r="AW9" s="656"/>
      <c r="AX9" s="656"/>
      <c r="AY9" s="656"/>
      <c r="AZ9" s="656"/>
      <c r="BA9" s="656"/>
      <c r="BB9" s="656"/>
      <c r="BC9" s="656"/>
      <c r="BD9" s="656"/>
      <c r="BE9" s="656"/>
      <c r="BF9" s="657"/>
      <c r="BG9" s="658">
        <v>665518</v>
      </c>
      <c r="BH9" s="661"/>
      <c r="BI9" s="661"/>
      <c r="BJ9" s="661"/>
      <c r="BK9" s="661"/>
      <c r="BL9" s="661"/>
      <c r="BM9" s="661"/>
      <c r="BN9" s="662"/>
      <c r="BO9" s="720">
        <v>32.299999999999997</v>
      </c>
      <c r="BP9" s="720"/>
      <c r="BQ9" s="720"/>
      <c r="BR9" s="720"/>
      <c r="BS9" s="666" t="s">
        <v>128</v>
      </c>
      <c r="BT9" s="661"/>
      <c r="BU9" s="661"/>
      <c r="BV9" s="661"/>
      <c r="BW9" s="661"/>
      <c r="BX9" s="661"/>
      <c r="BY9" s="661"/>
      <c r="BZ9" s="661"/>
      <c r="CA9" s="661"/>
      <c r="CB9" s="701"/>
      <c r="CD9" s="702" t="s">
        <v>241</v>
      </c>
      <c r="CE9" s="699"/>
      <c r="CF9" s="699"/>
      <c r="CG9" s="699"/>
      <c r="CH9" s="699"/>
      <c r="CI9" s="699"/>
      <c r="CJ9" s="699"/>
      <c r="CK9" s="699"/>
      <c r="CL9" s="699"/>
      <c r="CM9" s="699"/>
      <c r="CN9" s="699"/>
      <c r="CO9" s="699"/>
      <c r="CP9" s="699"/>
      <c r="CQ9" s="700"/>
      <c r="CR9" s="658">
        <v>1093176</v>
      </c>
      <c r="CS9" s="661"/>
      <c r="CT9" s="661"/>
      <c r="CU9" s="661"/>
      <c r="CV9" s="661"/>
      <c r="CW9" s="661"/>
      <c r="CX9" s="661"/>
      <c r="CY9" s="662"/>
      <c r="CZ9" s="720">
        <v>9.1999999999999993</v>
      </c>
      <c r="DA9" s="720"/>
      <c r="DB9" s="720"/>
      <c r="DC9" s="720"/>
      <c r="DD9" s="666">
        <v>29350</v>
      </c>
      <c r="DE9" s="661"/>
      <c r="DF9" s="661"/>
      <c r="DG9" s="661"/>
      <c r="DH9" s="661"/>
      <c r="DI9" s="661"/>
      <c r="DJ9" s="661"/>
      <c r="DK9" s="661"/>
      <c r="DL9" s="661"/>
      <c r="DM9" s="661"/>
      <c r="DN9" s="661"/>
      <c r="DO9" s="661"/>
      <c r="DP9" s="662"/>
      <c r="DQ9" s="666">
        <v>910535</v>
      </c>
      <c r="DR9" s="661"/>
      <c r="DS9" s="661"/>
      <c r="DT9" s="661"/>
      <c r="DU9" s="661"/>
      <c r="DV9" s="661"/>
      <c r="DW9" s="661"/>
      <c r="DX9" s="661"/>
      <c r="DY9" s="661"/>
      <c r="DZ9" s="661"/>
      <c r="EA9" s="661"/>
      <c r="EB9" s="661"/>
      <c r="EC9" s="701"/>
    </row>
    <row r="10" spans="2:143" ht="11.25" customHeight="1">
      <c r="B10" s="655" t="s">
        <v>242</v>
      </c>
      <c r="C10" s="656"/>
      <c r="D10" s="656"/>
      <c r="E10" s="656"/>
      <c r="F10" s="656"/>
      <c r="G10" s="656"/>
      <c r="H10" s="656"/>
      <c r="I10" s="656"/>
      <c r="J10" s="656"/>
      <c r="K10" s="656"/>
      <c r="L10" s="656"/>
      <c r="M10" s="656"/>
      <c r="N10" s="656"/>
      <c r="O10" s="656"/>
      <c r="P10" s="656"/>
      <c r="Q10" s="657"/>
      <c r="R10" s="658" t="s">
        <v>243</v>
      </c>
      <c r="S10" s="661"/>
      <c r="T10" s="661"/>
      <c r="U10" s="661"/>
      <c r="V10" s="661"/>
      <c r="W10" s="661"/>
      <c r="X10" s="661"/>
      <c r="Y10" s="662"/>
      <c r="Z10" s="720" t="s">
        <v>244</v>
      </c>
      <c r="AA10" s="720"/>
      <c r="AB10" s="720"/>
      <c r="AC10" s="720"/>
      <c r="AD10" s="721" t="s">
        <v>128</v>
      </c>
      <c r="AE10" s="721"/>
      <c r="AF10" s="721"/>
      <c r="AG10" s="721"/>
      <c r="AH10" s="721"/>
      <c r="AI10" s="721"/>
      <c r="AJ10" s="721"/>
      <c r="AK10" s="721"/>
      <c r="AL10" s="663" t="s">
        <v>128</v>
      </c>
      <c r="AM10" s="664"/>
      <c r="AN10" s="664"/>
      <c r="AO10" s="722"/>
      <c r="AP10" s="655" t="s">
        <v>245</v>
      </c>
      <c r="AQ10" s="656"/>
      <c r="AR10" s="656"/>
      <c r="AS10" s="656"/>
      <c r="AT10" s="656"/>
      <c r="AU10" s="656"/>
      <c r="AV10" s="656"/>
      <c r="AW10" s="656"/>
      <c r="AX10" s="656"/>
      <c r="AY10" s="656"/>
      <c r="AZ10" s="656"/>
      <c r="BA10" s="656"/>
      <c r="BB10" s="656"/>
      <c r="BC10" s="656"/>
      <c r="BD10" s="656"/>
      <c r="BE10" s="656"/>
      <c r="BF10" s="657"/>
      <c r="BG10" s="658">
        <v>37014</v>
      </c>
      <c r="BH10" s="661"/>
      <c r="BI10" s="661"/>
      <c r="BJ10" s="661"/>
      <c r="BK10" s="661"/>
      <c r="BL10" s="661"/>
      <c r="BM10" s="661"/>
      <c r="BN10" s="662"/>
      <c r="BO10" s="720">
        <v>1.8</v>
      </c>
      <c r="BP10" s="720"/>
      <c r="BQ10" s="720"/>
      <c r="BR10" s="720"/>
      <c r="BS10" s="666" t="s">
        <v>128</v>
      </c>
      <c r="BT10" s="661"/>
      <c r="BU10" s="661"/>
      <c r="BV10" s="661"/>
      <c r="BW10" s="661"/>
      <c r="BX10" s="661"/>
      <c r="BY10" s="661"/>
      <c r="BZ10" s="661"/>
      <c r="CA10" s="661"/>
      <c r="CB10" s="701"/>
      <c r="CD10" s="702" t="s">
        <v>246</v>
      </c>
      <c r="CE10" s="699"/>
      <c r="CF10" s="699"/>
      <c r="CG10" s="699"/>
      <c r="CH10" s="699"/>
      <c r="CI10" s="699"/>
      <c r="CJ10" s="699"/>
      <c r="CK10" s="699"/>
      <c r="CL10" s="699"/>
      <c r="CM10" s="699"/>
      <c r="CN10" s="699"/>
      <c r="CO10" s="699"/>
      <c r="CP10" s="699"/>
      <c r="CQ10" s="700"/>
      <c r="CR10" s="658">
        <v>8363</v>
      </c>
      <c r="CS10" s="661"/>
      <c r="CT10" s="661"/>
      <c r="CU10" s="661"/>
      <c r="CV10" s="661"/>
      <c r="CW10" s="661"/>
      <c r="CX10" s="661"/>
      <c r="CY10" s="662"/>
      <c r="CZ10" s="720">
        <v>0.1</v>
      </c>
      <c r="DA10" s="720"/>
      <c r="DB10" s="720"/>
      <c r="DC10" s="720"/>
      <c r="DD10" s="666" t="s">
        <v>243</v>
      </c>
      <c r="DE10" s="661"/>
      <c r="DF10" s="661"/>
      <c r="DG10" s="661"/>
      <c r="DH10" s="661"/>
      <c r="DI10" s="661"/>
      <c r="DJ10" s="661"/>
      <c r="DK10" s="661"/>
      <c r="DL10" s="661"/>
      <c r="DM10" s="661"/>
      <c r="DN10" s="661"/>
      <c r="DO10" s="661"/>
      <c r="DP10" s="662"/>
      <c r="DQ10" s="666">
        <v>8363</v>
      </c>
      <c r="DR10" s="661"/>
      <c r="DS10" s="661"/>
      <c r="DT10" s="661"/>
      <c r="DU10" s="661"/>
      <c r="DV10" s="661"/>
      <c r="DW10" s="661"/>
      <c r="DX10" s="661"/>
      <c r="DY10" s="661"/>
      <c r="DZ10" s="661"/>
      <c r="EA10" s="661"/>
      <c r="EB10" s="661"/>
      <c r="EC10" s="701"/>
    </row>
    <row r="11" spans="2:143" ht="11.25" customHeight="1">
      <c r="B11" s="655" t="s">
        <v>247</v>
      </c>
      <c r="C11" s="656"/>
      <c r="D11" s="656"/>
      <c r="E11" s="656"/>
      <c r="F11" s="656"/>
      <c r="G11" s="656"/>
      <c r="H11" s="656"/>
      <c r="I11" s="656"/>
      <c r="J11" s="656"/>
      <c r="K11" s="656"/>
      <c r="L11" s="656"/>
      <c r="M11" s="656"/>
      <c r="N11" s="656"/>
      <c r="O11" s="656"/>
      <c r="P11" s="656"/>
      <c r="Q11" s="657"/>
      <c r="R11" s="658" t="s">
        <v>244</v>
      </c>
      <c r="S11" s="661"/>
      <c r="T11" s="661"/>
      <c r="U11" s="661"/>
      <c r="V11" s="661"/>
      <c r="W11" s="661"/>
      <c r="X11" s="661"/>
      <c r="Y11" s="662"/>
      <c r="Z11" s="720" t="s">
        <v>243</v>
      </c>
      <c r="AA11" s="720"/>
      <c r="AB11" s="720"/>
      <c r="AC11" s="720"/>
      <c r="AD11" s="721" t="s">
        <v>128</v>
      </c>
      <c r="AE11" s="721"/>
      <c r="AF11" s="721"/>
      <c r="AG11" s="721"/>
      <c r="AH11" s="721"/>
      <c r="AI11" s="721"/>
      <c r="AJ11" s="721"/>
      <c r="AK11" s="721"/>
      <c r="AL11" s="663" t="s">
        <v>128</v>
      </c>
      <c r="AM11" s="664"/>
      <c r="AN11" s="664"/>
      <c r="AO11" s="722"/>
      <c r="AP11" s="655" t="s">
        <v>248</v>
      </c>
      <c r="AQ11" s="656"/>
      <c r="AR11" s="656"/>
      <c r="AS11" s="656"/>
      <c r="AT11" s="656"/>
      <c r="AU11" s="656"/>
      <c r="AV11" s="656"/>
      <c r="AW11" s="656"/>
      <c r="AX11" s="656"/>
      <c r="AY11" s="656"/>
      <c r="AZ11" s="656"/>
      <c r="BA11" s="656"/>
      <c r="BB11" s="656"/>
      <c r="BC11" s="656"/>
      <c r="BD11" s="656"/>
      <c r="BE11" s="656"/>
      <c r="BF11" s="657"/>
      <c r="BG11" s="658">
        <v>136120</v>
      </c>
      <c r="BH11" s="661"/>
      <c r="BI11" s="661"/>
      <c r="BJ11" s="661"/>
      <c r="BK11" s="661"/>
      <c r="BL11" s="661"/>
      <c r="BM11" s="661"/>
      <c r="BN11" s="662"/>
      <c r="BO11" s="720">
        <v>6.6</v>
      </c>
      <c r="BP11" s="720"/>
      <c r="BQ11" s="720"/>
      <c r="BR11" s="720"/>
      <c r="BS11" s="666">
        <v>9148</v>
      </c>
      <c r="BT11" s="661"/>
      <c r="BU11" s="661"/>
      <c r="BV11" s="661"/>
      <c r="BW11" s="661"/>
      <c r="BX11" s="661"/>
      <c r="BY11" s="661"/>
      <c r="BZ11" s="661"/>
      <c r="CA11" s="661"/>
      <c r="CB11" s="701"/>
      <c r="CD11" s="702" t="s">
        <v>249</v>
      </c>
      <c r="CE11" s="699"/>
      <c r="CF11" s="699"/>
      <c r="CG11" s="699"/>
      <c r="CH11" s="699"/>
      <c r="CI11" s="699"/>
      <c r="CJ11" s="699"/>
      <c r="CK11" s="699"/>
      <c r="CL11" s="699"/>
      <c r="CM11" s="699"/>
      <c r="CN11" s="699"/>
      <c r="CO11" s="699"/>
      <c r="CP11" s="699"/>
      <c r="CQ11" s="700"/>
      <c r="CR11" s="658">
        <v>481250</v>
      </c>
      <c r="CS11" s="661"/>
      <c r="CT11" s="661"/>
      <c r="CU11" s="661"/>
      <c r="CV11" s="661"/>
      <c r="CW11" s="661"/>
      <c r="CX11" s="661"/>
      <c r="CY11" s="662"/>
      <c r="CZ11" s="720">
        <v>4.0999999999999996</v>
      </c>
      <c r="DA11" s="720"/>
      <c r="DB11" s="720"/>
      <c r="DC11" s="720"/>
      <c r="DD11" s="666">
        <v>225354</v>
      </c>
      <c r="DE11" s="661"/>
      <c r="DF11" s="661"/>
      <c r="DG11" s="661"/>
      <c r="DH11" s="661"/>
      <c r="DI11" s="661"/>
      <c r="DJ11" s="661"/>
      <c r="DK11" s="661"/>
      <c r="DL11" s="661"/>
      <c r="DM11" s="661"/>
      <c r="DN11" s="661"/>
      <c r="DO11" s="661"/>
      <c r="DP11" s="662"/>
      <c r="DQ11" s="666">
        <v>275034</v>
      </c>
      <c r="DR11" s="661"/>
      <c r="DS11" s="661"/>
      <c r="DT11" s="661"/>
      <c r="DU11" s="661"/>
      <c r="DV11" s="661"/>
      <c r="DW11" s="661"/>
      <c r="DX11" s="661"/>
      <c r="DY11" s="661"/>
      <c r="DZ11" s="661"/>
      <c r="EA11" s="661"/>
      <c r="EB11" s="661"/>
      <c r="EC11" s="701"/>
    </row>
    <row r="12" spans="2:143" ht="11.25" customHeight="1">
      <c r="B12" s="655" t="s">
        <v>250</v>
      </c>
      <c r="C12" s="656"/>
      <c r="D12" s="656"/>
      <c r="E12" s="656"/>
      <c r="F12" s="656"/>
      <c r="G12" s="656"/>
      <c r="H12" s="656"/>
      <c r="I12" s="656"/>
      <c r="J12" s="656"/>
      <c r="K12" s="656"/>
      <c r="L12" s="656"/>
      <c r="M12" s="656"/>
      <c r="N12" s="656"/>
      <c r="O12" s="656"/>
      <c r="P12" s="656"/>
      <c r="Q12" s="657"/>
      <c r="R12" s="658">
        <v>344120</v>
      </c>
      <c r="S12" s="661"/>
      <c r="T12" s="661"/>
      <c r="U12" s="661"/>
      <c r="V12" s="661"/>
      <c r="W12" s="661"/>
      <c r="X12" s="661"/>
      <c r="Y12" s="662"/>
      <c r="Z12" s="720">
        <v>2.7</v>
      </c>
      <c r="AA12" s="720"/>
      <c r="AB12" s="720"/>
      <c r="AC12" s="720"/>
      <c r="AD12" s="721">
        <v>344120</v>
      </c>
      <c r="AE12" s="721"/>
      <c r="AF12" s="721"/>
      <c r="AG12" s="721"/>
      <c r="AH12" s="721"/>
      <c r="AI12" s="721"/>
      <c r="AJ12" s="721"/>
      <c r="AK12" s="721"/>
      <c r="AL12" s="663">
        <v>5.4</v>
      </c>
      <c r="AM12" s="664"/>
      <c r="AN12" s="664"/>
      <c r="AO12" s="722"/>
      <c r="AP12" s="655" t="s">
        <v>251</v>
      </c>
      <c r="AQ12" s="656"/>
      <c r="AR12" s="656"/>
      <c r="AS12" s="656"/>
      <c r="AT12" s="656"/>
      <c r="AU12" s="656"/>
      <c r="AV12" s="656"/>
      <c r="AW12" s="656"/>
      <c r="AX12" s="656"/>
      <c r="AY12" s="656"/>
      <c r="AZ12" s="656"/>
      <c r="BA12" s="656"/>
      <c r="BB12" s="656"/>
      <c r="BC12" s="656"/>
      <c r="BD12" s="656"/>
      <c r="BE12" s="656"/>
      <c r="BF12" s="657"/>
      <c r="BG12" s="658">
        <v>971702</v>
      </c>
      <c r="BH12" s="661"/>
      <c r="BI12" s="661"/>
      <c r="BJ12" s="661"/>
      <c r="BK12" s="661"/>
      <c r="BL12" s="661"/>
      <c r="BM12" s="661"/>
      <c r="BN12" s="662"/>
      <c r="BO12" s="720">
        <v>47.2</v>
      </c>
      <c r="BP12" s="720"/>
      <c r="BQ12" s="720"/>
      <c r="BR12" s="720"/>
      <c r="BS12" s="666" t="s">
        <v>244</v>
      </c>
      <c r="BT12" s="661"/>
      <c r="BU12" s="661"/>
      <c r="BV12" s="661"/>
      <c r="BW12" s="661"/>
      <c r="BX12" s="661"/>
      <c r="BY12" s="661"/>
      <c r="BZ12" s="661"/>
      <c r="CA12" s="661"/>
      <c r="CB12" s="701"/>
      <c r="CD12" s="702" t="s">
        <v>252</v>
      </c>
      <c r="CE12" s="699"/>
      <c r="CF12" s="699"/>
      <c r="CG12" s="699"/>
      <c r="CH12" s="699"/>
      <c r="CI12" s="699"/>
      <c r="CJ12" s="699"/>
      <c r="CK12" s="699"/>
      <c r="CL12" s="699"/>
      <c r="CM12" s="699"/>
      <c r="CN12" s="699"/>
      <c r="CO12" s="699"/>
      <c r="CP12" s="699"/>
      <c r="CQ12" s="700"/>
      <c r="CR12" s="658">
        <v>85913</v>
      </c>
      <c r="CS12" s="661"/>
      <c r="CT12" s="661"/>
      <c r="CU12" s="661"/>
      <c r="CV12" s="661"/>
      <c r="CW12" s="661"/>
      <c r="CX12" s="661"/>
      <c r="CY12" s="662"/>
      <c r="CZ12" s="720">
        <v>0.7</v>
      </c>
      <c r="DA12" s="720"/>
      <c r="DB12" s="720"/>
      <c r="DC12" s="720"/>
      <c r="DD12" s="666">
        <v>36559</v>
      </c>
      <c r="DE12" s="661"/>
      <c r="DF12" s="661"/>
      <c r="DG12" s="661"/>
      <c r="DH12" s="661"/>
      <c r="DI12" s="661"/>
      <c r="DJ12" s="661"/>
      <c r="DK12" s="661"/>
      <c r="DL12" s="661"/>
      <c r="DM12" s="661"/>
      <c r="DN12" s="661"/>
      <c r="DO12" s="661"/>
      <c r="DP12" s="662"/>
      <c r="DQ12" s="666">
        <v>54872</v>
      </c>
      <c r="DR12" s="661"/>
      <c r="DS12" s="661"/>
      <c r="DT12" s="661"/>
      <c r="DU12" s="661"/>
      <c r="DV12" s="661"/>
      <c r="DW12" s="661"/>
      <c r="DX12" s="661"/>
      <c r="DY12" s="661"/>
      <c r="DZ12" s="661"/>
      <c r="EA12" s="661"/>
      <c r="EB12" s="661"/>
      <c r="EC12" s="701"/>
    </row>
    <row r="13" spans="2:143" ht="11.25" customHeight="1">
      <c r="B13" s="655" t="s">
        <v>253</v>
      </c>
      <c r="C13" s="656"/>
      <c r="D13" s="656"/>
      <c r="E13" s="656"/>
      <c r="F13" s="656"/>
      <c r="G13" s="656"/>
      <c r="H13" s="656"/>
      <c r="I13" s="656"/>
      <c r="J13" s="656"/>
      <c r="K13" s="656"/>
      <c r="L13" s="656"/>
      <c r="M13" s="656"/>
      <c r="N13" s="656"/>
      <c r="O13" s="656"/>
      <c r="P13" s="656"/>
      <c r="Q13" s="657"/>
      <c r="R13" s="658">
        <v>23991</v>
      </c>
      <c r="S13" s="661"/>
      <c r="T13" s="661"/>
      <c r="U13" s="661"/>
      <c r="V13" s="661"/>
      <c r="W13" s="661"/>
      <c r="X13" s="661"/>
      <c r="Y13" s="662"/>
      <c r="Z13" s="720">
        <v>0.2</v>
      </c>
      <c r="AA13" s="720"/>
      <c r="AB13" s="720"/>
      <c r="AC13" s="720"/>
      <c r="AD13" s="721">
        <v>23991</v>
      </c>
      <c r="AE13" s="721"/>
      <c r="AF13" s="721"/>
      <c r="AG13" s="721"/>
      <c r="AH13" s="721"/>
      <c r="AI13" s="721"/>
      <c r="AJ13" s="721"/>
      <c r="AK13" s="721"/>
      <c r="AL13" s="663">
        <v>0.4</v>
      </c>
      <c r="AM13" s="664"/>
      <c r="AN13" s="664"/>
      <c r="AO13" s="722"/>
      <c r="AP13" s="655" t="s">
        <v>254</v>
      </c>
      <c r="AQ13" s="656"/>
      <c r="AR13" s="656"/>
      <c r="AS13" s="656"/>
      <c r="AT13" s="656"/>
      <c r="AU13" s="656"/>
      <c r="AV13" s="656"/>
      <c r="AW13" s="656"/>
      <c r="AX13" s="656"/>
      <c r="AY13" s="656"/>
      <c r="AZ13" s="656"/>
      <c r="BA13" s="656"/>
      <c r="BB13" s="656"/>
      <c r="BC13" s="656"/>
      <c r="BD13" s="656"/>
      <c r="BE13" s="656"/>
      <c r="BF13" s="657"/>
      <c r="BG13" s="658">
        <v>961471</v>
      </c>
      <c r="BH13" s="661"/>
      <c r="BI13" s="661"/>
      <c r="BJ13" s="661"/>
      <c r="BK13" s="661"/>
      <c r="BL13" s="661"/>
      <c r="BM13" s="661"/>
      <c r="BN13" s="662"/>
      <c r="BO13" s="720">
        <v>46.7</v>
      </c>
      <c r="BP13" s="720"/>
      <c r="BQ13" s="720"/>
      <c r="BR13" s="720"/>
      <c r="BS13" s="666" t="s">
        <v>128</v>
      </c>
      <c r="BT13" s="661"/>
      <c r="BU13" s="661"/>
      <c r="BV13" s="661"/>
      <c r="BW13" s="661"/>
      <c r="BX13" s="661"/>
      <c r="BY13" s="661"/>
      <c r="BZ13" s="661"/>
      <c r="CA13" s="661"/>
      <c r="CB13" s="701"/>
      <c r="CD13" s="702" t="s">
        <v>255</v>
      </c>
      <c r="CE13" s="699"/>
      <c r="CF13" s="699"/>
      <c r="CG13" s="699"/>
      <c r="CH13" s="699"/>
      <c r="CI13" s="699"/>
      <c r="CJ13" s="699"/>
      <c r="CK13" s="699"/>
      <c r="CL13" s="699"/>
      <c r="CM13" s="699"/>
      <c r="CN13" s="699"/>
      <c r="CO13" s="699"/>
      <c r="CP13" s="699"/>
      <c r="CQ13" s="700"/>
      <c r="CR13" s="658">
        <v>1733727</v>
      </c>
      <c r="CS13" s="661"/>
      <c r="CT13" s="661"/>
      <c r="CU13" s="661"/>
      <c r="CV13" s="661"/>
      <c r="CW13" s="661"/>
      <c r="CX13" s="661"/>
      <c r="CY13" s="662"/>
      <c r="CZ13" s="720">
        <v>14.7</v>
      </c>
      <c r="DA13" s="720"/>
      <c r="DB13" s="720"/>
      <c r="DC13" s="720"/>
      <c r="DD13" s="666">
        <v>1382576</v>
      </c>
      <c r="DE13" s="661"/>
      <c r="DF13" s="661"/>
      <c r="DG13" s="661"/>
      <c r="DH13" s="661"/>
      <c r="DI13" s="661"/>
      <c r="DJ13" s="661"/>
      <c r="DK13" s="661"/>
      <c r="DL13" s="661"/>
      <c r="DM13" s="661"/>
      <c r="DN13" s="661"/>
      <c r="DO13" s="661"/>
      <c r="DP13" s="662"/>
      <c r="DQ13" s="666">
        <v>1087970</v>
      </c>
      <c r="DR13" s="661"/>
      <c r="DS13" s="661"/>
      <c r="DT13" s="661"/>
      <c r="DU13" s="661"/>
      <c r="DV13" s="661"/>
      <c r="DW13" s="661"/>
      <c r="DX13" s="661"/>
      <c r="DY13" s="661"/>
      <c r="DZ13" s="661"/>
      <c r="EA13" s="661"/>
      <c r="EB13" s="661"/>
      <c r="EC13" s="701"/>
    </row>
    <row r="14" spans="2:143" ht="11.25" customHeight="1">
      <c r="B14" s="655" t="s">
        <v>256</v>
      </c>
      <c r="C14" s="656"/>
      <c r="D14" s="656"/>
      <c r="E14" s="656"/>
      <c r="F14" s="656"/>
      <c r="G14" s="656"/>
      <c r="H14" s="656"/>
      <c r="I14" s="656"/>
      <c r="J14" s="656"/>
      <c r="K14" s="656"/>
      <c r="L14" s="656"/>
      <c r="M14" s="656"/>
      <c r="N14" s="656"/>
      <c r="O14" s="656"/>
      <c r="P14" s="656"/>
      <c r="Q14" s="657"/>
      <c r="R14" s="658" t="s">
        <v>128</v>
      </c>
      <c r="S14" s="661"/>
      <c r="T14" s="661"/>
      <c r="U14" s="661"/>
      <c r="V14" s="661"/>
      <c r="W14" s="661"/>
      <c r="X14" s="661"/>
      <c r="Y14" s="662"/>
      <c r="Z14" s="720" t="s">
        <v>128</v>
      </c>
      <c r="AA14" s="720"/>
      <c r="AB14" s="720"/>
      <c r="AC14" s="720"/>
      <c r="AD14" s="721" t="s">
        <v>243</v>
      </c>
      <c r="AE14" s="721"/>
      <c r="AF14" s="721"/>
      <c r="AG14" s="721"/>
      <c r="AH14" s="721"/>
      <c r="AI14" s="721"/>
      <c r="AJ14" s="721"/>
      <c r="AK14" s="721"/>
      <c r="AL14" s="663" t="s">
        <v>128</v>
      </c>
      <c r="AM14" s="664"/>
      <c r="AN14" s="664"/>
      <c r="AO14" s="722"/>
      <c r="AP14" s="655" t="s">
        <v>257</v>
      </c>
      <c r="AQ14" s="656"/>
      <c r="AR14" s="656"/>
      <c r="AS14" s="656"/>
      <c r="AT14" s="656"/>
      <c r="AU14" s="656"/>
      <c r="AV14" s="656"/>
      <c r="AW14" s="656"/>
      <c r="AX14" s="656"/>
      <c r="AY14" s="656"/>
      <c r="AZ14" s="656"/>
      <c r="BA14" s="656"/>
      <c r="BB14" s="656"/>
      <c r="BC14" s="656"/>
      <c r="BD14" s="656"/>
      <c r="BE14" s="656"/>
      <c r="BF14" s="657"/>
      <c r="BG14" s="658">
        <v>73419</v>
      </c>
      <c r="BH14" s="661"/>
      <c r="BI14" s="661"/>
      <c r="BJ14" s="661"/>
      <c r="BK14" s="661"/>
      <c r="BL14" s="661"/>
      <c r="BM14" s="661"/>
      <c r="BN14" s="662"/>
      <c r="BO14" s="720">
        <v>3.6</v>
      </c>
      <c r="BP14" s="720"/>
      <c r="BQ14" s="720"/>
      <c r="BR14" s="720"/>
      <c r="BS14" s="666" t="s">
        <v>128</v>
      </c>
      <c r="BT14" s="661"/>
      <c r="BU14" s="661"/>
      <c r="BV14" s="661"/>
      <c r="BW14" s="661"/>
      <c r="BX14" s="661"/>
      <c r="BY14" s="661"/>
      <c r="BZ14" s="661"/>
      <c r="CA14" s="661"/>
      <c r="CB14" s="701"/>
      <c r="CD14" s="702" t="s">
        <v>258</v>
      </c>
      <c r="CE14" s="699"/>
      <c r="CF14" s="699"/>
      <c r="CG14" s="699"/>
      <c r="CH14" s="699"/>
      <c r="CI14" s="699"/>
      <c r="CJ14" s="699"/>
      <c r="CK14" s="699"/>
      <c r="CL14" s="699"/>
      <c r="CM14" s="699"/>
      <c r="CN14" s="699"/>
      <c r="CO14" s="699"/>
      <c r="CP14" s="699"/>
      <c r="CQ14" s="700"/>
      <c r="CR14" s="658">
        <v>459764</v>
      </c>
      <c r="CS14" s="661"/>
      <c r="CT14" s="661"/>
      <c r="CU14" s="661"/>
      <c r="CV14" s="661"/>
      <c r="CW14" s="661"/>
      <c r="CX14" s="661"/>
      <c r="CY14" s="662"/>
      <c r="CZ14" s="720">
        <v>3.9</v>
      </c>
      <c r="DA14" s="720"/>
      <c r="DB14" s="720"/>
      <c r="DC14" s="720"/>
      <c r="DD14" s="666">
        <v>48280</v>
      </c>
      <c r="DE14" s="661"/>
      <c r="DF14" s="661"/>
      <c r="DG14" s="661"/>
      <c r="DH14" s="661"/>
      <c r="DI14" s="661"/>
      <c r="DJ14" s="661"/>
      <c r="DK14" s="661"/>
      <c r="DL14" s="661"/>
      <c r="DM14" s="661"/>
      <c r="DN14" s="661"/>
      <c r="DO14" s="661"/>
      <c r="DP14" s="662"/>
      <c r="DQ14" s="666">
        <v>401645</v>
      </c>
      <c r="DR14" s="661"/>
      <c r="DS14" s="661"/>
      <c r="DT14" s="661"/>
      <c r="DU14" s="661"/>
      <c r="DV14" s="661"/>
      <c r="DW14" s="661"/>
      <c r="DX14" s="661"/>
      <c r="DY14" s="661"/>
      <c r="DZ14" s="661"/>
      <c r="EA14" s="661"/>
      <c r="EB14" s="661"/>
      <c r="EC14" s="701"/>
    </row>
    <row r="15" spans="2:143" ht="11.25" customHeight="1">
      <c r="B15" s="655" t="s">
        <v>259</v>
      </c>
      <c r="C15" s="656"/>
      <c r="D15" s="656"/>
      <c r="E15" s="656"/>
      <c r="F15" s="656"/>
      <c r="G15" s="656"/>
      <c r="H15" s="656"/>
      <c r="I15" s="656"/>
      <c r="J15" s="656"/>
      <c r="K15" s="656"/>
      <c r="L15" s="656"/>
      <c r="M15" s="656"/>
      <c r="N15" s="656"/>
      <c r="O15" s="656"/>
      <c r="P15" s="656"/>
      <c r="Q15" s="657"/>
      <c r="R15" s="658">
        <v>48935</v>
      </c>
      <c r="S15" s="661"/>
      <c r="T15" s="661"/>
      <c r="U15" s="661"/>
      <c r="V15" s="661"/>
      <c r="W15" s="661"/>
      <c r="X15" s="661"/>
      <c r="Y15" s="662"/>
      <c r="Z15" s="720">
        <v>0.4</v>
      </c>
      <c r="AA15" s="720"/>
      <c r="AB15" s="720"/>
      <c r="AC15" s="720"/>
      <c r="AD15" s="721">
        <v>48935</v>
      </c>
      <c r="AE15" s="721"/>
      <c r="AF15" s="721"/>
      <c r="AG15" s="721"/>
      <c r="AH15" s="721"/>
      <c r="AI15" s="721"/>
      <c r="AJ15" s="721"/>
      <c r="AK15" s="721"/>
      <c r="AL15" s="663">
        <v>0.8</v>
      </c>
      <c r="AM15" s="664"/>
      <c r="AN15" s="664"/>
      <c r="AO15" s="722"/>
      <c r="AP15" s="655" t="s">
        <v>260</v>
      </c>
      <c r="AQ15" s="656"/>
      <c r="AR15" s="656"/>
      <c r="AS15" s="656"/>
      <c r="AT15" s="656"/>
      <c r="AU15" s="656"/>
      <c r="AV15" s="656"/>
      <c r="AW15" s="656"/>
      <c r="AX15" s="656"/>
      <c r="AY15" s="656"/>
      <c r="AZ15" s="656"/>
      <c r="BA15" s="656"/>
      <c r="BB15" s="656"/>
      <c r="BC15" s="656"/>
      <c r="BD15" s="656"/>
      <c r="BE15" s="656"/>
      <c r="BF15" s="657"/>
      <c r="BG15" s="658">
        <v>142562</v>
      </c>
      <c r="BH15" s="661"/>
      <c r="BI15" s="661"/>
      <c r="BJ15" s="661"/>
      <c r="BK15" s="661"/>
      <c r="BL15" s="661"/>
      <c r="BM15" s="661"/>
      <c r="BN15" s="662"/>
      <c r="BO15" s="720">
        <v>6.9</v>
      </c>
      <c r="BP15" s="720"/>
      <c r="BQ15" s="720"/>
      <c r="BR15" s="720"/>
      <c r="BS15" s="666" t="s">
        <v>128</v>
      </c>
      <c r="BT15" s="661"/>
      <c r="BU15" s="661"/>
      <c r="BV15" s="661"/>
      <c r="BW15" s="661"/>
      <c r="BX15" s="661"/>
      <c r="BY15" s="661"/>
      <c r="BZ15" s="661"/>
      <c r="CA15" s="661"/>
      <c r="CB15" s="701"/>
      <c r="CD15" s="702" t="s">
        <v>261</v>
      </c>
      <c r="CE15" s="699"/>
      <c r="CF15" s="699"/>
      <c r="CG15" s="699"/>
      <c r="CH15" s="699"/>
      <c r="CI15" s="699"/>
      <c r="CJ15" s="699"/>
      <c r="CK15" s="699"/>
      <c r="CL15" s="699"/>
      <c r="CM15" s="699"/>
      <c r="CN15" s="699"/>
      <c r="CO15" s="699"/>
      <c r="CP15" s="699"/>
      <c r="CQ15" s="700"/>
      <c r="CR15" s="658">
        <v>1182282</v>
      </c>
      <c r="CS15" s="661"/>
      <c r="CT15" s="661"/>
      <c r="CU15" s="661"/>
      <c r="CV15" s="661"/>
      <c r="CW15" s="661"/>
      <c r="CX15" s="661"/>
      <c r="CY15" s="662"/>
      <c r="CZ15" s="720">
        <v>10</v>
      </c>
      <c r="DA15" s="720"/>
      <c r="DB15" s="720"/>
      <c r="DC15" s="720"/>
      <c r="DD15" s="666">
        <v>269456</v>
      </c>
      <c r="DE15" s="661"/>
      <c r="DF15" s="661"/>
      <c r="DG15" s="661"/>
      <c r="DH15" s="661"/>
      <c r="DI15" s="661"/>
      <c r="DJ15" s="661"/>
      <c r="DK15" s="661"/>
      <c r="DL15" s="661"/>
      <c r="DM15" s="661"/>
      <c r="DN15" s="661"/>
      <c r="DO15" s="661"/>
      <c r="DP15" s="662"/>
      <c r="DQ15" s="666">
        <v>936557</v>
      </c>
      <c r="DR15" s="661"/>
      <c r="DS15" s="661"/>
      <c r="DT15" s="661"/>
      <c r="DU15" s="661"/>
      <c r="DV15" s="661"/>
      <c r="DW15" s="661"/>
      <c r="DX15" s="661"/>
      <c r="DY15" s="661"/>
      <c r="DZ15" s="661"/>
      <c r="EA15" s="661"/>
      <c r="EB15" s="661"/>
      <c r="EC15" s="701"/>
    </row>
    <row r="16" spans="2:143" ht="11.25" customHeight="1">
      <c r="B16" s="655" t="s">
        <v>262</v>
      </c>
      <c r="C16" s="656"/>
      <c r="D16" s="656"/>
      <c r="E16" s="656"/>
      <c r="F16" s="656"/>
      <c r="G16" s="656"/>
      <c r="H16" s="656"/>
      <c r="I16" s="656"/>
      <c r="J16" s="656"/>
      <c r="K16" s="656"/>
      <c r="L16" s="656"/>
      <c r="M16" s="656"/>
      <c r="N16" s="656"/>
      <c r="O16" s="656"/>
      <c r="P16" s="656"/>
      <c r="Q16" s="657"/>
      <c r="R16" s="658" t="s">
        <v>128</v>
      </c>
      <c r="S16" s="661"/>
      <c r="T16" s="661"/>
      <c r="U16" s="661"/>
      <c r="V16" s="661"/>
      <c r="W16" s="661"/>
      <c r="X16" s="661"/>
      <c r="Y16" s="662"/>
      <c r="Z16" s="720" t="s">
        <v>128</v>
      </c>
      <c r="AA16" s="720"/>
      <c r="AB16" s="720"/>
      <c r="AC16" s="720"/>
      <c r="AD16" s="721" t="s">
        <v>244</v>
      </c>
      <c r="AE16" s="721"/>
      <c r="AF16" s="721"/>
      <c r="AG16" s="721"/>
      <c r="AH16" s="721"/>
      <c r="AI16" s="721"/>
      <c r="AJ16" s="721"/>
      <c r="AK16" s="721"/>
      <c r="AL16" s="663" t="s">
        <v>128</v>
      </c>
      <c r="AM16" s="664"/>
      <c r="AN16" s="664"/>
      <c r="AO16" s="722"/>
      <c r="AP16" s="655" t="s">
        <v>263</v>
      </c>
      <c r="AQ16" s="656"/>
      <c r="AR16" s="656"/>
      <c r="AS16" s="656"/>
      <c r="AT16" s="656"/>
      <c r="AU16" s="656"/>
      <c r="AV16" s="656"/>
      <c r="AW16" s="656"/>
      <c r="AX16" s="656"/>
      <c r="AY16" s="656"/>
      <c r="AZ16" s="656"/>
      <c r="BA16" s="656"/>
      <c r="BB16" s="656"/>
      <c r="BC16" s="656"/>
      <c r="BD16" s="656"/>
      <c r="BE16" s="656"/>
      <c r="BF16" s="657"/>
      <c r="BG16" s="658" t="s">
        <v>128</v>
      </c>
      <c r="BH16" s="661"/>
      <c r="BI16" s="661"/>
      <c r="BJ16" s="661"/>
      <c r="BK16" s="661"/>
      <c r="BL16" s="661"/>
      <c r="BM16" s="661"/>
      <c r="BN16" s="662"/>
      <c r="BO16" s="720" t="s">
        <v>128</v>
      </c>
      <c r="BP16" s="720"/>
      <c r="BQ16" s="720"/>
      <c r="BR16" s="720"/>
      <c r="BS16" s="666" t="s">
        <v>243</v>
      </c>
      <c r="BT16" s="661"/>
      <c r="BU16" s="661"/>
      <c r="BV16" s="661"/>
      <c r="BW16" s="661"/>
      <c r="BX16" s="661"/>
      <c r="BY16" s="661"/>
      <c r="BZ16" s="661"/>
      <c r="CA16" s="661"/>
      <c r="CB16" s="701"/>
      <c r="CD16" s="702" t="s">
        <v>264</v>
      </c>
      <c r="CE16" s="699"/>
      <c r="CF16" s="699"/>
      <c r="CG16" s="699"/>
      <c r="CH16" s="699"/>
      <c r="CI16" s="699"/>
      <c r="CJ16" s="699"/>
      <c r="CK16" s="699"/>
      <c r="CL16" s="699"/>
      <c r="CM16" s="699"/>
      <c r="CN16" s="699"/>
      <c r="CO16" s="699"/>
      <c r="CP16" s="699"/>
      <c r="CQ16" s="700"/>
      <c r="CR16" s="658">
        <v>239929</v>
      </c>
      <c r="CS16" s="661"/>
      <c r="CT16" s="661"/>
      <c r="CU16" s="661"/>
      <c r="CV16" s="661"/>
      <c r="CW16" s="661"/>
      <c r="CX16" s="661"/>
      <c r="CY16" s="662"/>
      <c r="CZ16" s="720">
        <v>2</v>
      </c>
      <c r="DA16" s="720"/>
      <c r="DB16" s="720"/>
      <c r="DC16" s="720"/>
      <c r="DD16" s="666" t="s">
        <v>128</v>
      </c>
      <c r="DE16" s="661"/>
      <c r="DF16" s="661"/>
      <c r="DG16" s="661"/>
      <c r="DH16" s="661"/>
      <c r="DI16" s="661"/>
      <c r="DJ16" s="661"/>
      <c r="DK16" s="661"/>
      <c r="DL16" s="661"/>
      <c r="DM16" s="661"/>
      <c r="DN16" s="661"/>
      <c r="DO16" s="661"/>
      <c r="DP16" s="662"/>
      <c r="DQ16" s="666">
        <v>75017</v>
      </c>
      <c r="DR16" s="661"/>
      <c r="DS16" s="661"/>
      <c r="DT16" s="661"/>
      <c r="DU16" s="661"/>
      <c r="DV16" s="661"/>
      <c r="DW16" s="661"/>
      <c r="DX16" s="661"/>
      <c r="DY16" s="661"/>
      <c r="DZ16" s="661"/>
      <c r="EA16" s="661"/>
      <c r="EB16" s="661"/>
      <c r="EC16" s="701"/>
    </row>
    <row r="17" spans="2:133" ht="11.25" customHeight="1">
      <c r="B17" s="655" t="s">
        <v>265</v>
      </c>
      <c r="C17" s="656"/>
      <c r="D17" s="656"/>
      <c r="E17" s="656"/>
      <c r="F17" s="656"/>
      <c r="G17" s="656"/>
      <c r="H17" s="656"/>
      <c r="I17" s="656"/>
      <c r="J17" s="656"/>
      <c r="K17" s="656"/>
      <c r="L17" s="656"/>
      <c r="M17" s="656"/>
      <c r="N17" s="656"/>
      <c r="O17" s="656"/>
      <c r="P17" s="656"/>
      <c r="Q17" s="657"/>
      <c r="R17" s="658">
        <v>8181</v>
      </c>
      <c r="S17" s="661"/>
      <c r="T17" s="661"/>
      <c r="U17" s="661"/>
      <c r="V17" s="661"/>
      <c r="W17" s="661"/>
      <c r="X17" s="661"/>
      <c r="Y17" s="662"/>
      <c r="Z17" s="720">
        <v>0.1</v>
      </c>
      <c r="AA17" s="720"/>
      <c r="AB17" s="720"/>
      <c r="AC17" s="720"/>
      <c r="AD17" s="721">
        <v>8181</v>
      </c>
      <c r="AE17" s="721"/>
      <c r="AF17" s="721"/>
      <c r="AG17" s="721"/>
      <c r="AH17" s="721"/>
      <c r="AI17" s="721"/>
      <c r="AJ17" s="721"/>
      <c r="AK17" s="721"/>
      <c r="AL17" s="663">
        <v>0.1</v>
      </c>
      <c r="AM17" s="664"/>
      <c r="AN17" s="664"/>
      <c r="AO17" s="722"/>
      <c r="AP17" s="655" t="s">
        <v>266</v>
      </c>
      <c r="AQ17" s="656"/>
      <c r="AR17" s="656"/>
      <c r="AS17" s="656"/>
      <c r="AT17" s="656"/>
      <c r="AU17" s="656"/>
      <c r="AV17" s="656"/>
      <c r="AW17" s="656"/>
      <c r="AX17" s="656"/>
      <c r="AY17" s="656"/>
      <c r="AZ17" s="656"/>
      <c r="BA17" s="656"/>
      <c r="BB17" s="656"/>
      <c r="BC17" s="656"/>
      <c r="BD17" s="656"/>
      <c r="BE17" s="656"/>
      <c r="BF17" s="657"/>
      <c r="BG17" s="658" t="s">
        <v>128</v>
      </c>
      <c r="BH17" s="661"/>
      <c r="BI17" s="661"/>
      <c r="BJ17" s="661"/>
      <c r="BK17" s="661"/>
      <c r="BL17" s="661"/>
      <c r="BM17" s="661"/>
      <c r="BN17" s="662"/>
      <c r="BO17" s="720" t="s">
        <v>244</v>
      </c>
      <c r="BP17" s="720"/>
      <c r="BQ17" s="720"/>
      <c r="BR17" s="720"/>
      <c r="BS17" s="666" t="s">
        <v>128</v>
      </c>
      <c r="BT17" s="661"/>
      <c r="BU17" s="661"/>
      <c r="BV17" s="661"/>
      <c r="BW17" s="661"/>
      <c r="BX17" s="661"/>
      <c r="BY17" s="661"/>
      <c r="BZ17" s="661"/>
      <c r="CA17" s="661"/>
      <c r="CB17" s="701"/>
      <c r="CD17" s="702" t="s">
        <v>267</v>
      </c>
      <c r="CE17" s="699"/>
      <c r="CF17" s="699"/>
      <c r="CG17" s="699"/>
      <c r="CH17" s="699"/>
      <c r="CI17" s="699"/>
      <c r="CJ17" s="699"/>
      <c r="CK17" s="699"/>
      <c r="CL17" s="699"/>
      <c r="CM17" s="699"/>
      <c r="CN17" s="699"/>
      <c r="CO17" s="699"/>
      <c r="CP17" s="699"/>
      <c r="CQ17" s="700"/>
      <c r="CR17" s="658">
        <v>963290</v>
      </c>
      <c r="CS17" s="661"/>
      <c r="CT17" s="661"/>
      <c r="CU17" s="661"/>
      <c r="CV17" s="661"/>
      <c r="CW17" s="661"/>
      <c r="CX17" s="661"/>
      <c r="CY17" s="662"/>
      <c r="CZ17" s="720">
        <v>8.1</v>
      </c>
      <c r="DA17" s="720"/>
      <c r="DB17" s="720"/>
      <c r="DC17" s="720"/>
      <c r="DD17" s="666" t="s">
        <v>128</v>
      </c>
      <c r="DE17" s="661"/>
      <c r="DF17" s="661"/>
      <c r="DG17" s="661"/>
      <c r="DH17" s="661"/>
      <c r="DI17" s="661"/>
      <c r="DJ17" s="661"/>
      <c r="DK17" s="661"/>
      <c r="DL17" s="661"/>
      <c r="DM17" s="661"/>
      <c r="DN17" s="661"/>
      <c r="DO17" s="661"/>
      <c r="DP17" s="662"/>
      <c r="DQ17" s="666">
        <v>932489</v>
      </c>
      <c r="DR17" s="661"/>
      <c r="DS17" s="661"/>
      <c r="DT17" s="661"/>
      <c r="DU17" s="661"/>
      <c r="DV17" s="661"/>
      <c r="DW17" s="661"/>
      <c r="DX17" s="661"/>
      <c r="DY17" s="661"/>
      <c r="DZ17" s="661"/>
      <c r="EA17" s="661"/>
      <c r="EB17" s="661"/>
      <c r="EC17" s="701"/>
    </row>
    <row r="18" spans="2:133" ht="11.25" customHeight="1">
      <c r="B18" s="655" t="s">
        <v>268</v>
      </c>
      <c r="C18" s="656"/>
      <c r="D18" s="656"/>
      <c r="E18" s="656"/>
      <c r="F18" s="656"/>
      <c r="G18" s="656"/>
      <c r="H18" s="656"/>
      <c r="I18" s="656"/>
      <c r="J18" s="656"/>
      <c r="K18" s="656"/>
      <c r="L18" s="656"/>
      <c r="M18" s="656"/>
      <c r="N18" s="656"/>
      <c r="O18" s="656"/>
      <c r="P18" s="656"/>
      <c r="Q18" s="657"/>
      <c r="R18" s="658">
        <v>4544321</v>
      </c>
      <c r="S18" s="661"/>
      <c r="T18" s="661"/>
      <c r="U18" s="661"/>
      <c r="V18" s="661"/>
      <c r="W18" s="661"/>
      <c r="X18" s="661"/>
      <c r="Y18" s="662"/>
      <c r="Z18" s="720">
        <v>36.200000000000003</v>
      </c>
      <c r="AA18" s="720"/>
      <c r="AB18" s="720"/>
      <c r="AC18" s="720"/>
      <c r="AD18" s="721">
        <v>3719100</v>
      </c>
      <c r="AE18" s="721"/>
      <c r="AF18" s="721"/>
      <c r="AG18" s="721"/>
      <c r="AH18" s="721"/>
      <c r="AI18" s="721"/>
      <c r="AJ18" s="721"/>
      <c r="AK18" s="721"/>
      <c r="AL18" s="663">
        <v>58.3</v>
      </c>
      <c r="AM18" s="664"/>
      <c r="AN18" s="664"/>
      <c r="AO18" s="722"/>
      <c r="AP18" s="655" t="s">
        <v>269</v>
      </c>
      <c r="AQ18" s="656"/>
      <c r="AR18" s="656"/>
      <c r="AS18" s="656"/>
      <c r="AT18" s="656"/>
      <c r="AU18" s="656"/>
      <c r="AV18" s="656"/>
      <c r="AW18" s="656"/>
      <c r="AX18" s="656"/>
      <c r="AY18" s="656"/>
      <c r="AZ18" s="656"/>
      <c r="BA18" s="656"/>
      <c r="BB18" s="656"/>
      <c r="BC18" s="656"/>
      <c r="BD18" s="656"/>
      <c r="BE18" s="656"/>
      <c r="BF18" s="657"/>
      <c r="BG18" s="658" t="s">
        <v>128</v>
      </c>
      <c r="BH18" s="661"/>
      <c r="BI18" s="661"/>
      <c r="BJ18" s="661"/>
      <c r="BK18" s="661"/>
      <c r="BL18" s="661"/>
      <c r="BM18" s="661"/>
      <c r="BN18" s="662"/>
      <c r="BO18" s="720" t="s">
        <v>244</v>
      </c>
      <c r="BP18" s="720"/>
      <c r="BQ18" s="720"/>
      <c r="BR18" s="720"/>
      <c r="BS18" s="666" t="s">
        <v>128</v>
      </c>
      <c r="BT18" s="661"/>
      <c r="BU18" s="661"/>
      <c r="BV18" s="661"/>
      <c r="BW18" s="661"/>
      <c r="BX18" s="661"/>
      <c r="BY18" s="661"/>
      <c r="BZ18" s="661"/>
      <c r="CA18" s="661"/>
      <c r="CB18" s="701"/>
      <c r="CD18" s="702" t="s">
        <v>270</v>
      </c>
      <c r="CE18" s="699"/>
      <c r="CF18" s="699"/>
      <c r="CG18" s="699"/>
      <c r="CH18" s="699"/>
      <c r="CI18" s="699"/>
      <c r="CJ18" s="699"/>
      <c r="CK18" s="699"/>
      <c r="CL18" s="699"/>
      <c r="CM18" s="699"/>
      <c r="CN18" s="699"/>
      <c r="CO18" s="699"/>
      <c r="CP18" s="699"/>
      <c r="CQ18" s="700"/>
      <c r="CR18" s="658" t="s">
        <v>128</v>
      </c>
      <c r="CS18" s="661"/>
      <c r="CT18" s="661"/>
      <c r="CU18" s="661"/>
      <c r="CV18" s="661"/>
      <c r="CW18" s="661"/>
      <c r="CX18" s="661"/>
      <c r="CY18" s="662"/>
      <c r="CZ18" s="720" t="s">
        <v>243</v>
      </c>
      <c r="DA18" s="720"/>
      <c r="DB18" s="720"/>
      <c r="DC18" s="720"/>
      <c r="DD18" s="666" t="s">
        <v>128</v>
      </c>
      <c r="DE18" s="661"/>
      <c r="DF18" s="661"/>
      <c r="DG18" s="661"/>
      <c r="DH18" s="661"/>
      <c r="DI18" s="661"/>
      <c r="DJ18" s="661"/>
      <c r="DK18" s="661"/>
      <c r="DL18" s="661"/>
      <c r="DM18" s="661"/>
      <c r="DN18" s="661"/>
      <c r="DO18" s="661"/>
      <c r="DP18" s="662"/>
      <c r="DQ18" s="666" t="s">
        <v>128</v>
      </c>
      <c r="DR18" s="661"/>
      <c r="DS18" s="661"/>
      <c r="DT18" s="661"/>
      <c r="DU18" s="661"/>
      <c r="DV18" s="661"/>
      <c r="DW18" s="661"/>
      <c r="DX18" s="661"/>
      <c r="DY18" s="661"/>
      <c r="DZ18" s="661"/>
      <c r="EA18" s="661"/>
      <c r="EB18" s="661"/>
      <c r="EC18" s="701"/>
    </row>
    <row r="19" spans="2:133" ht="11.25" customHeight="1">
      <c r="B19" s="655" t="s">
        <v>271</v>
      </c>
      <c r="C19" s="656"/>
      <c r="D19" s="656"/>
      <c r="E19" s="656"/>
      <c r="F19" s="656"/>
      <c r="G19" s="656"/>
      <c r="H19" s="656"/>
      <c r="I19" s="656"/>
      <c r="J19" s="656"/>
      <c r="K19" s="656"/>
      <c r="L19" s="656"/>
      <c r="M19" s="656"/>
      <c r="N19" s="656"/>
      <c r="O19" s="656"/>
      <c r="P19" s="656"/>
      <c r="Q19" s="657"/>
      <c r="R19" s="658">
        <v>3719100</v>
      </c>
      <c r="S19" s="661"/>
      <c r="T19" s="661"/>
      <c r="U19" s="661"/>
      <c r="V19" s="661"/>
      <c r="W19" s="661"/>
      <c r="X19" s="661"/>
      <c r="Y19" s="662"/>
      <c r="Z19" s="720">
        <v>29.6</v>
      </c>
      <c r="AA19" s="720"/>
      <c r="AB19" s="720"/>
      <c r="AC19" s="720"/>
      <c r="AD19" s="721">
        <v>3719100</v>
      </c>
      <c r="AE19" s="721"/>
      <c r="AF19" s="721"/>
      <c r="AG19" s="721"/>
      <c r="AH19" s="721"/>
      <c r="AI19" s="721"/>
      <c r="AJ19" s="721"/>
      <c r="AK19" s="721"/>
      <c r="AL19" s="663">
        <v>58.3</v>
      </c>
      <c r="AM19" s="664"/>
      <c r="AN19" s="664"/>
      <c r="AO19" s="722"/>
      <c r="AP19" s="655" t="s">
        <v>272</v>
      </c>
      <c r="AQ19" s="656"/>
      <c r="AR19" s="656"/>
      <c r="AS19" s="656"/>
      <c r="AT19" s="656"/>
      <c r="AU19" s="656"/>
      <c r="AV19" s="656"/>
      <c r="AW19" s="656"/>
      <c r="AX19" s="656"/>
      <c r="AY19" s="656"/>
      <c r="AZ19" s="656"/>
      <c r="BA19" s="656"/>
      <c r="BB19" s="656"/>
      <c r="BC19" s="656"/>
      <c r="BD19" s="656"/>
      <c r="BE19" s="656"/>
      <c r="BF19" s="657"/>
      <c r="BG19" s="658" t="s">
        <v>128</v>
      </c>
      <c r="BH19" s="661"/>
      <c r="BI19" s="661"/>
      <c r="BJ19" s="661"/>
      <c r="BK19" s="661"/>
      <c r="BL19" s="661"/>
      <c r="BM19" s="661"/>
      <c r="BN19" s="662"/>
      <c r="BO19" s="720" t="s">
        <v>128</v>
      </c>
      <c r="BP19" s="720"/>
      <c r="BQ19" s="720"/>
      <c r="BR19" s="720"/>
      <c r="BS19" s="666" t="s">
        <v>128</v>
      </c>
      <c r="BT19" s="661"/>
      <c r="BU19" s="661"/>
      <c r="BV19" s="661"/>
      <c r="BW19" s="661"/>
      <c r="BX19" s="661"/>
      <c r="BY19" s="661"/>
      <c r="BZ19" s="661"/>
      <c r="CA19" s="661"/>
      <c r="CB19" s="701"/>
      <c r="CD19" s="702" t="s">
        <v>273</v>
      </c>
      <c r="CE19" s="699"/>
      <c r="CF19" s="699"/>
      <c r="CG19" s="699"/>
      <c r="CH19" s="699"/>
      <c r="CI19" s="699"/>
      <c r="CJ19" s="699"/>
      <c r="CK19" s="699"/>
      <c r="CL19" s="699"/>
      <c r="CM19" s="699"/>
      <c r="CN19" s="699"/>
      <c r="CO19" s="699"/>
      <c r="CP19" s="699"/>
      <c r="CQ19" s="700"/>
      <c r="CR19" s="658" t="s">
        <v>243</v>
      </c>
      <c r="CS19" s="661"/>
      <c r="CT19" s="661"/>
      <c r="CU19" s="661"/>
      <c r="CV19" s="661"/>
      <c r="CW19" s="661"/>
      <c r="CX19" s="661"/>
      <c r="CY19" s="662"/>
      <c r="CZ19" s="720" t="s">
        <v>128</v>
      </c>
      <c r="DA19" s="720"/>
      <c r="DB19" s="720"/>
      <c r="DC19" s="720"/>
      <c r="DD19" s="666" t="s">
        <v>128</v>
      </c>
      <c r="DE19" s="661"/>
      <c r="DF19" s="661"/>
      <c r="DG19" s="661"/>
      <c r="DH19" s="661"/>
      <c r="DI19" s="661"/>
      <c r="DJ19" s="661"/>
      <c r="DK19" s="661"/>
      <c r="DL19" s="661"/>
      <c r="DM19" s="661"/>
      <c r="DN19" s="661"/>
      <c r="DO19" s="661"/>
      <c r="DP19" s="662"/>
      <c r="DQ19" s="666" t="s">
        <v>243</v>
      </c>
      <c r="DR19" s="661"/>
      <c r="DS19" s="661"/>
      <c r="DT19" s="661"/>
      <c r="DU19" s="661"/>
      <c r="DV19" s="661"/>
      <c r="DW19" s="661"/>
      <c r="DX19" s="661"/>
      <c r="DY19" s="661"/>
      <c r="DZ19" s="661"/>
      <c r="EA19" s="661"/>
      <c r="EB19" s="661"/>
      <c r="EC19" s="701"/>
    </row>
    <row r="20" spans="2:133" ht="11.25" customHeight="1">
      <c r="B20" s="655" t="s">
        <v>274</v>
      </c>
      <c r="C20" s="656"/>
      <c r="D20" s="656"/>
      <c r="E20" s="656"/>
      <c r="F20" s="656"/>
      <c r="G20" s="656"/>
      <c r="H20" s="656"/>
      <c r="I20" s="656"/>
      <c r="J20" s="656"/>
      <c r="K20" s="656"/>
      <c r="L20" s="656"/>
      <c r="M20" s="656"/>
      <c r="N20" s="656"/>
      <c r="O20" s="656"/>
      <c r="P20" s="656"/>
      <c r="Q20" s="657"/>
      <c r="R20" s="658">
        <v>825221</v>
      </c>
      <c r="S20" s="661"/>
      <c r="T20" s="661"/>
      <c r="U20" s="661"/>
      <c r="V20" s="661"/>
      <c r="W20" s="661"/>
      <c r="X20" s="661"/>
      <c r="Y20" s="662"/>
      <c r="Z20" s="720">
        <v>6.6</v>
      </c>
      <c r="AA20" s="720"/>
      <c r="AB20" s="720"/>
      <c r="AC20" s="720"/>
      <c r="AD20" s="721" t="s">
        <v>128</v>
      </c>
      <c r="AE20" s="721"/>
      <c r="AF20" s="721"/>
      <c r="AG20" s="721"/>
      <c r="AH20" s="721"/>
      <c r="AI20" s="721"/>
      <c r="AJ20" s="721"/>
      <c r="AK20" s="721"/>
      <c r="AL20" s="663" t="s">
        <v>128</v>
      </c>
      <c r="AM20" s="664"/>
      <c r="AN20" s="664"/>
      <c r="AO20" s="722"/>
      <c r="AP20" s="655" t="s">
        <v>275</v>
      </c>
      <c r="AQ20" s="656"/>
      <c r="AR20" s="656"/>
      <c r="AS20" s="656"/>
      <c r="AT20" s="656"/>
      <c r="AU20" s="656"/>
      <c r="AV20" s="656"/>
      <c r="AW20" s="656"/>
      <c r="AX20" s="656"/>
      <c r="AY20" s="656"/>
      <c r="AZ20" s="656"/>
      <c r="BA20" s="656"/>
      <c r="BB20" s="656"/>
      <c r="BC20" s="656"/>
      <c r="BD20" s="656"/>
      <c r="BE20" s="656"/>
      <c r="BF20" s="657"/>
      <c r="BG20" s="658" t="s">
        <v>128</v>
      </c>
      <c r="BH20" s="661"/>
      <c r="BI20" s="661"/>
      <c r="BJ20" s="661"/>
      <c r="BK20" s="661"/>
      <c r="BL20" s="661"/>
      <c r="BM20" s="661"/>
      <c r="BN20" s="662"/>
      <c r="BO20" s="720" t="s">
        <v>243</v>
      </c>
      <c r="BP20" s="720"/>
      <c r="BQ20" s="720"/>
      <c r="BR20" s="720"/>
      <c r="BS20" s="666" t="s">
        <v>128</v>
      </c>
      <c r="BT20" s="661"/>
      <c r="BU20" s="661"/>
      <c r="BV20" s="661"/>
      <c r="BW20" s="661"/>
      <c r="BX20" s="661"/>
      <c r="BY20" s="661"/>
      <c r="BZ20" s="661"/>
      <c r="CA20" s="661"/>
      <c r="CB20" s="701"/>
      <c r="CD20" s="702" t="s">
        <v>276</v>
      </c>
      <c r="CE20" s="699"/>
      <c r="CF20" s="699"/>
      <c r="CG20" s="699"/>
      <c r="CH20" s="699"/>
      <c r="CI20" s="699"/>
      <c r="CJ20" s="699"/>
      <c r="CK20" s="699"/>
      <c r="CL20" s="699"/>
      <c r="CM20" s="699"/>
      <c r="CN20" s="699"/>
      <c r="CO20" s="699"/>
      <c r="CP20" s="699"/>
      <c r="CQ20" s="700"/>
      <c r="CR20" s="658">
        <v>11826812</v>
      </c>
      <c r="CS20" s="661"/>
      <c r="CT20" s="661"/>
      <c r="CU20" s="661"/>
      <c r="CV20" s="661"/>
      <c r="CW20" s="661"/>
      <c r="CX20" s="661"/>
      <c r="CY20" s="662"/>
      <c r="CZ20" s="720">
        <v>100</v>
      </c>
      <c r="DA20" s="720"/>
      <c r="DB20" s="720"/>
      <c r="DC20" s="720"/>
      <c r="DD20" s="666">
        <v>2150917</v>
      </c>
      <c r="DE20" s="661"/>
      <c r="DF20" s="661"/>
      <c r="DG20" s="661"/>
      <c r="DH20" s="661"/>
      <c r="DI20" s="661"/>
      <c r="DJ20" s="661"/>
      <c r="DK20" s="661"/>
      <c r="DL20" s="661"/>
      <c r="DM20" s="661"/>
      <c r="DN20" s="661"/>
      <c r="DO20" s="661"/>
      <c r="DP20" s="662"/>
      <c r="DQ20" s="666">
        <v>8361846</v>
      </c>
      <c r="DR20" s="661"/>
      <c r="DS20" s="661"/>
      <c r="DT20" s="661"/>
      <c r="DU20" s="661"/>
      <c r="DV20" s="661"/>
      <c r="DW20" s="661"/>
      <c r="DX20" s="661"/>
      <c r="DY20" s="661"/>
      <c r="DZ20" s="661"/>
      <c r="EA20" s="661"/>
      <c r="EB20" s="661"/>
      <c r="EC20" s="701"/>
    </row>
    <row r="21" spans="2:133" ht="11.25" customHeight="1">
      <c r="B21" s="655" t="s">
        <v>277</v>
      </c>
      <c r="C21" s="656"/>
      <c r="D21" s="656"/>
      <c r="E21" s="656"/>
      <c r="F21" s="656"/>
      <c r="G21" s="656"/>
      <c r="H21" s="656"/>
      <c r="I21" s="656"/>
      <c r="J21" s="656"/>
      <c r="K21" s="656"/>
      <c r="L21" s="656"/>
      <c r="M21" s="656"/>
      <c r="N21" s="656"/>
      <c r="O21" s="656"/>
      <c r="P21" s="656"/>
      <c r="Q21" s="657"/>
      <c r="R21" s="658" t="s">
        <v>128</v>
      </c>
      <c r="S21" s="661"/>
      <c r="T21" s="661"/>
      <c r="U21" s="661"/>
      <c r="V21" s="661"/>
      <c r="W21" s="661"/>
      <c r="X21" s="661"/>
      <c r="Y21" s="662"/>
      <c r="Z21" s="720" t="s">
        <v>243</v>
      </c>
      <c r="AA21" s="720"/>
      <c r="AB21" s="720"/>
      <c r="AC21" s="720"/>
      <c r="AD21" s="721" t="s">
        <v>128</v>
      </c>
      <c r="AE21" s="721"/>
      <c r="AF21" s="721"/>
      <c r="AG21" s="721"/>
      <c r="AH21" s="721"/>
      <c r="AI21" s="721"/>
      <c r="AJ21" s="721"/>
      <c r="AK21" s="721"/>
      <c r="AL21" s="663" t="s">
        <v>244</v>
      </c>
      <c r="AM21" s="664"/>
      <c r="AN21" s="664"/>
      <c r="AO21" s="722"/>
      <c r="AP21" s="766" t="s">
        <v>278</v>
      </c>
      <c r="AQ21" s="773"/>
      <c r="AR21" s="773"/>
      <c r="AS21" s="773"/>
      <c r="AT21" s="773"/>
      <c r="AU21" s="773"/>
      <c r="AV21" s="773"/>
      <c r="AW21" s="773"/>
      <c r="AX21" s="773"/>
      <c r="AY21" s="773"/>
      <c r="AZ21" s="773"/>
      <c r="BA21" s="773"/>
      <c r="BB21" s="773"/>
      <c r="BC21" s="773"/>
      <c r="BD21" s="773"/>
      <c r="BE21" s="773"/>
      <c r="BF21" s="768"/>
      <c r="BG21" s="658" t="s">
        <v>128</v>
      </c>
      <c r="BH21" s="661"/>
      <c r="BI21" s="661"/>
      <c r="BJ21" s="661"/>
      <c r="BK21" s="661"/>
      <c r="BL21" s="661"/>
      <c r="BM21" s="661"/>
      <c r="BN21" s="662"/>
      <c r="BO21" s="720" t="s">
        <v>128</v>
      </c>
      <c r="BP21" s="720"/>
      <c r="BQ21" s="720"/>
      <c r="BR21" s="720"/>
      <c r="BS21" s="666" t="s">
        <v>128</v>
      </c>
      <c r="BT21" s="661"/>
      <c r="BU21" s="661"/>
      <c r="BV21" s="661"/>
      <c r="BW21" s="661"/>
      <c r="BX21" s="661"/>
      <c r="BY21" s="661"/>
      <c r="BZ21" s="661"/>
      <c r="CA21" s="661"/>
      <c r="CB21" s="701"/>
      <c r="CD21" s="778"/>
      <c r="CE21" s="712"/>
      <c r="CF21" s="712"/>
      <c r="CG21" s="712"/>
      <c r="CH21" s="712"/>
      <c r="CI21" s="712"/>
      <c r="CJ21" s="712"/>
      <c r="CK21" s="712"/>
      <c r="CL21" s="712"/>
      <c r="CM21" s="712"/>
      <c r="CN21" s="712"/>
      <c r="CO21" s="712"/>
      <c r="CP21" s="712"/>
      <c r="CQ21" s="713"/>
      <c r="CR21" s="779"/>
      <c r="CS21" s="780"/>
      <c r="CT21" s="780"/>
      <c r="CU21" s="780"/>
      <c r="CV21" s="780"/>
      <c r="CW21" s="780"/>
      <c r="CX21" s="780"/>
      <c r="CY21" s="781"/>
      <c r="CZ21" s="782"/>
      <c r="DA21" s="782"/>
      <c r="DB21" s="782"/>
      <c r="DC21" s="782"/>
      <c r="DD21" s="783"/>
      <c r="DE21" s="780"/>
      <c r="DF21" s="780"/>
      <c r="DG21" s="780"/>
      <c r="DH21" s="780"/>
      <c r="DI21" s="780"/>
      <c r="DJ21" s="780"/>
      <c r="DK21" s="780"/>
      <c r="DL21" s="780"/>
      <c r="DM21" s="780"/>
      <c r="DN21" s="780"/>
      <c r="DO21" s="780"/>
      <c r="DP21" s="781"/>
      <c r="DQ21" s="783"/>
      <c r="DR21" s="780"/>
      <c r="DS21" s="780"/>
      <c r="DT21" s="780"/>
      <c r="DU21" s="780"/>
      <c r="DV21" s="780"/>
      <c r="DW21" s="780"/>
      <c r="DX21" s="780"/>
      <c r="DY21" s="780"/>
      <c r="DZ21" s="780"/>
      <c r="EA21" s="780"/>
      <c r="EB21" s="780"/>
      <c r="EC21" s="787"/>
    </row>
    <row r="22" spans="2:133" ht="11.25" customHeight="1">
      <c r="B22" s="655" t="s">
        <v>279</v>
      </c>
      <c r="C22" s="656"/>
      <c r="D22" s="656"/>
      <c r="E22" s="656"/>
      <c r="F22" s="656"/>
      <c r="G22" s="656"/>
      <c r="H22" s="656"/>
      <c r="I22" s="656"/>
      <c r="J22" s="656"/>
      <c r="K22" s="656"/>
      <c r="L22" s="656"/>
      <c r="M22" s="656"/>
      <c r="N22" s="656"/>
      <c r="O22" s="656"/>
      <c r="P22" s="656"/>
      <c r="Q22" s="657"/>
      <c r="R22" s="658">
        <v>7171486</v>
      </c>
      <c r="S22" s="661"/>
      <c r="T22" s="661"/>
      <c r="U22" s="661"/>
      <c r="V22" s="661"/>
      <c r="W22" s="661"/>
      <c r="X22" s="661"/>
      <c r="Y22" s="662"/>
      <c r="Z22" s="720">
        <v>57.1</v>
      </c>
      <c r="AA22" s="720"/>
      <c r="AB22" s="720"/>
      <c r="AC22" s="720"/>
      <c r="AD22" s="721">
        <v>6346265</v>
      </c>
      <c r="AE22" s="721"/>
      <c r="AF22" s="721"/>
      <c r="AG22" s="721"/>
      <c r="AH22" s="721"/>
      <c r="AI22" s="721"/>
      <c r="AJ22" s="721"/>
      <c r="AK22" s="721"/>
      <c r="AL22" s="663">
        <v>99.5</v>
      </c>
      <c r="AM22" s="664"/>
      <c r="AN22" s="664"/>
      <c r="AO22" s="722"/>
      <c r="AP22" s="766" t="s">
        <v>280</v>
      </c>
      <c r="AQ22" s="773"/>
      <c r="AR22" s="773"/>
      <c r="AS22" s="773"/>
      <c r="AT22" s="773"/>
      <c r="AU22" s="773"/>
      <c r="AV22" s="773"/>
      <c r="AW22" s="773"/>
      <c r="AX22" s="773"/>
      <c r="AY22" s="773"/>
      <c r="AZ22" s="773"/>
      <c r="BA22" s="773"/>
      <c r="BB22" s="773"/>
      <c r="BC22" s="773"/>
      <c r="BD22" s="773"/>
      <c r="BE22" s="773"/>
      <c r="BF22" s="768"/>
      <c r="BG22" s="658" t="s">
        <v>128</v>
      </c>
      <c r="BH22" s="661"/>
      <c r="BI22" s="661"/>
      <c r="BJ22" s="661"/>
      <c r="BK22" s="661"/>
      <c r="BL22" s="661"/>
      <c r="BM22" s="661"/>
      <c r="BN22" s="662"/>
      <c r="BO22" s="720" t="s">
        <v>244</v>
      </c>
      <c r="BP22" s="720"/>
      <c r="BQ22" s="720"/>
      <c r="BR22" s="720"/>
      <c r="BS22" s="666" t="s">
        <v>128</v>
      </c>
      <c r="BT22" s="661"/>
      <c r="BU22" s="661"/>
      <c r="BV22" s="661"/>
      <c r="BW22" s="661"/>
      <c r="BX22" s="661"/>
      <c r="BY22" s="661"/>
      <c r="BZ22" s="661"/>
      <c r="CA22" s="661"/>
      <c r="CB22" s="701"/>
      <c r="CD22" s="775" t="s">
        <v>281</v>
      </c>
      <c r="CE22" s="776"/>
      <c r="CF22" s="776"/>
      <c r="CG22" s="776"/>
      <c r="CH22" s="776"/>
      <c r="CI22" s="776"/>
      <c r="CJ22" s="776"/>
      <c r="CK22" s="776"/>
      <c r="CL22" s="776"/>
      <c r="CM22" s="776"/>
      <c r="CN22" s="776"/>
      <c r="CO22" s="776"/>
      <c r="CP22" s="776"/>
      <c r="CQ22" s="776"/>
      <c r="CR22" s="776"/>
      <c r="CS22" s="776"/>
      <c r="CT22" s="776"/>
      <c r="CU22" s="776"/>
      <c r="CV22" s="776"/>
      <c r="CW22" s="776"/>
      <c r="CX22" s="776"/>
      <c r="CY22" s="776"/>
      <c r="CZ22" s="776"/>
      <c r="DA22" s="776"/>
      <c r="DB22" s="776"/>
      <c r="DC22" s="776"/>
      <c r="DD22" s="776"/>
      <c r="DE22" s="776"/>
      <c r="DF22" s="776"/>
      <c r="DG22" s="776"/>
      <c r="DH22" s="776"/>
      <c r="DI22" s="776"/>
      <c r="DJ22" s="776"/>
      <c r="DK22" s="776"/>
      <c r="DL22" s="776"/>
      <c r="DM22" s="776"/>
      <c r="DN22" s="776"/>
      <c r="DO22" s="776"/>
      <c r="DP22" s="776"/>
      <c r="DQ22" s="776"/>
      <c r="DR22" s="776"/>
      <c r="DS22" s="776"/>
      <c r="DT22" s="776"/>
      <c r="DU22" s="776"/>
      <c r="DV22" s="776"/>
      <c r="DW22" s="776"/>
      <c r="DX22" s="776"/>
      <c r="DY22" s="776"/>
      <c r="DZ22" s="776"/>
      <c r="EA22" s="776"/>
      <c r="EB22" s="776"/>
      <c r="EC22" s="777"/>
    </row>
    <row r="23" spans="2:133" ht="11.25" customHeight="1">
      <c r="B23" s="655" t="s">
        <v>282</v>
      </c>
      <c r="C23" s="656"/>
      <c r="D23" s="656"/>
      <c r="E23" s="656"/>
      <c r="F23" s="656"/>
      <c r="G23" s="656"/>
      <c r="H23" s="656"/>
      <c r="I23" s="656"/>
      <c r="J23" s="656"/>
      <c r="K23" s="656"/>
      <c r="L23" s="656"/>
      <c r="M23" s="656"/>
      <c r="N23" s="656"/>
      <c r="O23" s="656"/>
      <c r="P23" s="656"/>
      <c r="Q23" s="657"/>
      <c r="R23" s="658">
        <v>4368</v>
      </c>
      <c r="S23" s="661"/>
      <c r="T23" s="661"/>
      <c r="U23" s="661"/>
      <c r="V23" s="661"/>
      <c r="W23" s="661"/>
      <c r="X23" s="661"/>
      <c r="Y23" s="662"/>
      <c r="Z23" s="720">
        <v>0</v>
      </c>
      <c r="AA23" s="720"/>
      <c r="AB23" s="720"/>
      <c r="AC23" s="720"/>
      <c r="AD23" s="721">
        <v>4368</v>
      </c>
      <c r="AE23" s="721"/>
      <c r="AF23" s="721"/>
      <c r="AG23" s="721"/>
      <c r="AH23" s="721"/>
      <c r="AI23" s="721"/>
      <c r="AJ23" s="721"/>
      <c r="AK23" s="721"/>
      <c r="AL23" s="663">
        <v>0.1</v>
      </c>
      <c r="AM23" s="664"/>
      <c r="AN23" s="664"/>
      <c r="AO23" s="722"/>
      <c r="AP23" s="766" t="s">
        <v>283</v>
      </c>
      <c r="AQ23" s="773"/>
      <c r="AR23" s="773"/>
      <c r="AS23" s="773"/>
      <c r="AT23" s="773"/>
      <c r="AU23" s="773"/>
      <c r="AV23" s="773"/>
      <c r="AW23" s="773"/>
      <c r="AX23" s="773"/>
      <c r="AY23" s="773"/>
      <c r="AZ23" s="773"/>
      <c r="BA23" s="773"/>
      <c r="BB23" s="773"/>
      <c r="BC23" s="773"/>
      <c r="BD23" s="773"/>
      <c r="BE23" s="773"/>
      <c r="BF23" s="768"/>
      <c r="BG23" s="658" t="s">
        <v>128</v>
      </c>
      <c r="BH23" s="661"/>
      <c r="BI23" s="661"/>
      <c r="BJ23" s="661"/>
      <c r="BK23" s="661"/>
      <c r="BL23" s="661"/>
      <c r="BM23" s="661"/>
      <c r="BN23" s="662"/>
      <c r="BO23" s="720" t="s">
        <v>128</v>
      </c>
      <c r="BP23" s="720"/>
      <c r="BQ23" s="720"/>
      <c r="BR23" s="720"/>
      <c r="BS23" s="666" t="s">
        <v>244</v>
      </c>
      <c r="BT23" s="661"/>
      <c r="BU23" s="661"/>
      <c r="BV23" s="661"/>
      <c r="BW23" s="661"/>
      <c r="BX23" s="661"/>
      <c r="BY23" s="661"/>
      <c r="BZ23" s="661"/>
      <c r="CA23" s="661"/>
      <c r="CB23" s="701"/>
      <c r="CD23" s="775" t="s">
        <v>221</v>
      </c>
      <c r="CE23" s="776"/>
      <c r="CF23" s="776"/>
      <c r="CG23" s="776"/>
      <c r="CH23" s="776"/>
      <c r="CI23" s="776"/>
      <c r="CJ23" s="776"/>
      <c r="CK23" s="776"/>
      <c r="CL23" s="776"/>
      <c r="CM23" s="776"/>
      <c r="CN23" s="776"/>
      <c r="CO23" s="776"/>
      <c r="CP23" s="776"/>
      <c r="CQ23" s="777"/>
      <c r="CR23" s="775" t="s">
        <v>284</v>
      </c>
      <c r="CS23" s="776"/>
      <c r="CT23" s="776"/>
      <c r="CU23" s="776"/>
      <c r="CV23" s="776"/>
      <c r="CW23" s="776"/>
      <c r="CX23" s="776"/>
      <c r="CY23" s="777"/>
      <c r="CZ23" s="775" t="s">
        <v>285</v>
      </c>
      <c r="DA23" s="776"/>
      <c r="DB23" s="776"/>
      <c r="DC23" s="777"/>
      <c r="DD23" s="775" t="s">
        <v>286</v>
      </c>
      <c r="DE23" s="776"/>
      <c r="DF23" s="776"/>
      <c r="DG23" s="776"/>
      <c r="DH23" s="776"/>
      <c r="DI23" s="776"/>
      <c r="DJ23" s="776"/>
      <c r="DK23" s="777"/>
      <c r="DL23" s="784" t="s">
        <v>287</v>
      </c>
      <c r="DM23" s="785"/>
      <c r="DN23" s="785"/>
      <c r="DO23" s="785"/>
      <c r="DP23" s="785"/>
      <c r="DQ23" s="785"/>
      <c r="DR23" s="785"/>
      <c r="DS23" s="785"/>
      <c r="DT23" s="785"/>
      <c r="DU23" s="785"/>
      <c r="DV23" s="786"/>
      <c r="DW23" s="775" t="s">
        <v>288</v>
      </c>
      <c r="DX23" s="776"/>
      <c r="DY23" s="776"/>
      <c r="DZ23" s="776"/>
      <c r="EA23" s="776"/>
      <c r="EB23" s="776"/>
      <c r="EC23" s="777"/>
    </row>
    <row r="24" spans="2:133" ht="11.25" customHeight="1">
      <c r="B24" s="655" t="s">
        <v>289</v>
      </c>
      <c r="C24" s="656"/>
      <c r="D24" s="656"/>
      <c r="E24" s="656"/>
      <c r="F24" s="656"/>
      <c r="G24" s="656"/>
      <c r="H24" s="656"/>
      <c r="I24" s="656"/>
      <c r="J24" s="656"/>
      <c r="K24" s="656"/>
      <c r="L24" s="656"/>
      <c r="M24" s="656"/>
      <c r="N24" s="656"/>
      <c r="O24" s="656"/>
      <c r="P24" s="656"/>
      <c r="Q24" s="657"/>
      <c r="R24" s="658">
        <v>74701</v>
      </c>
      <c r="S24" s="661"/>
      <c r="T24" s="661"/>
      <c r="U24" s="661"/>
      <c r="V24" s="661"/>
      <c r="W24" s="661"/>
      <c r="X24" s="661"/>
      <c r="Y24" s="662"/>
      <c r="Z24" s="720">
        <v>0.6</v>
      </c>
      <c r="AA24" s="720"/>
      <c r="AB24" s="720"/>
      <c r="AC24" s="720"/>
      <c r="AD24" s="721" t="s">
        <v>128</v>
      </c>
      <c r="AE24" s="721"/>
      <c r="AF24" s="721"/>
      <c r="AG24" s="721"/>
      <c r="AH24" s="721"/>
      <c r="AI24" s="721"/>
      <c r="AJ24" s="721"/>
      <c r="AK24" s="721"/>
      <c r="AL24" s="663" t="s">
        <v>128</v>
      </c>
      <c r="AM24" s="664"/>
      <c r="AN24" s="664"/>
      <c r="AO24" s="722"/>
      <c r="AP24" s="766" t="s">
        <v>290</v>
      </c>
      <c r="AQ24" s="773"/>
      <c r="AR24" s="773"/>
      <c r="AS24" s="773"/>
      <c r="AT24" s="773"/>
      <c r="AU24" s="773"/>
      <c r="AV24" s="773"/>
      <c r="AW24" s="773"/>
      <c r="AX24" s="773"/>
      <c r="AY24" s="773"/>
      <c r="AZ24" s="773"/>
      <c r="BA24" s="773"/>
      <c r="BB24" s="773"/>
      <c r="BC24" s="773"/>
      <c r="BD24" s="773"/>
      <c r="BE24" s="773"/>
      <c r="BF24" s="768"/>
      <c r="BG24" s="658" t="s">
        <v>128</v>
      </c>
      <c r="BH24" s="661"/>
      <c r="BI24" s="661"/>
      <c r="BJ24" s="661"/>
      <c r="BK24" s="661"/>
      <c r="BL24" s="661"/>
      <c r="BM24" s="661"/>
      <c r="BN24" s="662"/>
      <c r="BO24" s="720" t="s">
        <v>243</v>
      </c>
      <c r="BP24" s="720"/>
      <c r="BQ24" s="720"/>
      <c r="BR24" s="720"/>
      <c r="BS24" s="666" t="s">
        <v>128</v>
      </c>
      <c r="BT24" s="661"/>
      <c r="BU24" s="661"/>
      <c r="BV24" s="661"/>
      <c r="BW24" s="661"/>
      <c r="BX24" s="661"/>
      <c r="BY24" s="661"/>
      <c r="BZ24" s="661"/>
      <c r="CA24" s="661"/>
      <c r="CB24" s="701"/>
      <c r="CD24" s="729" t="s">
        <v>291</v>
      </c>
      <c r="CE24" s="730"/>
      <c r="CF24" s="730"/>
      <c r="CG24" s="730"/>
      <c r="CH24" s="730"/>
      <c r="CI24" s="730"/>
      <c r="CJ24" s="730"/>
      <c r="CK24" s="730"/>
      <c r="CL24" s="730"/>
      <c r="CM24" s="730"/>
      <c r="CN24" s="730"/>
      <c r="CO24" s="730"/>
      <c r="CP24" s="730"/>
      <c r="CQ24" s="731"/>
      <c r="CR24" s="723">
        <v>4186144</v>
      </c>
      <c r="CS24" s="724"/>
      <c r="CT24" s="724"/>
      <c r="CU24" s="724"/>
      <c r="CV24" s="724"/>
      <c r="CW24" s="724"/>
      <c r="CX24" s="724"/>
      <c r="CY24" s="770"/>
      <c r="CZ24" s="771">
        <v>35.4</v>
      </c>
      <c r="DA24" s="740"/>
      <c r="DB24" s="740"/>
      <c r="DC24" s="774"/>
      <c r="DD24" s="769">
        <v>2886225</v>
      </c>
      <c r="DE24" s="724"/>
      <c r="DF24" s="724"/>
      <c r="DG24" s="724"/>
      <c r="DH24" s="724"/>
      <c r="DI24" s="724"/>
      <c r="DJ24" s="724"/>
      <c r="DK24" s="770"/>
      <c r="DL24" s="769">
        <v>2841073</v>
      </c>
      <c r="DM24" s="724"/>
      <c r="DN24" s="724"/>
      <c r="DO24" s="724"/>
      <c r="DP24" s="724"/>
      <c r="DQ24" s="724"/>
      <c r="DR24" s="724"/>
      <c r="DS24" s="724"/>
      <c r="DT24" s="724"/>
      <c r="DU24" s="724"/>
      <c r="DV24" s="770"/>
      <c r="DW24" s="771">
        <v>42.4</v>
      </c>
      <c r="DX24" s="740"/>
      <c r="DY24" s="740"/>
      <c r="DZ24" s="740"/>
      <c r="EA24" s="740"/>
      <c r="EB24" s="740"/>
      <c r="EC24" s="772"/>
    </row>
    <row r="25" spans="2:133" ht="11.25" customHeight="1">
      <c r="B25" s="655" t="s">
        <v>292</v>
      </c>
      <c r="C25" s="656"/>
      <c r="D25" s="656"/>
      <c r="E25" s="656"/>
      <c r="F25" s="656"/>
      <c r="G25" s="656"/>
      <c r="H25" s="656"/>
      <c r="I25" s="656"/>
      <c r="J25" s="656"/>
      <c r="K25" s="656"/>
      <c r="L25" s="656"/>
      <c r="M25" s="656"/>
      <c r="N25" s="656"/>
      <c r="O25" s="656"/>
      <c r="P25" s="656"/>
      <c r="Q25" s="657"/>
      <c r="R25" s="658">
        <v>143206</v>
      </c>
      <c r="S25" s="661"/>
      <c r="T25" s="661"/>
      <c r="U25" s="661"/>
      <c r="V25" s="661"/>
      <c r="W25" s="661"/>
      <c r="X25" s="661"/>
      <c r="Y25" s="662"/>
      <c r="Z25" s="720">
        <v>1.1000000000000001</v>
      </c>
      <c r="AA25" s="720"/>
      <c r="AB25" s="720"/>
      <c r="AC25" s="720"/>
      <c r="AD25" s="721">
        <v>5255</v>
      </c>
      <c r="AE25" s="721"/>
      <c r="AF25" s="721"/>
      <c r="AG25" s="721"/>
      <c r="AH25" s="721"/>
      <c r="AI25" s="721"/>
      <c r="AJ25" s="721"/>
      <c r="AK25" s="721"/>
      <c r="AL25" s="663">
        <v>0.1</v>
      </c>
      <c r="AM25" s="664"/>
      <c r="AN25" s="664"/>
      <c r="AO25" s="722"/>
      <c r="AP25" s="766" t="s">
        <v>293</v>
      </c>
      <c r="AQ25" s="773"/>
      <c r="AR25" s="773"/>
      <c r="AS25" s="773"/>
      <c r="AT25" s="773"/>
      <c r="AU25" s="773"/>
      <c r="AV25" s="773"/>
      <c r="AW25" s="773"/>
      <c r="AX25" s="773"/>
      <c r="AY25" s="773"/>
      <c r="AZ25" s="773"/>
      <c r="BA25" s="773"/>
      <c r="BB25" s="773"/>
      <c r="BC25" s="773"/>
      <c r="BD25" s="773"/>
      <c r="BE25" s="773"/>
      <c r="BF25" s="768"/>
      <c r="BG25" s="658" t="s">
        <v>128</v>
      </c>
      <c r="BH25" s="661"/>
      <c r="BI25" s="661"/>
      <c r="BJ25" s="661"/>
      <c r="BK25" s="661"/>
      <c r="BL25" s="661"/>
      <c r="BM25" s="661"/>
      <c r="BN25" s="662"/>
      <c r="BO25" s="720" t="s">
        <v>128</v>
      </c>
      <c r="BP25" s="720"/>
      <c r="BQ25" s="720"/>
      <c r="BR25" s="720"/>
      <c r="BS25" s="666" t="s">
        <v>128</v>
      </c>
      <c r="BT25" s="661"/>
      <c r="BU25" s="661"/>
      <c r="BV25" s="661"/>
      <c r="BW25" s="661"/>
      <c r="BX25" s="661"/>
      <c r="BY25" s="661"/>
      <c r="BZ25" s="661"/>
      <c r="CA25" s="661"/>
      <c r="CB25" s="701"/>
      <c r="CD25" s="702" t="s">
        <v>294</v>
      </c>
      <c r="CE25" s="699"/>
      <c r="CF25" s="699"/>
      <c r="CG25" s="699"/>
      <c r="CH25" s="699"/>
      <c r="CI25" s="699"/>
      <c r="CJ25" s="699"/>
      <c r="CK25" s="699"/>
      <c r="CL25" s="699"/>
      <c r="CM25" s="699"/>
      <c r="CN25" s="699"/>
      <c r="CO25" s="699"/>
      <c r="CP25" s="699"/>
      <c r="CQ25" s="700"/>
      <c r="CR25" s="658">
        <v>1600781</v>
      </c>
      <c r="CS25" s="659"/>
      <c r="CT25" s="659"/>
      <c r="CU25" s="659"/>
      <c r="CV25" s="659"/>
      <c r="CW25" s="659"/>
      <c r="CX25" s="659"/>
      <c r="CY25" s="660"/>
      <c r="CZ25" s="663">
        <v>13.5</v>
      </c>
      <c r="DA25" s="692"/>
      <c r="DB25" s="692"/>
      <c r="DC25" s="693"/>
      <c r="DD25" s="666">
        <v>1436582</v>
      </c>
      <c r="DE25" s="659"/>
      <c r="DF25" s="659"/>
      <c r="DG25" s="659"/>
      <c r="DH25" s="659"/>
      <c r="DI25" s="659"/>
      <c r="DJ25" s="659"/>
      <c r="DK25" s="660"/>
      <c r="DL25" s="666">
        <v>1404584</v>
      </c>
      <c r="DM25" s="659"/>
      <c r="DN25" s="659"/>
      <c r="DO25" s="659"/>
      <c r="DP25" s="659"/>
      <c r="DQ25" s="659"/>
      <c r="DR25" s="659"/>
      <c r="DS25" s="659"/>
      <c r="DT25" s="659"/>
      <c r="DU25" s="659"/>
      <c r="DV25" s="660"/>
      <c r="DW25" s="663">
        <v>21</v>
      </c>
      <c r="DX25" s="692"/>
      <c r="DY25" s="692"/>
      <c r="DZ25" s="692"/>
      <c r="EA25" s="692"/>
      <c r="EB25" s="692"/>
      <c r="EC25" s="694"/>
    </row>
    <row r="26" spans="2:133" ht="11.25" customHeight="1">
      <c r="B26" s="655" t="s">
        <v>295</v>
      </c>
      <c r="C26" s="656"/>
      <c r="D26" s="656"/>
      <c r="E26" s="656"/>
      <c r="F26" s="656"/>
      <c r="G26" s="656"/>
      <c r="H26" s="656"/>
      <c r="I26" s="656"/>
      <c r="J26" s="656"/>
      <c r="K26" s="656"/>
      <c r="L26" s="656"/>
      <c r="M26" s="656"/>
      <c r="N26" s="656"/>
      <c r="O26" s="656"/>
      <c r="P26" s="656"/>
      <c r="Q26" s="657"/>
      <c r="R26" s="658">
        <v>30414</v>
      </c>
      <c r="S26" s="661"/>
      <c r="T26" s="661"/>
      <c r="U26" s="661"/>
      <c r="V26" s="661"/>
      <c r="W26" s="661"/>
      <c r="X26" s="661"/>
      <c r="Y26" s="662"/>
      <c r="Z26" s="720">
        <v>0.2</v>
      </c>
      <c r="AA26" s="720"/>
      <c r="AB26" s="720"/>
      <c r="AC26" s="720"/>
      <c r="AD26" s="721" t="s">
        <v>128</v>
      </c>
      <c r="AE26" s="721"/>
      <c r="AF26" s="721"/>
      <c r="AG26" s="721"/>
      <c r="AH26" s="721"/>
      <c r="AI26" s="721"/>
      <c r="AJ26" s="721"/>
      <c r="AK26" s="721"/>
      <c r="AL26" s="663" t="s">
        <v>243</v>
      </c>
      <c r="AM26" s="664"/>
      <c r="AN26" s="664"/>
      <c r="AO26" s="722"/>
      <c r="AP26" s="766" t="s">
        <v>296</v>
      </c>
      <c r="AQ26" s="767"/>
      <c r="AR26" s="767"/>
      <c r="AS26" s="767"/>
      <c r="AT26" s="767"/>
      <c r="AU26" s="767"/>
      <c r="AV26" s="767"/>
      <c r="AW26" s="767"/>
      <c r="AX26" s="767"/>
      <c r="AY26" s="767"/>
      <c r="AZ26" s="767"/>
      <c r="BA26" s="767"/>
      <c r="BB26" s="767"/>
      <c r="BC26" s="767"/>
      <c r="BD26" s="767"/>
      <c r="BE26" s="767"/>
      <c r="BF26" s="768"/>
      <c r="BG26" s="658" t="s">
        <v>128</v>
      </c>
      <c r="BH26" s="661"/>
      <c r="BI26" s="661"/>
      <c r="BJ26" s="661"/>
      <c r="BK26" s="661"/>
      <c r="BL26" s="661"/>
      <c r="BM26" s="661"/>
      <c r="BN26" s="662"/>
      <c r="BO26" s="720" t="s">
        <v>128</v>
      </c>
      <c r="BP26" s="720"/>
      <c r="BQ26" s="720"/>
      <c r="BR26" s="720"/>
      <c r="BS26" s="666" t="s">
        <v>128</v>
      </c>
      <c r="BT26" s="661"/>
      <c r="BU26" s="661"/>
      <c r="BV26" s="661"/>
      <c r="BW26" s="661"/>
      <c r="BX26" s="661"/>
      <c r="BY26" s="661"/>
      <c r="BZ26" s="661"/>
      <c r="CA26" s="661"/>
      <c r="CB26" s="701"/>
      <c r="CD26" s="702" t="s">
        <v>297</v>
      </c>
      <c r="CE26" s="699"/>
      <c r="CF26" s="699"/>
      <c r="CG26" s="699"/>
      <c r="CH26" s="699"/>
      <c r="CI26" s="699"/>
      <c r="CJ26" s="699"/>
      <c r="CK26" s="699"/>
      <c r="CL26" s="699"/>
      <c r="CM26" s="699"/>
      <c r="CN26" s="699"/>
      <c r="CO26" s="699"/>
      <c r="CP26" s="699"/>
      <c r="CQ26" s="700"/>
      <c r="CR26" s="658">
        <v>988487</v>
      </c>
      <c r="CS26" s="661"/>
      <c r="CT26" s="661"/>
      <c r="CU26" s="661"/>
      <c r="CV26" s="661"/>
      <c r="CW26" s="661"/>
      <c r="CX26" s="661"/>
      <c r="CY26" s="662"/>
      <c r="CZ26" s="663">
        <v>8.4</v>
      </c>
      <c r="DA26" s="692"/>
      <c r="DB26" s="692"/>
      <c r="DC26" s="693"/>
      <c r="DD26" s="666">
        <v>863962</v>
      </c>
      <c r="DE26" s="661"/>
      <c r="DF26" s="661"/>
      <c r="DG26" s="661"/>
      <c r="DH26" s="661"/>
      <c r="DI26" s="661"/>
      <c r="DJ26" s="661"/>
      <c r="DK26" s="662"/>
      <c r="DL26" s="666" t="s">
        <v>128</v>
      </c>
      <c r="DM26" s="661"/>
      <c r="DN26" s="661"/>
      <c r="DO26" s="661"/>
      <c r="DP26" s="661"/>
      <c r="DQ26" s="661"/>
      <c r="DR26" s="661"/>
      <c r="DS26" s="661"/>
      <c r="DT26" s="661"/>
      <c r="DU26" s="661"/>
      <c r="DV26" s="662"/>
      <c r="DW26" s="663" t="s">
        <v>128</v>
      </c>
      <c r="DX26" s="692"/>
      <c r="DY26" s="692"/>
      <c r="DZ26" s="692"/>
      <c r="EA26" s="692"/>
      <c r="EB26" s="692"/>
      <c r="EC26" s="694"/>
    </row>
    <row r="27" spans="2:133" ht="11.25" customHeight="1">
      <c r="B27" s="655" t="s">
        <v>298</v>
      </c>
      <c r="C27" s="656"/>
      <c r="D27" s="656"/>
      <c r="E27" s="656"/>
      <c r="F27" s="656"/>
      <c r="G27" s="656"/>
      <c r="H27" s="656"/>
      <c r="I27" s="656"/>
      <c r="J27" s="656"/>
      <c r="K27" s="656"/>
      <c r="L27" s="656"/>
      <c r="M27" s="656"/>
      <c r="N27" s="656"/>
      <c r="O27" s="656"/>
      <c r="P27" s="656"/>
      <c r="Q27" s="657"/>
      <c r="R27" s="658">
        <v>1291963</v>
      </c>
      <c r="S27" s="661"/>
      <c r="T27" s="661"/>
      <c r="U27" s="661"/>
      <c r="V27" s="661"/>
      <c r="W27" s="661"/>
      <c r="X27" s="661"/>
      <c r="Y27" s="662"/>
      <c r="Z27" s="720">
        <v>10.3</v>
      </c>
      <c r="AA27" s="720"/>
      <c r="AB27" s="720"/>
      <c r="AC27" s="720"/>
      <c r="AD27" s="721" t="s">
        <v>128</v>
      </c>
      <c r="AE27" s="721"/>
      <c r="AF27" s="721"/>
      <c r="AG27" s="721"/>
      <c r="AH27" s="721"/>
      <c r="AI27" s="721"/>
      <c r="AJ27" s="721"/>
      <c r="AK27" s="721"/>
      <c r="AL27" s="663" t="s">
        <v>128</v>
      </c>
      <c r="AM27" s="664"/>
      <c r="AN27" s="664"/>
      <c r="AO27" s="722"/>
      <c r="AP27" s="655" t="s">
        <v>299</v>
      </c>
      <c r="AQ27" s="656"/>
      <c r="AR27" s="656"/>
      <c r="AS27" s="656"/>
      <c r="AT27" s="656"/>
      <c r="AU27" s="656"/>
      <c r="AV27" s="656"/>
      <c r="AW27" s="656"/>
      <c r="AX27" s="656"/>
      <c r="AY27" s="656"/>
      <c r="AZ27" s="656"/>
      <c r="BA27" s="656"/>
      <c r="BB27" s="656"/>
      <c r="BC27" s="656"/>
      <c r="BD27" s="656"/>
      <c r="BE27" s="656"/>
      <c r="BF27" s="657"/>
      <c r="BG27" s="658">
        <v>2058519</v>
      </c>
      <c r="BH27" s="661"/>
      <c r="BI27" s="661"/>
      <c r="BJ27" s="661"/>
      <c r="BK27" s="661"/>
      <c r="BL27" s="661"/>
      <c r="BM27" s="661"/>
      <c r="BN27" s="662"/>
      <c r="BO27" s="720">
        <v>100</v>
      </c>
      <c r="BP27" s="720"/>
      <c r="BQ27" s="720"/>
      <c r="BR27" s="720"/>
      <c r="BS27" s="666">
        <v>9148</v>
      </c>
      <c r="BT27" s="661"/>
      <c r="BU27" s="661"/>
      <c r="BV27" s="661"/>
      <c r="BW27" s="661"/>
      <c r="BX27" s="661"/>
      <c r="BY27" s="661"/>
      <c r="BZ27" s="661"/>
      <c r="CA27" s="661"/>
      <c r="CB27" s="701"/>
      <c r="CD27" s="702" t="s">
        <v>300</v>
      </c>
      <c r="CE27" s="699"/>
      <c r="CF27" s="699"/>
      <c r="CG27" s="699"/>
      <c r="CH27" s="699"/>
      <c r="CI27" s="699"/>
      <c r="CJ27" s="699"/>
      <c r="CK27" s="699"/>
      <c r="CL27" s="699"/>
      <c r="CM27" s="699"/>
      <c r="CN27" s="699"/>
      <c r="CO27" s="699"/>
      <c r="CP27" s="699"/>
      <c r="CQ27" s="700"/>
      <c r="CR27" s="658">
        <v>1622073</v>
      </c>
      <c r="CS27" s="659"/>
      <c r="CT27" s="659"/>
      <c r="CU27" s="659"/>
      <c r="CV27" s="659"/>
      <c r="CW27" s="659"/>
      <c r="CX27" s="659"/>
      <c r="CY27" s="660"/>
      <c r="CZ27" s="663">
        <v>13.7</v>
      </c>
      <c r="DA27" s="692"/>
      <c r="DB27" s="692"/>
      <c r="DC27" s="693"/>
      <c r="DD27" s="666">
        <v>517154</v>
      </c>
      <c r="DE27" s="659"/>
      <c r="DF27" s="659"/>
      <c r="DG27" s="659"/>
      <c r="DH27" s="659"/>
      <c r="DI27" s="659"/>
      <c r="DJ27" s="659"/>
      <c r="DK27" s="660"/>
      <c r="DL27" s="666">
        <v>504000</v>
      </c>
      <c r="DM27" s="659"/>
      <c r="DN27" s="659"/>
      <c r="DO27" s="659"/>
      <c r="DP27" s="659"/>
      <c r="DQ27" s="659"/>
      <c r="DR27" s="659"/>
      <c r="DS27" s="659"/>
      <c r="DT27" s="659"/>
      <c r="DU27" s="659"/>
      <c r="DV27" s="660"/>
      <c r="DW27" s="663">
        <v>7.5</v>
      </c>
      <c r="DX27" s="692"/>
      <c r="DY27" s="692"/>
      <c r="DZ27" s="692"/>
      <c r="EA27" s="692"/>
      <c r="EB27" s="692"/>
      <c r="EC27" s="694"/>
    </row>
    <row r="28" spans="2:133" ht="11.25" customHeight="1">
      <c r="B28" s="763" t="s">
        <v>301</v>
      </c>
      <c r="C28" s="764"/>
      <c r="D28" s="764"/>
      <c r="E28" s="764"/>
      <c r="F28" s="764"/>
      <c r="G28" s="764"/>
      <c r="H28" s="764"/>
      <c r="I28" s="764"/>
      <c r="J28" s="764"/>
      <c r="K28" s="764"/>
      <c r="L28" s="764"/>
      <c r="M28" s="764"/>
      <c r="N28" s="764"/>
      <c r="O28" s="764"/>
      <c r="P28" s="764"/>
      <c r="Q28" s="765"/>
      <c r="R28" s="658">
        <v>18547</v>
      </c>
      <c r="S28" s="661"/>
      <c r="T28" s="661"/>
      <c r="U28" s="661"/>
      <c r="V28" s="661"/>
      <c r="W28" s="661"/>
      <c r="X28" s="661"/>
      <c r="Y28" s="662"/>
      <c r="Z28" s="720">
        <v>0.1</v>
      </c>
      <c r="AA28" s="720"/>
      <c r="AB28" s="720"/>
      <c r="AC28" s="720"/>
      <c r="AD28" s="721">
        <v>18547</v>
      </c>
      <c r="AE28" s="721"/>
      <c r="AF28" s="721"/>
      <c r="AG28" s="721"/>
      <c r="AH28" s="721"/>
      <c r="AI28" s="721"/>
      <c r="AJ28" s="721"/>
      <c r="AK28" s="721"/>
      <c r="AL28" s="663">
        <v>0.3</v>
      </c>
      <c r="AM28" s="664"/>
      <c r="AN28" s="664"/>
      <c r="AO28" s="722"/>
      <c r="AP28" s="670"/>
      <c r="AQ28" s="671"/>
      <c r="AR28" s="671"/>
      <c r="AS28" s="671"/>
      <c r="AT28" s="671"/>
      <c r="AU28" s="671"/>
      <c r="AV28" s="671"/>
      <c r="AW28" s="671"/>
      <c r="AX28" s="671"/>
      <c r="AY28" s="671"/>
      <c r="AZ28" s="671"/>
      <c r="BA28" s="671"/>
      <c r="BB28" s="671"/>
      <c r="BC28" s="671"/>
      <c r="BD28" s="671"/>
      <c r="BE28" s="671"/>
      <c r="BF28" s="672"/>
      <c r="BG28" s="658"/>
      <c r="BH28" s="661"/>
      <c r="BI28" s="661"/>
      <c r="BJ28" s="661"/>
      <c r="BK28" s="661"/>
      <c r="BL28" s="661"/>
      <c r="BM28" s="661"/>
      <c r="BN28" s="662"/>
      <c r="BO28" s="720"/>
      <c r="BP28" s="720"/>
      <c r="BQ28" s="720"/>
      <c r="BR28" s="720"/>
      <c r="BS28" s="721"/>
      <c r="BT28" s="721"/>
      <c r="BU28" s="721"/>
      <c r="BV28" s="721"/>
      <c r="BW28" s="721"/>
      <c r="BX28" s="721"/>
      <c r="BY28" s="721"/>
      <c r="BZ28" s="721"/>
      <c r="CA28" s="721"/>
      <c r="CB28" s="762"/>
      <c r="CD28" s="702" t="s">
        <v>302</v>
      </c>
      <c r="CE28" s="699"/>
      <c r="CF28" s="699"/>
      <c r="CG28" s="699"/>
      <c r="CH28" s="699"/>
      <c r="CI28" s="699"/>
      <c r="CJ28" s="699"/>
      <c r="CK28" s="699"/>
      <c r="CL28" s="699"/>
      <c r="CM28" s="699"/>
      <c r="CN28" s="699"/>
      <c r="CO28" s="699"/>
      <c r="CP28" s="699"/>
      <c r="CQ28" s="700"/>
      <c r="CR28" s="658">
        <v>963290</v>
      </c>
      <c r="CS28" s="661"/>
      <c r="CT28" s="661"/>
      <c r="CU28" s="661"/>
      <c r="CV28" s="661"/>
      <c r="CW28" s="661"/>
      <c r="CX28" s="661"/>
      <c r="CY28" s="662"/>
      <c r="CZ28" s="663">
        <v>8.1</v>
      </c>
      <c r="DA28" s="692"/>
      <c r="DB28" s="692"/>
      <c r="DC28" s="693"/>
      <c r="DD28" s="666">
        <v>932489</v>
      </c>
      <c r="DE28" s="661"/>
      <c r="DF28" s="661"/>
      <c r="DG28" s="661"/>
      <c r="DH28" s="661"/>
      <c r="DI28" s="661"/>
      <c r="DJ28" s="661"/>
      <c r="DK28" s="662"/>
      <c r="DL28" s="666">
        <v>932489</v>
      </c>
      <c r="DM28" s="661"/>
      <c r="DN28" s="661"/>
      <c r="DO28" s="661"/>
      <c r="DP28" s="661"/>
      <c r="DQ28" s="661"/>
      <c r="DR28" s="661"/>
      <c r="DS28" s="661"/>
      <c r="DT28" s="661"/>
      <c r="DU28" s="661"/>
      <c r="DV28" s="662"/>
      <c r="DW28" s="663">
        <v>13.9</v>
      </c>
      <c r="DX28" s="692"/>
      <c r="DY28" s="692"/>
      <c r="DZ28" s="692"/>
      <c r="EA28" s="692"/>
      <c r="EB28" s="692"/>
      <c r="EC28" s="694"/>
    </row>
    <row r="29" spans="2:133" ht="11.25" customHeight="1">
      <c r="B29" s="655" t="s">
        <v>303</v>
      </c>
      <c r="C29" s="656"/>
      <c r="D29" s="656"/>
      <c r="E29" s="656"/>
      <c r="F29" s="656"/>
      <c r="G29" s="656"/>
      <c r="H29" s="656"/>
      <c r="I29" s="656"/>
      <c r="J29" s="656"/>
      <c r="K29" s="656"/>
      <c r="L29" s="656"/>
      <c r="M29" s="656"/>
      <c r="N29" s="656"/>
      <c r="O29" s="656"/>
      <c r="P29" s="656"/>
      <c r="Q29" s="657"/>
      <c r="R29" s="658">
        <v>895614</v>
      </c>
      <c r="S29" s="661"/>
      <c r="T29" s="661"/>
      <c r="U29" s="661"/>
      <c r="V29" s="661"/>
      <c r="W29" s="661"/>
      <c r="X29" s="661"/>
      <c r="Y29" s="662"/>
      <c r="Z29" s="720">
        <v>7.1</v>
      </c>
      <c r="AA29" s="720"/>
      <c r="AB29" s="720"/>
      <c r="AC29" s="720"/>
      <c r="AD29" s="721" t="s">
        <v>128</v>
      </c>
      <c r="AE29" s="721"/>
      <c r="AF29" s="721"/>
      <c r="AG29" s="721"/>
      <c r="AH29" s="721"/>
      <c r="AI29" s="721"/>
      <c r="AJ29" s="721"/>
      <c r="AK29" s="721"/>
      <c r="AL29" s="663" t="s">
        <v>128</v>
      </c>
      <c r="AM29" s="664"/>
      <c r="AN29" s="664"/>
      <c r="AO29" s="722"/>
      <c r="AP29" s="732" t="s">
        <v>221</v>
      </c>
      <c r="AQ29" s="733"/>
      <c r="AR29" s="733"/>
      <c r="AS29" s="733"/>
      <c r="AT29" s="733"/>
      <c r="AU29" s="733"/>
      <c r="AV29" s="733"/>
      <c r="AW29" s="733"/>
      <c r="AX29" s="733"/>
      <c r="AY29" s="733"/>
      <c r="AZ29" s="733"/>
      <c r="BA29" s="733"/>
      <c r="BB29" s="733"/>
      <c r="BC29" s="733"/>
      <c r="BD29" s="733"/>
      <c r="BE29" s="733"/>
      <c r="BF29" s="734"/>
      <c r="BG29" s="732" t="s">
        <v>304</v>
      </c>
      <c r="BH29" s="760"/>
      <c r="BI29" s="760"/>
      <c r="BJ29" s="760"/>
      <c r="BK29" s="760"/>
      <c r="BL29" s="760"/>
      <c r="BM29" s="760"/>
      <c r="BN29" s="760"/>
      <c r="BO29" s="760"/>
      <c r="BP29" s="760"/>
      <c r="BQ29" s="761"/>
      <c r="BR29" s="732" t="s">
        <v>305</v>
      </c>
      <c r="BS29" s="760"/>
      <c r="BT29" s="760"/>
      <c r="BU29" s="760"/>
      <c r="BV29" s="760"/>
      <c r="BW29" s="760"/>
      <c r="BX29" s="760"/>
      <c r="BY29" s="760"/>
      <c r="BZ29" s="760"/>
      <c r="CA29" s="760"/>
      <c r="CB29" s="761"/>
      <c r="CD29" s="742" t="s">
        <v>306</v>
      </c>
      <c r="CE29" s="743"/>
      <c r="CF29" s="702" t="s">
        <v>307</v>
      </c>
      <c r="CG29" s="699"/>
      <c r="CH29" s="699"/>
      <c r="CI29" s="699"/>
      <c r="CJ29" s="699"/>
      <c r="CK29" s="699"/>
      <c r="CL29" s="699"/>
      <c r="CM29" s="699"/>
      <c r="CN29" s="699"/>
      <c r="CO29" s="699"/>
      <c r="CP29" s="699"/>
      <c r="CQ29" s="700"/>
      <c r="CR29" s="658">
        <v>963290</v>
      </c>
      <c r="CS29" s="659"/>
      <c r="CT29" s="659"/>
      <c r="CU29" s="659"/>
      <c r="CV29" s="659"/>
      <c r="CW29" s="659"/>
      <c r="CX29" s="659"/>
      <c r="CY29" s="660"/>
      <c r="CZ29" s="663">
        <v>8.1</v>
      </c>
      <c r="DA29" s="692"/>
      <c r="DB29" s="692"/>
      <c r="DC29" s="693"/>
      <c r="DD29" s="666">
        <v>932489</v>
      </c>
      <c r="DE29" s="659"/>
      <c r="DF29" s="659"/>
      <c r="DG29" s="659"/>
      <c r="DH29" s="659"/>
      <c r="DI29" s="659"/>
      <c r="DJ29" s="659"/>
      <c r="DK29" s="660"/>
      <c r="DL29" s="666">
        <v>932489</v>
      </c>
      <c r="DM29" s="659"/>
      <c r="DN29" s="659"/>
      <c r="DO29" s="659"/>
      <c r="DP29" s="659"/>
      <c r="DQ29" s="659"/>
      <c r="DR29" s="659"/>
      <c r="DS29" s="659"/>
      <c r="DT29" s="659"/>
      <c r="DU29" s="659"/>
      <c r="DV29" s="660"/>
      <c r="DW29" s="663">
        <v>13.9</v>
      </c>
      <c r="DX29" s="692"/>
      <c r="DY29" s="692"/>
      <c r="DZ29" s="692"/>
      <c r="EA29" s="692"/>
      <c r="EB29" s="692"/>
      <c r="EC29" s="694"/>
    </row>
    <row r="30" spans="2:133" ht="11.25" customHeight="1">
      <c r="B30" s="655" t="s">
        <v>308</v>
      </c>
      <c r="C30" s="656"/>
      <c r="D30" s="656"/>
      <c r="E30" s="656"/>
      <c r="F30" s="656"/>
      <c r="G30" s="656"/>
      <c r="H30" s="656"/>
      <c r="I30" s="656"/>
      <c r="J30" s="656"/>
      <c r="K30" s="656"/>
      <c r="L30" s="656"/>
      <c r="M30" s="656"/>
      <c r="N30" s="656"/>
      <c r="O30" s="656"/>
      <c r="P30" s="656"/>
      <c r="Q30" s="657"/>
      <c r="R30" s="658">
        <v>62265</v>
      </c>
      <c r="S30" s="661"/>
      <c r="T30" s="661"/>
      <c r="U30" s="661"/>
      <c r="V30" s="661"/>
      <c r="W30" s="661"/>
      <c r="X30" s="661"/>
      <c r="Y30" s="662"/>
      <c r="Z30" s="720">
        <v>0.5</v>
      </c>
      <c r="AA30" s="720"/>
      <c r="AB30" s="720"/>
      <c r="AC30" s="720"/>
      <c r="AD30" s="721">
        <v>2358</v>
      </c>
      <c r="AE30" s="721"/>
      <c r="AF30" s="721"/>
      <c r="AG30" s="721"/>
      <c r="AH30" s="721"/>
      <c r="AI30" s="721"/>
      <c r="AJ30" s="721"/>
      <c r="AK30" s="721"/>
      <c r="AL30" s="663">
        <v>0</v>
      </c>
      <c r="AM30" s="664"/>
      <c r="AN30" s="664"/>
      <c r="AO30" s="722"/>
      <c r="AP30" s="748" t="s">
        <v>309</v>
      </c>
      <c r="AQ30" s="749"/>
      <c r="AR30" s="749"/>
      <c r="AS30" s="749"/>
      <c r="AT30" s="754" t="s">
        <v>310</v>
      </c>
      <c r="AU30" s="227"/>
      <c r="AV30" s="227"/>
      <c r="AW30" s="227"/>
      <c r="AX30" s="757" t="s">
        <v>186</v>
      </c>
      <c r="AY30" s="758"/>
      <c r="AZ30" s="758"/>
      <c r="BA30" s="758"/>
      <c r="BB30" s="758"/>
      <c r="BC30" s="758"/>
      <c r="BD30" s="758"/>
      <c r="BE30" s="758"/>
      <c r="BF30" s="759"/>
      <c r="BG30" s="738">
        <v>98.7</v>
      </c>
      <c r="BH30" s="739"/>
      <c r="BI30" s="739"/>
      <c r="BJ30" s="739"/>
      <c r="BK30" s="739"/>
      <c r="BL30" s="739"/>
      <c r="BM30" s="740">
        <v>93.8</v>
      </c>
      <c r="BN30" s="739"/>
      <c r="BO30" s="739"/>
      <c r="BP30" s="739"/>
      <c r="BQ30" s="741"/>
      <c r="BR30" s="738">
        <v>98.7</v>
      </c>
      <c r="BS30" s="739"/>
      <c r="BT30" s="739"/>
      <c r="BU30" s="739"/>
      <c r="BV30" s="739"/>
      <c r="BW30" s="739"/>
      <c r="BX30" s="740">
        <v>93.1</v>
      </c>
      <c r="BY30" s="739"/>
      <c r="BZ30" s="739"/>
      <c r="CA30" s="739"/>
      <c r="CB30" s="741"/>
      <c r="CD30" s="744"/>
      <c r="CE30" s="745"/>
      <c r="CF30" s="702" t="s">
        <v>311</v>
      </c>
      <c r="CG30" s="699"/>
      <c r="CH30" s="699"/>
      <c r="CI30" s="699"/>
      <c r="CJ30" s="699"/>
      <c r="CK30" s="699"/>
      <c r="CL30" s="699"/>
      <c r="CM30" s="699"/>
      <c r="CN30" s="699"/>
      <c r="CO30" s="699"/>
      <c r="CP30" s="699"/>
      <c r="CQ30" s="700"/>
      <c r="CR30" s="658">
        <v>881375</v>
      </c>
      <c r="CS30" s="661"/>
      <c r="CT30" s="661"/>
      <c r="CU30" s="661"/>
      <c r="CV30" s="661"/>
      <c r="CW30" s="661"/>
      <c r="CX30" s="661"/>
      <c r="CY30" s="662"/>
      <c r="CZ30" s="663">
        <v>7.5</v>
      </c>
      <c r="DA30" s="692"/>
      <c r="DB30" s="692"/>
      <c r="DC30" s="693"/>
      <c r="DD30" s="666">
        <v>850574</v>
      </c>
      <c r="DE30" s="661"/>
      <c r="DF30" s="661"/>
      <c r="DG30" s="661"/>
      <c r="DH30" s="661"/>
      <c r="DI30" s="661"/>
      <c r="DJ30" s="661"/>
      <c r="DK30" s="662"/>
      <c r="DL30" s="666">
        <v>850574</v>
      </c>
      <c r="DM30" s="661"/>
      <c r="DN30" s="661"/>
      <c r="DO30" s="661"/>
      <c r="DP30" s="661"/>
      <c r="DQ30" s="661"/>
      <c r="DR30" s="661"/>
      <c r="DS30" s="661"/>
      <c r="DT30" s="661"/>
      <c r="DU30" s="661"/>
      <c r="DV30" s="662"/>
      <c r="DW30" s="663">
        <v>12.7</v>
      </c>
      <c r="DX30" s="692"/>
      <c r="DY30" s="692"/>
      <c r="DZ30" s="692"/>
      <c r="EA30" s="692"/>
      <c r="EB30" s="692"/>
      <c r="EC30" s="694"/>
    </row>
    <row r="31" spans="2:133" ht="11.25" customHeight="1">
      <c r="B31" s="655" t="s">
        <v>312</v>
      </c>
      <c r="C31" s="656"/>
      <c r="D31" s="656"/>
      <c r="E31" s="656"/>
      <c r="F31" s="656"/>
      <c r="G31" s="656"/>
      <c r="H31" s="656"/>
      <c r="I31" s="656"/>
      <c r="J31" s="656"/>
      <c r="K31" s="656"/>
      <c r="L31" s="656"/>
      <c r="M31" s="656"/>
      <c r="N31" s="656"/>
      <c r="O31" s="656"/>
      <c r="P31" s="656"/>
      <c r="Q31" s="657"/>
      <c r="R31" s="658">
        <v>251341</v>
      </c>
      <c r="S31" s="661"/>
      <c r="T31" s="661"/>
      <c r="U31" s="661"/>
      <c r="V31" s="661"/>
      <c r="W31" s="661"/>
      <c r="X31" s="661"/>
      <c r="Y31" s="662"/>
      <c r="Z31" s="720">
        <v>2</v>
      </c>
      <c r="AA31" s="720"/>
      <c r="AB31" s="720"/>
      <c r="AC31" s="720"/>
      <c r="AD31" s="721" t="s">
        <v>128</v>
      </c>
      <c r="AE31" s="721"/>
      <c r="AF31" s="721"/>
      <c r="AG31" s="721"/>
      <c r="AH31" s="721"/>
      <c r="AI31" s="721"/>
      <c r="AJ31" s="721"/>
      <c r="AK31" s="721"/>
      <c r="AL31" s="663" t="s">
        <v>128</v>
      </c>
      <c r="AM31" s="664"/>
      <c r="AN31" s="664"/>
      <c r="AO31" s="722"/>
      <c r="AP31" s="750"/>
      <c r="AQ31" s="751"/>
      <c r="AR31" s="751"/>
      <c r="AS31" s="751"/>
      <c r="AT31" s="755"/>
      <c r="AU31" s="226" t="s">
        <v>313</v>
      </c>
      <c r="AV31" s="226"/>
      <c r="AW31" s="226"/>
      <c r="AX31" s="655" t="s">
        <v>314</v>
      </c>
      <c r="AY31" s="656"/>
      <c r="AZ31" s="656"/>
      <c r="BA31" s="656"/>
      <c r="BB31" s="656"/>
      <c r="BC31" s="656"/>
      <c r="BD31" s="656"/>
      <c r="BE31" s="656"/>
      <c r="BF31" s="657"/>
      <c r="BG31" s="736">
        <v>98.8</v>
      </c>
      <c r="BH31" s="659"/>
      <c r="BI31" s="659"/>
      <c r="BJ31" s="659"/>
      <c r="BK31" s="659"/>
      <c r="BL31" s="659"/>
      <c r="BM31" s="664">
        <v>96.6</v>
      </c>
      <c r="BN31" s="737"/>
      <c r="BO31" s="737"/>
      <c r="BP31" s="737"/>
      <c r="BQ31" s="698"/>
      <c r="BR31" s="736">
        <v>98.8</v>
      </c>
      <c r="BS31" s="659"/>
      <c r="BT31" s="659"/>
      <c r="BU31" s="659"/>
      <c r="BV31" s="659"/>
      <c r="BW31" s="659"/>
      <c r="BX31" s="664">
        <v>96.2</v>
      </c>
      <c r="BY31" s="737"/>
      <c r="BZ31" s="737"/>
      <c r="CA31" s="737"/>
      <c r="CB31" s="698"/>
      <c r="CD31" s="744"/>
      <c r="CE31" s="745"/>
      <c r="CF31" s="702" t="s">
        <v>315</v>
      </c>
      <c r="CG31" s="699"/>
      <c r="CH31" s="699"/>
      <c r="CI31" s="699"/>
      <c r="CJ31" s="699"/>
      <c r="CK31" s="699"/>
      <c r="CL31" s="699"/>
      <c r="CM31" s="699"/>
      <c r="CN31" s="699"/>
      <c r="CO31" s="699"/>
      <c r="CP31" s="699"/>
      <c r="CQ31" s="700"/>
      <c r="CR31" s="658">
        <v>81915</v>
      </c>
      <c r="CS31" s="659"/>
      <c r="CT31" s="659"/>
      <c r="CU31" s="659"/>
      <c r="CV31" s="659"/>
      <c r="CW31" s="659"/>
      <c r="CX31" s="659"/>
      <c r="CY31" s="660"/>
      <c r="CZ31" s="663">
        <v>0.7</v>
      </c>
      <c r="DA31" s="692"/>
      <c r="DB31" s="692"/>
      <c r="DC31" s="693"/>
      <c r="DD31" s="666">
        <v>81915</v>
      </c>
      <c r="DE31" s="659"/>
      <c r="DF31" s="659"/>
      <c r="DG31" s="659"/>
      <c r="DH31" s="659"/>
      <c r="DI31" s="659"/>
      <c r="DJ31" s="659"/>
      <c r="DK31" s="660"/>
      <c r="DL31" s="666">
        <v>81915</v>
      </c>
      <c r="DM31" s="659"/>
      <c r="DN31" s="659"/>
      <c r="DO31" s="659"/>
      <c r="DP31" s="659"/>
      <c r="DQ31" s="659"/>
      <c r="DR31" s="659"/>
      <c r="DS31" s="659"/>
      <c r="DT31" s="659"/>
      <c r="DU31" s="659"/>
      <c r="DV31" s="660"/>
      <c r="DW31" s="663">
        <v>1.2</v>
      </c>
      <c r="DX31" s="692"/>
      <c r="DY31" s="692"/>
      <c r="DZ31" s="692"/>
      <c r="EA31" s="692"/>
      <c r="EB31" s="692"/>
      <c r="EC31" s="694"/>
    </row>
    <row r="32" spans="2:133" ht="11.25" customHeight="1">
      <c r="B32" s="655" t="s">
        <v>316</v>
      </c>
      <c r="C32" s="656"/>
      <c r="D32" s="656"/>
      <c r="E32" s="656"/>
      <c r="F32" s="656"/>
      <c r="G32" s="656"/>
      <c r="H32" s="656"/>
      <c r="I32" s="656"/>
      <c r="J32" s="656"/>
      <c r="K32" s="656"/>
      <c r="L32" s="656"/>
      <c r="M32" s="656"/>
      <c r="N32" s="656"/>
      <c r="O32" s="656"/>
      <c r="P32" s="656"/>
      <c r="Q32" s="657"/>
      <c r="R32" s="658">
        <v>491119</v>
      </c>
      <c r="S32" s="661"/>
      <c r="T32" s="661"/>
      <c r="U32" s="661"/>
      <c r="V32" s="661"/>
      <c r="W32" s="661"/>
      <c r="X32" s="661"/>
      <c r="Y32" s="662"/>
      <c r="Z32" s="720">
        <v>3.9</v>
      </c>
      <c r="AA32" s="720"/>
      <c r="AB32" s="720"/>
      <c r="AC32" s="720"/>
      <c r="AD32" s="721" t="s">
        <v>128</v>
      </c>
      <c r="AE32" s="721"/>
      <c r="AF32" s="721"/>
      <c r="AG32" s="721"/>
      <c r="AH32" s="721"/>
      <c r="AI32" s="721"/>
      <c r="AJ32" s="721"/>
      <c r="AK32" s="721"/>
      <c r="AL32" s="663" t="s">
        <v>128</v>
      </c>
      <c r="AM32" s="664"/>
      <c r="AN32" s="664"/>
      <c r="AO32" s="722"/>
      <c r="AP32" s="752"/>
      <c r="AQ32" s="753"/>
      <c r="AR32" s="753"/>
      <c r="AS32" s="753"/>
      <c r="AT32" s="756"/>
      <c r="AU32" s="228"/>
      <c r="AV32" s="228"/>
      <c r="AW32" s="228"/>
      <c r="AX32" s="670" t="s">
        <v>317</v>
      </c>
      <c r="AY32" s="671"/>
      <c r="AZ32" s="671"/>
      <c r="BA32" s="671"/>
      <c r="BB32" s="671"/>
      <c r="BC32" s="671"/>
      <c r="BD32" s="671"/>
      <c r="BE32" s="671"/>
      <c r="BF32" s="672"/>
      <c r="BG32" s="735">
        <v>98.6</v>
      </c>
      <c r="BH32" s="674"/>
      <c r="BI32" s="674"/>
      <c r="BJ32" s="674"/>
      <c r="BK32" s="674"/>
      <c r="BL32" s="674"/>
      <c r="BM32" s="718">
        <v>90.8</v>
      </c>
      <c r="BN32" s="674"/>
      <c r="BO32" s="674"/>
      <c r="BP32" s="674"/>
      <c r="BQ32" s="711"/>
      <c r="BR32" s="735">
        <v>98.6</v>
      </c>
      <c r="BS32" s="674"/>
      <c r="BT32" s="674"/>
      <c r="BU32" s="674"/>
      <c r="BV32" s="674"/>
      <c r="BW32" s="674"/>
      <c r="BX32" s="718">
        <v>89.7</v>
      </c>
      <c r="BY32" s="674"/>
      <c r="BZ32" s="674"/>
      <c r="CA32" s="674"/>
      <c r="CB32" s="711"/>
      <c r="CD32" s="746"/>
      <c r="CE32" s="747"/>
      <c r="CF32" s="702" t="s">
        <v>318</v>
      </c>
      <c r="CG32" s="699"/>
      <c r="CH32" s="699"/>
      <c r="CI32" s="699"/>
      <c r="CJ32" s="699"/>
      <c r="CK32" s="699"/>
      <c r="CL32" s="699"/>
      <c r="CM32" s="699"/>
      <c r="CN32" s="699"/>
      <c r="CO32" s="699"/>
      <c r="CP32" s="699"/>
      <c r="CQ32" s="700"/>
      <c r="CR32" s="658" t="s">
        <v>128</v>
      </c>
      <c r="CS32" s="661"/>
      <c r="CT32" s="661"/>
      <c r="CU32" s="661"/>
      <c r="CV32" s="661"/>
      <c r="CW32" s="661"/>
      <c r="CX32" s="661"/>
      <c r="CY32" s="662"/>
      <c r="CZ32" s="663" t="s">
        <v>128</v>
      </c>
      <c r="DA32" s="692"/>
      <c r="DB32" s="692"/>
      <c r="DC32" s="693"/>
      <c r="DD32" s="666" t="s">
        <v>128</v>
      </c>
      <c r="DE32" s="661"/>
      <c r="DF32" s="661"/>
      <c r="DG32" s="661"/>
      <c r="DH32" s="661"/>
      <c r="DI32" s="661"/>
      <c r="DJ32" s="661"/>
      <c r="DK32" s="662"/>
      <c r="DL32" s="666" t="s">
        <v>128</v>
      </c>
      <c r="DM32" s="661"/>
      <c r="DN32" s="661"/>
      <c r="DO32" s="661"/>
      <c r="DP32" s="661"/>
      <c r="DQ32" s="661"/>
      <c r="DR32" s="661"/>
      <c r="DS32" s="661"/>
      <c r="DT32" s="661"/>
      <c r="DU32" s="661"/>
      <c r="DV32" s="662"/>
      <c r="DW32" s="663" t="s">
        <v>128</v>
      </c>
      <c r="DX32" s="692"/>
      <c r="DY32" s="692"/>
      <c r="DZ32" s="692"/>
      <c r="EA32" s="692"/>
      <c r="EB32" s="692"/>
      <c r="EC32" s="694"/>
    </row>
    <row r="33" spans="2:133" ht="11.25" customHeight="1">
      <c r="B33" s="655" t="s">
        <v>319</v>
      </c>
      <c r="C33" s="656"/>
      <c r="D33" s="656"/>
      <c r="E33" s="656"/>
      <c r="F33" s="656"/>
      <c r="G33" s="656"/>
      <c r="H33" s="656"/>
      <c r="I33" s="656"/>
      <c r="J33" s="656"/>
      <c r="K33" s="656"/>
      <c r="L33" s="656"/>
      <c r="M33" s="656"/>
      <c r="N33" s="656"/>
      <c r="O33" s="656"/>
      <c r="P33" s="656"/>
      <c r="Q33" s="657"/>
      <c r="R33" s="658">
        <v>1286543</v>
      </c>
      <c r="S33" s="661"/>
      <c r="T33" s="661"/>
      <c r="U33" s="661"/>
      <c r="V33" s="661"/>
      <c r="W33" s="661"/>
      <c r="X33" s="661"/>
      <c r="Y33" s="662"/>
      <c r="Z33" s="720">
        <v>10.3</v>
      </c>
      <c r="AA33" s="720"/>
      <c r="AB33" s="720"/>
      <c r="AC33" s="720"/>
      <c r="AD33" s="721" t="s">
        <v>244</v>
      </c>
      <c r="AE33" s="721"/>
      <c r="AF33" s="721"/>
      <c r="AG33" s="721"/>
      <c r="AH33" s="721"/>
      <c r="AI33" s="721"/>
      <c r="AJ33" s="721"/>
      <c r="AK33" s="721"/>
      <c r="AL33" s="663" t="s">
        <v>128</v>
      </c>
      <c r="AM33" s="664"/>
      <c r="AN33" s="664"/>
      <c r="AO33" s="722"/>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702" t="s">
        <v>320</v>
      </c>
      <c r="CE33" s="699"/>
      <c r="CF33" s="699"/>
      <c r="CG33" s="699"/>
      <c r="CH33" s="699"/>
      <c r="CI33" s="699"/>
      <c r="CJ33" s="699"/>
      <c r="CK33" s="699"/>
      <c r="CL33" s="699"/>
      <c r="CM33" s="699"/>
      <c r="CN33" s="699"/>
      <c r="CO33" s="699"/>
      <c r="CP33" s="699"/>
      <c r="CQ33" s="700"/>
      <c r="CR33" s="658">
        <v>5249822</v>
      </c>
      <c r="CS33" s="659"/>
      <c r="CT33" s="659"/>
      <c r="CU33" s="659"/>
      <c r="CV33" s="659"/>
      <c r="CW33" s="659"/>
      <c r="CX33" s="659"/>
      <c r="CY33" s="660"/>
      <c r="CZ33" s="663">
        <v>44.4</v>
      </c>
      <c r="DA33" s="692"/>
      <c r="DB33" s="692"/>
      <c r="DC33" s="693"/>
      <c r="DD33" s="666">
        <v>4246028</v>
      </c>
      <c r="DE33" s="659"/>
      <c r="DF33" s="659"/>
      <c r="DG33" s="659"/>
      <c r="DH33" s="659"/>
      <c r="DI33" s="659"/>
      <c r="DJ33" s="659"/>
      <c r="DK33" s="660"/>
      <c r="DL33" s="666">
        <v>2973403</v>
      </c>
      <c r="DM33" s="659"/>
      <c r="DN33" s="659"/>
      <c r="DO33" s="659"/>
      <c r="DP33" s="659"/>
      <c r="DQ33" s="659"/>
      <c r="DR33" s="659"/>
      <c r="DS33" s="659"/>
      <c r="DT33" s="659"/>
      <c r="DU33" s="659"/>
      <c r="DV33" s="660"/>
      <c r="DW33" s="663">
        <v>44.4</v>
      </c>
      <c r="DX33" s="692"/>
      <c r="DY33" s="692"/>
      <c r="DZ33" s="692"/>
      <c r="EA33" s="692"/>
      <c r="EB33" s="692"/>
      <c r="EC33" s="694"/>
    </row>
    <row r="34" spans="2:133" ht="11.25" customHeight="1">
      <c r="B34" s="655" t="s">
        <v>321</v>
      </c>
      <c r="C34" s="656"/>
      <c r="D34" s="656"/>
      <c r="E34" s="656"/>
      <c r="F34" s="656"/>
      <c r="G34" s="656"/>
      <c r="H34" s="656"/>
      <c r="I34" s="656"/>
      <c r="J34" s="656"/>
      <c r="K34" s="656"/>
      <c r="L34" s="656"/>
      <c r="M34" s="656"/>
      <c r="N34" s="656"/>
      <c r="O34" s="656"/>
      <c r="P34" s="656"/>
      <c r="Q34" s="657"/>
      <c r="R34" s="658">
        <v>141336</v>
      </c>
      <c r="S34" s="661"/>
      <c r="T34" s="661"/>
      <c r="U34" s="661"/>
      <c r="V34" s="661"/>
      <c r="W34" s="661"/>
      <c r="X34" s="661"/>
      <c r="Y34" s="662"/>
      <c r="Z34" s="720">
        <v>1.1000000000000001</v>
      </c>
      <c r="AA34" s="720"/>
      <c r="AB34" s="720"/>
      <c r="AC34" s="720"/>
      <c r="AD34" s="721">
        <v>3731</v>
      </c>
      <c r="AE34" s="721"/>
      <c r="AF34" s="721"/>
      <c r="AG34" s="721"/>
      <c r="AH34" s="721"/>
      <c r="AI34" s="721"/>
      <c r="AJ34" s="721"/>
      <c r="AK34" s="721"/>
      <c r="AL34" s="663">
        <v>0.1</v>
      </c>
      <c r="AM34" s="664"/>
      <c r="AN34" s="664"/>
      <c r="AO34" s="722"/>
      <c r="AP34" s="231"/>
      <c r="AQ34" s="732" t="s">
        <v>322</v>
      </c>
      <c r="AR34" s="733"/>
      <c r="AS34" s="733"/>
      <c r="AT34" s="733"/>
      <c r="AU34" s="733"/>
      <c r="AV34" s="733"/>
      <c r="AW34" s="733"/>
      <c r="AX34" s="733"/>
      <c r="AY34" s="733"/>
      <c r="AZ34" s="733"/>
      <c r="BA34" s="733"/>
      <c r="BB34" s="733"/>
      <c r="BC34" s="733"/>
      <c r="BD34" s="733"/>
      <c r="BE34" s="733"/>
      <c r="BF34" s="734"/>
      <c r="BG34" s="732" t="s">
        <v>323</v>
      </c>
      <c r="BH34" s="733"/>
      <c r="BI34" s="733"/>
      <c r="BJ34" s="733"/>
      <c r="BK34" s="733"/>
      <c r="BL34" s="733"/>
      <c r="BM34" s="733"/>
      <c r="BN34" s="733"/>
      <c r="BO34" s="733"/>
      <c r="BP34" s="733"/>
      <c r="BQ34" s="733"/>
      <c r="BR34" s="733"/>
      <c r="BS34" s="733"/>
      <c r="BT34" s="733"/>
      <c r="BU34" s="733"/>
      <c r="BV34" s="733"/>
      <c r="BW34" s="733"/>
      <c r="BX34" s="733"/>
      <c r="BY34" s="733"/>
      <c r="BZ34" s="733"/>
      <c r="CA34" s="733"/>
      <c r="CB34" s="734"/>
      <c r="CD34" s="702" t="s">
        <v>324</v>
      </c>
      <c r="CE34" s="699"/>
      <c r="CF34" s="699"/>
      <c r="CG34" s="699"/>
      <c r="CH34" s="699"/>
      <c r="CI34" s="699"/>
      <c r="CJ34" s="699"/>
      <c r="CK34" s="699"/>
      <c r="CL34" s="699"/>
      <c r="CM34" s="699"/>
      <c r="CN34" s="699"/>
      <c r="CO34" s="699"/>
      <c r="CP34" s="699"/>
      <c r="CQ34" s="700"/>
      <c r="CR34" s="658">
        <v>1925040</v>
      </c>
      <c r="CS34" s="661"/>
      <c r="CT34" s="661"/>
      <c r="CU34" s="661"/>
      <c r="CV34" s="661"/>
      <c r="CW34" s="661"/>
      <c r="CX34" s="661"/>
      <c r="CY34" s="662"/>
      <c r="CZ34" s="663">
        <v>16.3</v>
      </c>
      <c r="DA34" s="692"/>
      <c r="DB34" s="692"/>
      <c r="DC34" s="693"/>
      <c r="DD34" s="666">
        <v>1620917</v>
      </c>
      <c r="DE34" s="661"/>
      <c r="DF34" s="661"/>
      <c r="DG34" s="661"/>
      <c r="DH34" s="661"/>
      <c r="DI34" s="661"/>
      <c r="DJ34" s="661"/>
      <c r="DK34" s="662"/>
      <c r="DL34" s="666">
        <v>1278586</v>
      </c>
      <c r="DM34" s="661"/>
      <c r="DN34" s="661"/>
      <c r="DO34" s="661"/>
      <c r="DP34" s="661"/>
      <c r="DQ34" s="661"/>
      <c r="DR34" s="661"/>
      <c r="DS34" s="661"/>
      <c r="DT34" s="661"/>
      <c r="DU34" s="661"/>
      <c r="DV34" s="662"/>
      <c r="DW34" s="663">
        <v>19.100000000000001</v>
      </c>
      <c r="DX34" s="692"/>
      <c r="DY34" s="692"/>
      <c r="DZ34" s="692"/>
      <c r="EA34" s="692"/>
      <c r="EB34" s="692"/>
      <c r="EC34" s="694"/>
    </row>
    <row r="35" spans="2:133" ht="11.25" customHeight="1">
      <c r="B35" s="655" t="s">
        <v>325</v>
      </c>
      <c r="C35" s="656"/>
      <c r="D35" s="656"/>
      <c r="E35" s="656"/>
      <c r="F35" s="656"/>
      <c r="G35" s="656"/>
      <c r="H35" s="656"/>
      <c r="I35" s="656"/>
      <c r="J35" s="656"/>
      <c r="K35" s="656"/>
      <c r="L35" s="656"/>
      <c r="M35" s="656"/>
      <c r="N35" s="656"/>
      <c r="O35" s="656"/>
      <c r="P35" s="656"/>
      <c r="Q35" s="657"/>
      <c r="R35" s="658">
        <v>686202</v>
      </c>
      <c r="S35" s="661"/>
      <c r="T35" s="661"/>
      <c r="U35" s="661"/>
      <c r="V35" s="661"/>
      <c r="W35" s="661"/>
      <c r="X35" s="661"/>
      <c r="Y35" s="662"/>
      <c r="Z35" s="720">
        <v>5.5</v>
      </c>
      <c r="AA35" s="720"/>
      <c r="AB35" s="720"/>
      <c r="AC35" s="720"/>
      <c r="AD35" s="721" t="s">
        <v>128</v>
      </c>
      <c r="AE35" s="721"/>
      <c r="AF35" s="721"/>
      <c r="AG35" s="721"/>
      <c r="AH35" s="721"/>
      <c r="AI35" s="721"/>
      <c r="AJ35" s="721"/>
      <c r="AK35" s="721"/>
      <c r="AL35" s="663" t="s">
        <v>128</v>
      </c>
      <c r="AM35" s="664"/>
      <c r="AN35" s="664"/>
      <c r="AO35" s="722"/>
      <c r="AP35" s="231"/>
      <c r="AQ35" s="726" t="s">
        <v>326</v>
      </c>
      <c r="AR35" s="727"/>
      <c r="AS35" s="727"/>
      <c r="AT35" s="727"/>
      <c r="AU35" s="727"/>
      <c r="AV35" s="727"/>
      <c r="AW35" s="727"/>
      <c r="AX35" s="727"/>
      <c r="AY35" s="728"/>
      <c r="AZ35" s="723">
        <v>1502104</v>
      </c>
      <c r="BA35" s="724"/>
      <c r="BB35" s="724"/>
      <c r="BC35" s="724"/>
      <c r="BD35" s="724"/>
      <c r="BE35" s="724"/>
      <c r="BF35" s="725"/>
      <c r="BG35" s="729" t="s">
        <v>327</v>
      </c>
      <c r="BH35" s="730"/>
      <c r="BI35" s="730"/>
      <c r="BJ35" s="730"/>
      <c r="BK35" s="730"/>
      <c r="BL35" s="730"/>
      <c r="BM35" s="730"/>
      <c r="BN35" s="730"/>
      <c r="BO35" s="730"/>
      <c r="BP35" s="730"/>
      <c r="BQ35" s="730"/>
      <c r="BR35" s="730"/>
      <c r="BS35" s="730"/>
      <c r="BT35" s="730"/>
      <c r="BU35" s="731"/>
      <c r="BV35" s="723">
        <v>1854</v>
      </c>
      <c r="BW35" s="724"/>
      <c r="BX35" s="724"/>
      <c r="BY35" s="724"/>
      <c r="BZ35" s="724"/>
      <c r="CA35" s="724"/>
      <c r="CB35" s="725"/>
      <c r="CD35" s="702" t="s">
        <v>328</v>
      </c>
      <c r="CE35" s="699"/>
      <c r="CF35" s="699"/>
      <c r="CG35" s="699"/>
      <c r="CH35" s="699"/>
      <c r="CI35" s="699"/>
      <c r="CJ35" s="699"/>
      <c r="CK35" s="699"/>
      <c r="CL35" s="699"/>
      <c r="CM35" s="699"/>
      <c r="CN35" s="699"/>
      <c r="CO35" s="699"/>
      <c r="CP35" s="699"/>
      <c r="CQ35" s="700"/>
      <c r="CR35" s="658">
        <v>53044</v>
      </c>
      <c r="CS35" s="659"/>
      <c r="CT35" s="659"/>
      <c r="CU35" s="659"/>
      <c r="CV35" s="659"/>
      <c r="CW35" s="659"/>
      <c r="CX35" s="659"/>
      <c r="CY35" s="660"/>
      <c r="CZ35" s="663">
        <v>0.4</v>
      </c>
      <c r="DA35" s="692"/>
      <c r="DB35" s="692"/>
      <c r="DC35" s="693"/>
      <c r="DD35" s="666">
        <v>42940</v>
      </c>
      <c r="DE35" s="659"/>
      <c r="DF35" s="659"/>
      <c r="DG35" s="659"/>
      <c r="DH35" s="659"/>
      <c r="DI35" s="659"/>
      <c r="DJ35" s="659"/>
      <c r="DK35" s="660"/>
      <c r="DL35" s="666">
        <v>42940</v>
      </c>
      <c r="DM35" s="659"/>
      <c r="DN35" s="659"/>
      <c r="DO35" s="659"/>
      <c r="DP35" s="659"/>
      <c r="DQ35" s="659"/>
      <c r="DR35" s="659"/>
      <c r="DS35" s="659"/>
      <c r="DT35" s="659"/>
      <c r="DU35" s="659"/>
      <c r="DV35" s="660"/>
      <c r="DW35" s="663">
        <v>0.6</v>
      </c>
      <c r="DX35" s="692"/>
      <c r="DY35" s="692"/>
      <c r="DZ35" s="692"/>
      <c r="EA35" s="692"/>
      <c r="EB35" s="692"/>
      <c r="EC35" s="694"/>
    </row>
    <row r="36" spans="2:133" ht="11.25" customHeight="1">
      <c r="B36" s="655" t="s">
        <v>329</v>
      </c>
      <c r="C36" s="656"/>
      <c r="D36" s="656"/>
      <c r="E36" s="656"/>
      <c r="F36" s="656"/>
      <c r="G36" s="656"/>
      <c r="H36" s="656"/>
      <c r="I36" s="656"/>
      <c r="J36" s="656"/>
      <c r="K36" s="656"/>
      <c r="L36" s="656"/>
      <c r="M36" s="656"/>
      <c r="N36" s="656"/>
      <c r="O36" s="656"/>
      <c r="P36" s="656"/>
      <c r="Q36" s="657"/>
      <c r="R36" s="658" t="s">
        <v>243</v>
      </c>
      <c r="S36" s="661"/>
      <c r="T36" s="661"/>
      <c r="U36" s="661"/>
      <c r="V36" s="661"/>
      <c r="W36" s="661"/>
      <c r="X36" s="661"/>
      <c r="Y36" s="662"/>
      <c r="Z36" s="720" t="s">
        <v>244</v>
      </c>
      <c r="AA36" s="720"/>
      <c r="AB36" s="720"/>
      <c r="AC36" s="720"/>
      <c r="AD36" s="721" t="s">
        <v>128</v>
      </c>
      <c r="AE36" s="721"/>
      <c r="AF36" s="721"/>
      <c r="AG36" s="721"/>
      <c r="AH36" s="721"/>
      <c r="AI36" s="721"/>
      <c r="AJ36" s="721"/>
      <c r="AK36" s="721"/>
      <c r="AL36" s="663" t="s">
        <v>243</v>
      </c>
      <c r="AM36" s="664"/>
      <c r="AN36" s="664"/>
      <c r="AO36" s="722"/>
      <c r="AQ36" s="695" t="s">
        <v>330</v>
      </c>
      <c r="AR36" s="696"/>
      <c r="AS36" s="696"/>
      <c r="AT36" s="696"/>
      <c r="AU36" s="696"/>
      <c r="AV36" s="696"/>
      <c r="AW36" s="696"/>
      <c r="AX36" s="696"/>
      <c r="AY36" s="697"/>
      <c r="AZ36" s="658">
        <v>296081</v>
      </c>
      <c r="BA36" s="661"/>
      <c r="BB36" s="661"/>
      <c r="BC36" s="661"/>
      <c r="BD36" s="659"/>
      <c r="BE36" s="659"/>
      <c r="BF36" s="698"/>
      <c r="BG36" s="702" t="s">
        <v>331</v>
      </c>
      <c r="BH36" s="699"/>
      <c r="BI36" s="699"/>
      <c r="BJ36" s="699"/>
      <c r="BK36" s="699"/>
      <c r="BL36" s="699"/>
      <c r="BM36" s="699"/>
      <c r="BN36" s="699"/>
      <c r="BO36" s="699"/>
      <c r="BP36" s="699"/>
      <c r="BQ36" s="699"/>
      <c r="BR36" s="699"/>
      <c r="BS36" s="699"/>
      <c r="BT36" s="699"/>
      <c r="BU36" s="700"/>
      <c r="BV36" s="658">
        <v>-28298</v>
      </c>
      <c r="BW36" s="661"/>
      <c r="BX36" s="661"/>
      <c r="BY36" s="661"/>
      <c r="BZ36" s="661"/>
      <c r="CA36" s="661"/>
      <c r="CB36" s="701"/>
      <c r="CD36" s="702" t="s">
        <v>332</v>
      </c>
      <c r="CE36" s="699"/>
      <c r="CF36" s="699"/>
      <c r="CG36" s="699"/>
      <c r="CH36" s="699"/>
      <c r="CI36" s="699"/>
      <c r="CJ36" s="699"/>
      <c r="CK36" s="699"/>
      <c r="CL36" s="699"/>
      <c r="CM36" s="699"/>
      <c r="CN36" s="699"/>
      <c r="CO36" s="699"/>
      <c r="CP36" s="699"/>
      <c r="CQ36" s="700"/>
      <c r="CR36" s="658">
        <v>1358970</v>
      </c>
      <c r="CS36" s="661"/>
      <c r="CT36" s="661"/>
      <c r="CU36" s="661"/>
      <c r="CV36" s="661"/>
      <c r="CW36" s="661"/>
      <c r="CX36" s="661"/>
      <c r="CY36" s="662"/>
      <c r="CZ36" s="663">
        <v>11.5</v>
      </c>
      <c r="DA36" s="692"/>
      <c r="DB36" s="692"/>
      <c r="DC36" s="693"/>
      <c r="DD36" s="666">
        <v>1188854</v>
      </c>
      <c r="DE36" s="661"/>
      <c r="DF36" s="661"/>
      <c r="DG36" s="661"/>
      <c r="DH36" s="661"/>
      <c r="DI36" s="661"/>
      <c r="DJ36" s="661"/>
      <c r="DK36" s="662"/>
      <c r="DL36" s="666">
        <v>893194</v>
      </c>
      <c r="DM36" s="661"/>
      <c r="DN36" s="661"/>
      <c r="DO36" s="661"/>
      <c r="DP36" s="661"/>
      <c r="DQ36" s="661"/>
      <c r="DR36" s="661"/>
      <c r="DS36" s="661"/>
      <c r="DT36" s="661"/>
      <c r="DU36" s="661"/>
      <c r="DV36" s="662"/>
      <c r="DW36" s="663">
        <v>13.3</v>
      </c>
      <c r="DX36" s="692"/>
      <c r="DY36" s="692"/>
      <c r="DZ36" s="692"/>
      <c r="EA36" s="692"/>
      <c r="EB36" s="692"/>
      <c r="EC36" s="694"/>
    </row>
    <row r="37" spans="2:133" ht="11.25" customHeight="1">
      <c r="B37" s="655" t="s">
        <v>333</v>
      </c>
      <c r="C37" s="656"/>
      <c r="D37" s="656"/>
      <c r="E37" s="656"/>
      <c r="F37" s="656"/>
      <c r="G37" s="656"/>
      <c r="H37" s="656"/>
      <c r="I37" s="656"/>
      <c r="J37" s="656"/>
      <c r="K37" s="656"/>
      <c r="L37" s="656"/>
      <c r="M37" s="656"/>
      <c r="N37" s="656"/>
      <c r="O37" s="656"/>
      <c r="P37" s="656"/>
      <c r="Q37" s="657"/>
      <c r="R37" s="658">
        <v>314402</v>
      </c>
      <c r="S37" s="661"/>
      <c r="T37" s="661"/>
      <c r="U37" s="661"/>
      <c r="V37" s="661"/>
      <c r="W37" s="661"/>
      <c r="X37" s="661"/>
      <c r="Y37" s="662"/>
      <c r="Z37" s="720">
        <v>2.5</v>
      </c>
      <c r="AA37" s="720"/>
      <c r="AB37" s="720"/>
      <c r="AC37" s="720"/>
      <c r="AD37" s="721" t="s">
        <v>128</v>
      </c>
      <c r="AE37" s="721"/>
      <c r="AF37" s="721"/>
      <c r="AG37" s="721"/>
      <c r="AH37" s="721"/>
      <c r="AI37" s="721"/>
      <c r="AJ37" s="721"/>
      <c r="AK37" s="721"/>
      <c r="AL37" s="663" t="s">
        <v>128</v>
      </c>
      <c r="AM37" s="664"/>
      <c r="AN37" s="664"/>
      <c r="AO37" s="722"/>
      <c r="AQ37" s="695" t="s">
        <v>334</v>
      </c>
      <c r="AR37" s="696"/>
      <c r="AS37" s="696"/>
      <c r="AT37" s="696"/>
      <c r="AU37" s="696"/>
      <c r="AV37" s="696"/>
      <c r="AW37" s="696"/>
      <c r="AX37" s="696"/>
      <c r="AY37" s="697"/>
      <c r="AZ37" s="658">
        <v>167597</v>
      </c>
      <c r="BA37" s="661"/>
      <c r="BB37" s="661"/>
      <c r="BC37" s="661"/>
      <c r="BD37" s="659"/>
      <c r="BE37" s="659"/>
      <c r="BF37" s="698"/>
      <c r="BG37" s="702" t="s">
        <v>335</v>
      </c>
      <c r="BH37" s="699"/>
      <c r="BI37" s="699"/>
      <c r="BJ37" s="699"/>
      <c r="BK37" s="699"/>
      <c r="BL37" s="699"/>
      <c r="BM37" s="699"/>
      <c r="BN37" s="699"/>
      <c r="BO37" s="699"/>
      <c r="BP37" s="699"/>
      <c r="BQ37" s="699"/>
      <c r="BR37" s="699"/>
      <c r="BS37" s="699"/>
      <c r="BT37" s="699"/>
      <c r="BU37" s="700"/>
      <c r="BV37" s="658">
        <v>3039</v>
      </c>
      <c r="BW37" s="661"/>
      <c r="BX37" s="661"/>
      <c r="BY37" s="661"/>
      <c r="BZ37" s="661"/>
      <c r="CA37" s="661"/>
      <c r="CB37" s="701"/>
      <c r="CD37" s="702" t="s">
        <v>336</v>
      </c>
      <c r="CE37" s="699"/>
      <c r="CF37" s="699"/>
      <c r="CG37" s="699"/>
      <c r="CH37" s="699"/>
      <c r="CI37" s="699"/>
      <c r="CJ37" s="699"/>
      <c r="CK37" s="699"/>
      <c r="CL37" s="699"/>
      <c r="CM37" s="699"/>
      <c r="CN37" s="699"/>
      <c r="CO37" s="699"/>
      <c r="CP37" s="699"/>
      <c r="CQ37" s="700"/>
      <c r="CR37" s="658">
        <v>511117</v>
      </c>
      <c r="CS37" s="659"/>
      <c r="CT37" s="659"/>
      <c r="CU37" s="659"/>
      <c r="CV37" s="659"/>
      <c r="CW37" s="659"/>
      <c r="CX37" s="659"/>
      <c r="CY37" s="660"/>
      <c r="CZ37" s="663">
        <v>4.3</v>
      </c>
      <c r="DA37" s="692"/>
      <c r="DB37" s="692"/>
      <c r="DC37" s="693"/>
      <c r="DD37" s="666">
        <v>511117</v>
      </c>
      <c r="DE37" s="659"/>
      <c r="DF37" s="659"/>
      <c r="DG37" s="659"/>
      <c r="DH37" s="659"/>
      <c r="DI37" s="659"/>
      <c r="DJ37" s="659"/>
      <c r="DK37" s="660"/>
      <c r="DL37" s="666">
        <v>502001</v>
      </c>
      <c r="DM37" s="659"/>
      <c r="DN37" s="659"/>
      <c r="DO37" s="659"/>
      <c r="DP37" s="659"/>
      <c r="DQ37" s="659"/>
      <c r="DR37" s="659"/>
      <c r="DS37" s="659"/>
      <c r="DT37" s="659"/>
      <c r="DU37" s="659"/>
      <c r="DV37" s="660"/>
      <c r="DW37" s="663">
        <v>7.5</v>
      </c>
      <c r="DX37" s="692"/>
      <c r="DY37" s="692"/>
      <c r="DZ37" s="692"/>
      <c r="EA37" s="692"/>
      <c r="EB37" s="692"/>
      <c r="EC37" s="694"/>
    </row>
    <row r="38" spans="2:133" ht="11.25" customHeight="1">
      <c r="B38" s="670" t="s">
        <v>337</v>
      </c>
      <c r="C38" s="671"/>
      <c r="D38" s="671"/>
      <c r="E38" s="671"/>
      <c r="F38" s="671"/>
      <c r="G38" s="671"/>
      <c r="H38" s="671"/>
      <c r="I38" s="671"/>
      <c r="J38" s="671"/>
      <c r="K38" s="671"/>
      <c r="L38" s="671"/>
      <c r="M38" s="671"/>
      <c r="N38" s="671"/>
      <c r="O38" s="671"/>
      <c r="P38" s="671"/>
      <c r="Q38" s="672"/>
      <c r="R38" s="673">
        <v>12549105</v>
      </c>
      <c r="S38" s="710"/>
      <c r="T38" s="710"/>
      <c r="U38" s="710"/>
      <c r="V38" s="710"/>
      <c r="W38" s="710"/>
      <c r="X38" s="710"/>
      <c r="Y38" s="715"/>
      <c r="Z38" s="716">
        <v>100</v>
      </c>
      <c r="AA38" s="716"/>
      <c r="AB38" s="716"/>
      <c r="AC38" s="716"/>
      <c r="AD38" s="717">
        <v>6380524</v>
      </c>
      <c r="AE38" s="717"/>
      <c r="AF38" s="717"/>
      <c r="AG38" s="717"/>
      <c r="AH38" s="717"/>
      <c r="AI38" s="717"/>
      <c r="AJ38" s="717"/>
      <c r="AK38" s="717"/>
      <c r="AL38" s="676">
        <v>100</v>
      </c>
      <c r="AM38" s="718"/>
      <c r="AN38" s="718"/>
      <c r="AO38" s="719"/>
      <c r="AQ38" s="695" t="s">
        <v>338</v>
      </c>
      <c r="AR38" s="696"/>
      <c r="AS38" s="696"/>
      <c r="AT38" s="696"/>
      <c r="AU38" s="696"/>
      <c r="AV38" s="696"/>
      <c r="AW38" s="696"/>
      <c r="AX38" s="696"/>
      <c r="AY38" s="697"/>
      <c r="AZ38" s="658">
        <v>476</v>
      </c>
      <c r="BA38" s="661"/>
      <c r="BB38" s="661"/>
      <c r="BC38" s="661"/>
      <c r="BD38" s="659"/>
      <c r="BE38" s="659"/>
      <c r="BF38" s="698"/>
      <c r="BG38" s="702" t="s">
        <v>339</v>
      </c>
      <c r="BH38" s="699"/>
      <c r="BI38" s="699"/>
      <c r="BJ38" s="699"/>
      <c r="BK38" s="699"/>
      <c r="BL38" s="699"/>
      <c r="BM38" s="699"/>
      <c r="BN38" s="699"/>
      <c r="BO38" s="699"/>
      <c r="BP38" s="699"/>
      <c r="BQ38" s="699"/>
      <c r="BR38" s="699"/>
      <c r="BS38" s="699"/>
      <c r="BT38" s="699"/>
      <c r="BU38" s="700"/>
      <c r="BV38" s="658">
        <v>4959</v>
      </c>
      <c r="BW38" s="661"/>
      <c r="BX38" s="661"/>
      <c r="BY38" s="661"/>
      <c r="BZ38" s="661"/>
      <c r="CA38" s="661"/>
      <c r="CB38" s="701"/>
      <c r="CD38" s="702" t="s">
        <v>340</v>
      </c>
      <c r="CE38" s="699"/>
      <c r="CF38" s="699"/>
      <c r="CG38" s="699"/>
      <c r="CH38" s="699"/>
      <c r="CI38" s="699"/>
      <c r="CJ38" s="699"/>
      <c r="CK38" s="699"/>
      <c r="CL38" s="699"/>
      <c r="CM38" s="699"/>
      <c r="CN38" s="699"/>
      <c r="CO38" s="699"/>
      <c r="CP38" s="699"/>
      <c r="CQ38" s="700"/>
      <c r="CR38" s="658">
        <v>1037950</v>
      </c>
      <c r="CS38" s="661"/>
      <c r="CT38" s="661"/>
      <c r="CU38" s="661"/>
      <c r="CV38" s="661"/>
      <c r="CW38" s="661"/>
      <c r="CX38" s="661"/>
      <c r="CY38" s="662"/>
      <c r="CZ38" s="663">
        <v>8.8000000000000007</v>
      </c>
      <c r="DA38" s="692"/>
      <c r="DB38" s="692"/>
      <c r="DC38" s="693"/>
      <c r="DD38" s="666">
        <v>874892</v>
      </c>
      <c r="DE38" s="661"/>
      <c r="DF38" s="661"/>
      <c r="DG38" s="661"/>
      <c r="DH38" s="661"/>
      <c r="DI38" s="661"/>
      <c r="DJ38" s="661"/>
      <c r="DK38" s="662"/>
      <c r="DL38" s="666">
        <v>757275</v>
      </c>
      <c r="DM38" s="661"/>
      <c r="DN38" s="661"/>
      <c r="DO38" s="661"/>
      <c r="DP38" s="661"/>
      <c r="DQ38" s="661"/>
      <c r="DR38" s="661"/>
      <c r="DS38" s="661"/>
      <c r="DT38" s="661"/>
      <c r="DU38" s="661"/>
      <c r="DV38" s="662"/>
      <c r="DW38" s="663">
        <v>11.3</v>
      </c>
      <c r="DX38" s="692"/>
      <c r="DY38" s="692"/>
      <c r="DZ38" s="692"/>
      <c r="EA38" s="692"/>
      <c r="EB38" s="692"/>
      <c r="EC38" s="694"/>
    </row>
    <row r="39" spans="2:133" ht="11.25" customHeight="1">
      <c r="AQ39" s="695" t="s">
        <v>341</v>
      </c>
      <c r="AR39" s="696"/>
      <c r="AS39" s="696"/>
      <c r="AT39" s="696"/>
      <c r="AU39" s="696"/>
      <c r="AV39" s="696"/>
      <c r="AW39" s="696"/>
      <c r="AX39" s="696"/>
      <c r="AY39" s="697"/>
      <c r="AZ39" s="658" t="s">
        <v>128</v>
      </c>
      <c r="BA39" s="661"/>
      <c r="BB39" s="661"/>
      <c r="BC39" s="661"/>
      <c r="BD39" s="659"/>
      <c r="BE39" s="659"/>
      <c r="BF39" s="698"/>
      <c r="BG39" s="703" t="s">
        <v>342</v>
      </c>
      <c r="BH39" s="704"/>
      <c r="BI39" s="704"/>
      <c r="BJ39" s="704"/>
      <c r="BK39" s="704"/>
      <c r="BL39" s="232"/>
      <c r="BM39" s="699" t="s">
        <v>343</v>
      </c>
      <c r="BN39" s="699"/>
      <c r="BO39" s="699"/>
      <c r="BP39" s="699"/>
      <c r="BQ39" s="699"/>
      <c r="BR39" s="699"/>
      <c r="BS39" s="699"/>
      <c r="BT39" s="699"/>
      <c r="BU39" s="700"/>
      <c r="BV39" s="658">
        <v>79</v>
      </c>
      <c r="BW39" s="661"/>
      <c r="BX39" s="661"/>
      <c r="BY39" s="661"/>
      <c r="BZ39" s="661"/>
      <c r="CA39" s="661"/>
      <c r="CB39" s="701"/>
      <c r="CD39" s="702" t="s">
        <v>344</v>
      </c>
      <c r="CE39" s="699"/>
      <c r="CF39" s="699"/>
      <c r="CG39" s="699"/>
      <c r="CH39" s="699"/>
      <c r="CI39" s="699"/>
      <c r="CJ39" s="699"/>
      <c r="CK39" s="699"/>
      <c r="CL39" s="699"/>
      <c r="CM39" s="699"/>
      <c r="CN39" s="699"/>
      <c r="CO39" s="699"/>
      <c r="CP39" s="699"/>
      <c r="CQ39" s="700"/>
      <c r="CR39" s="658">
        <v>782743</v>
      </c>
      <c r="CS39" s="659"/>
      <c r="CT39" s="659"/>
      <c r="CU39" s="659"/>
      <c r="CV39" s="659"/>
      <c r="CW39" s="659"/>
      <c r="CX39" s="659"/>
      <c r="CY39" s="660"/>
      <c r="CZ39" s="663">
        <v>6.6</v>
      </c>
      <c r="DA39" s="692"/>
      <c r="DB39" s="692"/>
      <c r="DC39" s="693"/>
      <c r="DD39" s="666">
        <v>504645</v>
      </c>
      <c r="DE39" s="659"/>
      <c r="DF39" s="659"/>
      <c r="DG39" s="659"/>
      <c r="DH39" s="659"/>
      <c r="DI39" s="659"/>
      <c r="DJ39" s="659"/>
      <c r="DK39" s="660"/>
      <c r="DL39" s="666" t="s">
        <v>128</v>
      </c>
      <c r="DM39" s="659"/>
      <c r="DN39" s="659"/>
      <c r="DO39" s="659"/>
      <c r="DP39" s="659"/>
      <c r="DQ39" s="659"/>
      <c r="DR39" s="659"/>
      <c r="DS39" s="659"/>
      <c r="DT39" s="659"/>
      <c r="DU39" s="659"/>
      <c r="DV39" s="660"/>
      <c r="DW39" s="663" t="s">
        <v>128</v>
      </c>
      <c r="DX39" s="692"/>
      <c r="DY39" s="692"/>
      <c r="DZ39" s="692"/>
      <c r="EA39" s="692"/>
      <c r="EB39" s="692"/>
      <c r="EC39" s="694"/>
    </row>
    <row r="40" spans="2:133" ht="11.25" customHeight="1">
      <c r="AQ40" s="695" t="s">
        <v>345</v>
      </c>
      <c r="AR40" s="696"/>
      <c r="AS40" s="696"/>
      <c r="AT40" s="696"/>
      <c r="AU40" s="696"/>
      <c r="AV40" s="696"/>
      <c r="AW40" s="696"/>
      <c r="AX40" s="696"/>
      <c r="AY40" s="697"/>
      <c r="AZ40" s="658">
        <v>213307</v>
      </c>
      <c r="BA40" s="661"/>
      <c r="BB40" s="661"/>
      <c r="BC40" s="661"/>
      <c r="BD40" s="659"/>
      <c r="BE40" s="659"/>
      <c r="BF40" s="698"/>
      <c r="BG40" s="703"/>
      <c r="BH40" s="704"/>
      <c r="BI40" s="704"/>
      <c r="BJ40" s="704"/>
      <c r="BK40" s="704"/>
      <c r="BL40" s="232"/>
      <c r="BM40" s="699" t="s">
        <v>346</v>
      </c>
      <c r="BN40" s="699"/>
      <c r="BO40" s="699"/>
      <c r="BP40" s="699"/>
      <c r="BQ40" s="699"/>
      <c r="BR40" s="699"/>
      <c r="BS40" s="699"/>
      <c r="BT40" s="699"/>
      <c r="BU40" s="700"/>
      <c r="BV40" s="658" t="s">
        <v>244</v>
      </c>
      <c r="BW40" s="661"/>
      <c r="BX40" s="661"/>
      <c r="BY40" s="661"/>
      <c r="BZ40" s="661"/>
      <c r="CA40" s="661"/>
      <c r="CB40" s="701"/>
      <c r="CD40" s="702" t="s">
        <v>347</v>
      </c>
      <c r="CE40" s="699"/>
      <c r="CF40" s="699"/>
      <c r="CG40" s="699"/>
      <c r="CH40" s="699"/>
      <c r="CI40" s="699"/>
      <c r="CJ40" s="699"/>
      <c r="CK40" s="699"/>
      <c r="CL40" s="699"/>
      <c r="CM40" s="699"/>
      <c r="CN40" s="699"/>
      <c r="CO40" s="699"/>
      <c r="CP40" s="699"/>
      <c r="CQ40" s="700"/>
      <c r="CR40" s="658">
        <v>92075</v>
      </c>
      <c r="CS40" s="661"/>
      <c r="CT40" s="661"/>
      <c r="CU40" s="661"/>
      <c r="CV40" s="661"/>
      <c r="CW40" s="661"/>
      <c r="CX40" s="661"/>
      <c r="CY40" s="662"/>
      <c r="CZ40" s="663">
        <v>0.8</v>
      </c>
      <c r="DA40" s="692"/>
      <c r="DB40" s="692"/>
      <c r="DC40" s="693"/>
      <c r="DD40" s="666">
        <v>13780</v>
      </c>
      <c r="DE40" s="661"/>
      <c r="DF40" s="661"/>
      <c r="DG40" s="661"/>
      <c r="DH40" s="661"/>
      <c r="DI40" s="661"/>
      <c r="DJ40" s="661"/>
      <c r="DK40" s="662"/>
      <c r="DL40" s="666">
        <v>1408</v>
      </c>
      <c r="DM40" s="661"/>
      <c r="DN40" s="661"/>
      <c r="DO40" s="661"/>
      <c r="DP40" s="661"/>
      <c r="DQ40" s="661"/>
      <c r="DR40" s="661"/>
      <c r="DS40" s="661"/>
      <c r="DT40" s="661"/>
      <c r="DU40" s="661"/>
      <c r="DV40" s="662"/>
      <c r="DW40" s="663">
        <v>0</v>
      </c>
      <c r="DX40" s="692"/>
      <c r="DY40" s="692"/>
      <c r="DZ40" s="692"/>
      <c r="EA40" s="692"/>
      <c r="EB40" s="692"/>
      <c r="EC40" s="694"/>
    </row>
    <row r="41" spans="2:133" ht="11.25" customHeight="1">
      <c r="AQ41" s="707" t="s">
        <v>348</v>
      </c>
      <c r="AR41" s="708"/>
      <c r="AS41" s="708"/>
      <c r="AT41" s="708"/>
      <c r="AU41" s="708"/>
      <c r="AV41" s="708"/>
      <c r="AW41" s="708"/>
      <c r="AX41" s="708"/>
      <c r="AY41" s="709"/>
      <c r="AZ41" s="673">
        <v>824643</v>
      </c>
      <c r="BA41" s="710"/>
      <c r="BB41" s="710"/>
      <c r="BC41" s="710"/>
      <c r="BD41" s="674"/>
      <c r="BE41" s="674"/>
      <c r="BF41" s="711"/>
      <c r="BG41" s="705"/>
      <c r="BH41" s="706"/>
      <c r="BI41" s="706"/>
      <c r="BJ41" s="706"/>
      <c r="BK41" s="706"/>
      <c r="BL41" s="233"/>
      <c r="BM41" s="712" t="s">
        <v>349</v>
      </c>
      <c r="BN41" s="712"/>
      <c r="BO41" s="712"/>
      <c r="BP41" s="712"/>
      <c r="BQ41" s="712"/>
      <c r="BR41" s="712"/>
      <c r="BS41" s="712"/>
      <c r="BT41" s="712"/>
      <c r="BU41" s="713"/>
      <c r="BV41" s="673">
        <v>361</v>
      </c>
      <c r="BW41" s="710"/>
      <c r="BX41" s="710"/>
      <c r="BY41" s="710"/>
      <c r="BZ41" s="710"/>
      <c r="CA41" s="710"/>
      <c r="CB41" s="714"/>
      <c r="CD41" s="702" t="s">
        <v>350</v>
      </c>
      <c r="CE41" s="699"/>
      <c r="CF41" s="699"/>
      <c r="CG41" s="699"/>
      <c r="CH41" s="699"/>
      <c r="CI41" s="699"/>
      <c r="CJ41" s="699"/>
      <c r="CK41" s="699"/>
      <c r="CL41" s="699"/>
      <c r="CM41" s="699"/>
      <c r="CN41" s="699"/>
      <c r="CO41" s="699"/>
      <c r="CP41" s="699"/>
      <c r="CQ41" s="700"/>
      <c r="CR41" s="658" t="s">
        <v>244</v>
      </c>
      <c r="CS41" s="659"/>
      <c r="CT41" s="659"/>
      <c r="CU41" s="659"/>
      <c r="CV41" s="659"/>
      <c r="CW41" s="659"/>
      <c r="CX41" s="659"/>
      <c r="CY41" s="660"/>
      <c r="CZ41" s="663" t="s">
        <v>244</v>
      </c>
      <c r="DA41" s="692"/>
      <c r="DB41" s="692"/>
      <c r="DC41" s="693"/>
      <c r="DD41" s="666" t="s">
        <v>244</v>
      </c>
      <c r="DE41" s="659"/>
      <c r="DF41" s="659"/>
      <c r="DG41" s="659"/>
      <c r="DH41" s="659"/>
      <c r="DI41" s="659"/>
      <c r="DJ41" s="659"/>
      <c r="DK41" s="660"/>
      <c r="DL41" s="667"/>
      <c r="DM41" s="668"/>
      <c r="DN41" s="668"/>
      <c r="DO41" s="668"/>
      <c r="DP41" s="668"/>
      <c r="DQ41" s="668"/>
      <c r="DR41" s="668"/>
      <c r="DS41" s="668"/>
      <c r="DT41" s="668"/>
      <c r="DU41" s="668"/>
      <c r="DV41" s="669"/>
      <c r="DW41" s="652"/>
      <c r="DX41" s="653"/>
      <c r="DY41" s="653"/>
      <c r="DZ41" s="653"/>
      <c r="EA41" s="653"/>
      <c r="EB41" s="653"/>
      <c r="EC41" s="654"/>
    </row>
    <row r="42" spans="2:133" ht="11.25" customHeight="1">
      <c r="B42" s="226" t="s">
        <v>351</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55" t="s">
        <v>352</v>
      </c>
      <c r="CE42" s="656"/>
      <c r="CF42" s="656"/>
      <c r="CG42" s="656"/>
      <c r="CH42" s="656"/>
      <c r="CI42" s="656"/>
      <c r="CJ42" s="656"/>
      <c r="CK42" s="656"/>
      <c r="CL42" s="656"/>
      <c r="CM42" s="656"/>
      <c r="CN42" s="656"/>
      <c r="CO42" s="656"/>
      <c r="CP42" s="656"/>
      <c r="CQ42" s="657"/>
      <c r="CR42" s="658">
        <v>2390846</v>
      </c>
      <c r="CS42" s="661"/>
      <c r="CT42" s="661"/>
      <c r="CU42" s="661"/>
      <c r="CV42" s="661"/>
      <c r="CW42" s="661"/>
      <c r="CX42" s="661"/>
      <c r="CY42" s="662"/>
      <c r="CZ42" s="663">
        <v>20.2</v>
      </c>
      <c r="DA42" s="664"/>
      <c r="DB42" s="664"/>
      <c r="DC42" s="665"/>
      <c r="DD42" s="666">
        <v>1229593</v>
      </c>
      <c r="DE42" s="661"/>
      <c r="DF42" s="661"/>
      <c r="DG42" s="661"/>
      <c r="DH42" s="661"/>
      <c r="DI42" s="661"/>
      <c r="DJ42" s="661"/>
      <c r="DK42" s="662"/>
      <c r="DL42" s="667"/>
      <c r="DM42" s="668"/>
      <c r="DN42" s="668"/>
      <c r="DO42" s="668"/>
      <c r="DP42" s="668"/>
      <c r="DQ42" s="668"/>
      <c r="DR42" s="668"/>
      <c r="DS42" s="668"/>
      <c r="DT42" s="668"/>
      <c r="DU42" s="668"/>
      <c r="DV42" s="669"/>
      <c r="DW42" s="652"/>
      <c r="DX42" s="653"/>
      <c r="DY42" s="653"/>
      <c r="DZ42" s="653"/>
      <c r="EA42" s="653"/>
      <c r="EB42" s="653"/>
      <c r="EC42" s="654"/>
    </row>
    <row r="43" spans="2:133" ht="11.25" customHeight="1">
      <c r="B43" s="236" t="s">
        <v>353</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55" t="s">
        <v>354</v>
      </c>
      <c r="CE43" s="656"/>
      <c r="CF43" s="656"/>
      <c r="CG43" s="656"/>
      <c r="CH43" s="656"/>
      <c r="CI43" s="656"/>
      <c r="CJ43" s="656"/>
      <c r="CK43" s="656"/>
      <c r="CL43" s="656"/>
      <c r="CM43" s="656"/>
      <c r="CN43" s="656"/>
      <c r="CO43" s="656"/>
      <c r="CP43" s="656"/>
      <c r="CQ43" s="657"/>
      <c r="CR43" s="658">
        <v>41000</v>
      </c>
      <c r="CS43" s="659"/>
      <c r="CT43" s="659"/>
      <c r="CU43" s="659"/>
      <c r="CV43" s="659"/>
      <c r="CW43" s="659"/>
      <c r="CX43" s="659"/>
      <c r="CY43" s="660"/>
      <c r="CZ43" s="663">
        <v>0.3</v>
      </c>
      <c r="DA43" s="692"/>
      <c r="DB43" s="692"/>
      <c r="DC43" s="693"/>
      <c r="DD43" s="666">
        <v>41000</v>
      </c>
      <c r="DE43" s="659"/>
      <c r="DF43" s="659"/>
      <c r="DG43" s="659"/>
      <c r="DH43" s="659"/>
      <c r="DI43" s="659"/>
      <c r="DJ43" s="659"/>
      <c r="DK43" s="660"/>
      <c r="DL43" s="667"/>
      <c r="DM43" s="668"/>
      <c r="DN43" s="668"/>
      <c r="DO43" s="668"/>
      <c r="DP43" s="668"/>
      <c r="DQ43" s="668"/>
      <c r="DR43" s="668"/>
      <c r="DS43" s="668"/>
      <c r="DT43" s="668"/>
      <c r="DU43" s="668"/>
      <c r="DV43" s="669"/>
      <c r="DW43" s="652"/>
      <c r="DX43" s="653"/>
      <c r="DY43" s="653"/>
      <c r="DZ43" s="653"/>
      <c r="EA43" s="653"/>
      <c r="EB43" s="653"/>
      <c r="EC43" s="654"/>
    </row>
    <row r="44" spans="2:133" ht="11.25" customHeight="1">
      <c r="B44" s="237" t="s">
        <v>355</v>
      </c>
      <c r="CD44" s="686" t="s">
        <v>306</v>
      </c>
      <c r="CE44" s="687"/>
      <c r="CF44" s="655" t="s">
        <v>356</v>
      </c>
      <c r="CG44" s="656"/>
      <c r="CH44" s="656"/>
      <c r="CI44" s="656"/>
      <c r="CJ44" s="656"/>
      <c r="CK44" s="656"/>
      <c r="CL44" s="656"/>
      <c r="CM44" s="656"/>
      <c r="CN44" s="656"/>
      <c r="CO44" s="656"/>
      <c r="CP44" s="656"/>
      <c r="CQ44" s="657"/>
      <c r="CR44" s="658">
        <v>2150917</v>
      </c>
      <c r="CS44" s="661"/>
      <c r="CT44" s="661"/>
      <c r="CU44" s="661"/>
      <c r="CV44" s="661"/>
      <c r="CW44" s="661"/>
      <c r="CX44" s="661"/>
      <c r="CY44" s="662"/>
      <c r="CZ44" s="663">
        <v>18.2</v>
      </c>
      <c r="DA44" s="664"/>
      <c r="DB44" s="664"/>
      <c r="DC44" s="665"/>
      <c r="DD44" s="666">
        <v>1154576</v>
      </c>
      <c r="DE44" s="661"/>
      <c r="DF44" s="661"/>
      <c r="DG44" s="661"/>
      <c r="DH44" s="661"/>
      <c r="DI44" s="661"/>
      <c r="DJ44" s="661"/>
      <c r="DK44" s="662"/>
      <c r="DL44" s="667"/>
      <c r="DM44" s="668"/>
      <c r="DN44" s="668"/>
      <c r="DO44" s="668"/>
      <c r="DP44" s="668"/>
      <c r="DQ44" s="668"/>
      <c r="DR44" s="668"/>
      <c r="DS44" s="668"/>
      <c r="DT44" s="668"/>
      <c r="DU44" s="668"/>
      <c r="DV44" s="669"/>
      <c r="DW44" s="652"/>
      <c r="DX44" s="653"/>
      <c r="DY44" s="653"/>
      <c r="DZ44" s="653"/>
      <c r="EA44" s="653"/>
      <c r="EB44" s="653"/>
      <c r="EC44" s="654"/>
    </row>
    <row r="45" spans="2:133" ht="11.25" customHeight="1">
      <c r="CD45" s="688"/>
      <c r="CE45" s="689"/>
      <c r="CF45" s="655" t="s">
        <v>357</v>
      </c>
      <c r="CG45" s="656"/>
      <c r="CH45" s="656"/>
      <c r="CI45" s="656"/>
      <c r="CJ45" s="656"/>
      <c r="CK45" s="656"/>
      <c r="CL45" s="656"/>
      <c r="CM45" s="656"/>
      <c r="CN45" s="656"/>
      <c r="CO45" s="656"/>
      <c r="CP45" s="656"/>
      <c r="CQ45" s="657"/>
      <c r="CR45" s="658">
        <v>569358</v>
      </c>
      <c r="CS45" s="659"/>
      <c r="CT45" s="659"/>
      <c r="CU45" s="659"/>
      <c r="CV45" s="659"/>
      <c r="CW45" s="659"/>
      <c r="CX45" s="659"/>
      <c r="CY45" s="660"/>
      <c r="CZ45" s="663">
        <v>4.8</v>
      </c>
      <c r="DA45" s="692"/>
      <c r="DB45" s="692"/>
      <c r="DC45" s="693"/>
      <c r="DD45" s="666">
        <v>59681</v>
      </c>
      <c r="DE45" s="659"/>
      <c r="DF45" s="659"/>
      <c r="DG45" s="659"/>
      <c r="DH45" s="659"/>
      <c r="DI45" s="659"/>
      <c r="DJ45" s="659"/>
      <c r="DK45" s="660"/>
      <c r="DL45" s="667"/>
      <c r="DM45" s="668"/>
      <c r="DN45" s="668"/>
      <c r="DO45" s="668"/>
      <c r="DP45" s="668"/>
      <c r="DQ45" s="668"/>
      <c r="DR45" s="668"/>
      <c r="DS45" s="668"/>
      <c r="DT45" s="668"/>
      <c r="DU45" s="668"/>
      <c r="DV45" s="669"/>
      <c r="DW45" s="652"/>
      <c r="DX45" s="653"/>
      <c r="DY45" s="653"/>
      <c r="DZ45" s="653"/>
      <c r="EA45" s="653"/>
      <c r="EB45" s="653"/>
      <c r="EC45" s="654"/>
    </row>
    <row r="46" spans="2:133" ht="11.25" customHeight="1">
      <c r="CD46" s="688"/>
      <c r="CE46" s="689"/>
      <c r="CF46" s="655" t="s">
        <v>358</v>
      </c>
      <c r="CG46" s="656"/>
      <c r="CH46" s="656"/>
      <c r="CI46" s="656"/>
      <c r="CJ46" s="656"/>
      <c r="CK46" s="656"/>
      <c r="CL46" s="656"/>
      <c r="CM46" s="656"/>
      <c r="CN46" s="656"/>
      <c r="CO46" s="656"/>
      <c r="CP46" s="656"/>
      <c r="CQ46" s="657"/>
      <c r="CR46" s="658">
        <v>1579000</v>
      </c>
      <c r="CS46" s="661"/>
      <c r="CT46" s="661"/>
      <c r="CU46" s="661"/>
      <c r="CV46" s="661"/>
      <c r="CW46" s="661"/>
      <c r="CX46" s="661"/>
      <c r="CY46" s="662"/>
      <c r="CZ46" s="663">
        <v>13.4</v>
      </c>
      <c r="DA46" s="664"/>
      <c r="DB46" s="664"/>
      <c r="DC46" s="665"/>
      <c r="DD46" s="666">
        <v>1094836</v>
      </c>
      <c r="DE46" s="661"/>
      <c r="DF46" s="661"/>
      <c r="DG46" s="661"/>
      <c r="DH46" s="661"/>
      <c r="DI46" s="661"/>
      <c r="DJ46" s="661"/>
      <c r="DK46" s="662"/>
      <c r="DL46" s="667"/>
      <c r="DM46" s="668"/>
      <c r="DN46" s="668"/>
      <c r="DO46" s="668"/>
      <c r="DP46" s="668"/>
      <c r="DQ46" s="668"/>
      <c r="DR46" s="668"/>
      <c r="DS46" s="668"/>
      <c r="DT46" s="668"/>
      <c r="DU46" s="668"/>
      <c r="DV46" s="669"/>
      <c r="DW46" s="652"/>
      <c r="DX46" s="653"/>
      <c r="DY46" s="653"/>
      <c r="DZ46" s="653"/>
      <c r="EA46" s="653"/>
      <c r="EB46" s="653"/>
      <c r="EC46" s="654"/>
    </row>
    <row r="47" spans="2:133" ht="11.25" customHeight="1">
      <c r="CD47" s="688"/>
      <c r="CE47" s="689"/>
      <c r="CF47" s="655" t="s">
        <v>359</v>
      </c>
      <c r="CG47" s="656"/>
      <c r="CH47" s="656"/>
      <c r="CI47" s="656"/>
      <c r="CJ47" s="656"/>
      <c r="CK47" s="656"/>
      <c r="CL47" s="656"/>
      <c r="CM47" s="656"/>
      <c r="CN47" s="656"/>
      <c r="CO47" s="656"/>
      <c r="CP47" s="656"/>
      <c r="CQ47" s="657"/>
      <c r="CR47" s="658">
        <v>239929</v>
      </c>
      <c r="CS47" s="659"/>
      <c r="CT47" s="659"/>
      <c r="CU47" s="659"/>
      <c r="CV47" s="659"/>
      <c r="CW47" s="659"/>
      <c r="CX47" s="659"/>
      <c r="CY47" s="660"/>
      <c r="CZ47" s="663">
        <v>2</v>
      </c>
      <c r="DA47" s="692"/>
      <c r="DB47" s="692"/>
      <c r="DC47" s="693"/>
      <c r="DD47" s="666">
        <v>75017</v>
      </c>
      <c r="DE47" s="659"/>
      <c r="DF47" s="659"/>
      <c r="DG47" s="659"/>
      <c r="DH47" s="659"/>
      <c r="DI47" s="659"/>
      <c r="DJ47" s="659"/>
      <c r="DK47" s="660"/>
      <c r="DL47" s="667"/>
      <c r="DM47" s="668"/>
      <c r="DN47" s="668"/>
      <c r="DO47" s="668"/>
      <c r="DP47" s="668"/>
      <c r="DQ47" s="668"/>
      <c r="DR47" s="668"/>
      <c r="DS47" s="668"/>
      <c r="DT47" s="668"/>
      <c r="DU47" s="668"/>
      <c r="DV47" s="669"/>
      <c r="DW47" s="652"/>
      <c r="DX47" s="653"/>
      <c r="DY47" s="653"/>
      <c r="DZ47" s="653"/>
      <c r="EA47" s="653"/>
      <c r="EB47" s="653"/>
      <c r="EC47" s="654"/>
    </row>
    <row r="48" spans="2:133">
      <c r="CD48" s="690"/>
      <c r="CE48" s="691"/>
      <c r="CF48" s="655" t="s">
        <v>360</v>
      </c>
      <c r="CG48" s="656"/>
      <c r="CH48" s="656"/>
      <c r="CI48" s="656"/>
      <c r="CJ48" s="656"/>
      <c r="CK48" s="656"/>
      <c r="CL48" s="656"/>
      <c r="CM48" s="656"/>
      <c r="CN48" s="656"/>
      <c r="CO48" s="656"/>
      <c r="CP48" s="656"/>
      <c r="CQ48" s="657"/>
      <c r="CR48" s="658" t="s">
        <v>243</v>
      </c>
      <c r="CS48" s="661"/>
      <c r="CT48" s="661"/>
      <c r="CU48" s="661"/>
      <c r="CV48" s="661"/>
      <c r="CW48" s="661"/>
      <c r="CX48" s="661"/>
      <c r="CY48" s="662"/>
      <c r="CZ48" s="663" t="s">
        <v>128</v>
      </c>
      <c r="DA48" s="664"/>
      <c r="DB48" s="664"/>
      <c r="DC48" s="665"/>
      <c r="DD48" s="666" t="s">
        <v>244</v>
      </c>
      <c r="DE48" s="661"/>
      <c r="DF48" s="661"/>
      <c r="DG48" s="661"/>
      <c r="DH48" s="661"/>
      <c r="DI48" s="661"/>
      <c r="DJ48" s="661"/>
      <c r="DK48" s="662"/>
      <c r="DL48" s="667"/>
      <c r="DM48" s="668"/>
      <c r="DN48" s="668"/>
      <c r="DO48" s="668"/>
      <c r="DP48" s="668"/>
      <c r="DQ48" s="668"/>
      <c r="DR48" s="668"/>
      <c r="DS48" s="668"/>
      <c r="DT48" s="668"/>
      <c r="DU48" s="668"/>
      <c r="DV48" s="669"/>
      <c r="DW48" s="652"/>
      <c r="DX48" s="653"/>
      <c r="DY48" s="653"/>
      <c r="DZ48" s="653"/>
      <c r="EA48" s="653"/>
      <c r="EB48" s="653"/>
      <c r="EC48" s="654"/>
    </row>
    <row r="49" spans="82:133" ht="11.25" customHeight="1">
      <c r="CD49" s="670" t="s">
        <v>361</v>
      </c>
      <c r="CE49" s="671"/>
      <c r="CF49" s="671"/>
      <c r="CG49" s="671"/>
      <c r="CH49" s="671"/>
      <c r="CI49" s="671"/>
      <c r="CJ49" s="671"/>
      <c r="CK49" s="671"/>
      <c r="CL49" s="671"/>
      <c r="CM49" s="671"/>
      <c r="CN49" s="671"/>
      <c r="CO49" s="671"/>
      <c r="CP49" s="671"/>
      <c r="CQ49" s="672"/>
      <c r="CR49" s="673">
        <v>11826812</v>
      </c>
      <c r="CS49" s="674"/>
      <c r="CT49" s="674"/>
      <c r="CU49" s="674"/>
      <c r="CV49" s="674"/>
      <c r="CW49" s="674"/>
      <c r="CX49" s="674"/>
      <c r="CY49" s="675"/>
      <c r="CZ49" s="676">
        <v>100</v>
      </c>
      <c r="DA49" s="677"/>
      <c r="DB49" s="677"/>
      <c r="DC49" s="678"/>
      <c r="DD49" s="679">
        <v>8361846</v>
      </c>
      <c r="DE49" s="674"/>
      <c r="DF49" s="674"/>
      <c r="DG49" s="674"/>
      <c r="DH49" s="674"/>
      <c r="DI49" s="674"/>
      <c r="DJ49" s="674"/>
      <c r="DK49" s="675"/>
      <c r="DL49" s="680"/>
      <c r="DM49" s="681"/>
      <c r="DN49" s="681"/>
      <c r="DO49" s="681"/>
      <c r="DP49" s="681"/>
      <c r="DQ49" s="681"/>
      <c r="DR49" s="681"/>
      <c r="DS49" s="681"/>
      <c r="DT49" s="681"/>
      <c r="DU49" s="681"/>
      <c r="DV49" s="682"/>
      <c r="DW49" s="683"/>
      <c r="DX49" s="684"/>
      <c r="DY49" s="684"/>
      <c r="DZ49" s="684"/>
      <c r="EA49" s="684"/>
      <c r="EB49" s="684"/>
      <c r="EC49" s="685"/>
    </row>
    <row r="50" spans="82:133" hidden="1"/>
    <row r="51" spans="82:133" hidden="1"/>
    <row r="52" spans="82:133" hidden="1"/>
    <row r="53" spans="82:133" hidden="1"/>
  </sheetData>
  <sheetProtection algorithmName="SHA-512" hashValue="mKGlPSw9R7K+n7zUxD8wlcsu5BYcDactg7AKDuvElNTVkUIpIAApIehMkP8cgoEou6HOJI/f7mJq4n7qiR7m6w==" saltValue="GrXlvtD7QSJE0WeWZ4om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70" zoomScaleNormal="25" zoomScaleSheetLayoutView="70" workbookViewId="0">
      <selection activeCell="AF64" sqref="AF64"/>
    </sheetView>
  </sheetViews>
  <sheetFormatPr defaultColWidth="0" defaultRowHeight="13.5" zeroHeight="1"/>
  <cols>
    <col min="1" max="130" width="2.75" style="286" customWidth="1"/>
    <col min="131" max="131" width="1.625" style="286" customWidth="1"/>
    <col min="132" max="16384" width="9" style="286" hidden="1"/>
  </cols>
  <sheetData>
    <row r="1" spans="1:131" s="244" customFormat="1" ht="11.25" customHeight="1" thickBot="1">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c r="A2" s="245" t="s">
        <v>362</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96" t="s">
        <v>363</v>
      </c>
      <c r="DK2" s="1197"/>
      <c r="DL2" s="1197"/>
      <c r="DM2" s="1197"/>
      <c r="DN2" s="1197"/>
      <c r="DO2" s="1198"/>
      <c r="DP2" s="246"/>
      <c r="DQ2" s="1196" t="s">
        <v>364</v>
      </c>
      <c r="DR2" s="1197"/>
      <c r="DS2" s="1197"/>
      <c r="DT2" s="1197"/>
      <c r="DU2" s="1197"/>
      <c r="DV2" s="1197"/>
      <c r="DW2" s="1197"/>
      <c r="DX2" s="1197"/>
      <c r="DY2" s="1197"/>
      <c r="DZ2" s="1198"/>
      <c r="EA2" s="247"/>
    </row>
    <row r="3" spans="1:131" s="244" customFormat="1" ht="11.2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c r="A4" s="1149" t="s">
        <v>365</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49"/>
      <c r="BA4" s="249"/>
      <c r="BB4" s="249"/>
      <c r="BC4" s="249"/>
      <c r="BD4" s="249"/>
      <c r="BE4" s="250"/>
      <c r="BF4" s="250"/>
      <c r="BG4" s="250"/>
      <c r="BH4" s="250"/>
      <c r="BI4" s="250"/>
      <c r="BJ4" s="250"/>
      <c r="BK4" s="250"/>
      <c r="BL4" s="250"/>
      <c r="BM4" s="250"/>
      <c r="BN4" s="250"/>
      <c r="BO4" s="250"/>
      <c r="BP4" s="250"/>
      <c r="BQ4" s="249" t="s">
        <v>366</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c r="A5" s="1081" t="s">
        <v>367</v>
      </c>
      <c r="B5" s="1082"/>
      <c r="C5" s="1082"/>
      <c r="D5" s="1082"/>
      <c r="E5" s="1082"/>
      <c r="F5" s="1082"/>
      <c r="G5" s="1082"/>
      <c r="H5" s="1082"/>
      <c r="I5" s="1082"/>
      <c r="J5" s="1082"/>
      <c r="K5" s="1082"/>
      <c r="L5" s="1082"/>
      <c r="M5" s="1082"/>
      <c r="N5" s="1082"/>
      <c r="O5" s="1082"/>
      <c r="P5" s="1083"/>
      <c r="Q5" s="1087" t="s">
        <v>368</v>
      </c>
      <c r="R5" s="1088"/>
      <c r="S5" s="1088"/>
      <c r="T5" s="1088"/>
      <c r="U5" s="1089"/>
      <c r="V5" s="1087" t="s">
        <v>369</v>
      </c>
      <c r="W5" s="1088"/>
      <c r="X5" s="1088"/>
      <c r="Y5" s="1088"/>
      <c r="Z5" s="1089"/>
      <c r="AA5" s="1087" t="s">
        <v>370</v>
      </c>
      <c r="AB5" s="1088"/>
      <c r="AC5" s="1088"/>
      <c r="AD5" s="1088"/>
      <c r="AE5" s="1088"/>
      <c r="AF5" s="1199" t="s">
        <v>371</v>
      </c>
      <c r="AG5" s="1088"/>
      <c r="AH5" s="1088"/>
      <c r="AI5" s="1088"/>
      <c r="AJ5" s="1103"/>
      <c r="AK5" s="1088" t="s">
        <v>372</v>
      </c>
      <c r="AL5" s="1088"/>
      <c r="AM5" s="1088"/>
      <c r="AN5" s="1088"/>
      <c r="AO5" s="1089"/>
      <c r="AP5" s="1087" t="s">
        <v>373</v>
      </c>
      <c r="AQ5" s="1088"/>
      <c r="AR5" s="1088"/>
      <c r="AS5" s="1088"/>
      <c r="AT5" s="1089"/>
      <c r="AU5" s="1087" t="s">
        <v>374</v>
      </c>
      <c r="AV5" s="1088"/>
      <c r="AW5" s="1088"/>
      <c r="AX5" s="1088"/>
      <c r="AY5" s="1103"/>
      <c r="AZ5" s="253"/>
      <c r="BA5" s="253"/>
      <c r="BB5" s="253"/>
      <c r="BC5" s="253"/>
      <c r="BD5" s="253"/>
      <c r="BE5" s="254"/>
      <c r="BF5" s="254"/>
      <c r="BG5" s="254"/>
      <c r="BH5" s="254"/>
      <c r="BI5" s="254"/>
      <c r="BJ5" s="254"/>
      <c r="BK5" s="254"/>
      <c r="BL5" s="254"/>
      <c r="BM5" s="254"/>
      <c r="BN5" s="254"/>
      <c r="BO5" s="254"/>
      <c r="BP5" s="254"/>
      <c r="BQ5" s="1081" t="s">
        <v>375</v>
      </c>
      <c r="BR5" s="1082"/>
      <c r="BS5" s="1082"/>
      <c r="BT5" s="1082"/>
      <c r="BU5" s="1082"/>
      <c r="BV5" s="1082"/>
      <c r="BW5" s="1082"/>
      <c r="BX5" s="1082"/>
      <c r="BY5" s="1082"/>
      <c r="BZ5" s="1082"/>
      <c r="CA5" s="1082"/>
      <c r="CB5" s="1082"/>
      <c r="CC5" s="1082"/>
      <c r="CD5" s="1082"/>
      <c r="CE5" s="1082"/>
      <c r="CF5" s="1082"/>
      <c r="CG5" s="1083"/>
      <c r="CH5" s="1087" t="s">
        <v>376</v>
      </c>
      <c r="CI5" s="1088"/>
      <c r="CJ5" s="1088"/>
      <c r="CK5" s="1088"/>
      <c r="CL5" s="1089"/>
      <c r="CM5" s="1087" t="s">
        <v>377</v>
      </c>
      <c r="CN5" s="1088"/>
      <c r="CO5" s="1088"/>
      <c r="CP5" s="1088"/>
      <c r="CQ5" s="1089"/>
      <c r="CR5" s="1087" t="s">
        <v>378</v>
      </c>
      <c r="CS5" s="1088"/>
      <c r="CT5" s="1088"/>
      <c r="CU5" s="1088"/>
      <c r="CV5" s="1089"/>
      <c r="CW5" s="1087" t="s">
        <v>379</v>
      </c>
      <c r="CX5" s="1088"/>
      <c r="CY5" s="1088"/>
      <c r="CZ5" s="1088"/>
      <c r="DA5" s="1089"/>
      <c r="DB5" s="1087" t="s">
        <v>380</v>
      </c>
      <c r="DC5" s="1088"/>
      <c r="DD5" s="1088"/>
      <c r="DE5" s="1088"/>
      <c r="DF5" s="1089"/>
      <c r="DG5" s="1184" t="s">
        <v>381</v>
      </c>
      <c r="DH5" s="1185"/>
      <c r="DI5" s="1185"/>
      <c r="DJ5" s="1185"/>
      <c r="DK5" s="1186"/>
      <c r="DL5" s="1184" t="s">
        <v>382</v>
      </c>
      <c r="DM5" s="1185"/>
      <c r="DN5" s="1185"/>
      <c r="DO5" s="1185"/>
      <c r="DP5" s="1186"/>
      <c r="DQ5" s="1087" t="s">
        <v>383</v>
      </c>
      <c r="DR5" s="1088"/>
      <c r="DS5" s="1088"/>
      <c r="DT5" s="1088"/>
      <c r="DU5" s="1089"/>
      <c r="DV5" s="1087" t="s">
        <v>374</v>
      </c>
      <c r="DW5" s="1088"/>
      <c r="DX5" s="1088"/>
      <c r="DY5" s="1088"/>
      <c r="DZ5" s="1103"/>
      <c r="EA5" s="251"/>
    </row>
    <row r="6" spans="1:131" s="252" customFormat="1" ht="26.25" customHeight="1" thickBot="1">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200"/>
      <c r="AG6" s="1091"/>
      <c r="AH6" s="1091"/>
      <c r="AI6" s="1091"/>
      <c r="AJ6" s="1104"/>
      <c r="AK6" s="1091"/>
      <c r="AL6" s="1091"/>
      <c r="AM6" s="1091"/>
      <c r="AN6" s="1091"/>
      <c r="AO6" s="1092"/>
      <c r="AP6" s="1090"/>
      <c r="AQ6" s="1091"/>
      <c r="AR6" s="1091"/>
      <c r="AS6" s="1091"/>
      <c r="AT6" s="1092"/>
      <c r="AU6" s="1090"/>
      <c r="AV6" s="1091"/>
      <c r="AW6" s="1091"/>
      <c r="AX6" s="1091"/>
      <c r="AY6" s="1104"/>
      <c r="AZ6" s="249"/>
      <c r="BA6" s="249"/>
      <c r="BB6" s="249"/>
      <c r="BC6" s="249"/>
      <c r="BD6" s="249"/>
      <c r="BE6" s="250"/>
      <c r="BF6" s="250"/>
      <c r="BG6" s="250"/>
      <c r="BH6" s="250"/>
      <c r="BI6" s="250"/>
      <c r="BJ6" s="250"/>
      <c r="BK6" s="250"/>
      <c r="BL6" s="250"/>
      <c r="BM6" s="250"/>
      <c r="BN6" s="250"/>
      <c r="BO6" s="250"/>
      <c r="BP6" s="250"/>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7"/>
      <c r="DH6" s="1188"/>
      <c r="DI6" s="1188"/>
      <c r="DJ6" s="1188"/>
      <c r="DK6" s="1189"/>
      <c r="DL6" s="1187"/>
      <c r="DM6" s="1188"/>
      <c r="DN6" s="1188"/>
      <c r="DO6" s="1188"/>
      <c r="DP6" s="1189"/>
      <c r="DQ6" s="1090"/>
      <c r="DR6" s="1091"/>
      <c r="DS6" s="1091"/>
      <c r="DT6" s="1091"/>
      <c r="DU6" s="1092"/>
      <c r="DV6" s="1090"/>
      <c r="DW6" s="1091"/>
      <c r="DX6" s="1091"/>
      <c r="DY6" s="1091"/>
      <c r="DZ6" s="1104"/>
      <c r="EA6" s="251"/>
    </row>
    <row r="7" spans="1:131" s="252" customFormat="1" ht="26.25" customHeight="1" thickTop="1">
      <c r="A7" s="255">
        <v>1</v>
      </c>
      <c r="B7" s="1136" t="s">
        <v>384</v>
      </c>
      <c r="C7" s="1137"/>
      <c r="D7" s="1137"/>
      <c r="E7" s="1137"/>
      <c r="F7" s="1137"/>
      <c r="G7" s="1137"/>
      <c r="H7" s="1137"/>
      <c r="I7" s="1137"/>
      <c r="J7" s="1137"/>
      <c r="K7" s="1137"/>
      <c r="L7" s="1137"/>
      <c r="M7" s="1137"/>
      <c r="N7" s="1137"/>
      <c r="O7" s="1137"/>
      <c r="P7" s="1138"/>
      <c r="Q7" s="1190">
        <v>12664</v>
      </c>
      <c r="R7" s="1191"/>
      <c r="S7" s="1191"/>
      <c r="T7" s="1191"/>
      <c r="U7" s="1191"/>
      <c r="V7" s="1191">
        <v>11827</v>
      </c>
      <c r="W7" s="1191"/>
      <c r="X7" s="1191"/>
      <c r="Y7" s="1191"/>
      <c r="Z7" s="1191"/>
      <c r="AA7" s="1191">
        <v>837</v>
      </c>
      <c r="AB7" s="1191"/>
      <c r="AC7" s="1191"/>
      <c r="AD7" s="1191"/>
      <c r="AE7" s="1192"/>
      <c r="AF7" s="1193">
        <v>816</v>
      </c>
      <c r="AG7" s="1194"/>
      <c r="AH7" s="1194"/>
      <c r="AI7" s="1194"/>
      <c r="AJ7" s="1195"/>
      <c r="AK7" s="1177">
        <v>491</v>
      </c>
      <c r="AL7" s="1178"/>
      <c r="AM7" s="1178"/>
      <c r="AN7" s="1178"/>
      <c r="AO7" s="1178"/>
      <c r="AP7" s="1178">
        <v>11027</v>
      </c>
      <c r="AQ7" s="1178"/>
      <c r="AR7" s="1178"/>
      <c r="AS7" s="1178"/>
      <c r="AT7" s="1178"/>
      <c r="AU7" s="1179"/>
      <c r="AV7" s="1179"/>
      <c r="AW7" s="1179"/>
      <c r="AX7" s="1179"/>
      <c r="AY7" s="1180"/>
      <c r="AZ7" s="249"/>
      <c r="BA7" s="249"/>
      <c r="BB7" s="249"/>
      <c r="BC7" s="249"/>
      <c r="BD7" s="249"/>
      <c r="BE7" s="250"/>
      <c r="BF7" s="250"/>
      <c r="BG7" s="250"/>
      <c r="BH7" s="250"/>
      <c r="BI7" s="250"/>
      <c r="BJ7" s="250"/>
      <c r="BK7" s="250"/>
      <c r="BL7" s="250"/>
      <c r="BM7" s="250"/>
      <c r="BN7" s="250"/>
      <c r="BO7" s="250"/>
      <c r="BP7" s="250"/>
      <c r="BQ7" s="256">
        <v>1</v>
      </c>
      <c r="BR7" s="257"/>
      <c r="BS7" s="1181" t="s">
        <v>595</v>
      </c>
      <c r="BT7" s="1182"/>
      <c r="BU7" s="1182"/>
      <c r="BV7" s="1182"/>
      <c r="BW7" s="1182"/>
      <c r="BX7" s="1182"/>
      <c r="BY7" s="1182"/>
      <c r="BZ7" s="1182"/>
      <c r="CA7" s="1182"/>
      <c r="CB7" s="1182"/>
      <c r="CC7" s="1182"/>
      <c r="CD7" s="1182"/>
      <c r="CE7" s="1182"/>
      <c r="CF7" s="1182"/>
      <c r="CG7" s="1183"/>
      <c r="CH7" s="1174">
        <v>-2</v>
      </c>
      <c r="CI7" s="1175"/>
      <c r="CJ7" s="1175"/>
      <c r="CK7" s="1175"/>
      <c r="CL7" s="1176"/>
      <c r="CM7" s="1174">
        <v>24</v>
      </c>
      <c r="CN7" s="1175"/>
      <c r="CO7" s="1175"/>
      <c r="CP7" s="1175"/>
      <c r="CQ7" s="1176"/>
      <c r="CR7" s="1174">
        <v>3</v>
      </c>
      <c r="CS7" s="1175"/>
      <c r="CT7" s="1175"/>
      <c r="CU7" s="1175"/>
      <c r="CV7" s="1176"/>
      <c r="CW7" s="1174" t="s">
        <v>579</v>
      </c>
      <c r="CX7" s="1175"/>
      <c r="CY7" s="1175"/>
      <c r="CZ7" s="1175"/>
      <c r="DA7" s="1176"/>
      <c r="DB7" s="1174">
        <v>20</v>
      </c>
      <c r="DC7" s="1175"/>
      <c r="DD7" s="1175"/>
      <c r="DE7" s="1175"/>
      <c r="DF7" s="1176"/>
      <c r="DG7" s="1174" t="s">
        <v>579</v>
      </c>
      <c r="DH7" s="1175"/>
      <c r="DI7" s="1175"/>
      <c r="DJ7" s="1175"/>
      <c r="DK7" s="1176"/>
      <c r="DL7" s="1174" t="s">
        <v>579</v>
      </c>
      <c r="DM7" s="1175"/>
      <c r="DN7" s="1175"/>
      <c r="DO7" s="1175"/>
      <c r="DP7" s="1176"/>
      <c r="DQ7" s="1174" t="s">
        <v>581</v>
      </c>
      <c r="DR7" s="1175"/>
      <c r="DS7" s="1175"/>
      <c r="DT7" s="1175"/>
      <c r="DU7" s="1176"/>
      <c r="DV7" s="1201"/>
      <c r="DW7" s="1202"/>
      <c r="DX7" s="1202"/>
      <c r="DY7" s="1202"/>
      <c r="DZ7" s="1203"/>
      <c r="EA7" s="251"/>
    </row>
    <row r="8" spans="1:131" s="252" customFormat="1" ht="26.25" customHeight="1">
      <c r="A8" s="258">
        <v>2</v>
      </c>
      <c r="B8" s="1123" t="s">
        <v>385</v>
      </c>
      <c r="C8" s="1124"/>
      <c r="D8" s="1124"/>
      <c r="E8" s="1124"/>
      <c r="F8" s="1124"/>
      <c r="G8" s="1124"/>
      <c r="H8" s="1124"/>
      <c r="I8" s="1124"/>
      <c r="J8" s="1124"/>
      <c r="K8" s="1124"/>
      <c r="L8" s="1124"/>
      <c r="M8" s="1124"/>
      <c r="N8" s="1124"/>
      <c r="O8" s="1124"/>
      <c r="P8" s="1125"/>
      <c r="Q8" s="1129">
        <v>8</v>
      </c>
      <c r="R8" s="1130"/>
      <c r="S8" s="1130"/>
      <c r="T8" s="1130"/>
      <c r="U8" s="1130"/>
      <c r="V8" s="1130">
        <v>123</v>
      </c>
      <c r="W8" s="1130"/>
      <c r="X8" s="1130"/>
      <c r="Y8" s="1130"/>
      <c r="Z8" s="1130"/>
      <c r="AA8" s="1130">
        <v>-116</v>
      </c>
      <c r="AB8" s="1130"/>
      <c r="AC8" s="1130"/>
      <c r="AD8" s="1130"/>
      <c r="AE8" s="1131"/>
      <c r="AF8" s="1105">
        <v>-116</v>
      </c>
      <c r="AG8" s="1106"/>
      <c r="AH8" s="1106"/>
      <c r="AI8" s="1106"/>
      <c r="AJ8" s="1107"/>
      <c r="AK8" s="1172" t="s">
        <v>579</v>
      </c>
      <c r="AL8" s="1173"/>
      <c r="AM8" s="1173"/>
      <c r="AN8" s="1173"/>
      <c r="AO8" s="1173"/>
      <c r="AP8" s="1173" t="s">
        <v>579</v>
      </c>
      <c r="AQ8" s="1173"/>
      <c r="AR8" s="1173"/>
      <c r="AS8" s="1173"/>
      <c r="AT8" s="1173"/>
      <c r="AU8" s="1170"/>
      <c r="AV8" s="1170"/>
      <c r="AW8" s="1170"/>
      <c r="AX8" s="1170"/>
      <c r="AY8" s="1171"/>
      <c r="AZ8" s="249"/>
      <c r="BA8" s="249"/>
      <c r="BB8" s="249"/>
      <c r="BC8" s="249"/>
      <c r="BD8" s="249"/>
      <c r="BE8" s="250"/>
      <c r="BF8" s="250"/>
      <c r="BG8" s="250"/>
      <c r="BH8" s="250"/>
      <c r="BI8" s="250"/>
      <c r="BJ8" s="250"/>
      <c r="BK8" s="250"/>
      <c r="BL8" s="250"/>
      <c r="BM8" s="250"/>
      <c r="BN8" s="250"/>
      <c r="BO8" s="250"/>
      <c r="BP8" s="250"/>
      <c r="BQ8" s="259">
        <v>2</v>
      </c>
      <c r="BR8" s="260"/>
      <c r="BS8" s="1100" t="s">
        <v>596</v>
      </c>
      <c r="BT8" s="1101"/>
      <c r="BU8" s="1101"/>
      <c r="BV8" s="1101"/>
      <c r="BW8" s="1101"/>
      <c r="BX8" s="1101"/>
      <c r="BY8" s="1101"/>
      <c r="BZ8" s="1101"/>
      <c r="CA8" s="1101"/>
      <c r="CB8" s="1101"/>
      <c r="CC8" s="1101"/>
      <c r="CD8" s="1101"/>
      <c r="CE8" s="1101"/>
      <c r="CF8" s="1101"/>
      <c r="CG8" s="1102"/>
      <c r="CH8" s="1075">
        <v>7</v>
      </c>
      <c r="CI8" s="1076"/>
      <c r="CJ8" s="1076"/>
      <c r="CK8" s="1076"/>
      <c r="CL8" s="1077"/>
      <c r="CM8" s="1075">
        <v>16</v>
      </c>
      <c r="CN8" s="1076"/>
      <c r="CO8" s="1076"/>
      <c r="CP8" s="1076"/>
      <c r="CQ8" s="1077"/>
      <c r="CR8" s="1075">
        <v>2</v>
      </c>
      <c r="CS8" s="1076"/>
      <c r="CT8" s="1076"/>
      <c r="CU8" s="1076"/>
      <c r="CV8" s="1077"/>
      <c r="CW8" s="1075" t="s">
        <v>598</v>
      </c>
      <c r="CX8" s="1076"/>
      <c r="CY8" s="1076"/>
      <c r="CZ8" s="1076"/>
      <c r="DA8" s="1077"/>
      <c r="DB8" s="1075">
        <v>10</v>
      </c>
      <c r="DC8" s="1076"/>
      <c r="DD8" s="1076"/>
      <c r="DE8" s="1076"/>
      <c r="DF8" s="1077"/>
      <c r="DG8" s="1075" t="s">
        <v>579</v>
      </c>
      <c r="DH8" s="1076"/>
      <c r="DI8" s="1076"/>
      <c r="DJ8" s="1076"/>
      <c r="DK8" s="1077"/>
      <c r="DL8" s="1075" t="s">
        <v>579</v>
      </c>
      <c r="DM8" s="1076"/>
      <c r="DN8" s="1076"/>
      <c r="DO8" s="1076"/>
      <c r="DP8" s="1077"/>
      <c r="DQ8" s="1075" t="s">
        <v>579</v>
      </c>
      <c r="DR8" s="1076"/>
      <c r="DS8" s="1076"/>
      <c r="DT8" s="1076"/>
      <c r="DU8" s="1077"/>
      <c r="DV8" s="1078"/>
      <c r="DW8" s="1079"/>
      <c r="DX8" s="1079"/>
      <c r="DY8" s="1079"/>
      <c r="DZ8" s="1080"/>
      <c r="EA8" s="251"/>
    </row>
    <row r="9" spans="1:131" s="252" customFormat="1" ht="26.25" customHeight="1">
      <c r="A9" s="258">
        <v>3</v>
      </c>
      <c r="B9" s="1123" t="s">
        <v>386</v>
      </c>
      <c r="C9" s="1124"/>
      <c r="D9" s="1124"/>
      <c r="E9" s="1124"/>
      <c r="F9" s="1124"/>
      <c r="G9" s="1124"/>
      <c r="H9" s="1124"/>
      <c r="I9" s="1124"/>
      <c r="J9" s="1124"/>
      <c r="K9" s="1124"/>
      <c r="L9" s="1124"/>
      <c r="M9" s="1124"/>
      <c r="N9" s="1124"/>
      <c r="O9" s="1124"/>
      <c r="P9" s="1125"/>
      <c r="Q9" s="1129">
        <v>1</v>
      </c>
      <c r="R9" s="1130"/>
      <c r="S9" s="1130"/>
      <c r="T9" s="1130"/>
      <c r="U9" s="1130"/>
      <c r="V9" s="1130">
        <v>0</v>
      </c>
      <c r="W9" s="1130"/>
      <c r="X9" s="1130"/>
      <c r="Y9" s="1130"/>
      <c r="Z9" s="1130"/>
      <c r="AA9" s="1130">
        <v>1</v>
      </c>
      <c r="AB9" s="1130"/>
      <c r="AC9" s="1130"/>
      <c r="AD9" s="1130"/>
      <c r="AE9" s="1131"/>
      <c r="AF9" s="1105">
        <v>1</v>
      </c>
      <c r="AG9" s="1106"/>
      <c r="AH9" s="1106"/>
      <c r="AI9" s="1106"/>
      <c r="AJ9" s="1107"/>
      <c r="AK9" s="1172" t="s">
        <v>579</v>
      </c>
      <c r="AL9" s="1173"/>
      <c r="AM9" s="1173"/>
      <c r="AN9" s="1173"/>
      <c r="AO9" s="1173"/>
      <c r="AP9" s="1173" t="s">
        <v>579</v>
      </c>
      <c r="AQ9" s="1173"/>
      <c r="AR9" s="1173"/>
      <c r="AS9" s="1173"/>
      <c r="AT9" s="1173"/>
      <c r="AU9" s="1170"/>
      <c r="AV9" s="1170"/>
      <c r="AW9" s="1170"/>
      <c r="AX9" s="1170"/>
      <c r="AY9" s="1171"/>
      <c r="AZ9" s="249"/>
      <c r="BA9" s="249"/>
      <c r="BB9" s="249"/>
      <c r="BC9" s="249"/>
      <c r="BD9" s="249"/>
      <c r="BE9" s="250"/>
      <c r="BF9" s="250"/>
      <c r="BG9" s="250"/>
      <c r="BH9" s="250"/>
      <c r="BI9" s="250"/>
      <c r="BJ9" s="250"/>
      <c r="BK9" s="250"/>
      <c r="BL9" s="250"/>
      <c r="BM9" s="250"/>
      <c r="BN9" s="250"/>
      <c r="BO9" s="250"/>
      <c r="BP9" s="250"/>
      <c r="BQ9" s="259">
        <v>3</v>
      </c>
      <c r="BR9" s="260"/>
      <c r="BS9" s="1100" t="s">
        <v>597</v>
      </c>
      <c r="BT9" s="1101"/>
      <c r="BU9" s="1101"/>
      <c r="BV9" s="1101"/>
      <c r="BW9" s="1101"/>
      <c r="BX9" s="1101"/>
      <c r="BY9" s="1101"/>
      <c r="BZ9" s="1101"/>
      <c r="CA9" s="1101"/>
      <c r="CB9" s="1101"/>
      <c r="CC9" s="1101"/>
      <c r="CD9" s="1101"/>
      <c r="CE9" s="1101"/>
      <c r="CF9" s="1101"/>
      <c r="CG9" s="1102"/>
      <c r="CH9" s="1075">
        <v>4</v>
      </c>
      <c r="CI9" s="1076"/>
      <c r="CJ9" s="1076"/>
      <c r="CK9" s="1076"/>
      <c r="CL9" s="1077"/>
      <c r="CM9" s="1075">
        <v>41</v>
      </c>
      <c r="CN9" s="1076"/>
      <c r="CO9" s="1076"/>
      <c r="CP9" s="1076"/>
      <c r="CQ9" s="1077"/>
      <c r="CR9" s="1075">
        <v>3</v>
      </c>
      <c r="CS9" s="1076"/>
      <c r="CT9" s="1076"/>
      <c r="CU9" s="1076"/>
      <c r="CV9" s="1077"/>
      <c r="CW9" s="1075" t="s">
        <v>579</v>
      </c>
      <c r="CX9" s="1076"/>
      <c r="CY9" s="1076"/>
      <c r="CZ9" s="1076"/>
      <c r="DA9" s="1077"/>
      <c r="DB9" s="1075" t="s">
        <v>579</v>
      </c>
      <c r="DC9" s="1076"/>
      <c r="DD9" s="1076"/>
      <c r="DE9" s="1076"/>
      <c r="DF9" s="1077"/>
      <c r="DG9" s="1075" t="s">
        <v>579</v>
      </c>
      <c r="DH9" s="1076"/>
      <c r="DI9" s="1076"/>
      <c r="DJ9" s="1076"/>
      <c r="DK9" s="1077"/>
      <c r="DL9" s="1075" t="s">
        <v>579</v>
      </c>
      <c r="DM9" s="1076"/>
      <c r="DN9" s="1076"/>
      <c r="DO9" s="1076"/>
      <c r="DP9" s="1077"/>
      <c r="DQ9" s="1075" t="s">
        <v>579</v>
      </c>
      <c r="DR9" s="1076"/>
      <c r="DS9" s="1076"/>
      <c r="DT9" s="1076"/>
      <c r="DU9" s="1077"/>
      <c r="DV9" s="1078"/>
      <c r="DW9" s="1079"/>
      <c r="DX9" s="1079"/>
      <c r="DY9" s="1079"/>
      <c r="DZ9" s="1080"/>
      <c r="EA9" s="251"/>
    </row>
    <row r="10" spans="1:131" s="252" customFormat="1" ht="26.25" customHeight="1">
      <c r="A10" s="258">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2"/>
      <c r="AL10" s="1173"/>
      <c r="AM10" s="1173"/>
      <c r="AN10" s="1173"/>
      <c r="AO10" s="1173"/>
      <c r="AP10" s="1173"/>
      <c r="AQ10" s="1173"/>
      <c r="AR10" s="1173"/>
      <c r="AS10" s="1173"/>
      <c r="AT10" s="1173"/>
      <c r="AU10" s="1170"/>
      <c r="AV10" s="1170"/>
      <c r="AW10" s="1170"/>
      <c r="AX10" s="1170"/>
      <c r="AY10" s="1171"/>
      <c r="AZ10" s="249"/>
      <c r="BA10" s="249"/>
      <c r="BB10" s="249"/>
      <c r="BC10" s="249"/>
      <c r="BD10" s="249"/>
      <c r="BE10" s="250"/>
      <c r="BF10" s="250"/>
      <c r="BG10" s="250"/>
      <c r="BH10" s="250"/>
      <c r="BI10" s="250"/>
      <c r="BJ10" s="250"/>
      <c r="BK10" s="250"/>
      <c r="BL10" s="250"/>
      <c r="BM10" s="250"/>
      <c r="BN10" s="250"/>
      <c r="BO10" s="250"/>
      <c r="BP10" s="250"/>
      <c r="BQ10" s="259">
        <v>4</v>
      </c>
      <c r="BR10" s="260"/>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51"/>
    </row>
    <row r="11" spans="1:131" s="252" customFormat="1" ht="26.25" customHeight="1">
      <c r="A11" s="258">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2"/>
      <c r="AL11" s="1173"/>
      <c r="AM11" s="1173"/>
      <c r="AN11" s="1173"/>
      <c r="AO11" s="1173"/>
      <c r="AP11" s="1173"/>
      <c r="AQ11" s="1173"/>
      <c r="AR11" s="1173"/>
      <c r="AS11" s="1173"/>
      <c r="AT11" s="1173"/>
      <c r="AU11" s="1170"/>
      <c r="AV11" s="1170"/>
      <c r="AW11" s="1170"/>
      <c r="AX11" s="1170"/>
      <c r="AY11" s="1171"/>
      <c r="AZ11" s="249"/>
      <c r="BA11" s="249"/>
      <c r="BB11" s="249"/>
      <c r="BC11" s="249"/>
      <c r="BD11" s="249"/>
      <c r="BE11" s="250"/>
      <c r="BF11" s="250"/>
      <c r="BG11" s="250"/>
      <c r="BH11" s="250"/>
      <c r="BI11" s="250"/>
      <c r="BJ11" s="250"/>
      <c r="BK11" s="250"/>
      <c r="BL11" s="250"/>
      <c r="BM11" s="250"/>
      <c r="BN11" s="250"/>
      <c r="BO11" s="250"/>
      <c r="BP11" s="250"/>
      <c r="BQ11" s="259">
        <v>5</v>
      </c>
      <c r="BR11" s="260"/>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51"/>
    </row>
    <row r="12" spans="1:131" s="252" customFormat="1" ht="26.25" customHeight="1">
      <c r="A12" s="258">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2"/>
      <c r="AL12" s="1173"/>
      <c r="AM12" s="1173"/>
      <c r="AN12" s="1173"/>
      <c r="AO12" s="1173"/>
      <c r="AP12" s="1173"/>
      <c r="AQ12" s="1173"/>
      <c r="AR12" s="1173"/>
      <c r="AS12" s="1173"/>
      <c r="AT12" s="1173"/>
      <c r="AU12" s="1170"/>
      <c r="AV12" s="1170"/>
      <c r="AW12" s="1170"/>
      <c r="AX12" s="1170"/>
      <c r="AY12" s="1171"/>
      <c r="AZ12" s="249"/>
      <c r="BA12" s="249"/>
      <c r="BB12" s="249"/>
      <c r="BC12" s="249"/>
      <c r="BD12" s="249"/>
      <c r="BE12" s="250"/>
      <c r="BF12" s="250"/>
      <c r="BG12" s="250"/>
      <c r="BH12" s="250"/>
      <c r="BI12" s="250"/>
      <c r="BJ12" s="250"/>
      <c r="BK12" s="250"/>
      <c r="BL12" s="250"/>
      <c r="BM12" s="250"/>
      <c r="BN12" s="250"/>
      <c r="BO12" s="250"/>
      <c r="BP12" s="250"/>
      <c r="BQ12" s="259">
        <v>6</v>
      </c>
      <c r="BR12" s="260"/>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51"/>
    </row>
    <row r="13" spans="1:131" s="252" customFormat="1" ht="26.25" customHeight="1">
      <c r="A13" s="258">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2"/>
      <c r="AL13" s="1173"/>
      <c r="AM13" s="1173"/>
      <c r="AN13" s="1173"/>
      <c r="AO13" s="1173"/>
      <c r="AP13" s="1173"/>
      <c r="AQ13" s="1173"/>
      <c r="AR13" s="1173"/>
      <c r="AS13" s="1173"/>
      <c r="AT13" s="1173"/>
      <c r="AU13" s="1170"/>
      <c r="AV13" s="1170"/>
      <c r="AW13" s="1170"/>
      <c r="AX13" s="1170"/>
      <c r="AY13" s="1171"/>
      <c r="AZ13" s="249"/>
      <c r="BA13" s="249"/>
      <c r="BB13" s="249"/>
      <c r="BC13" s="249"/>
      <c r="BD13" s="249"/>
      <c r="BE13" s="250"/>
      <c r="BF13" s="250"/>
      <c r="BG13" s="250"/>
      <c r="BH13" s="250"/>
      <c r="BI13" s="250"/>
      <c r="BJ13" s="250"/>
      <c r="BK13" s="250"/>
      <c r="BL13" s="250"/>
      <c r="BM13" s="250"/>
      <c r="BN13" s="250"/>
      <c r="BO13" s="250"/>
      <c r="BP13" s="250"/>
      <c r="BQ13" s="259">
        <v>7</v>
      </c>
      <c r="BR13" s="260"/>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51"/>
    </row>
    <row r="14" spans="1:131" s="252" customFormat="1" ht="26.25" customHeight="1">
      <c r="A14" s="258">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2"/>
      <c r="AL14" s="1173"/>
      <c r="AM14" s="1173"/>
      <c r="AN14" s="1173"/>
      <c r="AO14" s="1173"/>
      <c r="AP14" s="1173"/>
      <c r="AQ14" s="1173"/>
      <c r="AR14" s="1173"/>
      <c r="AS14" s="1173"/>
      <c r="AT14" s="1173"/>
      <c r="AU14" s="1170"/>
      <c r="AV14" s="1170"/>
      <c r="AW14" s="1170"/>
      <c r="AX14" s="1170"/>
      <c r="AY14" s="1171"/>
      <c r="AZ14" s="249"/>
      <c r="BA14" s="249"/>
      <c r="BB14" s="249"/>
      <c r="BC14" s="249"/>
      <c r="BD14" s="249"/>
      <c r="BE14" s="250"/>
      <c r="BF14" s="250"/>
      <c r="BG14" s="250"/>
      <c r="BH14" s="250"/>
      <c r="BI14" s="250"/>
      <c r="BJ14" s="250"/>
      <c r="BK14" s="250"/>
      <c r="BL14" s="250"/>
      <c r="BM14" s="250"/>
      <c r="BN14" s="250"/>
      <c r="BO14" s="250"/>
      <c r="BP14" s="250"/>
      <c r="BQ14" s="259">
        <v>8</v>
      </c>
      <c r="BR14" s="260"/>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51"/>
    </row>
    <row r="15" spans="1:131" s="252" customFormat="1" ht="26.25" customHeight="1">
      <c r="A15" s="258">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2"/>
      <c r="AL15" s="1173"/>
      <c r="AM15" s="1173"/>
      <c r="AN15" s="1173"/>
      <c r="AO15" s="1173"/>
      <c r="AP15" s="1173"/>
      <c r="AQ15" s="1173"/>
      <c r="AR15" s="1173"/>
      <c r="AS15" s="1173"/>
      <c r="AT15" s="1173"/>
      <c r="AU15" s="1170"/>
      <c r="AV15" s="1170"/>
      <c r="AW15" s="1170"/>
      <c r="AX15" s="1170"/>
      <c r="AY15" s="1171"/>
      <c r="AZ15" s="249"/>
      <c r="BA15" s="249"/>
      <c r="BB15" s="249"/>
      <c r="BC15" s="249"/>
      <c r="BD15" s="249"/>
      <c r="BE15" s="250"/>
      <c r="BF15" s="250"/>
      <c r="BG15" s="250"/>
      <c r="BH15" s="250"/>
      <c r="BI15" s="250"/>
      <c r="BJ15" s="250"/>
      <c r="BK15" s="250"/>
      <c r="BL15" s="250"/>
      <c r="BM15" s="250"/>
      <c r="BN15" s="250"/>
      <c r="BO15" s="250"/>
      <c r="BP15" s="250"/>
      <c r="BQ15" s="259">
        <v>9</v>
      </c>
      <c r="BR15" s="260"/>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1"/>
    </row>
    <row r="16" spans="1:131" s="252" customFormat="1" ht="26.25" customHeight="1">
      <c r="A16" s="258">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2"/>
      <c r="AL16" s="1173"/>
      <c r="AM16" s="1173"/>
      <c r="AN16" s="1173"/>
      <c r="AO16" s="1173"/>
      <c r="AP16" s="1173"/>
      <c r="AQ16" s="1173"/>
      <c r="AR16" s="1173"/>
      <c r="AS16" s="1173"/>
      <c r="AT16" s="1173"/>
      <c r="AU16" s="1170"/>
      <c r="AV16" s="1170"/>
      <c r="AW16" s="1170"/>
      <c r="AX16" s="1170"/>
      <c r="AY16" s="1171"/>
      <c r="AZ16" s="249"/>
      <c r="BA16" s="249"/>
      <c r="BB16" s="249"/>
      <c r="BC16" s="249"/>
      <c r="BD16" s="249"/>
      <c r="BE16" s="250"/>
      <c r="BF16" s="250"/>
      <c r="BG16" s="250"/>
      <c r="BH16" s="250"/>
      <c r="BI16" s="250"/>
      <c r="BJ16" s="250"/>
      <c r="BK16" s="250"/>
      <c r="BL16" s="250"/>
      <c r="BM16" s="250"/>
      <c r="BN16" s="250"/>
      <c r="BO16" s="250"/>
      <c r="BP16" s="250"/>
      <c r="BQ16" s="259">
        <v>10</v>
      </c>
      <c r="BR16" s="260"/>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1"/>
    </row>
    <row r="17" spans="1:131" s="252" customFormat="1" ht="26.25" customHeight="1">
      <c r="A17" s="258">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2"/>
      <c r="AL17" s="1173"/>
      <c r="AM17" s="1173"/>
      <c r="AN17" s="1173"/>
      <c r="AO17" s="1173"/>
      <c r="AP17" s="1173"/>
      <c r="AQ17" s="1173"/>
      <c r="AR17" s="1173"/>
      <c r="AS17" s="1173"/>
      <c r="AT17" s="1173"/>
      <c r="AU17" s="1170"/>
      <c r="AV17" s="1170"/>
      <c r="AW17" s="1170"/>
      <c r="AX17" s="1170"/>
      <c r="AY17" s="1171"/>
      <c r="AZ17" s="249"/>
      <c r="BA17" s="249"/>
      <c r="BB17" s="249"/>
      <c r="BC17" s="249"/>
      <c r="BD17" s="249"/>
      <c r="BE17" s="250"/>
      <c r="BF17" s="250"/>
      <c r="BG17" s="250"/>
      <c r="BH17" s="250"/>
      <c r="BI17" s="250"/>
      <c r="BJ17" s="250"/>
      <c r="BK17" s="250"/>
      <c r="BL17" s="250"/>
      <c r="BM17" s="250"/>
      <c r="BN17" s="250"/>
      <c r="BO17" s="250"/>
      <c r="BP17" s="250"/>
      <c r="BQ17" s="259">
        <v>11</v>
      </c>
      <c r="BR17" s="260"/>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1"/>
    </row>
    <row r="18" spans="1:131" s="252" customFormat="1" ht="26.25" customHeight="1">
      <c r="A18" s="258">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2"/>
      <c r="AL18" s="1173"/>
      <c r="AM18" s="1173"/>
      <c r="AN18" s="1173"/>
      <c r="AO18" s="1173"/>
      <c r="AP18" s="1173"/>
      <c r="AQ18" s="1173"/>
      <c r="AR18" s="1173"/>
      <c r="AS18" s="1173"/>
      <c r="AT18" s="1173"/>
      <c r="AU18" s="1170"/>
      <c r="AV18" s="1170"/>
      <c r="AW18" s="1170"/>
      <c r="AX18" s="1170"/>
      <c r="AY18" s="1171"/>
      <c r="AZ18" s="249"/>
      <c r="BA18" s="249"/>
      <c r="BB18" s="249"/>
      <c r="BC18" s="249"/>
      <c r="BD18" s="249"/>
      <c r="BE18" s="250"/>
      <c r="BF18" s="250"/>
      <c r="BG18" s="250"/>
      <c r="BH18" s="250"/>
      <c r="BI18" s="250"/>
      <c r="BJ18" s="250"/>
      <c r="BK18" s="250"/>
      <c r="BL18" s="250"/>
      <c r="BM18" s="250"/>
      <c r="BN18" s="250"/>
      <c r="BO18" s="250"/>
      <c r="BP18" s="250"/>
      <c r="BQ18" s="259">
        <v>12</v>
      </c>
      <c r="BR18" s="260"/>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1"/>
    </row>
    <row r="19" spans="1:131" s="252" customFormat="1" ht="26.25" customHeight="1">
      <c r="A19" s="258">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2"/>
      <c r="AL19" s="1173"/>
      <c r="AM19" s="1173"/>
      <c r="AN19" s="1173"/>
      <c r="AO19" s="1173"/>
      <c r="AP19" s="1173"/>
      <c r="AQ19" s="1173"/>
      <c r="AR19" s="1173"/>
      <c r="AS19" s="1173"/>
      <c r="AT19" s="1173"/>
      <c r="AU19" s="1170"/>
      <c r="AV19" s="1170"/>
      <c r="AW19" s="1170"/>
      <c r="AX19" s="1170"/>
      <c r="AY19" s="1171"/>
      <c r="AZ19" s="249"/>
      <c r="BA19" s="249"/>
      <c r="BB19" s="249"/>
      <c r="BC19" s="249"/>
      <c r="BD19" s="249"/>
      <c r="BE19" s="250"/>
      <c r="BF19" s="250"/>
      <c r="BG19" s="250"/>
      <c r="BH19" s="250"/>
      <c r="BI19" s="250"/>
      <c r="BJ19" s="250"/>
      <c r="BK19" s="250"/>
      <c r="BL19" s="250"/>
      <c r="BM19" s="250"/>
      <c r="BN19" s="250"/>
      <c r="BO19" s="250"/>
      <c r="BP19" s="250"/>
      <c r="BQ19" s="259">
        <v>13</v>
      </c>
      <c r="BR19" s="260"/>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1"/>
    </row>
    <row r="20" spans="1:131" s="252" customFormat="1" ht="26.25" customHeight="1">
      <c r="A20" s="258">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2"/>
      <c r="AL20" s="1173"/>
      <c r="AM20" s="1173"/>
      <c r="AN20" s="1173"/>
      <c r="AO20" s="1173"/>
      <c r="AP20" s="1173"/>
      <c r="AQ20" s="1173"/>
      <c r="AR20" s="1173"/>
      <c r="AS20" s="1173"/>
      <c r="AT20" s="1173"/>
      <c r="AU20" s="1170"/>
      <c r="AV20" s="1170"/>
      <c r="AW20" s="1170"/>
      <c r="AX20" s="1170"/>
      <c r="AY20" s="1171"/>
      <c r="AZ20" s="249"/>
      <c r="BA20" s="249"/>
      <c r="BB20" s="249"/>
      <c r="BC20" s="249"/>
      <c r="BD20" s="249"/>
      <c r="BE20" s="250"/>
      <c r="BF20" s="250"/>
      <c r="BG20" s="250"/>
      <c r="BH20" s="250"/>
      <c r="BI20" s="250"/>
      <c r="BJ20" s="250"/>
      <c r="BK20" s="250"/>
      <c r="BL20" s="250"/>
      <c r="BM20" s="250"/>
      <c r="BN20" s="250"/>
      <c r="BO20" s="250"/>
      <c r="BP20" s="250"/>
      <c r="BQ20" s="259">
        <v>14</v>
      </c>
      <c r="BR20" s="260"/>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1"/>
    </row>
    <row r="21" spans="1:131" s="252" customFormat="1" ht="26.25" customHeight="1" thickBot="1">
      <c r="A21" s="258">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2"/>
      <c r="AL21" s="1173"/>
      <c r="AM21" s="1173"/>
      <c r="AN21" s="1173"/>
      <c r="AO21" s="1173"/>
      <c r="AP21" s="1173"/>
      <c r="AQ21" s="1173"/>
      <c r="AR21" s="1173"/>
      <c r="AS21" s="1173"/>
      <c r="AT21" s="1173"/>
      <c r="AU21" s="1170"/>
      <c r="AV21" s="1170"/>
      <c r="AW21" s="1170"/>
      <c r="AX21" s="1170"/>
      <c r="AY21" s="1171"/>
      <c r="AZ21" s="249"/>
      <c r="BA21" s="249"/>
      <c r="BB21" s="249"/>
      <c r="BC21" s="249"/>
      <c r="BD21" s="249"/>
      <c r="BE21" s="250"/>
      <c r="BF21" s="250"/>
      <c r="BG21" s="250"/>
      <c r="BH21" s="250"/>
      <c r="BI21" s="250"/>
      <c r="BJ21" s="250"/>
      <c r="BK21" s="250"/>
      <c r="BL21" s="250"/>
      <c r="BM21" s="250"/>
      <c r="BN21" s="250"/>
      <c r="BO21" s="250"/>
      <c r="BP21" s="250"/>
      <c r="BQ21" s="259">
        <v>15</v>
      </c>
      <c r="BR21" s="260"/>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1"/>
    </row>
    <row r="22" spans="1:131" s="252" customFormat="1" ht="26.25" customHeight="1">
      <c r="A22" s="258">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5"/>
      <c r="AG22" s="1106"/>
      <c r="AH22" s="1106"/>
      <c r="AI22" s="1106"/>
      <c r="AJ22" s="1107"/>
      <c r="AK22" s="1163"/>
      <c r="AL22" s="1164"/>
      <c r="AM22" s="1164"/>
      <c r="AN22" s="1164"/>
      <c r="AO22" s="1164"/>
      <c r="AP22" s="1164"/>
      <c r="AQ22" s="1164"/>
      <c r="AR22" s="1164"/>
      <c r="AS22" s="1164"/>
      <c r="AT22" s="1164"/>
      <c r="AU22" s="1165"/>
      <c r="AV22" s="1165"/>
      <c r="AW22" s="1165"/>
      <c r="AX22" s="1165"/>
      <c r="AY22" s="1166"/>
      <c r="AZ22" s="1121" t="s">
        <v>387</v>
      </c>
      <c r="BA22" s="1121"/>
      <c r="BB22" s="1121"/>
      <c r="BC22" s="1121"/>
      <c r="BD22" s="1122"/>
      <c r="BE22" s="250"/>
      <c r="BF22" s="250"/>
      <c r="BG22" s="250"/>
      <c r="BH22" s="250"/>
      <c r="BI22" s="250"/>
      <c r="BJ22" s="250"/>
      <c r="BK22" s="250"/>
      <c r="BL22" s="250"/>
      <c r="BM22" s="250"/>
      <c r="BN22" s="250"/>
      <c r="BO22" s="250"/>
      <c r="BP22" s="250"/>
      <c r="BQ22" s="259">
        <v>16</v>
      </c>
      <c r="BR22" s="260"/>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1"/>
    </row>
    <row r="23" spans="1:131" s="252" customFormat="1" ht="26.25" customHeight="1" thickBot="1">
      <c r="A23" s="261" t="s">
        <v>388</v>
      </c>
      <c r="B23" s="1030" t="s">
        <v>389</v>
      </c>
      <c r="C23" s="1031"/>
      <c r="D23" s="1031"/>
      <c r="E23" s="1031"/>
      <c r="F23" s="1031"/>
      <c r="G23" s="1031"/>
      <c r="H23" s="1031"/>
      <c r="I23" s="1031"/>
      <c r="J23" s="1031"/>
      <c r="K23" s="1031"/>
      <c r="L23" s="1031"/>
      <c r="M23" s="1031"/>
      <c r="N23" s="1031"/>
      <c r="O23" s="1031"/>
      <c r="P23" s="1032"/>
      <c r="Q23" s="1154">
        <v>12549</v>
      </c>
      <c r="R23" s="1155"/>
      <c r="S23" s="1155"/>
      <c r="T23" s="1155"/>
      <c r="U23" s="1155"/>
      <c r="V23" s="1155">
        <v>11827</v>
      </c>
      <c r="W23" s="1155"/>
      <c r="X23" s="1155"/>
      <c r="Y23" s="1155"/>
      <c r="Z23" s="1155"/>
      <c r="AA23" s="1155">
        <v>722</v>
      </c>
      <c r="AB23" s="1155"/>
      <c r="AC23" s="1155"/>
      <c r="AD23" s="1155"/>
      <c r="AE23" s="1156"/>
      <c r="AF23" s="1157">
        <v>701</v>
      </c>
      <c r="AG23" s="1155"/>
      <c r="AH23" s="1155"/>
      <c r="AI23" s="1155"/>
      <c r="AJ23" s="1158"/>
      <c r="AK23" s="1159"/>
      <c r="AL23" s="1160"/>
      <c r="AM23" s="1160"/>
      <c r="AN23" s="1160"/>
      <c r="AO23" s="1160"/>
      <c r="AP23" s="1155">
        <v>11027</v>
      </c>
      <c r="AQ23" s="1155"/>
      <c r="AR23" s="1155"/>
      <c r="AS23" s="1155"/>
      <c r="AT23" s="1155"/>
      <c r="AU23" s="1161"/>
      <c r="AV23" s="1161"/>
      <c r="AW23" s="1161"/>
      <c r="AX23" s="1161"/>
      <c r="AY23" s="1162"/>
      <c r="AZ23" s="1151" t="s">
        <v>128</v>
      </c>
      <c r="BA23" s="1152"/>
      <c r="BB23" s="1152"/>
      <c r="BC23" s="1152"/>
      <c r="BD23" s="1153"/>
      <c r="BE23" s="250"/>
      <c r="BF23" s="250"/>
      <c r="BG23" s="250"/>
      <c r="BH23" s="250"/>
      <c r="BI23" s="250"/>
      <c r="BJ23" s="250"/>
      <c r="BK23" s="250"/>
      <c r="BL23" s="250"/>
      <c r="BM23" s="250"/>
      <c r="BN23" s="250"/>
      <c r="BO23" s="250"/>
      <c r="BP23" s="250"/>
      <c r="BQ23" s="259">
        <v>17</v>
      </c>
      <c r="BR23" s="260"/>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1"/>
    </row>
    <row r="24" spans="1:131" s="252" customFormat="1" ht="26.25" customHeight="1">
      <c r="A24" s="1150" t="s">
        <v>390</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49"/>
      <c r="BA24" s="249"/>
      <c r="BB24" s="249"/>
      <c r="BC24" s="249"/>
      <c r="BD24" s="249"/>
      <c r="BE24" s="250"/>
      <c r="BF24" s="250"/>
      <c r="BG24" s="250"/>
      <c r="BH24" s="250"/>
      <c r="BI24" s="250"/>
      <c r="BJ24" s="250"/>
      <c r="BK24" s="250"/>
      <c r="BL24" s="250"/>
      <c r="BM24" s="250"/>
      <c r="BN24" s="250"/>
      <c r="BO24" s="250"/>
      <c r="BP24" s="250"/>
      <c r="BQ24" s="259">
        <v>18</v>
      </c>
      <c r="BR24" s="260"/>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1"/>
    </row>
    <row r="25" spans="1:131" s="244" customFormat="1" ht="26.25" customHeight="1" thickBot="1">
      <c r="A25" s="1149" t="s">
        <v>391</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49"/>
      <c r="BK25" s="249"/>
      <c r="BL25" s="249"/>
      <c r="BM25" s="249"/>
      <c r="BN25" s="249"/>
      <c r="BO25" s="262"/>
      <c r="BP25" s="262"/>
      <c r="BQ25" s="259">
        <v>19</v>
      </c>
      <c r="BR25" s="260"/>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3"/>
    </row>
    <row r="26" spans="1:131" s="244" customFormat="1" ht="26.25" customHeight="1">
      <c r="A26" s="1081" t="s">
        <v>367</v>
      </c>
      <c r="B26" s="1082"/>
      <c r="C26" s="1082"/>
      <c r="D26" s="1082"/>
      <c r="E26" s="1082"/>
      <c r="F26" s="1082"/>
      <c r="G26" s="1082"/>
      <c r="H26" s="1082"/>
      <c r="I26" s="1082"/>
      <c r="J26" s="1082"/>
      <c r="K26" s="1082"/>
      <c r="L26" s="1082"/>
      <c r="M26" s="1082"/>
      <c r="N26" s="1082"/>
      <c r="O26" s="1082"/>
      <c r="P26" s="1083"/>
      <c r="Q26" s="1087" t="s">
        <v>392</v>
      </c>
      <c r="R26" s="1088"/>
      <c r="S26" s="1088"/>
      <c r="T26" s="1088"/>
      <c r="U26" s="1089"/>
      <c r="V26" s="1087" t="s">
        <v>393</v>
      </c>
      <c r="W26" s="1088"/>
      <c r="X26" s="1088"/>
      <c r="Y26" s="1088"/>
      <c r="Z26" s="1089"/>
      <c r="AA26" s="1087" t="s">
        <v>394</v>
      </c>
      <c r="AB26" s="1088"/>
      <c r="AC26" s="1088"/>
      <c r="AD26" s="1088"/>
      <c r="AE26" s="1088"/>
      <c r="AF26" s="1145" t="s">
        <v>395</v>
      </c>
      <c r="AG26" s="1094"/>
      <c r="AH26" s="1094"/>
      <c r="AI26" s="1094"/>
      <c r="AJ26" s="1146"/>
      <c r="AK26" s="1088" t="s">
        <v>396</v>
      </c>
      <c r="AL26" s="1088"/>
      <c r="AM26" s="1088"/>
      <c r="AN26" s="1088"/>
      <c r="AO26" s="1089"/>
      <c r="AP26" s="1087" t="s">
        <v>397</v>
      </c>
      <c r="AQ26" s="1088"/>
      <c r="AR26" s="1088"/>
      <c r="AS26" s="1088"/>
      <c r="AT26" s="1089"/>
      <c r="AU26" s="1087" t="s">
        <v>398</v>
      </c>
      <c r="AV26" s="1088"/>
      <c r="AW26" s="1088"/>
      <c r="AX26" s="1088"/>
      <c r="AY26" s="1089"/>
      <c r="AZ26" s="1087" t="s">
        <v>399</v>
      </c>
      <c r="BA26" s="1088"/>
      <c r="BB26" s="1088"/>
      <c r="BC26" s="1088"/>
      <c r="BD26" s="1089"/>
      <c r="BE26" s="1087" t="s">
        <v>374</v>
      </c>
      <c r="BF26" s="1088"/>
      <c r="BG26" s="1088"/>
      <c r="BH26" s="1088"/>
      <c r="BI26" s="1103"/>
      <c r="BJ26" s="249"/>
      <c r="BK26" s="249"/>
      <c r="BL26" s="249"/>
      <c r="BM26" s="249"/>
      <c r="BN26" s="249"/>
      <c r="BO26" s="262"/>
      <c r="BP26" s="262"/>
      <c r="BQ26" s="259">
        <v>20</v>
      </c>
      <c r="BR26" s="260"/>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3"/>
    </row>
    <row r="27" spans="1:131" s="244" customFormat="1" ht="26.25" customHeight="1" thickBot="1">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49"/>
      <c r="BK27" s="249"/>
      <c r="BL27" s="249"/>
      <c r="BM27" s="249"/>
      <c r="BN27" s="249"/>
      <c r="BO27" s="262"/>
      <c r="BP27" s="262"/>
      <c r="BQ27" s="259">
        <v>21</v>
      </c>
      <c r="BR27" s="260"/>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3"/>
    </row>
    <row r="28" spans="1:131" s="244" customFormat="1" ht="26.25" customHeight="1" thickTop="1">
      <c r="A28" s="263">
        <v>1</v>
      </c>
      <c r="B28" s="1136" t="s">
        <v>400</v>
      </c>
      <c r="C28" s="1137"/>
      <c r="D28" s="1137"/>
      <c r="E28" s="1137"/>
      <c r="F28" s="1137"/>
      <c r="G28" s="1137"/>
      <c r="H28" s="1137"/>
      <c r="I28" s="1137"/>
      <c r="J28" s="1137"/>
      <c r="K28" s="1137"/>
      <c r="L28" s="1137"/>
      <c r="M28" s="1137"/>
      <c r="N28" s="1137"/>
      <c r="O28" s="1137"/>
      <c r="P28" s="1138"/>
      <c r="Q28" s="1139">
        <v>2471</v>
      </c>
      <c r="R28" s="1140"/>
      <c r="S28" s="1140"/>
      <c r="T28" s="1140"/>
      <c r="U28" s="1140"/>
      <c r="V28" s="1140">
        <v>2470</v>
      </c>
      <c r="W28" s="1140"/>
      <c r="X28" s="1140"/>
      <c r="Y28" s="1140"/>
      <c r="Z28" s="1140"/>
      <c r="AA28" s="1140">
        <v>2</v>
      </c>
      <c r="AB28" s="1140"/>
      <c r="AC28" s="1140"/>
      <c r="AD28" s="1140"/>
      <c r="AE28" s="1141"/>
      <c r="AF28" s="1142">
        <v>2</v>
      </c>
      <c r="AG28" s="1140"/>
      <c r="AH28" s="1140"/>
      <c r="AI28" s="1140"/>
      <c r="AJ28" s="1143"/>
      <c r="AK28" s="1144">
        <v>213</v>
      </c>
      <c r="AL28" s="1132"/>
      <c r="AM28" s="1132"/>
      <c r="AN28" s="1132"/>
      <c r="AO28" s="1132"/>
      <c r="AP28" s="1132" t="s">
        <v>579</v>
      </c>
      <c r="AQ28" s="1132"/>
      <c r="AR28" s="1132"/>
      <c r="AS28" s="1132"/>
      <c r="AT28" s="1132"/>
      <c r="AU28" s="1132" t="s">
        <v>580</v>
      </c>
      <c r="AV28" s="1132"/>
      <c r="AW28" s="1132"/>
      <c r="AX28" s="1132"/>
      <c r="AY28" s="1132"/>
      <c r="AZ28" s="1133" t="s">
        <v>579</v>
      </c>
      <c r="BA28" s="1133"/>
      <c r="BB28" s="1133"/>
      <c r="BC28" s="1133"/>
      <c r="BD28" s="1133"/>
      <c r="BE28" s="1134"/>
      <c r="BF28" s="1134"/>
      <c r="BG28" s="1134"/>
      <c r="BH28" s="1134"/>
      <c r="BI28" s="1135"/>
      <c r="BJ28" s="249"/>
      <c r="BK28" s="249"/>
      <c r="BL28" s="249"/>
      <c r="BM28" s="249"/>
      <c r="BN28" s="249"/>
      <c r="BO28" s="262"/>
      <c r="BP28" s="262"/>
      <c r="BQ28" s="259">
        <v>22</v>
      </c>
      <c r="BR28" s="260"/>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3"/>
    </row>
    <row r="29" spans="1:131" s="244" customFormat="1" ht="26.25" customHeight="1">
      <c r="A29" s="263">
        <v>2</v>
      </c>
      <c r="B29" s="1123" t="s">
        <v>401</v>
      </c>
      <c r="C29" s="1124"/>
      <c r="D29" s="1124"/>
      <c r="E29" s="1124"/>
      <c r="F29" s="1124"/>
      <c r="G29" s="1124"/>
      <c r="H29" s="1124"/>
      <c r="I29" s="1124"/>
      <c r="J29" s="1124"/>
      <c r="K29" s="1124"/>
      <c r="L29" s="1124"/>
      <c r="M29" s="1124"/>
      <c r="N29" s="1124"/>
      <c r="O29" s="1124"/>
      <c r="P29" s="1125"/>
      <c r="Q29" s="1129">
        <v>366</v>
      </c>
      <c r="R29" s="1130"/>
      <c r="S29" s="1130"/>
      <c r="T29" s="1130"/>
      <c r="U29" s="1130"/>
      <c r="V29" s="1130">
        <v>362</v>
      </c>
      <c r="W29" s="1130"/>
      <c r="X29" s="1130"/>
      <c r="Y29" s="1130"/>
      <c r="Z29" s="1130"/>
      <c r="AA29" s="1130">
        <v>4</v>
      </c>
      <c r="AB29" s="1130"/>
      <c r="AC29" s="1130"/>
      <c r="AD29" s="1130"/>
      <c r="AE29" s="1131"/>
      <c r="AF29" s="1105">
        <v>4</v>
      </c>
      <c r="AG29" s="1106"/>
      <c r="AH29" s="1106"/>
      <c r="AI29" s="1106"/>
      <c r="AJ29" s="1107"/>
      <c r="AK29" s="1066">
        <v>117</v>
      </c>
      <c r="AL29" s="1057"/>
      <c r="AM29" s="1057"/>
      <c r="AN29" s="1057"/>
      <c r="AO29" s="1057"/>
      <c r="AP29" s="1057" t="s">
        <v>580</v>
      </c>
      <c r="AQ29" s="1057"/>
      <c r="AR29" s="1057"/>
      <c r="AS29" s="1057"/>
      <c r="AT29" s="1057"/>
      <c r="AU29" s="1057" t="s">
        <v>581</v>
      </c>
      <c r="AV29" s="1057"/>
      <c r="AW29" s="1057"/>
      <c r="AX29" s="1057"/>
      <c r="AY29" s="1057"/>
      <c r="AZ29" s="1128" t="s">
        <v>579</v>
      </c>
      <c r="BA29" s="1128"/>
      <c r="BB29" s="1128"/>
      <c r="BC29" s="1128"/>
      <c r="BD29" s="1128"/>
      <c r="BE29" s="1118"/>
      <c r="BF29" s="1118"/>
      <c r="BG29" s="1118"/>
      <c r="BH29" s="1118"/>
      <c r="BI29" s="1119"/>
      <c r="BJ29" s="249"/>
      <c r="BK29" s="249"/>
      <c r="BL29" s="249"/>
      <c r="BM29" s="249"/>
      <c r="BN29" s="249"/>
      <c r="BO29" s="262"/>
      <c r="BP29" s="262"/>
      <c r="BQ29" s="259">
        <v>23</v>
      </c>
      <c r="BR29" s="260"/>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3"/>
    </row>
    <row r="30" spans="1:131" s="244" customFormat="1" ht="26.25" customHeight="1">
      <c r="A30" s="263">
        <v>3</v>
      </c>
      <c r="B30" s="1123" t="s">
        <v>402</v>
      </c>
      <c r="C30" s="1124"/>
      <c r="D30" s="1124"/>
      <c r="E30" s="1124"/>
      <c r="F30" s="1124"/>
      <c r="G30" s="1124"/>
      <c r="H30" s="1124"/>
      <c r="I30" s="1124"/>
      <c r="J30" s="1124"/>
      <c r="K30" s="1124"/>
      <c r="L30" s="1124"/>
      <c r="M30" s="1124"/>
      <c r="N30" s="1124"/>
      <c r="O30" s="1124"/>
      <c r="P30" s="1125"/>
      <c r="Q30" s="1129">
        <v>2555</v>
      </c>
      <c r="R30" s="1130"/>
      <c r="S30" s="1130"/>
      <c r="T30" s="1130"/>
      <c r="U30" s="1130"/>
      <c r="V30" s="1130">
        <v>2499</v>
      </c>
      <c r="W30" s="1130"/>
      <c r="X30" s="1130"/>
      <c r="Y30" s="1130"/>
      <c r="Z30" s="1130"/>
      <c r="AA30" s="1130">
        <v>56</v>
      </c>
      <c r="AB30" s="1130"/>
      <c r="AC30" s="1130"/>
      <c r="AD30" s="1130"/>
      <c r="AE30" s="1131"/>
      <c r="AF30" s="1105">
        <v>56</v>
      </c>
      <c r="AG30" s="1106"/>
      <c r="AH30" s="1106"/>
      <c r="AI30" s="1106"/>
      <c r="AJ30" s="1107"/>
      <c r="AK30" s="1066">
        <v>393</v>
      </c>
      <c r="AL30" s="1057"/>
      <c r="AM30" s="1057"/>
      <c r="AN30" s="1057"/>
      <c r="AO30" s="1057"/>
      <c r="AP30" s="1057" t="s">
        <v>579</v>
      </c>
      <c r="AQ30" s="1057"/>
      <c r="AR30" s="1057"/>
      <c r="AS30" s="1057"/>
      <c r="AT30" s="1057"/>
      <c r="AU30" s="1057" t="s">
        <v>579</v>
      </c>
      <c r="AV30" s="1057"/>
      <c r="AW30" s="1057"/>
      <c r="AX30" s="1057"/>
      <c r="AY30" s="1057"/>
      <c r="AZ30" s="1128" t="s">
        <v>579</v>
      </c>
      <c r="BA30" s="1128"/>
      <c r="BB30" s="1128"/>
      <c r="BC30" s="1128"/>
      <c r="BD30" s="1128"/>
      <c r="BE30" s="1118"/>
      <c r="BF30" s="1118"/>
      <c r="BG30" s="1118"/>
      <c r="BH30" s="1118"/>
      <c r="BI30" s="1119"/>
      <c r="BJ30" s="249"/>
      <c r="BK30" s="249"/>
      <c r="BL30" s="249"/>
      <c r="BM30" s="249"/>
      <c r="BN30" s="249"/>
      <c r="BO30" s="262"/>
      <c r="BP30" s="262"/>
      <c r="BQ30" s="259">
        <v>24</v>
      </c>
      <c r="BR30" s="260"/>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3"/>
    </row>
    <row r="31" spans="1:131" s="244" customFormat="1" ht="26.25" customHeight="1">
      <c r="A31" s="263">
        <v>4</v>
      </c>
      <c r="B31" s="1123" t="s">
        <v>403</v>
      </c>
      <c r="C31" s="1124"/>
      <c r="D31" s="1124"/>
      <c r="E31" s="1124"/>
      <c r="F31" s="1124"/>
      <c r="G31" s="1124"/>
      <c r="H31" s="1124"/>
      <c r="I31" s="1124"/>
      <c r="J31" s="1124"/>
      <c r="K31" s="1124"/>
      <c r="L31" s="1124"/>
      <c r="M31" s="1124"/>
      <c r="N31" s="1124"/>
      <c r="O31" s="1124"/>
      <c r="P31" s="1125"/>
      <c r="Q31" s="1129">
        <v>28</v>
      </c>
      <c r="R31" s="1130"/>
      <c r="S31" s="1130"/>
      <c r="T31" s="1130"/>
      <c r="U31" s="1130"/>
      <c r="V31" s="1130">
        <v>30</v>
      </c>
      <c r="W31" s="1130"/>
      <c r="X31" s="1130"/>
      <c r="Y31" s="1130"/>
      <c r="Z31" s="1130"/>
      <c r="AA31" s="1130">
        <v>-3</v>
      </c>
      <c r="AB31" s="1130"/>
      <c r="AC31" s="1130"/>
      <c r="AD31" s="1130"/>
      <c r="AE31" s="1131"/>
      <c r="AF31" s="1105">
        <v>-3</v>
      </c>
      <c r="AG31" s="1106"/>
      <c r="AH31" s="1106"/>
      <c r="AI31" s="1106"/>
      <c r="AJ31" s="1107"/>
      <c r="AK31" s="1066">
        <v>5</v>
      </c>
      <c r="AL31" s="1057"/>
      <c r="AM31" s="1057"/>
      <c r="AN31" s="1057"/>
      <c r="AO31" s="1057"/>
      <c r="AP31" s="1057" t="s">
        <v>581</v>
      </c>
      <c r="AQ31" s="1057"/>
      <c r="AR31" s="1057"/>
      <c r="AS31" s="1057"/>
      <c r="AT31" s="1057"/>
      <c r="AU31" s="1057" t="s">
        <v>579</v>
      </c>
      <c r="AV31" s="1057"/>
      <c r="AW31" s="1057"/>
      <c r="AX31" s="1057"/>
      <c r="AY31" s="1057"/>
      <c r="AZ31" s="1128" t="s">
        <v>579</v>
      </c>
      <c r="BA31" s="1128"/>
      <c r="BB31" s="1128"/>
      <c r="BC31" s="1128"/>
      <c r="BD31" s="1128"/>
      <c r="BE31" s="1118"/>
      <c r="BF31" s="1118"/>
      <c r="BG31" s="1118"/>
      <c r="BH31" s="1118"/>
      <c r="BI31" s="1119"/>
      <c r="BJ31" s="249"/>
      <c r="BK31" s="249"/>
      <c r="BL31" s="249"/>
      <c r="BM31" s="249"/>
      <c r="BN31" s="249"/>
      <c r="BO31" s="262"/>
      <c r="BP31" s="262"/>
      <c r="BQ31" s="259">
        <v>25</v>
      </c>
      <c r="BR31" s="260"/>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3"/>
    </row>
    <row r="32" spans="1:131" s="244" customFormat="1" ht="26.25" customHeight="1">
      <c r="A32" s="263">
        <v>5</v>
      </c>
      <c r="B32" s="1123" t="s">
        <v>404</v>
      </c>
      <c r="C32" s="1124"/>
      <c r="D32" s="1124"/>
      <c r="E32" s="1124"/>
      <c r="F32" s="1124"/>
      <c r="G32" s="1124"/>
      <c r="H32" s="1124"/>
      <c r="I32" s="1124"/>
      <c r="J32" s="1124"/>
      <c r="K32" s="1124"/>
      <c r="L32" s="1124"/>
      <c r="M32" s="1124"/>
      <c r="N32" s="1124"/>
      <c r="O32" s="1124"/>
      <c r="P32" s="1125"/>
      <c r="Q32" s="1129">
        <v>424</v>
      </c>
      <c r="R32" s="1130"/>
      <c r="S32" s="1130"/>
      <c r="T32" s="1130"/>
      <c r="U32" s="1130"/>
      <c r="V32" s="1130">
        <v>415</v>
      </c>
      <c r="W32" s="1130"/>
      <c r="X32" s="1130"/>
      <c r="Y32" s="1130"/>
      <c r="Z32" s="1130"/>
      <c r="AA32" s="1130">
        <v>9</v>
      </c>
      <c r="AB32" s="1130"/>
      <c r="AC32" s="1130"/>
      <c r="AD32" s="1130"/>
      <c r="AE32" s="1131"/>
      <c r="AF32" s="1105">
        <v>549</v>
      </c>
      <c r="AG32" s="1106"/>
      <c r="AH32" s="1106"/>
      <c r="AI32" s="1106"/>
      <c r="AJ32" s="1107"/>
      <c r="AK32" s="1066">
        <v>232</v>
      </c>
      <c r="AL32" s="1057"/>
      <c r="AM32" s="1057"/>
      <c r="AN32" s="1057"/>
      <c r="AO32" s="1057"/>
      <c r="AP32" s="1057">
        <v>2933</v>
      </c>
      <c r="AQ32" s="1057"/>
      <c r="AR32" s="1057"/>
      <c r="AS32" s="1057"/>
      <c r="AT32" s="1057"/>
      <c r="AU32" s="1057">
        <v>2484</v>
      </c>
      <c r="AV32" s="1057"/>
      <c r="AW32" s="1057"/>
      <c r="AX32" s="1057"/>
      <c r="AY32" s="1057"/>
      <c r="AZ32" s="1128" t="s">
        <v>580</v>
      </c>
      <c r="BA32" s="1128"/>
      <c r="BB32" s="1128"/>
      <c r="BC32" s="1128"/>
      <c r="BD32" s="1128"/>
      <c r="BE32" s="1118" t="s">
        <v>405</v>
      </c>
      <c r="BF32" s="1118"/>
      <c r="BG32" s="1118"/>
      <c r="BH32" s="1118"/>
      <c r="BI32" s="1119"/>
      <c r="BJ32" s="249"/>
      <c r="BK32" s="249"/>
      <c r="BL32" s="249"/>
      <c r="BM32" s="249"/>
      <c r="BN32" s="249"/>
      <c r="BO32" s="262"/>
      <c r="BP32" s="262"/>
      <c r="BQ32" s="259">
        <v>26</v>
      </c>
      <c r="BR32" s="260"/>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3"/>
    </row>
    <row r="33" spans="1:131" s="244" customFormat="1" ht="26.25" customHeight="1">
      <c r="A33" s="263">
        <v>6</v>
      </c>
      <c r="B33" s="1123" t="s">
        <v>406</v>
      </c>
      <c r="C33" s="1124"/>
      <c r="D33" s="1124"/>
      <c r="E33" s="1124"/>
      <c r="F33" s="1124"/>
      <c r="G33" s="1124"/>
      <c r="H33" s="1124"/>
      <c r="I33" s="1124"/>
      <c r="J33" s="1124"/>
      <c r="K33" s="1124"/>
      <c r="L33" s="1124"/>
      <c r="M33" s="1124"/>
      <c r="N33" s="1124"/>
      <c r="O33" s="1124"/>
      <c r="P33" s="1125"/>
      <c r="Q33" s="1129">
        <v>317</v>
      </c>
      <c r="R33" s="1130"/>
      <c r="S33" s="1130"/>
      <c r="T33" s="1130"/>
      <c r="U33" s="1130"/>
      <c r="V33" s="1130">
        <v>284</v>
      </c>
      <c r="W33" s="1130"/>
      <c r="X33" s="1130"/>
      <c r="Y33" s="1130"/>
      <c r="Z33" s="1130"/>
      <c r="AA33" s="1130">
        <v>33</v>
      </c>
      <c r="AB33" s="1130"/>
      <c r="AC33" s="1130"/>
      <c r="AD33" s="1130"/>
      <c r="AE33" s="1131"/>
      <c r="AF33" s="1105">
        <v>65</v>
      </c>
      <c r="AG33" s="1106"/>
      <c r="AH33" s="1106"/>
      <c r="AI33" s="1106"/>
      <c r="AJ33" s="1107"/>
      <c r="AK33" s="1066">
        <v>168</v>
      </c>
      <c r="AL33" s="1057"/>
      <c r="AM33" s="1057"/>
      <c r="AN33" s="1057"/>
      <c r="AO33" s="1057"/>
      <c r="AP33" s="1057">
        <v>607</v>
      </c>
      <c r="AQ33" s="1057"/>
      <c r="AR33" s="1057"/>
      <c r="AS33" s="1057"/>
      <c r="AT33" s="1057"/>
      <c r="AU33" s="1057">
        <v>567</v>
      </c>
      <c r="AV33" s="1057"/>
      <c r="AW33" s="1057"/>
      <c r="AX33" s="1057"/>
      <c r="AY33" s="1057"/>
      <c r="AZ33" s="1128" t="s">
        <v>579</v>
      </c>
      <c r="BA33" s="1128"/>
      <c r="BB33" s="1128"/>
      <c r="BC33" s="1128"/>
      <c r="BD33" s="1128"/>
      <c r="BE33" s="1118" t="s">
        <v>405</v>
      </c>
      <c r="BF33" s="1118"/>
      <c r="BG33" s="1118"/>
      <c r="BH33" s="1118"/>
      <c r="BI33" s="1119"/>
      <c r="BJ33" s="249"/>
      <c r="BK33" s="249"/>
      <c r="BL33" s="249"/>
      <c r="BM33" s="249"/>
      <c r="BN33" s="249"/>
      <c r="BO33" s="262"/>
      <c r="BP33" s="262"/>
      <c r="BQ33" s="259">
        <v>27</v>
      </c>
      <c r="BR33" s="260"/>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3"/>
    </row>
    <row r="34" spans="1:131" s="244" customFormat="1" ht="26.25" customHeight="1">
      <c r="A34" s="263">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5"/>
      <c r="AG34" s="1106"/>
      <c r="AH34" s="1106"/>
      <c r="AI34" s="1106"/>
      <c r="AJ34" s="1107"/>
      <c r="AK34" s="1066"/>
      <c r="AL34" s="1057"/>
      <c r="AM34" s="1057"/>
      <c r="AN34" s="1057"/>
      <c r="AO34" s="1057"/>
      <c r="AP34" s="1057"/>
      <c r="AQ34" s="1057"/>
      <c r="AR34" s="1057"/>
      <c r="AS34" s="1057"/>
      <c r="AT34" s="1057"/>
      <c r="AU34" s="1057"/>
      <c r="AV34" s="1057"/>
      <c r="AW34" s="1057"/>
      <c r="AX34" s="1057"/>
      <c r="AY34" s="1057"/>
      <c r="AZ34" s="1128"/>
      <c r="BA34" s="1128"/>
      <c r="BB34" s="1128"/>
      <c r="BC34" s="1128"/>
      <c r="BD34" s="1128"/>
      <c r="BE34" s="1118"/>
      <c r="BF34" s="1118"/>
      <c r="BG34" s="1118"/>
      <c r="BH34" s="1118"/>
      <c r="BI34" s="1119"/>
      <c r="BJ34" s="249"/>
      <c r="BK34" s="249"/>
      <c r="BL34" s="249"/>
      <c r="BM34" s="249"/>
      <c r="BN34" s="249"/>
      <c r="BO34" s="262"/>
      <c r="BP34" s="262"/>
      <c r="BQ34" s="259">
        <v>28</v>
      </c>
      <c r="BR34" s="260"/>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3"/>
    </row>
    <row r="35" spans="1:131" s="244" customFormat="1" ht="26.25" customHeight="1">
      <c r="A35" s="263">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66"/>
      <c r="AL35" s="1057"/>
      <c r="AM35" s="1057"/>
      <c r="AN35" s="1057"/>
      <c r="AO35" s="1057"/>
      <c r="AP35" s="1057"/>
      <c r="AQ35" s="1057"/>
      <c r="AR35" s="1057"/>
      <c r="AS35" s="1057"/>
      <c r="AT35" s="1057"/>
      <c r="AU35" s="1057"/>
      <c r="AV35" s="1057"/>
      <c r="AW35" s="1057"/>
      <c r="AX35" s="1057"/>
      <c r="AY35" s="1057"/>
      <c r="AZ35" s="1128"/>
      <c r="BA35" s="1128"/>
      <c r="BB35" s="1128"/>
      <c r="BC35" s="1128"/>
      <c r="BD35" s="1128"/>
      <c r="BE35" s="1118"/>
      <c r="BF35" s="1118"/>
      <c r="BG35" s="1118"/>
      <c r="BH35" s="1118"/>
      <c r="BI35" s="1119"/>
      <c r="BJ35" s="249"/>
      <c r="BK35" s="249"/>
      <c r="BL35" s="249"/>
      <c r="BM35" s="249"/>
      <c r="BN35" s="249"/>
      <c r="BO35" s="262"/>
      <c r="BP35" s="262"/>
      <c r="BQ35" s="259">
        <v>29</v>
      </c>
      <c r="BR35" s="260"/>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3"/>
    </row>
    <row r="36" spans="1:131" s="244" customFormat="1" ht="26.25" customHeight="1">
      <c r="A36" s="263">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66"/>
      <c r="AL36" s="1057"/>
      <c r="AM36" s="1057"/>
      <c r="AN36" s="1057"/>
      <c r="AO36" s="1057"/>
      <c r="AP36" s="1057"/>
      <c r="AQ36" s="1057"/>
      <c r="AR36" s="1057"/>
      <c r="AS36" s="1057"/>
      <c r="AT36" s="1057"/>
      <c r="AU36" s="1057"/>
      <c r="AV36" s="1057"/>
      <c r="AW36" s="1057"/>
      <c r="AX36" s="1057"/>
      <c r="AY36" s="1057"/>
      <c r="AZ36" s="1128"/>
      <c r="BA36" s="1128"/>
      <c r="BB36" s="1128"/>
      <c r="BC36" s="1128"/>
      <c r="BD36" s="1128"/>
      <c r="BE36" s="1118"/>
      <c r="BF36" s="1118"/>
      <c r="BG36" s="1118"/>
      <c r="BH36" s="1118"/>
      <c r="BI36" s="1119"/>
      <c r="BJ36" s="249"/>
      <c r="BK36" s="249"/>
      <c r="BL36" s="249"/>
      <c r="BM36" s="249"/>
      <c r="BN36" s="249"/>
      <c r="BO36" s="262"/>
      <c r="BP36" s="262"/>
      <c r="BQ36" s="259">
        <v>30</v>
      </c>
      <c r="BR36" s="260"/>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3"/>
    </row>
    <row r="37" spans="1:131" s="244" customFormat="1" ht="26.25" customHeight="1">
      <c r="A37" s="263">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66"/>
      <c r="AL37" s="1057"/>
      <c r="AM37" s="1057"/>
      <c r="AN37" s="1057"/>
      <c r="AO37" s="1057"/>
      <c r="AP37" s="1057"/>
      <c r="AQ37" s="1057"/>
      <c r="AR37" s="1057"/>
      <c r="AS37" s="1057"/>
      <c r="AT37" s="1057"/>
      <c r="AU37" s="1057"/>
      <c r="AV37" s="1057"/>
      <c r="AW37" s="1057"/>
      <c r="AX37" s="1057"/>
      <c r="AY37" s="1057"/>
      <c r="AZ37" s="1128"/>
      <c r="BA37" s="1128"/>
      <c r="BB37" s="1128"/>
      <c r="BC37" s="1128"/>
      <c r="BD37" s="1128"/>
      <c r="BE37" s="1118"/>
      <c r="BF37" s="1118"/>
      <c r="BG37" s="1118"/>
      <c r="BH37" s="1118"/>
      <c r="BI37" s="1119"/>
      <c r="BJ37" s="249"/>
      <c r="BK37" s="249"/>
      <c r="BL37" s="249"/>
      <c r="BM37" s="249"/>
      <c r="BN37" s="249"/>
      <c r="BO37" s="262"/>
      <c r="BP37" s="262"/>
      <c r="BQ37" s="259">
        <v>31</v>
      </c>
      <c r="BR37" s="260"/>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3"/>
    </row>
    <row r="38" spans="1:131" s="244" customFormat="1" ht="26.25" customHeight="1">
      <c r="A38" s="263">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66"/>
      <c r="AL38" s="1057"/>
      <c r="AM38" s="1057"/>
      <c r="AN38" s="1057"/>
      <c r="AO38" s="1057"/>
      <c r="AP38" s="1057"/>
      <c r="AQ38" s="1057"/>
      <c r="AR38" s="1057"/>
      <c r="AS38" s="1057"/>
      <c r="AT38" s="1057"/>
      <c r="AU38" s="1057"/>
      <c r="AV38" s="1057"/>
      <c r="AW38" s="1057"/>
      <c r="AX38" s="1057"/>
      <c r="AY38" s="1057"/>
      <c r="AZ38" s="1128"/>
      <c r="BA38" s="1128"/>
      <c r="BB38" s="1128"/>
      <c r="BC38" s="1128"/>
      <c r="BD38" s="1128"/>
      <c r="BE38" s="1118"/>
      <c r="BF38" s="1118"/>
      <c r="BG38" s="1118"/>
      <c r="BH38" s="1118"/>
      <c r="BI38" s="1119"/>
      <c r="BJ38" s="249"/>
      <c r="BK38" s="249"/>
      <c r="BL38" s="249"/>
      <c r="BM38" s="249"/>
      <c r="BN38" s="249"/>
      <c r="BO38" s="262"/>
      <c r="BP38" s="262"/>
      <c r="BQ38" s="259">
        <v>32</v>
      </c>
      <c r="BR38" s="260"/>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3"/>
    </row>
    <row r="39" spans="1:131" s="244" customFormat="1" ht="26.25" customHeight="1">
      <c r="A39" s="263">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66"/>
      <c r="AL39" s="1057"/>
      <c r="AM39" s="1057"/>
      <c r="AN39" s="1057"/>
      <c r="AO39" s="1057"/>
      <c r="AP39" s="1057"/>
      <c r="AQ39" s="1057"/>
      <c r="AR39" s="1057"/>
      <c r="AS39" s="1057"/>
      <c r="AT39" s="1057"/>
      <c r="AU39" s="1057"/>
      <c r="AV39" s="1057"/>
      <c r="AW39" s="1057"/>
      <c r="AX39" s="1057"/>
      <c r="AY39" s="1057"/>
      <c r="AZ39" s="1128"/>
      <c r="BA39" s="1128"/>
      <c r="BB39" s="1128"/>
      <c r="BC39" s="1128"/>
      <c r="BD39" s="1128"/>
      <c r="BE39" s="1118"/>
      <c r="BF39" s="1118"/>
      <c r="BG39" s="1118"/>
      <c r="BH39" s="1118"/>
      <c r="BI39" s="1119"/>
      <c r="BJ39" s="249"/>
      <c r="BK39" s="249"/>
      <c r="BL39" s="249"/>
      <c r="BM39" s="249"/>
      <c r="BN39" s="249"/>
      <c r="BO39" s="262"/>
      <c r="BP39" s="262"/>
      <c r="BQ39" s="259">
        <v>33</v>
      </c>
      <c r="BR39" s="260"/>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3"/>
    </row>
    <row r="40" spans="1:131" s="244" customFormat="1" ht="26.25" customHeight="1">
      <c r="A40" s="258">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66"/>
      <c r="AL40" s="1057"/>
      <c r="AM40" s="1057"/>
      <c r="AN40" s="1057"/>
      <c r="AO40" s="1057"/>
      <c r="AP40" s="1057"/>
      <c r="AQ40" s="1057"/>
      <c r="AR40" s="1057"/>
      <c r="AS40" s="1057"/>
      <c r="AT40" s="1057"/>
      <c r="AU40" s="1057"/>
      <c r="AV40" s="1057"/>
      <c r="AW40" s="1057"/>
      <c r="AX40" s="1057"/>
      <c r="AY40" s="1057"/>
      <c r="AZ40" s="1128"/>
      <c r="BA40" s="1128"/>
      <c r="BB40" s="1128"/>
      <c r="BC40" s="1128"/>
      <c r="BD40" s="1128"/>
      <c r="BE40" s="1118"/>
      <c r="BF40" s="1118"/>
      <c r="BG40" s="1118"/>
      <c r="BH40" s="1118"/>
      <c r="BI40" s="1119"/>
      <c r="BJ40" s="249"/>
      <c r="BK40" s="249"/>
      <c r="BL40" s="249"/>
      <c r="BM40" s="249"/>
      <c r="BN40" s="249"/>
      <c r="BO40" s="262"/>
      <c r="BP40" s="262"/>
      <c r="BQ40" s="259">
        <v>34</v>
      </c>
      <c r="BR40" s="260"/>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3"/>
    </row>
    <row r="41" spans="1:131" s="244" customFormat="1" ht="26.25" customHeight="1">
      <c r="A41" s="258">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66"/>
      <c r="AL41" s="1057"/>
      <c r="AM41" s="1057"/>
      <c r="AN41" s="1057"/>
      <c r="AO41" s="1057"/>
      <c r="AP41" s="1057"/>
      <c r="AQ41" s="1057"/>
      <c r="AR41" s="1057"/>
      <c r="AS41" s="1057"/>
      <c r="AT41" s="1057"/>
      <c r="AU41" s="1057"/>
      <c r="AV41" s="1057"/>
      <c r="AW41" s="1057"/>
      <c r="AX41" s="1057"/>
      <c r="AY41" s="1057"/>
      <c r="AZ41" s="1128"/>
      <c r="BA41" s="1128"/>
      <c r="BB41" s="1128"/>
      <c r="BC41" s="1128"/>
      <c r="BD41" s="1128"/>
      <c r="BE41" s="1118"/>
      <c r="BF41" s="1118"/>
      <c r="BG41" s="1118"/>
      <c r="BH41" s="1118"/>
      <c r="BI41" s="1119"/>
      <c r="BJ41" s="249"/>
      <c r="BK41" s="249"/>
      <c r="BL41" s="249"/>
      <c r="BM41" s="249"/>
      <c r="BN41" s="249"/>
      <c r="BO41" s="262"/>
      <c r="BP41" s="262"/>
      <c r="BQ41" s="259">
        <v>35</v>
      </c>
      <c r="BR41" s="260"/>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3"/>
    </row>
    <row r="42" spans="1:131" s="244" customFormat="1" ht="26.25" customHeight="1">
      <c r="A42" s="258">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66"/>
      <c r="AL42" s="1057"/>
      <c r="AM42" s="1057"/>
      <c r="AN42" s="1057"/>
      <c r="AO42" s="1057"/>
      <c r="AP42" s="1057"/>
      <c r="AQ42" s="1057"/>
      <c r="AR42" s="1057"/>
      <c r="AS42" s="1057"/>
      <c r="AT42" s="1057"/>
      <c r="AU42" s="1057"/>
      <c r="AV42" s="1057"/>
      <c r="AW42" s="1057"/>
      <c r="AX42" s="1057"/>
      <c r="AY42" s="1057"/>
      <c r="AZ42" s="1128"/>
      <c r="BA42" s="1128"/>
      <c r="BB42" s="1128"/>
      <c r="BC42" s="1128"/>
      <c r="BD42" s="1128"/>
      <c r="BE42" s="1118"/>
      <c r="BF42" s="1118"/>
      <c r="BG42" s="1118"/>
      <c r="BH42" s="1118"/>
      <c r="BI42" s="1119"/>
      <c r="BJ42" s="249"/>
      <c r="BK42" s="249"/>
      <c r="BL42" s="249"/>
      <c r="BM42" s="249"/>
      <c r="BN42" s="249"/>
      <c r="BO42" s="262"/>
      <c r="BP42" s="262"/>
      <c r="BQ42" s="259">
        <v>36</v>
      </c>
      <c r="BR42" s="260"/>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3"/>
    </row>
    <row r="43" spans="1:131" s="244" customFormat="1" ht="26.25" customHeight="1">
      <c r="A43" s="258">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66"/>
      <c r="AL43" s="1057"/>
      <c r="AM43" s="1057"/>
      <c r="AN43" s="1057"/>
      <c r="AO43" s="1057"/>
      <c r="AP43" s="1057"/>
      <c r="AQ43" s="1057"/>
      <c r="AR43" s="1057"/>
      <c r="AS43" s="1057"/>
      <c r="AT43" s="1057"/>
      <c r="AU43" s="1057"/>
      <c r="AV43" s="1057"/>
      <c r="AW43" s="1057"/>
      <c r="AX43" s="1057"/>
      <c r="AY43" s="1057"/>
      <c r="AZ43" s="1128"/>
      <c r="BA43" s="1128"/>
      <c r="BB43" s="1128"/>
      <c r="BC43" s="1128"/>
      <c r="BD43" s="1128"/>
      <c r="BE43" s="1118"/>
      <c r="BF43" s="1118"/>
      <c r="BG43" s="1118"/>
      <c r="BH43" s="1118"/>
      <c r="BI43" s="1119"/>
      <c r="BJ43" s="249"/>
      <c r="BK43" s="249"/>
      <c r="BL43" s="249"/>
      <c r="BM43" s="249"/>
      <c r="BN43" s="249"/>
      <c r="BO43" s="262"/>
      <c r="BP43" s="262"/>
      <c r="BQ43" s="259">
        <v>37</v>
      </c>
      <c r="BR43" s="260"/>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3"/>
    </row>
    <row r="44" spans="1:131" s="244" customFormat="1" ht="26.25" customHeight="1">
      <c r="A44" s="258">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66"/>
      <c r="AL44" s="1057"/>
      <c r="AM44" s="1057"/>
      <c r="AN44" s="1057"/>
      <c r="AO44" s="1057"/>
      <c r="AP44" s="1057"/>
      <c r="AQ44" s="1057"/>
      <c r="AR44" s="1057"/>
      <c r="AS44" s="1057"/>
      <c r="AT44" s="1057"/>
      <c r="AU44" s="1057"/>
      <c r="AV44" s="1057"/>
      <c r="AW44" s="1057"/>
      <c r="AX44" s="1057"/>
      <c r="AY44" s="1057"/>
      <c r="AZ44" s="1128"/>
      <c r="BA44" s="1128"/>
      <c r="BB44" s="1128"/>
      <c r="BC44" s="1128"/>
      <c r="BD44" s="1128"/>
      <c r="BE44" s="1118"/>
      <c r="BF44" s="1118"/>
      <c r="BG44" s="1118"/>
      <c r="BH44" s="1118"/>
      <c r="BI44" s="1119"/>
      <c r="BJ44" s="249"/>
      <c r="BK44" s="249"/>
      <c r="BL44" s="249"/>
      <c r="BM44" s="249"/>
      <c r="BN44" s="249"/>
      <c r="BO44" s="262"/>
      <c r="BP44" s="262"/>
      <c r="BQ44" s="259">
        <v>38</v>
      </c>
      <c r="BR44" s="260"/>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3"/>
    </row>
    <row r="45" spans="1:131" s="244" customFormat="1" ht="26.25" customHeight="1">
      <c r="A45" s="258">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66"/>
      <c r="AL45" s="1057"/>
      <c r="AM45" s="1057"/>
      <c r="AN45" s="1057"/>
      <c r="AO45" s="1057"/>
      <c r="AP45" s="1057"/>
      <c r="AQ45" s="1057"/>
      <c r="AR45" s="1057"/>
      <c r="AS45" s="1057"/>
      <c r="AT45" s="1057"/>
      <c r="AU45" s="1057"/>
      <c r="AV45" s="1057"/>
      <c r="AW45" s="1057"/>
      <c r="AX45" s="1057"/>
      <c r="AY45" s="1057"/>
      <c r="AZ45" s="1128"/>
      <c r="BA45" s="1128"/>
      <c r="BB45" s="1128"/>
      <c r="BC45" s="1128"/>
      <c r="BD45" s="1128"/>
      <c r="BE45" s="1118"/>
      <c r="BF45" s="1118"/>
      <c r="BG45" s="1118"/>
      <c r="BH45" s="1118"/>
      <c r="BI45" s="1119"/>
      <c r="BJ45" s="249"/>
      <c r="BK45" s="249"/>
      <c r="BL45" s="249"/>
      <c r="BM45" s="249"/>
      <c r="BN45" s="249"/>
      <c r="BO45" s="262"/>
      <c r="BP45" s="262"/>
      <c r="BQ45" s="259">
        <v>39</v>
      </c>
      <c r="BR45" s="260"/>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3"/>
    </row>
    <row r="46" spans="1:131" s="244" customFormat="1" ht="26.25" customHeight="1">
      <c r="A46" s="258">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66"/>
      <c r="AL46" s="1057"/>
      <c r="AM46" s="1057"/>
      <c r="AN46" s="1057"/>
      <c r="AO46" s="1057"/>
      <c r="AP46" s="1057"/>
      <c r="AQ46" s="1057"/>
      <c r="AR46" s="1057"/>
      <c r="AS46" s="1057"/>
      <c r="AT46" s="1057"/>
      <c r="AU46" s="1057"/>
      <c r="AV46" s="1057"/>
      <c r="AW46" s="1057"/>
      <c r="AX46" s="1057"/>
      <c r="AY46" s="1057"/>
      <c r="AZ46" s="1128"/>
      <c r="BA46" s="1128"/>
      <c r="BB46" s="1128"/>
      <c r="BC46" s="1128"/>
      <c r="BD46" s="1128"/>
      <c r="BE46" s="1118"/>
      <c r="BF46" s="1118"/>
      <c r="BG46" s="1118"/>
      <c r="BH46" s="1118"/>
      <c r="BI46" s="1119"/>
      <c r="BJ46" s="249"/>
      <c r="BK46" s="249"/>
      <c r="BL46" s="249"/>
      <c r="BM46" s="249"/>
      <c r="BN46" s="249"/>
      <c r="BO46" s="262"/>
      <c r="BP46" s="262"/>
      <c r="BQ46" s="259">
        <v>40</v>
      </c>
      <c r="BR46" s="260"/>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3"/>
    </row>
    <row r="47" spans="1:131" s="244" customFormat="1" ht="26.25" customHeight="1">
      <c r="A47" s="258">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66"/>
      <c r="AL47" s="1057"/>
      <c r="AM47" s="1057"/>
      <c r="AN47" s="1057"/>
      <c r="AO47" s="1057"/>
      <c r="AP47" s="1057"/>
      <c r="AQ47" s="1057"/>
      <c r="AR47" s="1057"/>
      <c r="AS47" s="1057"/>
      <c r="AT47" s="1057"/>
      <c r="AU47" s="1057"/>
      <c r="AV47" s="1057"/>
      <c r="AW47" s="1057"/>
      <c r="AX47" s="1057"/>
      <c r="AY47" s="1057"/>
      <c r="AZ47" s="1128"/>
      <c r="BA47" s="1128"/>
      <c r="BB47" s="1128"/>
      <c r="BC47" s="1128"/>
      <c r="BD47" s="1128"/>
      <c r="BE47" s="1118"/>
      <c r="BF47" s="1118"/>
      <c r="BG47" s="1118"/>
      <c r="BH47" s="1118"/>
      <c r="BI47" s="1119"/>
      <c r="BJ47" s="249"/>
      <c r="BK47" s="249"/>
      <c r="BL47" s="249"/>
      <c r="BM47" s="249"/>
      <c r="BN47" s="249"/>
      <c r="BO47" s="262"/>
      <c r="BP47" s="262"/>
      <c r="BQ47" s="259">
        <v>41</v>
      </c>
      <c r="BR47" s="260"/>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3"/>
    </row>
    <row r="48" spans="1:131" s="244" customFormat="1" ht="26.25" customHeight="1">
      <c r="A48" s="258">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66"/>
      <c r="AL48" s="1057"/>
      <c r="AM48" s="1057"/>
      <c r="AN48" s="1057"/>
      <c r="AO48" s="1057"/>
      <c r="AP48" s="1057"/>
      <c r="AQ48" s="1057"/>
      <c r="AR48" s="1057"/>
      <c r="AS48" s="1057"/>
      <c r="AT48" s="1057"/>
      <c r="AU48" s="1057"/>
      <c r="AV48" s="1057"/>
      <c r="AW48" s="1057"/>
      <c r="AX48" s="1057"/>
      <c r="AY48" s="1057"/>
      <c r="AZ48" s="1128"/>
      <c r="BA48" s="1128"/>
      <c r="BB48" s="1128"/>
      <c r="BC48" s="1128"/>
      <c r="BD48" s="1128"/>
      <c r="BE48" s="1118"/>
      <c r="BF48" s="1118"/>
      <c r="BG48" s="1118"/>
      <c r="BH48" s="1118"/>
      <c r="BI48" s="1119"/>
      <c r="BJ48" s="249"/>
      <c r="BK48" s="249"/>
      <c r="BL48" s="249"/>
      <c r="BM48" s="249"/>
      <c r="BN48" s="249"/>
      <c r="BO48" s="262"/>
      <c r="BP48" s="262"/>
      <c r="BQ48" s="259">
        <v>42</v>
      </c>
      <c r="BR48" s="260"/>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3"/>
    </row>
    <row r="49" spans="1:131" s="244" customFormat="1" ht="26.25" customHeight="1">
      <c r="A49" s="258">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66"/>
      <c r="AL49" s="1057"/>
      <c r="AM49" s="1057"/>
      <c r="AN49" s="1057"/>
      <c r="AO49" s="1057"/>
      <c r="AP49" s="1057"/>
      <c r="AQ49" s="1057"/>
      <c r="AR49" s="1057"/>
      <c r="AS49" s="1057"/>
      <c r="AT49" s="1057"/>
      <c r="AU49" s="1057"/>
      <c r="AV49" s="1057"/>
      <c r="AW49" s="1057"/>
      <c r="AX49" s="1057"/>
      <c r="AY49" s="1057"/>
      <c r="AZ49" s="1128"/>
      <c r="BA49" s="1128"/>
      <c r="BB49" s="1128"/>
      <c r="BC49" s="1128"/>
      <c r="BD49" s="1128"/>
      <c r="BE49" s="1118"/>
      <c r="BF49" s="1118"/>
      <c r="BG49" s="1118"/>
      <c r="BH49" s="1118"/>
      <c r="BI49" s="1119"/>
      <c r="BJ49" s="249"/>
      <c r="BK49" s="249"/>
      <c r="BL49" s="249"/>
      <c r="BM49" s="249"/>
      <c r="BN49" s="249"/>
      <c r="BO49" s="262"/>
      <c r="BP49" s="262"/>
      <c r="BQ49" s="259">
        <v>43</v>
      </c>
      <c r="BR49" s="260"/>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3"/>
    </row>
    <row r="50" spans="1:131" s="244" customFormat="1" ht="26.25" customHeight="1">
      <c r="A50" s="258">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49"/>
      <c r="BK50" s="249"/>
      <c r="BL50" s="249"/>
      <c r="BM50" s="249"/>
      <c r="BN50" s="249"/>
      <c r="BO50" s="262"/>
      <c r="BP50" s="262"/>
      <c r="BQ50" s="259">
        <v>44</v>
      </c>
      <c r="BR50" s="260"/>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3"/>
    </row>
    <row r="51" spans="1:131" s="244" customFormat="1" ht="26.25" customHeight="1">
      <c r="A51" s="258">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49"/>
      <c r="BK51" s="249"/>
      <c r="BL51" s="249"/>
      <c r="BM51" s="249"/>
      <c r="BN51" s="249"/>
      <c r="BO51" s="262"/>
      <c r="BP51" s="262"/>
      <c r="BQ51" s="259">
        <v>45</v>
      </c>
      <c r="BR51" s="260"/>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3"/>
    </row>
    <row r="52" spans="1:131" s="244" customFormat="1" ht="26.25" customHeight="1">
      <c r="A52" s="258">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49"/>
      <c r="BK52" s="249"/>
      <c r="BL52" s="249"/>
      <c r="BM52" s="249"/>
      <c r="BN52" s="249"/>
      <c r="BO52" s="262"/>
      <c r="BP52" s="262"/>
      <c r="BQ52" s="259">
        <v>46</v>
      </c>
      <c r="BR52" s="260"/>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3"/>
    </row>
    <row r="53" spans="1:131" s="244" customFormat="1" ht="26.25" customHeight="1">
      <c r="A53" s="258">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49"/>
      <c r="BK53" s="249"/>
      <c r="BL53" s="249"/>
      <c r="BM53" s="249"/>
      <c r="BN53" s="249"/>
      <c r="BO53" s="262"/>
      <c r="BP53" s="262"/>
      <c r="BQ53" s="259">
        <v>47</v>
      </c>
      <c r="BR53" s="260"/>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3"/>
    </row>
    <row r="54" spans="1:131" s="244" customFormat="1" ht="26.25" customHeight="1">
      <c r="A54" s="258">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49"/>
      <c r="BK54" s="249"/>
      <c r="BL54" s="249"/>
      <c r="BM54" s="249"/>
      <c r="BN54" s="249"/>
      <c r="BO54" s="262"/>
      <c r="BP54" s="262"/>
      <c r="BQ54" s="259">
        <v>48</v>
      </c>
      <c r="BR54" s="260"/>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3"/>
    </row>
    <row r="55" spans="1:131" s="244" customFormat="1" ht="26.25" customHeight="1">
      <c r="A55" s="258">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49"/>
      <c r="BK55" s="249"/>
      <c r="BL55" s="249"/>
      <c r="BM55" s="249"/>
      <c r="BN55" s="249"/>
      <c r="BO55" s="262"/>
      <c r="BP55" s="262"/>
      <c r="BQ55" s="259">
        <v>49</v>
      </c>
      <c r="BR55" s="260"/>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3"/>
    </row>
    <row r="56" spans="1:131" s="244" customFormat="1" ht="26.25" customHeight="1">
      <c r="A56" s="258">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49"/>
      <c r="BK56" s="249"/>
      <c r="BL56" s="249"/>
      <c r="BM56" s="249"/>
      <c r="BN56" s="249"/>
      <c r="BO56" s="262"/>
      <c r="BP56" s="262"/>
      <c r="BQ56" s="259">
        <v>50</v>
      </c>
      <c r="BR56" s="260"/>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3"/>
    </row>
    <row r="57" spans="1:131" s="244" customFormat="1" ht="26.25" customHeight="1">
      <c r="A57" s="258">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49"/>
      <c r="BK57" s="249"/>
      <c r="BL57" s="249"/>
      <c r="BM57" s="249"/>
      <c r="BN57" s="249"/>
      <c r="BO57" s="262"/>
      <c r="BP57" s="262"/>
      <c r="BQ57" s="259">
        <v>51</v>
      </c>
      <c r="BR57" s="260"/>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3"/>
    </row>
    <row r="58" spans="1:131" s="244" customFormat="1" ht="26.25" customHeight="1">
      <c r="A58" s="258">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49"/>
      <c r="BK58" s="249"/>
      <c r="BL58" s="249"/>
      <c r="BM58" s="249"/>
      <c r="BN58" s="249"/>
      <c r="BO58" s="262"/>
      <c r="BP58" s="262"/>
      <c r="BQ58" s="259">
        <v>52</v>
      </c>
      <c r="BR58" s="260"/>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3"/>
    </row>
    <row r="59" spans="1:131" s="244" customFormat="1" ht="26.25" customHeight="1">
      <c r="A59" s="258">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49"/>
      <c r="BK59" s="249"/>
      <c r="BL59" s="249"/>
      <c r="BM59" s="249"/>
      <c r="BN59" s="249"/>
      <c r="BO59" s="262"/>
      <c r="BP59" s="262"/>
      <c r="BQ59" s="259">
        <v>53</v>
      </c>
      <c r="BR59" s="260"/>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3"/>
    </row>
    <row r="60" spans="1:131" s="244" customFormat="1" ht="26.25" customHeight="1">
      <c r="A60" s="258">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49"/>
      <c r="BK60" s="249"/>
      <c r="BL60" s="249"/>
      <c r="BM60" s="249"/>
      <c r="BN60" s="249"/>
      <c r="BO60" s="262"/>
      <c r="BP60" s="262"/>
      <c r="BQ60" s="259">
        <v>54</v>
      </c>
      <c r="BR60" s="260"/>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3"/>
    </row>
    <row r="61" spans="1:131" s="244" customFormat="1" ht="26.25" customHeight="1" thickBot="1">
      <c r="A61" s="258">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49"/>
      <c r="BK61" s="249"/>
      <c r="BL61" s="249"/>
      <c r="BM61" s="249"/>
      <c r="BN61" s="249"/>
      <c r="BO61" s="262"/>
      <c r="BP61" s="262"/>
      <c r="BQ61" s="259">
        <v>55</v>
      </c>
      <c r="BR61" s="260"/>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3"/>
    </row>
    <row r="62" spans="1:131" s="244" customFormat="1" ht="26.25" customHeight="1">
      <c r="A62" s="258">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407</v>
      </c>
      <c r="BK62" s="1121"/>
      <c r="BL62" s="1121"/>
      <c r="BM62" s="1121"/>
      <c r="BN62" s="1122"/>
      <c r="BO62" s="262"/>
      <c r="BP62" s="262"/>
      <c r="BQ62" s="259">
        <v>56</v>
      </c>
      <c r="BR62" s="260"/>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3"/>
    </row>
    <row r="63" spans="1:131" s="244" customFormat="1" ht="26.25" customHeight="1" thickBot="1">
      <c r="A63" s="261" t="s">
        <v>388</v>
      </c>
      <c r="B63" s="1030" t="s">
        <v>408</v>
      </c>
      <c r="C63" s="1031"/>
      <c r="D63" s="1031"/>
      <c r="E63" s="1031"/>
      <c r="F63" s="1031"/>
      <c r="G63" s="1031"/>
      <c r="H63" s="1031"/>
      <c r="I63" s="1031"/>
      <c r="J63" s="1031"/>
      <c r="K63" s="1031"/>
      <c r="L63" s="1031"/>
      <c r="M63" s="1031"/>
      <c r="N63" s="1031"/>
      <c r="O63" s="1031"/>
      <c r="P63" s="1032"/>
      <c r="Q63" s="1048"/>
      <c r="R63" s="1049"/>
      <c r="S63" s="1049"/>
      <c r="T63" s="1049"/>
      <c r="U63" s="1049"/>
      <c r="V63" s="1049"/>
      <c r="W63" s="1049"/>
      <c r="X63" s="1049"/>
      <c r="Y63" s="1049"/>
      <c r="Z63" s="1049"/>
      <c r="AA63" s="1049"/>
      <c r="AB63" s="1049"/>
      <c r="AC63" s="1049"/>
      <c r="AD63" s="1049"/>
      <c r="AE63" s="1114"/>
      <c r="AF63" s="1115">
        <v>672</v>
      </c>
      <c r="AG63" s="1045"/>
      <c r="AH63" s="1045"/>
      <c r="AI63" s="1045"/>
      <c r="AJ63" s="1116"/>
      <c r="AK63" s="1117"/>
      <c r="AL63" s="1049"/>
      <c r="AM63" s="1049"/>
      <c r="AN63" s="1049"/>
      <c r="AO63" s="1049"/>
      <c r="AP63" s="1045">
        <v>3540</v>
      </c>
      <c r="AQ63" s="1045"/>
      <c r="AR63" s="1045"/>
      <c r="AS63" s="1045"/>
      <c r="AT63" s="1045"/>
      <c r="AU63" s="1045">
        <v>3051</v>
      </c>
      <c r="AV63" s="1045"/>
      <c r="AW63" s="1045"/>
      <c r="AX63" s="1045"/>
      <c r="AY63" s="1045"/>
      <c r="AZ63" s="1111"/>
      <c r="BA63" s="1111"/>
      <c r="BB63" s="1111"/>
      <c r="BC63" s="1111"/>
      <c r="BD63" s="1111"/>
      <c r="BE63" s="1046"/>
      <c r="BF63" s="1046"/>
      <c r="BG63" s="1046"/>
      <c r="BH63" s="1046"/>
      <c r="BI63" s="1047"/>
      <c r="BJ63" s="1112" t="s">
        <v>409</v>
      </c>
      <c r="BK63" s="1037"/>
      <c r="BL63" s="1037"/>
      <c r="BM63" s="1037"/>
      <c r="BN63" s="1113"/>
      <c r="BO63" s="262"/>
      <c r="BP63" s="262"/>
      <c r="BQ63" s="259">
        <v>57</v>
      </c>
      <c r="BR63" s="260"/>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3"/>
    </row>
    <row r="64" spans="1:131" s="244" customFormat="1" ht="26.2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3"/>
    </row>
    <row r="65" spans="1:131" s="244" customFormat="1" ht="26.25" customHeight="1" thickBot="1">
      <c r="A65" s="249" t="s">
        <v>410</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3"/>
    </row>
    <row r="66" spans="1:131" s="244" customFormat="1" ht="26.25" customHeight="1">
      <c r="A66" s="1081" t="s">
        <v>411</v>
      </c>
      <c r="B66" s="1082"/>
      <c r="C66" s="1082"/>
      <c r="D66" s="1082"/>
      <c r="E66" s="1082"/>
      <c r="F66" s="1082"/>
      <c r="G66" s="1082"/>
      <c r="H66" s="1082"/>
      <c r="I66" s="1082"/>
      <c r="J66" s="1082"/>
      <c r="K66" s="1082"/>
      <c r="L66" s="1082"/>
      <c r="M66" s="1082"/>
      <c r="N66" s="1082"/>
      <c r="O66" s="1082"/>
      <c r="P66" s="1083"/>
      <c r="Q66" s="1087" t="s">
        <v>412</v>
      </c>
      <c r="R66" s="1088"/>
      <c r="S66" s="1088"/>
      <c r="T66" s="1088"/>
      <c r="U66" s="1089"/>
      <c r="V66" s="1087" t="s">
        <v>413</v>
      </c>
      <c r="W66" s="1088"/>
      <c r="X66" s="1088"/>
      <c r="Y66" s="1088"/>
      <c r="Z66" s="1089"/>
      <c r="AA66" s="1087" t="s">
        <v>414</v>
      </c>
      <c r="AB66" s="1088"/>
      <c r="AC66" s="1088"/>
      <c r="AD66" s="1088"/>
      <c r="AE66" s="1089"/>
      <c r="AF66" s="1093" t="s">
        <v>415</v>
      </c>
      <c r="AG66" s="1094"/>
      <c r="AH66" s="1094"/>
      <c r="AI66" s="1094"/>
      <c r="AJ66" s="1095"/>
      <c r="AK66" s="1087" t="s">
        <v>396</v>
      </c>
      <c r="AL66" s="1082"/>
      <c r="AM66" s="1082"/>
      <c r="AN66" s="1082"/>
      <c r="AO66" s="1083"/>
      <c r="AP66" s="1087" t="s">
        <v>416</v>
      </c>
      <c r="AQ66" s="1088"/>
      <c r="AR66" s="1088"/>
      <c r="AS66" s="1088"/>
      <c r="AT66" s="1089"/>
      <c r="AU66" s="1087" t="s">
        <v>417</v>
      </c>
      <c r="AV66" s="1088"/>
      <c r="AW66" s="1088"/>
      <c r="AX66" s="1088"/>
      <c r="AY66" s="1089"/>
      <c r="AZ66" s="1087" t="s">
        <v>374</v>
      </c>
      <c r="BA66" s="1088"/>
      <c r="BB66" s="1088"/>
      <c r="BC66" s="1088"/>
      <c r="BD66" s="1103"/>
      <c r="BE66" s="262"/>
      <c r="BF66" s="262"/>
      <c r="BG66" s="262"/>
      <c r="BH66" s="262"/>
      <c r="BI66" s="262"/>
      <c r="BJ66" s="262"/>
      <c r="BK66" s="262"/>
      <c r="BL66" s="262"/>
      <c r="BM66" s="262"/>
      <c r="BN66" s="262"/>
      <c r="BO66" s="262"/>
      <c r="BP66" s="262"/>
      <c r="BQ66" s="259">
        <v>60</v>
      </c>
      <c r="BR66" s="264"/>
      <c r="BS66" s="1039"/>
      <c r="BT66" s="1040"/>
      <c r="BU66" s="1040"/>
      <c r="BV66" s="1040"/>
      <c r="BW66" s="1040"/>
      <c r="BX66" s="1040"/>
      <c r="BY66" s="1040"/>
      <c r="BZ66" s="1040"/>
      <c r="CA66" s="1040"/>
      <c r="CB66" s="1040"/>
      <c r="CC66" s="1040"/>
      <c r="CD66" s="1040"/>
      <c r="CE66" s="1040"/>
      <c r="CF66" s="1040"/>
      <c r="CG66" s="1041"/>
      <c r="CH66" s="1042"/>
      <c r="CI66" s="1043"/>
      <c r="CJ66" s="1043"/>
      <c r="CK66" s="1043"/>
      <c r="CL66" s="1044"/>
      <c r="CM66" s="1042"/>
      <c r="CN66" s="1043"/>
      <c r="CO66" s="1043"/>
      <c r="CP66" s="1043"/>
      <c r="CQ66" s="1044"/>
      <c r="CR66" s="1042"/>
      <c r="CS66" s="1043"/>
      <c r="CT66" s="1043"/>
      <c r="CU66" s="1043"/>
      <c r="CV66" s="1044"/>
      <c r="CW66" s="1042"/>
      <c r="CX66" s="1043"/>
      <c r="CY66" s="1043"/>
      <c r="CZ66" s="1043"/>
      <c r="DA66" s="1044"/>
      <c r="DB66" s="1042"/>
      <c r="DC66" s="1043"/>
      <c r="DD66" s="1043"/>
      <c r="DE66" s="1043"/>
      <c r="DF66" s="1044"/>
      <c r="DG66" s="1042"/>
      <c r="DH66" s="1043"/>
      <c r="DI66" s="1043"/>
      <c r="DJ66" s="1043"/>
      <c r="DK66" s="1044"/>
      <c r="DL66" s="1042"/>
      <c r="DM66" s="1043"/>
      <c r="DN66" s="1043"/>
      <c r="DO66" s="1043"/>
      <c r="DP66" s="1044"/>
      <c r="DQ66" s="1042"/>
      <c r="DR66" s="1043"/>
      <c r="DS66" s="1043"/>
      <c r="DT66" s="1043"/>
      <c r="DU66" s="1044"/>
      <c r="DV66" s="1027"/>
      <c r="DW66" s="1028"/>
      <c r="DX66" s="1028"/>
      <c r="DY66" s="1028"/>
      <c r="DZ66" s="1029"/>
      <c r="EA66" s="243"/>
    </row>
    <row r="67" spans="1:131" s="244" customFormat="1" ht="26.25" customHeight="1" thickBot="1">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2"/>
      <c r="BF67" s="262"/>
      <c r="BG67" s="262"/>
      <c r="BH67" s="262"/>
      <c r="BI67" s="262"/>
      <c r="BJ67" s="262"/>
      <c r="BK67" s="262"/>
      <c r="BL67" s="262"/>
      <c r="BM67" s="262"/>
      <c r="BN67" s="262"/>
      <c r="BO67" s="262"/>
      <c r="BP67" s="262"/>
      <c r="BQ67" s="259">
        <v>61</v>
      </c>
      <c r="BR67" s="264"/>
      <c r="BS67" s="1039"/>
      <c r="BT67" s="1040"/>
      <c r="BU67" s="1040"/>
      <c r="BV67" s="1040"/>
      <c r="BW67" s="1040"/>
      <c r="BX67" s="1040"/>
      <c r="BY67" s="1040"/>
      <c r="BZ67" s="1040"/>
      <c r="CA67" s="1040"/>
      <c r="CB67" s="1040"/>
      <c r="CC67" s="1040"/>
      <c r="CD67" s="1040"/>
      <c r="CE67" s="1040"/>
      <c r="CF67" s="1040"/>
      <c r="CG67" s="1041"/>
      <c r="CH67" s="1042"/>
      <c r="CI67" s="1043"/>
      <c r="CJ67" s="1043"/>
      <c r="CK67" s="1043"/>
      <c r="CL67" s="1044"/>
      <c r="CM67" s="1042"/>
      <c r="CN67" s="1043"/>
      <c r="CO67" s="1043"/>
      <c r="CP67" s="1043"/>
      <c r="CQ67" s="1044"/>
      <c r="CR67" s="1042"/>
      <c r="CS67" s="1043"/>
      <c r="CT67" s="1043"/>
      <c r="CU67" s="1043"/>
      <c r="CV67" s="1044"/>
      <c r="CW67" s="1042"/>
      <c r="CX67" s="1043"/>
      <c r="CY67" s="1043"/>
      <c r="CZ67" s="1043"/>
      <c r="DA67" s="1044"/>
      <c r="DB67" s="1042"/>
      <c r="DC67" s="1043"/>
      <c r="DD67" s="1043"/>
      <c r="DE67" s="1043"/>
      <c r="DF67" s="1044"/>
      <c r="DG67" s="1042"/>
      <c r="DH67" s="1043"/>
      <c r="DI67" s="1043"/>
      <c r="DJ67" s="1043"/>
      <c r="DK67" s="1044"/>
      <c r="DL67" s="1042"/>
      <c r="DM67" s="1043"/>
      <c r="DN67" s="1043"/>
      <c r="DO67" s="1043"/>
      <c r="DP67" s="1044"/>
      <c r="DQ67" s="1042"/>
      <c r="DR67" s="1043"/>
      <c r="DS67" s="1043"/>
      <c r="DT67" s="1043"/>
      <c r="DU67" s="1044"/>
      <c r="DV67" s="1027"/>
      <c r="DW67" s="1028"/>
      <c r="DX67" s="1028"/>
      <c r="DY67" s="1028"/>
      <c r="DZ67" s="1029"/>
      <c r="EA67" s="243"/>
    </row>
    <row r="68" spans="1:131" s="244" customFormat="1" ht="26.25" customHeight="1" thickTop="1">
      <c r="A68" s="255">
        <v>1</v>
      </c>
      <c r="B68" s="1071" t="s">
        <v>582</v>
      </c>
      <c r="C68" s="1072"/>
      <c r="D68" s="1072"/>
      <c r="E68" s="1072"/>
      <c r="F68" s="1072"/>
      <c r="G68" s="1072"/>
      <c r="H68" s="1072"/>
      <c r="I68" s="1072"/>
      <c r="J68" s="1072"/>
      <c r="K68" s="1072"/>
      <c r="L68" s="1072"/>
      <c r="M68" s="1072"/>
      <c r="N68" s="1072"/>
      <c r="O68" s="1072"/>
      <c r="P68" s="1073"/>
      <c r="Q68" s="1074">
        <v>102</v>
      </c>
      <c r="R68" s="1068"/>
      <c r="S68" s="1068"/>
      <c r="T68" s="1068"/>
      <c r="U68" s="1068"/>
      <c r="V68" s="1068">
        <v>101</v>
      </c>
      <c r="W68" s="1068"/>
      <c r="X68" s="1068"/>
      <c r="Y68" s="1068"/>
      <c r="Z68" s="1068"/>
      <c r="AA68" s="1068">
        <v>1</v>
      </c>
      <c r="AB68" s="1068"/>
      <c r="AC68" s="1068"/>
      <c r="AD68" s="1068"/>
      <c r="AE68" s="1068"/>
      <c r="AF68" s="1068">
        <v>1</v>
      </c>
      <c r="AG68" s="1068"/>
      <c r="AH68" s="1068"/>
      <c r="AI68" s="1068"/>
      <c r="AJ68" s="1068"/>
      <c r="AK68" s="1068" t="s">
        <v>606</v>
      </c>
      <c r="AL68" s="1068"/>
      <c r="AM68" s="1068"/>
      <c r="AN68" s="1068"/>
      <c r="AO68" s="1068"/>
      <c r="AP68" s="1068" t="s">
        <v>606</v>
      </c>
      <c r="AQ68" s="1068"/>
      <c r="AR68" s="1068"/>
      <c r="AS68" s="1068"/>
      <c r="AT68" s="1068"/>
      <c r="AU68" s="1068" t="s">
        <v>607</v>
      </c>
      <c r="AV68" s="1068"/>
      <c r="AW68" s="1068"/>
      <c r="AX68" s="1068"/>
      <c r="AY68" s="1068"/>
      <c r="AZ68" s="1069"/>
      <c r="BA68" s="1069"/>
      <c r="BB68" s="1069"/>
      <c r="BC68" s="1069"/>
      <c r="BD68" s="1070"/>
      <c r="BE68" s="262"/>
      <c r="BF68" s="262"/>
      <c r="BG68" s="262"/>
      <c r="BH68" s="262"/>
      <c r="BI68" s="262"/>
      <c r="BJ68" s="262"/>
      <c r="BK68" s="262"/>
      <c r="BL68" s="262"/>
      <c r="BM68" s="262"/>
      <c r="BN68" s="262"/>
      <c r="BO68" s="262"/>
      <c r="BP68" s="262"/>
      <c r="BQ68" s="259">
        <v>62</v>
      </c>
      <c r="BR68" s="264"/>
      <c r="BS68" s="1039"/>
      <c r="BT68" s="1040"/>
      <c r="BU68" s="1040"/>
      <c r="BV68" s="1040"/>
      <c r="BW68" s="1040"/>
      <c r="BX68" s="1040"/>
      <c r="BY68" s="1040"/>
      <c r="BZ68" s="1040"/>
      <c r="CA68" s="1040"/>
      <c r="CB68" s="1040"/>
      <c r="CC68" s="1040"/>
      <c r="CD68" s="1040"/>
      <c r="CE68" s="1040"/>
      <c r="CF68" s="1040"/>
      <c r="CG68" s="1041"/>
      <c r="CH68" s="1042"/>
      <c r="CI68" s="1043"/>
      <c r="CJ68" s="1043"/>
      <c r="CK68" s="1043"/>
      <c r="CL68" s="1044"/>
      <c r="CM68" s="1042"/>
      <c r="CN68" s="1043"/>
      <c r="CO68" s="1043"/>
      <c r="CP68" s="1043"/>
      <c r="CQ68" s="1044"/>
      <c r="CR68" s="1042"/>
      <c r="CS68" s="1043"/>
      <c r="CT68" s="1043"/>
      <c r="CU68" s="1043"/>
      <c r="CV68" s="1044"/>
      <c r="CW68" s="1042"/>
      <c r="CX68" s="1043"/>
      <c r="CY68" s="1043"/>
      <c r="CZ68" s="1043"/>
      <c r="DA68" s="1044"/>
      <c r="DB68" s="1042"/>
      <c r="DC68" s="1043"/>
      <c r="DD68" s="1043"/>
      <c r="DE68" s="1043"/>
      <c r="DF68" s="1044"/>
      <c r="DG68" s="1042"/>
      <c r="DH68" s="1043"/>
      <c r="DI68" s="1043"/>
      <c r="DJ68" s="1043"/>
      <c r="DK68" s="1044"/>
      <c r="DL68" s="1042"/>
      <c r="DM68" s="1043"/>
      <c r="DN68" s="1043"/>
      <c r="DO68" s="1043"/>
      <c r="DP68" s="1044"/>
      <c r="DQ68" s="1042"/>
      <c r="DR68" s="1043"/>
      <c r="DS68" s="1043"/>
      <c r="DT68" s="1043"/>
      <c r="DU68" s="1044"/>
      <c r="DV68" s="1027"/>
      <c r="DW68" s="1028"/>
      <c r="DX68" s="1028"/>
      <c r="DY68" s="1028"/>
      <c r="DZ68" s="1029"/>
      <c r="EA68" s="243"/>
    </row>
    <row r="69" spans="1:131" s="244" customFormat="1" ht="26.25" customHeight="1">
      <c r="A69" s="258">
        <v>2</v>
      </c>
      <c r="B69" s="1060" t="s">
        <v>583</v>
      </c>
      <c r="C69" s="1061"/>
      <c r="D69" s="1061"/>
      <c r="E69" s="1061"/>
      <c r="F69" s="1061"/>
      <c r="G69" s="1061"/>
      <c r="H69" s="1061"/>
      <c r="I69" s="1061"/>
      <c r="J69" s="1061"/>
      <c r="K69" s="1061"/>
      <c r="L69" s="1061"/>
      <c r="M69" s="1061"/>
      <c r="N69" s="1061"/>
      <c r="O69" s="1061"/>
      <c r="P69" s="1062"/>
      <c r="Q69" s="1063">
        <v>11887</v>
      </c>
      <c r="R69" s="1057"/>
      <c r="S69" s="1057"/>
      <c r="T69" s="1057"/>
      <c r="U69" s="1057"/>
      <c r="V69" s="1057">
        <v>11522</v>
      </c>
      <c r="W69" s="1057"/>
      <c r="X69" s="1057"/>
      <c r="Y69" s="1057"/>
      <c r="Z69" s="1057"/>
      <c r="AA69" s="1057">
        <v>366</v>
      </c>
      <c r="AB69" s="1057"/>
      <c r="AC69" s="1057"/>
      <c r="AD69" s="1057"/>
      <c r="AE69" s="1057"/>
      <c r="AF69" s="1057">
        <v>366</v>
      </c>
      <c r="AG69" s="1057"/>
      <c r="AH69" s="1057"/>
      <c r="AI69" s="1057"/>
      <c r="AJ69" s="1057"/>
      <c r="AK69" s="1057" t="s">
        <v>608</v>
      </c>
      <c r="AL69" s="1057"/>
      <c r="AM69" s="1057"/>
      <c r="AN69" s="1057"/>
      <c r="AO69" s="1057"/>
      <c r="AP69" s="1057" t="s">
        <v>608</v>
      </c>
      <c r="AQ69" s="1057"/>
      <c r="AR69" s="1057"/>
      <c r="AS69" s="1057"/>
      <c r="AT69" s="1057"/>
      <c r="AU69" s="1057" t="s">
        <v>608</v>
      </c>
      <c r="AV69" s="1057"/>
      <c r="AW69" s="1057"/>
      <c r="AX69" s="1057"/>
      <c r="AY69" s="1057"/>
      <c r="AZ69" s="1058"/>
      <c r="BA69" s="1058"/>
      <c r="BB69" s="1058"/>
      <c r="BC69" s="1058"/>
      <c r="BD69" s="1059"/>
      <c r="BE69" s="262"/>
      <c r="BF69" s="262"/>
      <c r="BG69" s="262"/>
      <c r="BH69" s="262"/>
      <c r="BI69" s="262"/>
      <c r="BJ69" s="262"/>
      <c r="BK69" s="262"/>
      <c r="BL69" s="262"/>
      <c r="BM69" s="262"/>
      <c r="BN69" s="262"/>
      <c r="BO69" s="262"/>
      <c r="BP69" s="262"/>
      <c r="BQ69" s="259">
        <v>63</v>
      </c>
      <c r="BR69" s="264"/>
      <c r="BS69" s="1039"/>
      <c r="BT69" s="1040"/>
      <c r="BU69" s="1040"/>
      <c r="BV69" s="1040"/>
      <c r="BW69" s="1040"/>
      <c r="BX69" s="1040"/>
      <c r="BY69" s="1040"/>
      <c r="BZ69" s="1040"/>
      <c r="CA69" s="1040"/>
      <c r="CB69" s="1040"/>
      <c r="CC69" s="1040"/>
      <c r="CD69" s="1040"/>
      <c r="CE69" s="1040"/>
      <c r="CF69" s="1040"/>
      <c r="CG69" s="1041"/>
      <c r="CH69" s="1042"/>
      <c r="CI69" s="1043"/>
      <c r="CJ69" s="1043"/>
      <c r="CK69" s="1043"/>
      <c r="CL69" s="1044"/>
      <c r="CM69" s="1042"/>
      <c r="CN69" s="1043"/>
      <c r="CO69" s="1043"/>
      <c r="CP69" s="1043"/>
      <c r="CQ69" s="1044"/>
      <c r="CR69" s="1042"/>
      <c r="CS69" s="1043"/>
      <c r="CT69" s="1043"/>
      <c r="CU69" s="1043"/>
      <c r="CV69" s="1044"/>
      <c r="CW69" s="1042"/>
      <c r="CX69" s="1043"/>
      <c r="CY69" s="1043"/>
      <c r="CZ69" s="1043"/>
      <c r="DA69" s="1044"/>
      <c r="DB69" s="1042"/>
      <c r="DC69" s="1043"/>
      <c r="DD69" s="1043"/>
      <c r="DE69" s="1043"/>
      <c r="DF69" s="1044"/>
      <c r="DG69" s="1042"/>
      <c r="DH69" s="1043"/>
      <c r="DI69" s="1043"/>
      <c r="DJ69" s="1043"/>
      <c r="DK69" s="1044"/>
      <c r="DL69" s="1042"/>
      <c r="DM69" s="1043"/>
      <c r="DN69" s="1043"/>
      <c r="DO69" s="1043"/>
      <c r="DP69" s="1044"/>
      <c r="DQ69" s="1042"/>
      <c r="DR69" s="1043"/>
      <c r="DS69" s="1043"/>
      <c r="DT69" s="1043"/>
      <c r="DU69" s="1044"/>
      <c r="DV69" s="1027"/>
      <c r="DW69" s="1028"/>
      <c r="DX69" s="1028"/>
      <c r="DY69" s="1028"/>
      <c r="DZ69" s="1029"/>
      <c r="EA69" s="243"/>
    </row>
    <row r="70" spans="1:131" s="244" customFormat="1" ht="26.25" customHeight="1">
      <c r="A70" s="258">
        <v>3</v>
      </c>
      <c r="B70" s="1060" t="s">
        <v>584</v>
      </c>
      <c r="C70" s="1061"/>
      <c r="D70" s="1061"/>
      <c r="E70" s="1061"/>
      <c r="F70" s="1061"/>
      <c r="G70" s="1061"/>
      <c r="H70" s="1061"/>
      <c r="I70" s="1061"/>
      <c r="J70" s="1061"/>
      <c r="K70" s="1061"/>
      <c r="L70" s="1061"/>
      <c r="M70" s="1061"/>
      <c r="N70" s="1061"/>
      <c r="O70" s="1061"/>
      <c r="P70" s="1062"/>
      <c r="Q70" s="1063">
        <v>59</v>
      </c>
      <c r="R70" s="1057"/>
      <c r="S70" s="1057"/>
      <c r="T70" s="1057"/>
      <c r="U70" s="1057"/>
      <c r="V70" s="1057">
        <v>59</v>
      </c>
      <c r="W70" s="1057"/>
      <c r="X70" s="1057"/>
      <c r="Y70" s="1057"/>
      <c r="Z70" s="1057"/>
      <c r="AA70" s="1057" t="s">
        <v>608</v>
      </c>
      <c r="AB70" s="1057"/>
      <c r="AC70" s="1057"/>
      <c r="AD70" s="1057"/>
      <c r="AE70" s="1057"/>
      <c r="AF70" s="1057" t="s">
        <v>608</v>
      </c>
      <c r="AG70" s="1057"/>
      <c r="AH70" s="1057"/>
      <c r="AI70" s="1057"/>
      <c r="AJ70" s="1057"/>
      <c r="AK70" s="1057" t="s">
        <v>608</v>
      </c>
      <c r="AL70" s="1057"/>
      <c r="AM70" s="1057"/>
      <c r="AN70" s="1057"/>
      <c r="AO70" s="1057"/>
      <c r="AP70" s="1057" t="s">
        <v>608</v>
      </c>
      <c r="AQ70" s="1057"/>
      <c r="AR70" s="1057"/>
      <c r="AS70" s="1057"/>
      <c r="AT70" s="1057"/>
      <c r="AU70" s="1057" t="s">
        <v>608</v>
      </c>
      <c r="AV70" s="1057"/>
      <c r="AW70" s="1057"/>
      <c r="AX70" s="1057"/>
      <c r="AY70" s="1057"/>
      <c r="AZ70" s="1058"/>
      <c r="BA70" s="1058"/>
      <c r="BB70" s="1058"/>
      <c r="BC70" s="1058"/>
      <c r="BD70" s="1059"/>
      <c r="BE70" s="262"/>
      <c r="BF70" s="262"/>
      <c r="BG70" s="262"/>
      <c r="BH70" s="262"/>
      <c r="BI70" s="262"/>
      <c r="BJ70" s="262"/>
      <c r="BK70" s="262"/>
      <c r="BL70" s="262"/>
      <c r="BM70" s="262"/>
      <c r="BN70" s="262"/>
      <c r="BO70" s="262"/>
      <c r="BP70" s="262"/>
      <c r="BQ70" s="259">
        <v>64</v>
      </c>
      <c r="BR70" s="264"/>
      <c r="BS70" s="1039"/>
      <c r="BT70" s="1040"/>
      <c r="BU70" s="1040"/>
      <c r="BV70" s="1040"/>
      <c r="BW70" s="1040"/>
      <c r="BX70" s="1040"/>
      <c r="BY70" s="1040"/>
      <c r="BZ70" s="1040"/>
      <c r="CA70" s="1040"/>
      <c r="CB70" s="1040"/>
      <c r="CC70" s="1040"/>
      <c r="CD70" s="1040"/>
      <c r="CE70" s="1040"/>
      <c r="CF70" s="1040"/>
      <c r="CG70" s="1041"/>
      <c r="CH70" s="1042"/>
      <c r="CI70" s="1043"/>
      <c r="CJ70" s="1043"/>
      <c r="CK70" s="1043"/>
      <c r="CL70" s="1044"/>
      <c r="CM70" s="1042"/>
      <c r="CN70" s="1043"/>
      <c r="CO70" s="1043"/>
      <c r="CP70" s="1043"/>
      <c r="CQ70" s="1044"/>
      <c r="CR70" s="1042"/>
      <c r="CS70" s="1043"/>
      <c r="CT70" s="1043"/>
      <c r="CU70" s="1043"/>
      <c r="CV70" s="1044"/>
      <c r="CW70" s="1042"/>
      <c r="CX70" s="1043"/>
      <c r="CY70" s="1043"/>
      <c r="CZ70" s="1043"/>
      <c r="DA70" s="1044"/>
      <c r="DB70" s="1042"/>
      <c r="DC70" s="1043"/>
      <c r="DD70" s="1043"/>
      <c r="DE70" s="1043"/>
      <c r="DF70" s="1044"/>
      <c r="DG70" s="1042"/>
      <c r="DH70" s="1043"/>
      <c r="DI70" s="1043"/>
      <c r="DJ70" s="1043"/>
      <c r="DK70" s="1044"/>
      <c r="DL70" s="1042"/>
      <c r="DM70" s="1043"/>
      <c r="DN70" s="1043"/>
      <c r="DO70" s="1043"/>
      <c r="DP70" s="1044"/>
      <c r="DQ70" s="1042"/>
      <c r="DR70" s="1043"/>
      <c r="DS70" s="1043"/>
      <c r="DT70" s="1043"/>
      <c r="DU70" s="1044"/>
      <c r="DV70" s="1027"/>
      <c r="DW70" s="1028"/>
      <c r="DX70" s="1028"/>
      <c r="DY70" s="1028"/>
      <c r="DZ70" s="1029"/>
      <c r="EA70" s="243"/>
    </row>
    <row r="71" spans="1:131" s="244" customFormat="1" ht="26.25" customHeight="1">
      <c r="A71" s="258">
        <v>4</v>
      </c>
      <c r="B71" s="1060" t="s">
        <v>585</v>
      </c>
      <c r="C71" s="1061"/>
      <c r="D71" s="1061"/>
      <c r="E71" s="1061"/>
      <c r="F71" s="1061"/>
      <c r="G71" s="1061"/>
      <c r="H71" s="1061"/>
      <c r="I71" s="1061"/>
      <c r="J71" s="1061"/>
      <c r="K71" s="1061"/>
      <c r="L71" s="1061"/>
      <c r="M71" s="1061"/>
      <c r="N71" s="1061"/>
      <c r="O71" s="1061"/>
      <c r="P71" s="1062"/>
      <c r="Q71" s="1063">
        <v>183</v>
      </c>
      <c r="R71" s="1057"/>
      <c r="S71" s="1057"/>
      <c r="T71" s="1057"/>
      <c r="U71" s="1057"/>
      <c r="V71" s="1057">
        <v>170</v>
      </c>
      <c r="W71" s="1057"/>
      <c r="X71" s="1057"/>
      <c r="Y71" s="1057"/>
      <c r="Z71" s="1057"/>
      <c r="AA71" s="1057">
        <v>13</v>
      </c>
      <c r="AB71" s="1057"/>
      <c r="AC71" s="1057"/>
      <c r="AD71" s="1057"/>
      <c r="AE71" s="1057"/>
      <c r="AF71" s="1057">
        <v>13</v>
      </c>
      <c r="AG71" s="1057"/>
      <c r="AH71" s="1057"/>
      <c r="AI71" s="1057"/>
      <c r="AJ71" s="1057"/>
      <c r="AK71" s="1057" t="s">
        <v>608</v>
      </c>
      <c r="AL71" s="1057"/>
      <c r="AM71" s="1057"/>
      <c r="AN71" s="1057"/>
      <c r="AO71" s="1057"/>
      <c r="AP71" s="1057" t="s">
        <v>608</v>
      </c>
      <c r="AQ71" s="1057"/>
      <c r="AR71" s="1057"/>
      <c r="AS71" s="1057"/>
      <c r="AT71" s="1057"/>
      <c r="AU71" s="1057" t="s">
        <v>608</v>
      </c>
      <c r="AV71" s="1057"/>
      <c r="AW71" s="1057"/>
      <c r="AX71" s="1057"/>
      <c r="AY71" s="1057"/>
      <c r="AZ71" s="1058"/>
      <c r="BA71" s="1058"/>
      <c r="BB71" s="1058"/>
      <c r="BC71" s="1058"/>
      <c r="BD71" s="1059"/>
      <c r="BE71" s="262"/>
      <c r="BF71" s="262"/>
      <c r="BG71" s="262"/>
      <c r="BH71" s="262"/>
      <c r="BI71" s="262"/>
      <c r="BJ71" s="262"/>
      <c r="BK71" s="262"/>
      <c r="BL71" s="262"/>
      <c r="BM71" s="262"/>
      <c r="BN71" s="262"/>
      <c r="BO71" s="262"/>
      <c r="BP71" s="262"/>
      <c r="BQ71" s="259">
        <v>65</v>
      </c>
      <c r="BR71" s="264"/>
      <c r="BS71" s="1039"/>
      <c r="BT71" s="1040"/>
      <c r="BU71" s="1040"/>
      <c r="BV71" s="1040"/>
      <c r="BW71" s="1040"/>
      <c r="BX71" s="1040"/>
      <c r="BY71" s="1040"/>
      <c r="BZ71" s="1040"/>
      <c r="CA71" s="1040"/>
      <c r="CB71" s="1040"/>
      <c r="CC71" s="1040"/>
      <c r="CD71" s="1040"/>
      <c r="CE71" s="1040"/>
      <c r="CF71" s="1040"/>
      <c r="CG71" s="1041"/>
      <c r="CH71" s="1042"/>
      <c r="CI71" s="1043"/>
      <c r="CJ71" s="1043"/>
      <c r="CK71" s="1043"/>
      <c r="CL71" s="1044"/>
      <c r="CM71" s="1042"/>
      <c r="CN71" s="1043"/>
      <c r="CO71" s="1043"/>
      <c r="CP71" s="1043"/>
      <c r="CQ71" s="1044"/>
      <c r="CR71" s="1042"/>
      <c r="CS71" s="1043"/>
      <c r="CT71" s="1043"/>
      <c r="CU71" s="1043"/>
      <c r="CV71" s="1044"/>
      <c r="CW71" s="1042"/>
      <c r="CX71" s="1043"/>
      <c r="CY71" s="1043"/>
      <c r="CZ71" s="1043"/>
      <c r="DA71" s="1044"/>
      <c r="DB71" s="1042"/>
      <c r="DC71" s="1043"/>
      <c r="DD71" s="1043"/>
      <c r="DE71" s="1043"/>
      <c r="DF71" s="1044"/>
      <c r="DG71" s="1042"/>
      <c r="DH71" s="1043"/>
      <c r="DI71" s="1043"/>
      <c r="DJ71" s="1043"/>
      <c r="DK71" s="1044"/>
      <c r="DL71" s="1042"/>
      <c r="DM71" s="1043"/>
      <c r="DN71" s="1043"/>
      <c r="DO71" s="1043"/>
      <c r="DP71" s="1044"/>
      <c r="DQ71" s="1042"/>
      <c r="DR71" s="1043"/>
      <c r="DS71" s="1043"/>
      <c r="DT71" s="1043"/>
      <c r="DU71" s="1044"/>
      <c r="DV71" s="1027"/>
      <c r="DW71" s="1028"/>
      <c r="DX71" s="1028"/>
      <c r="DY71" s="1028"/>
      <c r="DZ71" s="1029"/>
      <c r="EA71" s="243"/>
    </row>
    <row r="72" spans="1:131" s="244" customFormat="1" ht="26.25" customHeight="1">
      <c r="A72" s="258">
        <v>5</v>
      </c>
      <c r="B72" s="1060" t="s">
        <v>586</v>
      </c>
      <c r="C72" s="1061"/>
      <c r="D72" s="1061"/>
      <c r="E72" s="1061"/>
      <c r="F72" s="1061"/>
      <c r="G72" s="1061"/>
      <c r="H72" s="1061"/>
      <c r="I72" s="1061"/>
      <c r="J72" s="1061"/>
      <c r="K72" s="1061"/>
      <c r="L72" s="1061"/>
      <c r="M72" s="1061"/>
      <c r="N72" s="1061"/>
      <c r="O72" s="1061"/>
      <c r="P72" s="1062"/>
      <c r="Q72" s="1063">
        <v>22</v>
      </c>
      <c r="R72" s="1057"/>
      <c r="S72" s="1057"/>
      <c r="T72" s="1057"/>
      <c r="U72" s="1057"/>
      <c r="V72" s="1057">
        <v>20</v>
      </c>
      <c r="W72" s="1057"/>
      <c r="X72" s="1057"/>
      <c r="Y72" s="1057"/>
      <c r="Z72" s="1057"/>
      <c r="AA72" s="1057">
        <v>1</v>
      </c>
      <c r="AB72" s="1057"/>
      <c r="AC72" s="1057"/>
      <c r="AD72" s="1057"/>
      <c r="AE72" s="1057"/>
      <c r="AF72" s="1057">
        <v>1</v>
      </c>
      <c r="AG72" s="1057"/>
      <c r="AH72" s="1057"/>
      <c r="AI72" s="1057"/>
      <c r="AJ72" s="1057"/>
      <c r="AK72" s="1057">
        <v>1</v>
      </c>
      <c r="AL72" s="1057"/>
      <c r="AM72" s="1057"/>
      <c r="AN72" s="1057"/>
      <c r="AO72" s="1057"/>
      <c r="AP72" s="1057" t="s">
        <v>608</v>
      </c>
      <c r="AQ72" s="1057"/>
      <c r="AR72" s="1057"/>
      <c r="AS72" s="1057"/>
      <c r="AT72" s="1057"/>
      <c r="AU72" s="1057" t="s">
        <v>608</v>
      </c>
      <c r="AV72" s="1057"/>
      <c r="AW72" s="1057"/>
      <c r="AX72" s="1057"/>
      <c r="AY72" s="1057"/>
      <c r="AZ72" s="1058"/>
      <c r="BA72" s="1058"/>
      <c r="BB72" s="1058"/>
      <c r="BC72" s="1058"/>
      <c r="BD72" s="1059"/>
      <c r="BE72" s="262"/>
      <c r="BF72" s="262"/>
      <c r="BG72" s="262"/>
      <c r="BH72" s="262"/>
      <c r="BI72" s="262"/>
      <c r="BJ72" s="262"/>
      <c r="BK72" s="262"/>
      <c r="BL72" s="262"/>
      <c r="BM72" s="262"/>
      <c r="BN72" s="262"/>
      <c r="BO72" s="262"/>
      <c r="BP72" s="262"/>
      <c r="BQ72" s="259">
        <v>66</v>
      </c>
      <c r="BR72" s="264"/>
      <c r="BS72" s="1039"/>
      <c r="BT72" s="1040"/>
      <c r="BU72" s="1040"/>
      <c r="BV72" s="1040"/>
      <c r="BW72" s="1040"/>
      <c r="BX72" s="1040"/>
      <c r="BY72" s="1040"/>
      <c r="BZ72" s="1040"/>
      <c r="CA72" s="1040"/>
      <c r="CB72" s="1040"/>
      <c r="CC72" s="1040"/>
      <c r="CD72" s="1040"/>
      <c r="CE72" s="1040"/>
      <c r="CF72" s="1040"/>
      <c r="CG72" s="1041"/>
      <c r="CH72" s="1042"/>
      <c r="CI72" s="1043"/>
      <c r="CJ72" s="1043"/>
      <c r="CK72" s="1043"/>
      <c r="CL72" s="1044"/>
      <c r="CM72" s="1042"/>
      <c r="CN72" s="1043"/>
      <c r="CO72" s="1043"/>
      <c r="CP72" s="1043"/>
      <c r="CQ72" s="1044"/>
      <c r="CR72" s="1042"/>
      <c r="CS72" s="1043"/>
      <c r="CT72" s="1043"/>
      <c r="CU72" s="1043"/>
      <c r="CV72" s="1044"/>
      <c r="CW72" s="1042"/>
      <c r="CX72" s="1043"/>
      <c r="CY72" s="1043"/>
      <c r="CZ72" s="1043"/>
      <c r="DA72" s="1044"/>
      <c r="DB72" s="1042"/>
      <c r="DC72" s="1043"/>
      <c r="DD72" s="1043"/>
      <c r="DE72" s="1043"/>
      <c r="DF72" s="1044"/>
      <c r="DG72" s="1042"/>
      <c r="DH72" s="1043"/>
      <c r="DI72" s="1043"/>
      <c r="DJ72" s="1043"/>
      <c r="DK72" s="1044"/>
      <c r="DL72" s="1042"/>
      <c r="DM72" s="1043"/>
      <c r="DN72" s="1043"/>
      <c r="DO72" s="1043"/>
      <c r="DP72" s="1044"/>
      <c r="DQ72" s="1042"/>
      <c r="DR72" s="1043"/>
      <c r="DS72" s="1043"/>
      <c r="DT72" s="1043"/>
      <c r="DU72" s="1044"/>
      <c r="DV72" s="1027"/>
      <c r="DW72" s="1028"/>
      <c r="DX72" s="1028"/>
      <c r="DY72" s="1028"/>
      <c r="DZ72" s="1029"/>
      <c r="EA72" s="243"/>
    </row>
    <row r="73" spans="1:131" s="244" customFormat="1" ht="26.25" customHeight="1">
      <c r="A73" s="258">
        <v>6</v>
      </c>
      <c r="B73" s="1060" t="s">
        <v>587</v>
      </c>
      <c r="C73" s="1061"/>
      <c r="D73" s="1061"/>
      <c r="E73" s="1061"/>
      <c r="F73" s="1061"/>
      <c r="G73" s="1061"/>
      <c r="H73" s="1061"/>
      <c r="I73" s="1061"/>
      <c r="J73" s="1061"/>
      <c r="K73" s="1061"/>
      <c r="L73" s="1061"/>
      <c r="M73" s="1061"/>
      <c r="N73" s="1061"/>
      <c r="O73" s="1061"/>
      <c r="P73" s="1062"/>
      <c r="Q73" s="1063">
        <v>1327</v>
      </c>
      <c r="R73" s="1057"/>
      <c r="S73" s="1057"/>
      <c r="T73" s="1057"/>
      <c r="U73" s="1057"/>
      <c r="V73" s="1057">
        <v>1264</v>
      </c>
      <c r="W73" s="1057"/>
      <c r="X73" s="1057"/>
      <c r="Y73" s="1057"/>
      <c r="Z73" s="1057"/>
      <c r="AA73" s="1057">
        <v>63</v>
      </c>
      <c r="AB73" s="1057"/>
      <c r="AC73" s="1057"/>
      <c r="AD73" s="1057"/>
      <c r="AE73" s="1057"/>
      <c r="AF73" s="1057">
        <v>63</v>
      </c>
      <c r="AG73" s="1057"/>
      <c r="AH73" s="1057"/>
      <c r="AI73" s="1057"/>
      <c r="AJ73" s="1057"/>
      <c r="AK73" s="1057">
        <v>12</v>
      </c>
      <c r="AL73" s="1057"/>
      <c r="AM73" s="1057"/>
      <c r="AN73" s="1057"/>
      <c r="AO73" s="1057"/>
      <c r="AP73" s="1057">
        <v>518</v>
      </c>
      <c r="AQ73" s="1057"/>
      <c r="AR73" s="1057"/>
      <c r="AS73" s="1057"/>
      <c r="AT73" s="1057"/>
      <c r="AU73" s="1057">
        <v>133</v>
      </c>
      <c r="AV73" s="1057"/>
      <c r="AW73" s="1057"/>
      <c r="AX73" s="1057"/>
      <c r="AY73" s="1057"/>
      <c r="AZ73" s="1058"/>
      <c r="BA73" s="1058"/>
      <c r="BB73" s="1058"/>
      <c r="BC73" s="1058"/>
      <c r="BD73" s="1059"/>
      <c r="BE73" s="262"/>
      <c r="BF73" s="262"/>
      <c r="BG73" s="262"/>
      <c r="BH73" s="262"/>
      <c r="BI73" s="262"/>
      <c r="BJ73" s="262"/>
      <c r="BK73" s="262"/>
      <c r="BL73" s="262"/>
      <c r="BM73" s="262"/>
      <c r="BN73" s="262"/>
      <c r="BO73" s="262"/>
      <c r="BP73" s="262"/>
      <c r="BQ73" s="259">
        <v>67</v>
      </c>
      <c r="BR73" s="264"/>
      <c r="BS73" s="1039"/>
      <c r="BT73" s="1040"/>
      <c r="BU73" s="1040"/>
      <c r="BV73" s="1040"/>
      <c r="BW73" s="1040"/>
      <c r="BX73" s="1040"/>
      <c r="BY73" s="1040"/>
      <c r="BZ73" s="1040"/>
      <c r="CA73" s="1040"/>
      <c r="CB73" s="1040"/>
      <c r="CC73" s="1040"/>
      <c r="CD73" s="1040"/>
      <c r="CE73" s="1040"/>
      <c r="CF73" s="1040"/>
      <c r="CG73" s="1041"/>
      <c r="CH73" s="1042"/>
      <c r="CI73" s="1043"/>
      <c r="CJ73" s="1043"/>
      <c r="CK73" s="1043"/>
      <c r="CL73" s="1044"/>
      <c r="CM73" s="1042"/>
      <c r="CN73" s="1043"/>
      <c r="CO73" s="1043"/>
      <c r="CP73" s="1043"/>
      <c r="CQ73" s="1044"/>
      <c r="CR73" s="1042"/>
      <c r="CS73" s="1043"/>
      <c r="CT73" s="1043"/>
      <c r="CU73" s="1043"/>
      <c r="CV73" s="1044"/>
      <c r="CW73" s="1042"/>
      <c r="CX73" s="1043"/>
      <c r="CY73" s="1043"/>
      <c r="CZ73" s="1043"/>
      <c r="DA73" s="1044"/>
      <c r="DB73" s="1042"/>
      <c r="DC73" s="1043"/>
      <c r="DD73" s="1043"/>
      <c r="DE73" s="1043"/>
      <c r="DF73" s="1044"/>
      <c r="DG73" s="1042"/>
      <c r="DH73" s="1043"/>
      <c r="DI73" s="1043"/>
      <c r="DJ73" s="1043"/>
      <c r="DK73" s="1044"/>
      <c r="DL73" s="1042"/>
      <c r="DM73" s="1043"/>
      <c r="DN73" s="1043"/>
      <c r="DO73" s="1043"/>
      <c r="DP73" s="1044"/>
      <c r="DQ73" s="1042"/>
      <c r="DR73" s="1043"/>
      <c r="DS73" s="1043"/>
      <c r="DT73" s="1043"/>
      <c r="DU73" s="1044"/>
      <c r="DV73" s="1027"/>
      <c r="DW73" s="1028"/>
      <c r="DX73" s="1028"/>
      <c r="DY73" s="1028"/>
      <c r="DZ73" s="1029"/>
      <c r="EA73" s="243"/>
    </row>
    <row r="74" spans="1:131" s="244" customFormat="1" ht="26.25" customHeight="1">
      <c r="A74" s="258">
        <v>7</v>
      </c>
      <c r="B74" s="1060" t="s">
        <v>588</v>
      </c>
      <c r="C74" s="1061"/>
      <c r="D74" s="1061"/>
      <c r="E74" s="1061"/>
      <c r="F74" s="1061"/>
      <c r="G74" s="1061"/>
      <c r="H74" s="1061"/>
      <c r="I74" s="1061"/>
      <c r="J74" s="1061"/>
      <c r="K74" s="1061"/>
      <c r="L74" s="1061"/>
      <c r="M74" s="1061"/>
      <c r="N74" s="1061"/>
      <c r="O74" s="1061"/>
      <c r="P74" s="1062"/>
      <c r="Q74" s="1063">
        <v>321</v>
      </c>
      <c r="R74" s="1057"/>
      <c r="S74" s="1057"/>
      <c r="T74" s="1057"/>
      <c r="U74" s="1057"/>
      <c r="V74" s="1057">
        <v>283</v>
      </c>
      <c r="W74" s="1057"/>
      <c r="X74" s="1057"/>
      <c r="Y74" s="1057"/>
      <c r="Z74" s="1057"/>
      <c r="AA74" s="1057">
        <v>39</v>
      </c>
      <c r="AB74" s="1057"/>
      <c r="AC74" s="1057"/>
      <c r="AD74" s="1057"/>
      <c r="AE74" s="1057"/>
      <c r="AF74" s="1057">
        <v>39</v>
      </c>
      <c r="AG74" s="1057"/>
      <c r="AH74" s="1057"/>
      <c r="AI74" s="1057"/>
      <c r="AJ74" s="1057"/>
      <c r="AK74" s="1057">
        <v>14</v>
      </c>
      <c r="AL74" s="1057"/>
      <c r="AM74" s="1057"/>
      <c r="AN74" s="1057"/>
      <c r="AO74" s="1057"/>
      <c r="AP74" s="1057" t="s">
        <v>608</v>
      </c>
      <c r="AQ74" s="1057"/>
      <c r="AR74" s="1057"/>
      <c r="AS74" s="1057"/>
      <c r="AT74" s="1057"/>
      <c r="AU74" s="1057" t="s">
        <v>608</v>
      </c>
      <c r="AV74" s="1057"/>
      <c r="AW74" s="1057"/>
      <c r="AX74" s="1057"/>
      <c r="AY74" s="1057"/>
      <c r="AZ74" s="1058"/>
      <c r="BA74" s="1058"/>
      <c r="BB74" s="1058"/>
      <c r="BC74" s="1058"/>
      <c r="BD74" s="1059"/>
      <c r="BE74" s="262"/>
      <c r="BF74" s="262"/>
      <c r="BG74" s="262"/>
      <c r="BH74" s="262"/>
      <c r="BI74" s="262"/>
      <c r="BJ74" s="262"/>
      <c r="BK74" s="262"/>
      <c r="BL74" s="262"/>
      <c r="BM74" s="262"/>
      <c r="BN74" s="262"/>
      <c r="BO74" s="262"/>
      <c r="BP74" s="262"/>
      <c r="BQ74" s="259">
        <v>68</v>
      </c>
      <c r="BR74" s="264"/>
      <c r="BS74" s="1039"/>
      <c r="BT74" s="1040"/>
      <c r="BU74" s="1040"/>
      <c r="BV74" s="1040"/>
      <c r="BW74" s="1040"/>
      <c r="BX74" s="1040"/>
      <c r="BY74" s="1040"/>
      <c r="BZ74" s="1040"/>
      <c r="CA74" s="1040"/>
      <c r="CB74" s="1040"/>
      <c r="CC74" s="1040"/>
      <c r="CD74" s="1040"/>
      <c r="CE74" s="1040"/>
      <c r="CF74" s="1040"/>
      <c r="CG74" s="1041"/>
      <c r="CH74" s="1042"/>
      <c r="CI74" s="1043"/>
      <c r="CJ74" s="1043"/>
      <c r="CK74" s="1043"/>
      <c r="CL74" s="1044"/>
      <c r="CM74" s="1042"/>
      <c r="CN74" s="1043"/>
      <c r="CO74" s="1043"/>
      <c r="CP74" s="1043"/>
      <c r="CQ74" s="1044"/>
      <c r="CR74" s="1042"/>
      <c r="CS74" s="1043"/>
      <c r="CT74" s="1043"/>
      <c r="CU74" s="1043"/>
      <c r="CV74" s="1044"/>
      <c r="CW74" s="1042"/>
      <c r="CX74" s="1043"/>
      <c r="CY74" s="1043"/>
      <c r="CZ74" s="1043"/>
      <c r="DA74" s="1044"/>
      <c r="DB74" s="1042"/>
      <c r="DC74" s="1043"/>
      <c r="DD74" s="1043"/>
      <c r="DE74" s="1043"/>
      <c r="DF74" s="1044"/>
      <c r="DG74" s="1042"/>
      <c r="DH74" s="1043"/>
      <c r="DI74" s="1043"/>
      <c r="DJ74" s="1043"/>
      <c r="DK74" s="1044"/>
      <c r="DL74" s="1042"/>
      <c r="DM74" s="1043"/>
      <c r="DN74" s="1043"/>
      <c r="DO74" s="1043"/>
      <c r="DP74" s="1044"/>
      <c r="DQ74" s="1042"/>
      <c r="DR74" s="1043"/>
      <c r="DS74" s="1043"/>
      <c r="DT74" s="1043"/>
      <c r="DU74" s="1044"/>
      <c r="DV74" s="1027"/>
      <c r="DW74" s="1028"/>
      <c r="DX74" s="1028"/>
      <c r="DY74" s="1028"/>
      <c r="DZ74" s="1029"/>
      <c r="EA74" s="243"/>
    </row>
    <row r="75" spans="1:131" s="244" customFormat="1" ht="26.25" customHeight="1">
      <c r="A75" s="258">
        <v>8</v>
      </c>
      <c r="B75" s="1060" t="s">
        <v>609</v>
      </c>
      <c r="C75" s="1061"/>
      <c r="D75" s="1061"/>
      <c r="E75" s="1061"/>
      <c r="F75" s="1061"/>
      <c r="G75" s="1061"/>
      <c r="H75" s="1061"/>
      <c r="I75" s="1061"/>
      <c r="J75" s="1061"/>
      <c r="K75" s="1061"/>
      <c r="L75" s="1061"/>
      <c r="M75" s="1061"/>
      <c r="N75" s="1061"/>
      <c r="O75" s="1061"/>
      <c r="P75" s="1062"/>
      <c r="Q75" s="1064">
        <v>3</v>
      </c>
      <c r="R75" s="1065"/>
      <c r="S75" s="1065"/>
      <c r="T75" s="1065"/>
      <c r="U75" s="1066"/>
      <c r="V75" s="1067" t="s">
        <v>608</v>
      </c>
      <c r="W75" s="1065"/>
      <c r="X75" s="1065"/>
      <c r="Y75" s="1065"/>
      <c r="Z75" s="1066"/>
      <c r="AA75" s="1067">
        <v>3</v>
      </c>
      <c r="AB75" s="1065"/>
      <c r="AC75" s="1065"/>
      <c r="AD75" s="1065"/>
      <c r="AE75" s="1066"/>
      <c r="AF75" s="1067">
        <v>3</v>
      </c>
      <c r="AG75" s="1065"/>
      <c r="AH75" s="1065"/>
      <c r="AI75" s="1065"/>
      <c r="AJ75" s="1066"/>
      <c r="AK75" s="1067" t="s">
        <v>608</v>
      </c>
      <c r="AL75" s="1065"/>
      <c r="AM75" s="1065"/>
      <c r="AN75" s="1065"/>
      <c r="AO75" s="1066"/>
      <c r="AP75" s="1067" t="s">
        <v>608</v>
      </c>
      <c r="AQ75" s="1065"/>
      <c r="AR75" s="1065"/>
      <c r="AS75" s="1065"/>
      <c r="AT75" s="1066"/>
      <c r="AU75" s="1067" t="s">
        <v>608</v>
      </c>
      <c r="AV75" s="1065"/>
      <c r="AW75" s="1065"/>
      <c r="AX75" s="1065"/>
      <c r="AY75" s="1066"/>
      <c r="AZ75" s="1058"/>
      <c r="BA75" s="1058"/>
      <c r="BB75" s="1058"/>
      <c r="BC75" s="1058"/>
      <c r="BD75" s="1059"/>
      <c r="BE75" s="262"/>
      <c r="BF75" s="262"/>
      <c r="BG75" s="262"/>
      <c r="BH75" s="262"/>
      <c r="BI75" s="262"/>
      <c r="BJ75" s="262"/>
      <c r="BK75" s="262"/>
      <c r="BL75" s="262"/>
      <c r="BM75" s="262"/>
      <c r="BN75" s="262"/>
      <c r="BO75" s="262"/>
      <c r="BP75" s="262"/>
      <c r="BQ75" s="259">
        <v>69</v>
      </c>
      <c r="BR75" s="264"/>
      <c r="BS75" s="1039"/>
      <c r="BT75" s="1040"/>
      <c r="BU75" s="1040"/>
      <c r="BV75" s="1040"/>
      <c r="BW75" s="1040"/>
      <c r="BX75" s="1040"/>
      <c r="BY75" s="1040"/>
      <c r="BZ75" s="1040"/>
      <c r="CA75" s="1040"/>
      <c r="CB75" s="1040"/>
      <c r="CC75" s="1040"/>
      <c r="CD75" s="1040"/>
      <c r="CE75" s="1040"/>
      <c r="CF75" s="1040"/>
      <c r="CG75" s="1041"/>
      <c r="CH75" s="1042"/>
      <c r="CI75" s="1043"/>
      <c r="CJ75" s="1043"/>
      <c r="CK75" s="1043"/>
      <c r="CL75" s="1044"/>
      <c r="CM75" s="1042"/>
      <c r="CN75" s="1043"/>
      <c r="CO75" s="1043"/>
      <c r="CP75" s="1043"/>
      <c r="CQ75" s="1044"/>
      <c r="CR75" s="1042"/>
      <c r="CS75" s="1043"/>
      <c r="CT75" s="1043"/>
      <c r="CU75" s="1043"/>
      <c r="CV75" s="1044"/>
      <c r="CW75" s="1042"/>
      <c r="CX75" s="1043"/>
      <c r="CY75" s="1043"/>
      <c r="CZ75" s="1043"/>
      <c r="DA75" s="1044"/>
      <c r="DB75" s="1042"/>
      <c r="DC75" s="1043"/>
      <c r="DD75" s="1043"/>
      <c r="DE75" s="1043"/>
      <c r="DF75" s="1044"/>
      <c r="DG75" s="1042"/>
      <c r="DH75" s="1043"/>
      <c r="DI75" s="1043"/>
      <c r="DJ75" s="1043"/>
      <c r="DK75" s="1044"/>
      <c r="DL75" s="1042"/>
      <c r="DM75" s="1043"/>
      <c r="DN75" s="1043"/>
      <c r="DO75" s="1043"/>
      <c r="DP75" s="1044"/>
      <c r="DQ75" s="1042"/>
      <c r="DR75" s="1043"/>
      <c r="DS75" s="1043"/>
      <c r="DT75" s="1043"/>
      <c r="DU75" s="1044"/>
      <c r="DV75" s="1027"/>
      <c r="DW75" s="1028"/>
      <c r="DX75" s="1028"/>
      <c r="DY75" s="1028"/>
      <c r="DZ75" s="1029"/>
      <c r="EA75" s="243"/>
    </row>
    <row r="76" spans="1:131" s="244" customFormat="1" ht="26.25" customHeight="1">
      <c r="A76" s="258">
        <v>9</v>
      </c>
      <c r="B76" s="1060" t="s">
        <v>589</v>
      </c>
      <c r="C76" s="1061"/>
      <c r="D76" s="1061"/>
      <c r="E76" s="1061"/>
      <c r="F76" s="1061"/>
      <c r="G76" s="1061"/>
      <c r="H76" s="1061"/>
      <c r="I76" s="1061"/>
      <c r="J76" s="1061"/>
      <c r="K76" s="1061"/>
      <c r="L76" s="1061"/>
      <c r="M76" s="1061"/>
      <c r="N76" s="1061"/>
      <c r="O76" s="1061"/>
      <c r="P76" s="1062"/>
      <c r="Q76" s="1064">
        <v>946</v>
      </c>
      <c r="R76" s="1065"/>
      <c r="S76" s="1065"/>
      <c r="T76" s="1065"/>
      <c r="U76" s="1066"/>
      <c r="V76" s="1067">
        <v>900</v>
      </c>
      <c r="W76" s="1065"/>
      <c r="X76" s="1065"/>
      <c r="Y76" s="1065"/>
      <c r="Z76" s="1066"/>
      <c r="AA76" s="1067">
        <v>46</v>
      </c>
      <c r="AB76" s="1065"/>
      <c r="AC76" s="1065"/>
      <c r="AD76" s="1065"/>
      <c r="AE76" s="1066"/>
      <c r="AF76" s="1067">
        <v>46</v>
      </c>
      <c r="AG76" s="1065"/>
      <c r="AH76" s="1065"/>
      <c r="AI76" s="1065"/>
      <c r="AJ76" s="1066"/>
      <c r="AK76" s="1067" t="s">
        <v>608</v>
      </c>
      <c r="AL76" s="1065"/>
      <c r="AM76" s="1065"/>
      <c r="AN76" s="1065"/>
      <c r="AO76" s="1066"/>
      <c r="AP76" s="1067">
        <v>87</v>
      </c>
      <c r="AQ76" s="1065"/>
      <c r="AR76" s="1065"/>
      <c r="AS76" s="1065"/>
      <c r="AT76" s="1066"/>
      <c r="AU76" s="1067">
        <v>23</v>
      </c>
      <c r="AV76" s="1065"/>
      <c r="AW76" s="1065"/>
      <c r="AX76" s="1065"/>
      <c r="AY76" s="1066"/>
      <c r="AZ76" s="1058"/>
      <c r="BA76" s="1058"/>
      <c r="BB76" s="1058"/>
      <c r="BC76" s="1058"/>
      <c r="BD76" s="1059"/>
      <c r="BE76" s="262"/>
      <c r="BF76" s="262"/>
      <c r="BG76" s="262"/>
      <c r="BH76" s="262"/>
      <c r="BI76" s="262"/>
      <c r="BJ76" s="262"/>
      <c r="BK76" s="262"/>
      <c r="BL76" s="262"/>
      <c r="BM76" s="262"/>
      <c r="BN76" s="262"/>
      <c r="BO76" s="262"/>
      <c r="BP76" s="262"/>
      <c r="BQ76" s="259">
        <v>70</v>
      </c>
      <c r="BR76" s="264"/>
      <c r="BS76" s="1039"/>
      <c r="BT76" s="1040"/>
      <c r="BU76" s="1040"/>
      <c r="BV76" s="1040"/>
      <c r="BW76" s="1040"/>
      <c r="BX76" s="1040"/>
      <c r="BY76" s="1040"/>
      <c r="BZ76" s="1040"/>
      <c r="CA76" s="1040"/>
      <c r="CB76" s="1040"/>
      <c r="CC76" s="1040"/>
      <c r="CD76" s="1040"/>
      <c r="CE76" s="1040"/>
      <c r="CF76" s="1040"/>
      <c r="CG76" s="1041"/>
      <c r="CH76" s="1042"/>
      <c r="CI76" s="1043"/>
      <c r="CJ76" s="1043"/>
      <c r="CK76" s="1043"/>
      <c r="CL76" s="1044"/>
      <c r="CM76" s="1042"/>
      <c r="CN76" s="1043"/>
      <c r="CO76" s="1043"/>
      <c r="CP76" s="1043"/>
      <c r="CQ76" s="1044"/>
      <c r="CR76" s="1042"/>
      <c r="CS76" s="1043"/>
      <c r="CT76" s="1043"/>
      <c r="CU76" s="1043"/>
      <c r="CV76" s="1044"/>
      <c r="CW76" s="1042"/>
      <c r="CX76" s="1043"/>
      <c r="CY76" s="1043"/>
      <c r="CZ76" s="1043"/>
      <c r="DA76" s="1044"/>
      <c r="DB76" s="1042"/>
      <c r="DC76" s="1043"/>
      <c r="DD76" s="1043"/>
      <c r="DE76" s="1043"/>
      <c r="DF76" s="1044"/>
      <c r="DG76" s="1042"/>
      <c r="DH76" s="1043"/>
      <c r="DI76" s="1043"/>
      <c r="DJ76" s="1043"/>
      <c r="DK76" s="1044"/>
      <c r="DL76" s="1042"/>
      <c r="DM76" s="1043"/>
      <c r="DN76" s="1043"/>
      <c r="DO76" s="1043"/>
      <c r="DP76" s="1044"/>
      <c r="DQ76" s="1042"/>
      <c r="DR76" s="1043"/>
      <c r="DS76" s="1043"/>
      <c r="DT76" s="1043"/>
      <c r="DU76" s="1044"/>
      <c r="DV76" s="1027"/>
      <c r="DW76" s="1028"/>
      <c r="DX76" s="1028"/>
      <c r="DY76" s="1028"/>
      <c r="DZ76" s="1029"/>
      <c r="EA76" s="243"/>
    </row>
    <row r="77" spans="1:131" s="244" customFormat="1" ht="26.25" customHeight="1">
      <c r="A77" s="258">
        <v>10</v>
      </c>
      <c r="B77" s="1060" t="s">
        <v>590</v>
      </c>
      <c r="C77" s="1061"/>
      <c r="D77" s="1061"/>
      <c r="E77" s="1061"/>
      <c r="F77" s="1061"/>
      <c r="G77" s="1061"/>
      <c r="H77" s="1061"/>
      <c r="I77" s="1061"/>
      <c r="J77" s="1061"/>
      <c r="K77" s="1061"/>
      <c r="L77" s="1061"/>
      <c r="M77" s="1061"/>
      <c r="N77" s="1061"/>
      <c r="O77" s="1061"/>
      <c r="P77" s="1062"/>
      <c r="Q77" s="1064">
        <v>291</v>
      </c>
      <c r="R77" s="1065"/>
      <c r="S77" s="1065"/>
      <c r="T77" s="1065"/>
      <c r="U77" s="1066"/>
      <c r="V77" s="1067">
        <v>277</v>
      </c>
      <c r="W77" s="1065"/>
      <c r="X77" s="1065"/>
      <c r="Y77" s="1065"/>
      <c r="Z77" s="1066"/>
      <c r="AA77" s="1067">
        <v>13</v>
      </c>
      <c r="AB77" s="1065"/>
      <c r="AC77" s="1065"/>
      <c r="AD77" s="1065"/>
      <c r="AE77" s="1066"/>
      <c r="AF77" s="1067">
        <v>13</v>
      </c>
      <c r="AG77" s="1065"/>
      <c r="AH77" s="1065"/>
      <c r="AI77" s="1065"/>
      <c r="AJ77" s="1066"/>
      <c r="AK77" s="1067">
        <v>90</v>
      </c>
      <c r="AL77" s="1065"/>
      <c r="AM77" s="1065"/>
      <c r="AN77" s="1065"/>
      <c r="AO77" s="1066"/>
      <c r="AP77" s="1067" t="s">
        <v>610</v>
      </c>
      <c r="AQ77" s="1065"/>
      <c r="AR77" s="1065"/>
      <c r="AS77" s="1065"/>
      <c r="AT77" s="1066"/>
      <c r="AU77" s="1067" t="s">
        <v>608</v>
      </c>
      <c r="AV77" s="1065"/>
      <c r="AW77" s="1065"/>
      <c r="AX77" s="1065"/>
      <c r="AY77" s="1066"/>
      <c r="AZ77" s="1058"/>
      <c r="BA77" s="1058"/>
      <c r="BB77" s="1058"/>
      <c r="BC77" s="1058"/>
      <c r="BD77" s="1059"/>
      <c r="BE77" s="262"/>
      <c r="BF77" s="262"/>
      <c r="BG77" s="262"/>
      <c r="BH77" s="262"/>
      <c r="BI77" s="262"/>
      <c r="BJ77" s="262"/>
      <c r="BK77" s="262"/>
      <c r="BL77" s="262"/>
      <c r="BM77" s="262"/>
      <c r="BN77" s="262"/>
      <c r="BO77" s="262"/>
      <c r="BP77" s="262"/>
      <c r="BQ77" s="259">
        <v>71</v>
      </c>
      <c r="BR77" s="264"/>
      <c r="BS77" s="1039"/>
      <c r="BT77" s="1040"/>
      <c r="BU77" s="1040"/>
      <c r="BV77" s="1040"/>
      <c r="BW77" s="1040"/>
      <c r="BX77" s="1040"/>
      <c r="BY77" s="1040"/>
      <c r="BZ77" s="1040"/>
      <c r="CA77" s="1040"/>
      <c r="CB77" s="1040"/>
      <c r="CC77" s="1040"/>
      <c r="CD77" s="1040"/>
      <c r="CE77" s="1040"/>
      <c r="CF77" s="1040"/>
      <c r="CG77" s="1041"/>
      <c r="CH77" s="1042"/>
      <c r="CI77" s="1043"/>
      <c r="CJ77" s="1043"/>
      <c r="CK77" s="1043"/>
      <c r="CL77" s="1044"/>
      <c r="CM77" s="1042"/>
      <c r="CN77" s="1043"/>
      <c r="CO77" s="1043"/>
      <c r="CP77" s="1043"/>
      <c r="CQ77" s="1044"/>
      <c r="CR77" s="1042"/>
      <c r="CS77" s="1043"/>
      <c r="CT77" s="1043"/>
      <c r="CU77" s="1043"/>
      <c r="CV77" s="1044"/>
      <c r="CW77" s="1042"/>
      <c r="CX77" s="1043"/>
      <c r="CY77" s="1043"/>
      <c r="CZ77" s="1043"/>
      <c r="DA77" s="1044"/>
      <c r="DB77" s="1042"/>
      <c r="DC77" s="1043"/>
      <c r="DD77" s="1043"/>
      <c r="DE77" s="1043"/>
      <c r="DF77" s="1044"/>
      <c r="DG77" s="1042"/>
      <c r="DH77" s="1043"/>
      <c r="DI77" s="1043"/>
      <c r="DJ77" s="1043"/>
      <c r="DK77" s="1044"/>
      <c r="DL77" s="1042"/>
      <c r="DM77" s="1043"/>
      <c r="DN77" s="1043"/>
      <c r="DO77" s="1043"/>
      <c r="DP77" s="1044"/>
      <c r="DQ77" s="1042"/>
      <c r="DR77" s="1043"/>
      <c r="DS77" s="1043"/>
      <c r="DT77" s="1043"/>
      <c r="DU77" s="1044"/>
      <c r="DV77" s="1027"/>
      <c r="DW77" s="1028"/>
      <c r="DX77" s="1028"/>
      <c r="DY77" s="1028"/>
      <c r="DZ77" s="1029"/>
      <c r="EA77" s="243"/>
    </row>
    <row r="78" spans="1:131" s="244" customFormat="1" ht="26.25" customHeight="1">
      <c r="A78" s="258">
        <v>11</v>
      </c>
      <c r="B78" s="1060" t="s">
        <v>591</v>
      </c>
      <c r="C78" s="1061"/>
      <c r="D78" s="1061"/>
      <c r="E78" s="1061"/>
      <c r="F78" s="1061"/>
      <c r="G78" s="1061"/>
      <c r="H78" s="1061"/>
      <c r="I78" s="1061"/>
      <c r="J78" s="1061"/>
      <c r="K78" s="1061"/>
      <c r="L78" s="1061"/>
      <c r="M78" s="1061"/>
      <c r="N78" s="1061"/>
      <c r="O78" s="1061"/>
      <c r="P78" s="1062"/>
      <c r="Q78" s="1063">
        <v>66</v>
      </c>
      <c r="R78" s="1057"/>
      <c r="S78" s="1057"/>
      <c r="T78" s="1057"/>
      <c r="U78" s="1057"/>
      <c r="V78" s="1057">
        <v>66</v>
      </c>
      <c r="W78" s="1057"/>
      <c r="X78" s="1057"/>
      <c r="Y78" s="1057"/>
      <c r="Z78" s="1057"/>
      <c r="AA78" s="1057" t="s">
        <v>608</v>
      </c>
      <c r="AB78" s="1057"/>
      <c r="AC78" s="1057"/>
      <c r="AD78" s="1057"/>
      <c r="AE78" s="1057"/>
      <c r="AF78" s="1057" t="s">
        <v>608</v>
      </c>
      <c r="AG78" s="1057"/>
      <c r="AH78" s="1057"/>
      <c r="AI78" s="1057"/>
      <c r="AJ78" s="1057"/>
      <c r="AK78" s="1057" t="s">
        <v>608</v>
      </c>
      <c r="AL78" s="1057"/>
      <c r="AM78" s="1057"/>
      <c r="AN78" s="1057"/>
      <c r="AO78" s="1057"/>
      <c r="AP78" s="1057" t="s">
        <v>608</v>
      </c>
      <c r="AQ78" s="1057"/>
      <c r="AR78" s="1057"/>
      <c r="AS78" s="1057"/>
      <c r="AT78" s="1057"/>
      <c r="AU78" s="1057" t="s">
        <v>608</v>
      </c>
      <c r="AV78" s="1057"/>
      <c r="AW78" s="1057"/>
      <c r="AX78" s="1057"/>
      <c r="AY78" s="1057"/>
      <c r="AZ78" s="1058"/>
      <c r="BA78" s="1058"/>
      <c r="BB78" s="1058"/>
      <c r="BC78" s="1058"/>
      <c r="BD78" s="1059"/>
      <c r="BE78" s="262"/>
      <c r="BF78" s="262"/>
      <c r="BG78" s="262"/>
      <c r="BH78" s="262"/>
      <c r="BI78" s="262"/>
      <c r="BJ78" s="265"/>
      <c r="BK78" s="265"/>
      <c r="BL78" s="265"/>
      <c r="BM78" s="265"/>
      <c r="BN78" s="265"/>
      <c r="BO78" s="262"/>
      <c r="BP78" s="262"/>
      <c r="BQ78" s="259">
        <v>72</v>
      </c>
      <c r="BR78" s="264"/>
      <c r="BS78" s="1039"/>
      <c r="BT78" s="1040"/>
      <c r="BU78" s="1040"/>
      <c r="BV78" s="1040"/>
      <c r="BW78" s="1040"/>
      <c r="BX78" s="1040"/>
      <c r="BY78" s="1040"/>
      <c r="BZ78" s="1040"/>
      <c r="CA78" s="1040"/>
      <c r="CB78" s="1040"/>
      <c r="CC78" s="1040"/>
      <c r="CD78" s="1040"/>
      <c r="CE78" s="1040"/>
      <c r="CF78" s="1040"/>
      <c r="CG78" s="1041"/>
      <c r="CH78" s="1042"/>
      <c r="CI78" s="1043"/>
      <c r="CJ78" s="1043"/>
      <c r="CK78" s="1043"/>
      <c r="CL78" s="1044"/>
      <c r="CM78" s="1042"/>
      <c r="CN78" s="1043"/>
      <c r="CO78" s="1043"/>
      <c r="CP78" s="1043"/>
      <c r="CQ78" s="1044"/>
      <c r="CR78" s="1042"/>
      <c r="CS78" s="1043"/>
      <c r="CT78" s="1043"/>
      <c r="CU78" s="1043"/>
      <c r="CV78" s="1044"/>
      <c r="CW78" s="1042"/>
      <c r="CX78" s="1043"/>
      <c r="CY78" s="1043"/>
      <c r="CZ78" s="1043"/>
      <c r="DA78" s="1044"/>
      <c r="DB78" s="1042"/>
      <c r="DC78" s="1043"/>
      <c r="DD78" s="1043"/>
      <c r="DE78" s="1043"/>
      <c r="DF78" s="1044"/>
      <c r="DG78" s="1042"/>
      <c r="DH78" s="1043"/>
      <c r="DI78" s="1043"/>
      <c r="DJ78" s="1043"/>
      <c r="DK78" s="1044"/>
      <c r="DL78" s="1042"/>
      <c r="DM78" s="1043"/>
      <c r="DN78" s="1043"/>
      <c r="DO78" s="1043"/>
      <c r="DP78" s="1044"/>
      <c r="DQ78" s="1042"/>
      <c r="DR78" s="1043"/>
      <c r="DS78" s="1043"/>
      <c r="DT78" s="1043"/>
      <c r="DU78" s="1044"/>
      <c r="DV78" s="1027"/>
      <c r="DW78" s="1028"/>
      <c r="DX78" s="1028"/>
      <c r="DY78" s="1028"/>
      <c r="DZ78" s="1029"/>
      <c r="EA78" s="243"/>
    </row>
    <row r="79" spans="1:131" s="244" customFormat="1" ht="26.25" customHeight="1">
      <c r="A79" s="258">
        <v>12</v>
      </c>
      <c r="B79" s="1060" t="s">
        <v>592</v>
      </c>
      <c r="C79" s="1061"/>
      <c r="D79" s="1061"/>
      <c r="E79" s="1061"/>
      <c r="F79" s="1061"/>
      <c r="G79" s="1061"/>
      <c r="H79" s="1061"/>
      <c r="I79" s="1061"/>
      <c r="J79" s="1061"/>
      <c r="K79" s="1061"/>
      <c r="L79" s="1061"/>
      <c r="M79" s="1061"/>
      <c r="N79" s="1061"/>
      <c r="O79" s="1061"/>
      <c r="P79" s="1062"/>
      <c r="Q79" s="1063">
        <v>244</v>
      </c>
      <c r="R79" s="1057"/>
      <c r="S79" s="1057"/>
      <c r="T79" s="1057"/>
      <c r="U79" s="1057"/>
      <c r="V79" s="1057">
        <v>231</v>
      </c>
      <c r="W79" s="1057"/>
      <c r="X79" s="1057"/>
      <c r="Y79" s="1057"/>
      <c r="Z79" s="1057"/>
      <c r="AA79" s="1057">
        <v>13</v>
      </c>
      <c r="AB79" s="1057"/>
      <c r="AC79" s="1057"/>
      <c r="AD79" s="1057"/>
      <c r="AE79" s="1057"/>
      <c r="AF79" s="1057">
        <v>13</v>
      </c>
      <c r="AG79" s="1057"/>
      <c r="AH79" s="1057"/>
      <c r="AI79" s="1057"/>
      <c r="AJ79" s="1057"/>
      <c r="AK79" s="1057">
        <v>36</v>
      </c>
      <c r="AL79" s="1057"/>
      <c r="AM79" s="1057"/>
      <c r="AN79" s="1057"/>
      <c r="AO79" s="1057"/>
      <c r="AP79" s="1057" t="s">
        <v>608</v>
      </c>
      <c r="AQ79" s="1057"/>
      <c r="AR79" s="1057"/>
      <c r="AS79" s="1057"/>
      <c r="AT79" s="1057"/>
      <c r="AU79" s="1057" t="s">
        <v>608</v>
      </c>
      <c r="AV79" s="1057"/>
      <c r="AW79" s="1057"/>
      <c r="AX79" s="1057"/>
      <c r="AY79" s="1057"/>
      <c r="AZ79" s="1058"/>
      <c r="BA79" s="1058"/>
      <c r="BB79" s="1058"/>
      <c r="BC79" s="1058"/>
      <c r="BD79" s="1059"/>
      <c r="BE79" s="262"/>
      <c r="BF79" s="262"/>
      <c r="BG79" s="262"/>
      <c r="BH79" s="262"/>
      <c r="BI79" s="262"/>
      <c r="BJ79" s="265"/>
      <c r="BK79" s="265"/>
      <c r="BL79" s="265"/>
      <c r="BM79" s="265"/>
      <c r="BN79" s="265"/>
      <c r="BO79" s="262"/>
      <c r="BP79" s="262"/>
      <c r="BQ79" s="259">
        <v>73</v>
      </c>
      <c r="BR79" s="264"/>
      <c r="BS79" s="1039"/>
      <c r="BT79" s="1040"/>
      <c r="BU79" s="1040"/>
      <c r="BV79" s="1040"/>
      <c r="BW79" s="1040"/>
      <c r="BX79" s="1040"/>
      <c r="BY79" s="1040"/>
      <c r="BZ79" s="1040"/>
      <c r="CA79" s="1040"/>
      <c r="CB79" s="1040"/>
      <c r="CC79" s="1040"/>
      <c r="CD79" s="1040"/>
      <c r="CE79" s="1040"/>
      <c r="CF79" s="1040"/>
      <c r="CG79" s="1041"/>
      <c r="CH79" s="1042"/>
      <c r="CI79" s="1043"/>
      <c r="CJ79" s="1043"/>
      <c r="CK79" s="1043"/>
      <c r="CL79" s="1044"/>
      <c r="CM79" s="1042"/>
      <c r="CN79" s="1043"/>
      <c r="CO79" s="1043"/>
      <c r="CP79" s="1043"/>
      <c r="CQ79" s="1044"/>
      <c r="CR79" s="1042"/>
      <c r="CS79" s="1043"/>
      <c r="CT79" s="1043"/>
      <c r="CU79" s="1043"/>
      <c r="CV79" s="1044"/>
      <c r="CW79" s="1042"/>
      <c r="CX79" s="1043"/>
      <c r="CY79" s="1043"/>
      <c r="CZ79" s="1043"/>
      <c r="DA79" s="1044"/>
      <c r="DB79" s="1042"/>
      <c r="DC79" s="1043"/>
      <c r="DD79" s="1043"/>
      <c r="DE79" s="1043"/>
      <c r="DF79" s="1044"/>
      <c r="DG79" s="1042"/>
      <c r="DH79" s="1043"/>
      <c r="DI79" s="1043"/>
      <c r="DJ79" s="1043"/>
      <c r="DK79" s="1044"/>
      <c r="DL79" s="1042"/>
      <c r="DM79" s="1043"/>
      <c r="DN79" s="1043"/>
      <c r="DO79" s="1043"/>
      <c r="DP79" s="1044"/>
      <c r="DQ79" s="1042"/>
      <c r="DR79" s="1043"/>
      <c r="DS79" s="1043"/>
      <c r="DT79" s="1043"/>
      <c r="DU79" s="1044"/>
      <c r="DV79" s="1027"/>
      <c r="DW79" s="1028"/>
      <c r="DX79" s="1028"/>
      <c r="DY79" s="1028"/>
      <c r="DZ79" s="1029"/>
      <c r="EA79" s="243"/>
    </row>
    <row r="80" spans="1:131" s="244" customFormat="1" ht="26.25" customHeight="1">
      <c r="A80" s="258">
        <v>13</v>
      </c>
      <c r="B80" s="1060" t="s">
        <v>593</v>
      </c>
      <c r="C80" s="1061"/>
      <c r="D80" s="1061"/>
      <c r="E80" s="1061"/>
      <c r="F80" s="1061"/>
      <c r="G80" s="1061"/>
      <c r="H80" s="1061"/>
      <c r="I80" s="1061"/>
      <c r="J80" s="1061"/>
      <c r="K80" s="1061"/>
      <c r="L80" s="1061"/>
      <c r="M80" s="1061"/>
      <c r="N80" s="1061"/>
      <c r="O80" s="1061"/>
      <c r="P80" s="1062"/>
      <c r="Q80" s="1063">
        <v>767604</v>
      </c>
      <c r="R80" s="1057"/>
      <c r="S80" s="1057"/>
      <c r="T80" s="1057"/>
      <c r="U80" s="1057"/>
      <c r="V80" s="1057">
        <v>751444</v>
      </c>
      <c r="W80" s="1057"/>
      <c r="X80" s="1057"/>
      <c r="Y80" s="1057"/>
      <c r="Z80" s="1057"/>
      <c r="AA80" s="1057">
        <v>16160</v>
      </c>
      <c r="AB80" s="1057"/>
      <c r="AC80" s="1057"/>
      <c r="AD80" s="1057"/>
      <c r="AE80" s="1057"/>
      <c r="AF80" s="1057">
        <v>16160</v>
      </c>
      <c r="AG80" s="1057"/>
      <c r="AH80" s="1057"/>
      <c r="AI80" s="1057"/>
      <c r="AJ80" s="1057"/>
      <c r="AK80" s="1057" t="s">
        <v>611</v>
      </c>
      <c r="AL80" s="1057"/>
      <c r="AM80" s="1057"/>
      <c r="AN80" s="1057"/>
      <c r="AO80" s="1057"/>
      <c r="AP80" s="1057" t="s">
        <v>608</v>
      </c>
      <c r="AQ80" s="1057"/>
      <c r="AR80" s="1057"/>
      <c r="AS80" s="1057"/>
      <c r="AT80" s="1057"/>
      <c r="AU80" s="1057" t="s">
        <v>608</v>
      </c>
      <c r="AV80" s="1057"/>
      <c r="AW80" s="1057"/>
      <c r="AX80" s="1057"/>
      <c r="AY80" s="1057"/>
      <c r="AZ80" s="1058"/>
      <c r="BA80" s="1058"/>
      <c r="BB80" s="1058"/>
      <c r="BC80" s="1058"/>
      <c r="BD80" s="1059"/>
      <c r="BE80" s="262"/>
      <c r="BF80" s="262"/>
      <c r="BG80" s="262"/>
      <c r="BH80" s="262"/>
      <c r="BI80" s="262"/>
      <c r="BJ80" s="262"/>
      <c r="BK80" s="262"/>
      <c r="BL80" s="262"/>
      <c r="BM80" s="262"/>
      <c r="BN80" s="262"/>
      <c r="BO80" s="262"/>
      <c r="BP80" s="262"/>
      <c r="BQ80" s="259">
        <v>74</v>
      </c>
      <c r="BR80" s="264"/>
      <c r="BS80" s="1039"/>
      <c r="BT80" s="1040"/>
      <c r="BU80" s="1040"/>
      <c r="BV80" s="1040"/>
      <c r="BW80" s="1040"/>
      <c r="BX80" s="1040"/>
      <c r="BY80" s="1040"/>
      <c r="BZ80" s="1040"/>
      <c r="CA80" s="1040"/>
      <c r="CB80" s="1040"/>
      <c r="CC80" s="1040"/>
      <c r="CD80" s="1040"/>
      <c r="CE80" s="1040"/>
      <c r="CF80" s="1040"/>
      <c r="CG80" s="1041"/>
      <c r="CH80" s="1042"/>
      <c r="CI80" s="1043"/>
      <c r="CJ80" s="1043"/>
      <c r="CK80" s="1043"/>
      <c r="CL80" s="1044"/>
      <c r="CM80" s="1042"/>
      <c r="CN80" s="1043"/>
      <c r="CO80" s="1043"/>
      <c r="CP80" s="1043"/>
      <c r="CQ80" s="1044"/>
      <c r="CR80" s="1042"/>
      <c r="CS80" s="1043"/>
      <c r="CT80" s="1043"/>
      <c r="CU80" s="1043"/>
      <c r="CV80" s="1044"/>
      <c r="CW80" s="1042"/>
      <c r="CX80" s="1043"/>
      <c r="CY80" s="1043"/>
      <c r="CZ80" s="1043"/>
      <c r="DA80" s="1044"/>
      <c r="DB80" s="1042"/>
      <c r="DC80" s="1043"/>
      <c r="DD80" s="1043"/>
      <c r="DE80" s="1043"/>
      <c r="DF80" s="1044"/>
      <c r="DG80" s="1042"/>
      <c r="DH80" s="1043"/>
      <c r="DI80" s="1043"/>
      <c r="DJ80" s="1043"/>
      <c r="DK80" s="1044"/>
      <c r="DL80" s="1042"/>
      <c r="DM80" s="1043"/>
      <c r="DN80" s="1043"/>
      <c r="DO80" s="1043"/>
      <c r="DP80" s="1044"/>
      <c r="DQ80" s="1042"/>
      <c r="DR80" s="1043"/>
      <c r="DS80" s="1043"/>
      <c r="DT80" s="1043"/>
      <c r="DU80" s="1044"/>
      <c r="DV80" s="1027"/>
      <c r="DW80" s="1028"/>
      <c r="DX80" s="1028"/>
      <c r="DY80" s="1028"/>
      <c r="DZ80" s="1029"/>
      <c r="EA80" s="243"/>
    </row>
    <row r="81" spans="1:131" s="244" customFormat="1" ht="26.25" customHeight="1">
      <c r="A81" s="258">
        <v>14</v>
      </c>
      <c r="B81" s="1060" t="s">
        <v>594</v>
      </c>
      <c r="C81" s="1061"/>
      <c r="D81" s="1061"/>
      <c r="E81" s="1061"/>
      <c r="F81" s="1061"/>
      <c r="G81" s="1061"/>
      <c r="H81" s="1061"/>
      <c r="I81" s="1061"/>
      <c r="J81" s="1061"/>
      <c r="K81" s="1061"/>
      <c r="L81" s="1061"/>
      <c r="M81" s="1061"/>
      <c r="N81" s="1061"/>
      <c r="O81" s="1061"/>
      <c r="P81" s="1062"/>
      <c r="Q81" s="1063">
        <v>695</v>
      </c>
      <c r="R81" s="1057"/>
      <c r="S81" s="1057"/>
      <c r="T81" s="1057"/>
      <c r="U81" s="1057"/>
      <c r="V81" s="1057">
        <v>494</v>
      </c>
      <c r="W81" s="1057"/>
      <c r="X81" s="1057"/>
      <c r="Y81" s="1057"/>
      <c r="Z81" s="1057"/>
      <c r="AA81" s="1057">
        <v>202</v>
      </c>
      <c r="AB81" s="1057"/>
      <c r="AC81" s="1057"/>
      <c r="AD81" s="1057"/>
      <c r="AE81" s="1057"/>
      <c r="AF81" s="1057">
        <v>1200</v>
      </c>
      <c r="AG81" s="1057"/>
      <c r="AH81" s="1057"/>
      <c r="AI81" s="1057"/>
      <c r="AJ81" s="1057"/>
      <c r="AK81" s="1057" t="s">
        <v>608</v>
      </c>
      <c r="AL81" s="1057"/>
      <c r="AM81" s="1057"/>
      <c r="AN81" s="1057"/>
      <c r="AO81" s="1057"/>
      <c r="AP81" s="1057">
        <v>4192</v>
      </c>
      <c r="AQ81" s="1057"/>
      <c r="AR81" s="1057"/>
      <c r="AS81" s="1057"/>
      <c r="AT81" s="1057"/>
      <c r="AU81" s="1057" t="s">
        <v>613</v>
      </c>
      <c r="AV81" s="1057"/>
      <c r="AW81" s="1057"/>
      <c r="AX81" s="1057"/>
      <c r="AY81" s="1057"/>
      <c r="AZ81" s="1058" t="s">
        <v>612</v>
      </c>
      <c r="BA81" s="1058"/>
      <c r="BB81" s="1058"/>
      <c r="BC81" s="1058"/>
      <c r="BD81" s="1059"/>
      <c r="BE81" s="262"/>
      <c r="BF81" s="262"/>
      <c r="BG81" s="262"/>
      <c r="BH81" s="262"/>
      <c r="BI81" s="262"/>
      <c r="BJ81" s="262"/>
      <c r="BK81" s="262"/>
      <c r="BL81" s="262"/>
      <c r="BM81" s="262"/>
      <c r="BN81" s="262"/>
      <c r="BO81" s="262"/>
      <c r="BP81" s="262"/>
      <c r="BQ81" s="259">
        <v>75</v>
      </c>
      <c r="BR81" s="264"/>
      <c r="BS81" s="1039"/>
      <c r="BT81" s="1040"/>
      <c r="BU81" s="1040"/>
      <c r="BV81" s="1040"/>
      <c r="BW81" s="1040"/>
      <c r="BX81" s="1040"/>
      <c r="BY81" s="1040"/>
      <c r="BZ81" s="1040"/>
      <c r="CA81" s="1040"/>
      <c r="CB81" s="1040"/>
      <c r="CC81" s="1040"/>
      <c r="CD81" s="1040"/>
      <c r="CE81" s="1040"/>
      <c r="CF81" s="1040"/>
      <c r="CG81" s="1041"/>
      <c r="CH81" s="1042"/>
      <c r="CI81" s="1043"/>
      <c r="CJ81" s="1043"/>
      <c r="CK81" s="1043"/>
      <c r="CL81" s="1044"/>
      <c r="CM81" s="1042"/>
      <c r="CN81" s="1043"/>
      <c r="CO81" s="1043"/>
      <c r="CP81" s="1043"/>
      <c r="CQ81" s="1044"/>
      <c r="CR81" s="1042"/>
      <c r="CS81" s="1043"/>
      <c r="CT81" s="1043"/>
      <c r="CU81" s="1043"/>
      <c r="CV81" s="1044"/>
      <c r="CW81" s="1042"/>
      <c r="CX81" s="1043"/>
      <c r="CY81" s="1043"/>
      <c r="CZ81" s="1043"/>
      <c r="DA81" s="1044"/>
      <c r="DB81" s="1042"/>
      <c r="DC81" s="1043"/>
      <c r="DD81" s="1043"/>
      <c r="DE81" s="1043"/>
      <c r="DF81" s="1044"/>
      <c r="DG81" s="1042"/>
      <c r="DH81" s="1043"/>
      <c r="DI81" s="1043"/>
      <c r="DJ81" s="1043"/>
      <c r="DK81" s="1044"/>
      <c r="DL81" s="1042"/>
      <c r="DM81" s="1043"/>
      <c r="DN81" s="1043"/>
      <c r="DO81" s="1043"/>
      <c r="DP81" s="1044"/>
      <c r="DQ81" s="1042"/>
      <c r="DR81" s="1043"/>
      <c r="DS81" s="1043"/>
      <c r="DT81" s="1043"/>
      <c r="DU81" s="1044"/>
      <c r="DV81" s="1027"/>
      <c r="DW81" s="1028"/>
      <c r="DX81" s="1028"/>
      <c r="DY81" s="1028"/>
      <c r="DZ81" s="1029"/>
      <c r="EA81" s="243"/>
    </row>
    <row r="82" spans="1:131" s="244" customFormat="1" ht="26.25" customHeight="1">
      <c r="A82" s="258">
        <v>15</v>
      </c>
      <c r="B82" s="1060"/>
      <c r="C82" s="1061"/>
      <c r="D82" s="1061"/>
      <c r="E82" s="1061"/>
      <c r="F82" s="1061"/>
      <c r="G82" s="1061"/>
      <c r="H82" s="1061"/>
      <c r="I82" s="1061"/>
      <c r="J82" s="1061"/>
      <c r="K82" s="1061"/>
      <c r="L82" s="1061"/>
      <c r="M82" s="1061"/>
      <c r="N82" s="1061"/>
      <c r="O82" s="1061"/>
      <c r="P82" s="1062"/>
      <c r="Q82" s="1063"/>
      <c r="R82" s="1057"/>
      <c r="S82" s="1057"/>
      <c r="T82" s="1057"/>
      <c r="U82" s="1057"/>
      <c r="V82" s="1057"/>
      <c r="W82" s="1057"/>
      <c r="X82" s="1057"/>
      <c r="Y82" s="1057"/>
      <c r="Z82" s="1057"/>
      <c r="AA82" s="1057"/>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8"/>
      <c r="BA82" s="1058"/>
      <c r="BB82" s="1058"/>
      <c r="BC82" s="1058"/>
      <c r="BD82" s="1059"/>
      <c r="BE82" s="262"/>
      <c r="BF82" s="262"/>
      <c r="BG82" s="262"/>
      <c r="BH82" s="262"/>
      <c r="BI82" s="262"/>
      <c r="BJ82" s="262"/>
      <c r="BK82" s="262"/>
      <c r="BL82" s="262"/>
      <c r="BM82" s="262"/>
      <c r="BN82" s="262"/>
      <c r="BO82" s="262"/>
      <c r="BP82" s="262"/>
      <c r="BQ82" s="259">
        <v>76</v>
      </c>
      <c r="BR82" s="264"/>
      <c r="BS82" s="1039"/>
      <c r="BT82" s="1040"/>
      <c r="BU82" s="1040"/>
      <c r="BV82" s="1040"/>
      <c r="BW82" s="1040"/>
      <c r="BX82" s="1040"/>
      <c r="BY82" s="1040"/>
      <c r="BZ82" s="1040"/>
      <c r="CA82" s="1040"/>
      <c r="CB82" s="1040"/>
      <c r="CC82" s="1040"/>
      <c r="CD82" s="1040"/>
      <c r="CE82" s="1040"/>
      <c r="CF82" s="1040"/>
      <c r="CG82" s="1041"/>
      <c r="CH82" s="1042"/>
      <c r="CI82" s="1043"/>
      <c r="CJ82" s="1043"/>
      <c r="CK82" s="1043"/>
      <c r="CL82" s="1044"/>
      <c r="CM82" s="1042"/>
      <c r="CN82" s="1043"/>
      <c r="CO82" s="1043"/>
      <c r="CP82" s="1043"/>
      <c r="CQ82" s="1044"/>
      <c r="CR82" s="1042"/>
      <c r="CS82" s="1043"/>
      <c r="CT82" s="1043"/>
      <c r="CU82" s="1043"/>
      <c r="CV82" s="1044"/>
      <c r="CW82" s="1042"/>
      <c r="CX82" s="1043"/>
      <c r="CY82" s="1043"/>
      <c r="CZ82" s="1043"/>
      <c r="DA82" s="1044"/>
      <c r="DB82" s="1042"/>
      <c r="DC82" s="1043"/>
      <c r="DD82" s="1043"/>
      <c r="DE82" s="1043"/>
      <c r="DF82" s="1044"/>
      <c r="DG82" s="1042"/>
      <c r="DH82" s="1043"/>
      <c r="DI82" s="1043"/>
      <c r="DJ82" s="1043"/>
      <c r="DK82" s="1044"/>
      <c r="DL82" s="1042"/>
      <c r="DM82" s="1043"/>
      <c r="DN82" s="1043"/>
      <c r="DO82" s="1043"/>
      <c r="DP82" s="1044"/>
      <c r="DQ82" s="1042"/>
      <c r="DR82" s="1043"/>
      <c r="DS82" s="1043"/>
      <c r="DT82" s="1043"/>
      <c r="DU82" s="1044"/>
      <c r="DV82" s="1027"/>
      <c r="DW82" s="1028"/>
      <c r="DX82" s="1028"/>
      <c r="DY82" s="1028"/>
      <c r="DZ82" s="1029"/>
      <c r="EA82" s="243"/>
    </row>
    <row r="83" spans="1:131" s="244" customFormat="1" ht="26.25" customHeight="1">
      <c r="A83" s="258">
        <v>16</v>
      </c>
      <c r="B83" s="1060"/>
      <c r="C83" s="1061"/>
      <c r="D83" s="1061"/>
      <c r="E83" s="1061"/>
      <c r="F83" s="1061"/>
      <c r="G83" s="1061"/>
      <c r="H83" s="1061"/>
      <c r="I83" s="1061"/>
      <c r="J83" s="1061"/>
      <c r="K83" s="1061"/>
      <c r="L83" s="1061"/>
      <c r="M83" s="1061"/>
      <c r="N83" s="1061"/>
      <c r="O83" s="1061"/>
      <c r="P83" s="1062"/>
      <c r="Q83" s="1063"/>
      <c r="R83" s="1057"/>
      <c r="S83" s="1057"/>
      <c r="T83" s="1057"/>
      <c r="U83" s="1057"/>
      <c r="V83" s="1057"/>
      <c r="W83" s="1057"/>
      <c r="X83" s="1057"/>
      <c r="Y83" s="1057"/>
      <c r="Z83" s="1057"/>
      <c r="AA83" s="1057"/>
      <c r="AB83" s="1057"/>
      <c r="AC83" s="1057"/>
      <c r="AD83" s="1057"/>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8"/>
      <c r="BA83" s="1058"/>
      <c r="BB83" s="1058"/>
      <c r="BC83" s="1058"/>
      <c r="BD83" s="1059"/>
      <c r="BE83" s="262"/>
      <c r="BF83" s="262"/>
      <c r="BG83" s="262"/>
      <c r="BH83" s="262"/>
      <c r="BI83" s="262"/>
      <c r="BJ83" s="262"/>
      <c r="BK83" s="262"/>
      <c r="BL83" s="262"/>
      <c r="BM83" s="262"/>
      <c r="BN83" s="262"/>
      <c r="BO83" s="262"/>
      <c r="BP83" s="262"/>
      <c r="BQ83" s="259">
        <v>77</v>
      </c>
      <c r="BR83" s="264"/>
      <c r="BS83" s="1039"/>
      <c r="BT83" s="1040"/>
      <c r="BU83" s="1040"/>
      <c r="BV83" s="1040"/>
      <c r="BW83" s="1040"/>
      <c r="BX83" s="1040"/>
      <c r="BY83" s="1040"/>
      <c r="BZ83" s="1040"/>
      <c r="CA83" s="1040"/>
      <c r="CB83" s="1040"/>
      <c r="CC83" s="1040"/>
      <c r="CD83" s="1040"/>
      <c r="CE83" s="1040"/>
      <c r="CF83" s="1040"/>
      <c r="CG83" s="1041"/>
      <c r="CH83" s="1042"/>
      <c r="CI83" s="1043"/>
      <c r="CJ83" s="1043"/>
      <c r="CK83" s="1043"/>
      <c r="CL83" s="1044"/>
      <c r="CM83" s="1042"/>
      <c r="CN83" s="1043"/>
      <c r="CO83" s="1043"/>
      <c r="CP83" s="1043"/>
      <c r="CQ83" s="1044"/>
      <c r="CR83" s="1042"/>
      <c r="CS83" s="1043"/>
      <c r="CT83" s="1043"/>
      <c r="CU83" s="1043"/>
      <c r="CV83" s="1044"/>
      <c r="CW83" s="1042"/>
      <c r="CX83" s="1043"/>
      <c r="CY83" s="1043"/>
      <c r="CZ83" s="1043"/>
      <c r="DA83" s="1044"/>
      <c r="DB83" s="1042"/>
      <c r="DC83" s="1043"/>
      <c r="DD83" s="1043"/>
      <c r="DE83" s="1043"/>
      <c r="DF83" s="1044"/>
      <c r="DG83" s="1042"/>
      <c r="DH83" s="1043"/>
      <c r="DI83" s="1043"/>
      <c r="DJ83" s="1043"/>
      <c r="DK83" s="1044"/>
      <c r="DL83" s="1042"/>
      <c r="DM83" s="1043"/>
      <c r="DN83" s="1043"/>
      <c r="DO83" s="1043"/>
      <c r="DP83" s="1044"/>
      <c r="DQ83" s="1042"/>
      <c r="DR83" s="1043"/>
      <c r="DS83" s="1043"/>
      <c r="DT83" s="1043"/>
      <c r="DU83" s="1044"/>
      <c r="DV83" s="1027"/>
      <c r="DW83" s="1028"/>
      <c r="DX83" s="1028"/>
      <c r="DY83" s="1028"/>
      <c r="DZ83" s="1029"/>
      <c r="EA83" s="243"/>
    </row>
    <row r="84" spans="1:131" s="244" customFormat="1" ht="26.25" customHeight="1">
      <c r="A84" s="258">
        <v>17</v>
      </c>
      <c r="B84" s="1060"/>
      <c r="C84" s="1061"/>
      <c r="D84" s="1061"/>
      <c r="E84" s="1061"/>
      <c r="F84" s="1061"/>
      <c r="G84" s="1061"/>
      <c r="H84" s="1061"/>
      <c r="I84" s="1061"/>
      <c r="J84" s="1061"/>
      <c r="K84" s="1061"/>
      <c r="L84" s="1061"/>
      <c r="M84" s="1061"/>
      <c r="N84" s="1061"/>
      <c r="O84" s="1061"/>
      <c r="P84" s="1062"/>
      <c r="Q84" s="1063"/>
      <c r="R84" s="1057"/>
      <c r="S84" s="1057"/>
      <c r="T84" s="1057"/>
      <c r="U84" s="1057"/>
      <c r="V84" s="1057"/>
      <c r="W84" s="1057"/>
      <c r="X84" s="1057"/>
      <c r="Y84" s="1057"/>
      <c r="Z84" s="1057"/>
      <c r="AA84" s="1057"/>
      <c r="AB84" s="1057"/>
      <c r="AC84" s="1057"/>
      <c r="AD84" s="1057"/>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8"/>
      <c r="BA84" s="1058"/>
      <c r="BB84" s="1058"/>
      <c r="BC84" s="1058"/>
      <c r="BD84" s="1059"/>
      <c r="BE84" s="262"/>
      <c r="BF84" s="262"/>
      <c r="BG84" s="262"/>
      <c r="BH84" s="262"/>
      <c r="BI84" s="262"/>
      <c r="BJ84" s="262"/>
      <c r="BK84" s="262"/>
      <c r="BL84" s="262"/>
      <c r="BM84" s="262"/>
      <c r="BN84" s="262"/>
      <c r="BO84" s="262"/>
      <c r="BP84" s="262"/>
      <c r="BQ84" s="259">
        <v>78</v>
      </c>
      <c r="BR84" s="264"/>
      <c r="BS84" s="1039"/>
      <c r="BT84" s="1040"/>
      <c r="BU84" s="1040"/>
      <c r="BV84" s="1040"/>
      <c r="BW84" s="1040"/>
      <c r="BX84" s="1040"/>
      <c r="BY84" s="1040"/>
      <c r="BZ84" s="1040"/>
      <c r="CA84" s="1040"/>
      <c r="CB84" s="1040"/>
      <c r="CC84" s="1040"/>
      <c r="CD84" s="1040"/>
      <c r="CE84" s="1040"/>
      <c r="CF84" s="1040"/>
      <c r="CG84" s="1041"/>
      <c r="CH84" s="1042"/>
      <c r="CI84" s="1043"/>
      <c r="CJ84" s="1043"/>
      <c r="CK84" s="1043"/>
      <c r="CL84" s="1044"/>
      <c r="CM84" s="1042"/>
      <c r="CN84" s="1043"/>
      <c r="CO84" s="1043"/>
      <c r="CP84" s="1043"/>
      <c r="CQ84" s="1044"/>
      <c r="CR84" s="1042"/>
      <c r="CS84" s="1043"/>
      <c r="CT84" s="1043"/>
      <c r="CU84" s="1043"/>
      <c r="CV84" s="1044"/>
      <c r="CW84" s="1042"/>
      <c r="CX84" s="1043"/>
      <c r="CY84" s="1043"/>
      <c r="CZ84" s="1043"/>
      <c r="DA84" s="1044"/>
      <c r="DB84" s="1042"/>
      <c r="DC84" s="1043"/>
      <c r="DD84" s="1043"/>
      <c r="DE84" s="1043"/>
      <c r="DF84" s="1044"/>
      <c r="DG84" s="1042"/>
      <c r="DH84" s="1043"/>
      <c r="DI84" s="1043"/>
      <c r="DJ84" s="1043"/>
      <c r="DK84" s="1044"/>
      <c r="DL84" s="1042"/>
      <c r="DM84" s="1043"/>
      <c r="DN84" s="1043"/>
      <c r="DO84" s="1043"/>
      <c r="DP84" s="1044"/>
      <c r="DQ84" s="1042"/>
      <c r="DR84" s="1043"/>
      <c r="DS84" s="1043"/>
      <c r="DT84" s="1043"/>
      <c r="DU84" s="1044"/>
      <c r="DV84" s="1027"/>
      <c r="DW84" s="1028"/>
      <c r="DX84" s="1028"/>
      <c r="DY84" s="1028"/>
      <c r="DZ84" s="1029"/>
      <c r="EA84" s="243"/>
    </row>
    <row r="85" spans="1:131" s="244" customFormat="1" ht="26.25" customHeight="1">
      <c r="A85" s="258">
        <v>18</v>
      </c>
      <c r="B85" s="1060"/>
      <c r="C85" s="1061"/>
      <c r="D85" s="1061"/>
      <c r="E85" s="1061"/>
      <c r="F85" s="1061"/>
      <c r="G85" s="1061"/>
      <c r="H85" s="1061"/>
      <c r="I85" s="1061"/>
      <c r="J85" s="1061"/>
      <c r="K85" s="1061"/>
      <c r="L85" s="1061"/>
      <c r="M85" s="1061"/>
      <c r="N85" s="1061"/>
      <c r="O85" s="1061"/>
      <c r="P85" s="1062"/>
      <c r="Q85" s="1063"/>
      <c r="R85" s="1057"/>
      <c r="S85" s="1057"/>
      <c r="T85" s="1057"/>
      <c r="U85" s="1057"/>
      <c r="V85" s="1057"/>
      <c r="W85" s="1057"/>
      <c r="X85" s="1057"/>
      <c r="Y85" s="1057"/>
      <c r="Z85" s="1057"/>
      <c r="AA85" s="1057"/>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8"/>
      <c r="BA85" s="1058"/>
      <c r="BB85" s="1058"/>
      <c r="BC85" s="1058"/>
      <c r="BD85" s="1059"/>
      <c r="BE85" s="262"/>
      <c r="BF85" s="262"/>
      <c r="BG85" s="262"/>
      <c r="BH85" s="262"/>
      <c r="BI85" s="262"/>
      <c r="BJ85" s="262"/>
      <c r="BK85" s="262"/>
      <c r="BL85" s="262"/>
      <c r="BM85" s="262"/>
      <c r="BN85" s="262"/>
      <c r="BO85" s="262"/>
      <c r="BP85" s="262"/>
      <c r="BQ85" s="259">
        <v>79</v>
      </c>
      <c r="BR85" s="264"/>
      <c r="BS85" s="1039"/>
      <c r="BT85" s="1040"/>
      <c r="BU85" s="1040"/>
      <c r="BV85" s="1040"/>
      <c r="BW85" s="1040"/>
      <c r="BX85" s="1040"/>
      <c r="BY85" s="1040"/>
      <c r="BZ85" s="1040"/>
      <c r="CA85" s="1040"/>
      <c r="CB85" s="1040"/>
      <c r="CC85" s="1040"/>
      <c r="CD85" s="1040"/>
      <c r="CE85" s="1040"/>
      <c r="CF85" s="1040"/>
      <c r="CG85" s="1041"/>
      <c r="CH85" s="1042"/>
      <c r="CI85" s="1043"/>
      <c r="CJ85" s="1043"/>
      <c r="CK85" s="1043"/>
      <c r="CL85" s="1044"/>
      <c r="CM85" s="1042"/>
      <c r="CN85" s="1043"/>
      <c r="CO85" s="1043"/>
      <c r="CP85" s="1043"/>
      <c r="CQ85" s="1044"/>
      <c r="CR85" s="1042"/>
      <c r="CS85" s="1043"/>
      <c r="CT85" s="1043"/>
      <c r="CU85" s="1043"/>
      <c r="CV85" s="1044"/>
      <c r="CW85" s="1042"/>
      <c r="CX85" s="1043"/>
      <c r="CY85" s="1043"/>
      <c r="CZ85" s="1043"/>
      <c r="DA85" s="1044"/>
      <c r="DB85" s="1042"/>
      <c r="DC85" s="1043"/>
      <c r="DD85" s="1043"/>
      <c r="DE85" s="1043"/>
      <c r="DF85" s="1044"/>
      <c r="DG85" s="1042"/>
      <c r="DH85" s="1043"/>
      <c r="DI85" s="1043"/>
      <c r="DJ85" s="1043"/>
      <c r="DK85" s="1044"/>
      <c r="DL85" s="1042"/>
      <c r="DM85" s="1043"/>
      <c r="DN85" s="1043"/>
      <c r="DO85" s="1043"/>
      <c r="DP85" s="1044"/>
      <c r="DQ85" s="1042"/>
      <c r="DR85" s="1043"/>
      <c r="DS85" s="1043"/>
      <c r="DT85" s="1043"/>
      <c r="DU85" s="1044"/>
      <c r="DV85" s="1027"/>
      <c r="DW85" s="1028"/>
      <c r="DX85" s="1028"/>
      <c r="DY85" s="1028"/>
      <c r="DZ85" s="1029"/>
      <c r="EA85" s="243"/>
    </row>
    <row r="86" spans="1:131" s="244" customFormat="1" ht="26.25" customHeight="1">
      <c r="A86" s="258">
        <v>19</v>
      </c>
      <c r="B86" s="1060"/>
      <c r="C86" s="1061"/>
      <c r="D86" s="1061"/>
      <c r="E86" s="1061"/>
      <c r="F86" s="1061"/>
      <c r="G86" s="1061"/>
      <c r="H86" s="1061"/>
      <c r="I86" s="1061"/>
      <c r="J86" s="1061"/>
      <c r="K86" s="1061"/>
      <c r="L86" s="1061"/>
      <c r="M86" s="1061"/>
      <c r="N86" s="1061"/>
      <c r="O86" s="1061"/>
      <c r="P86" s="1062"/>
      <c r="Q86" s="1063"/>
      <c r="R86" s="1057"/>
      <c r="S86" s="1057"/>
      <c r="T86" s="1057"/>
      <c r="U86" s="1057"/>
      <c r="V86" s="1057"/>
      <c r="W86" s="1057"/>
      <c r="X86" s="1057"/>
      <c r="Y86" s="1057"/>
      <c r="Z86" s="1057"/>
      <c r="AA86" s="1057"/>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8"/>
      <c r="BA86" s="1058"/>
      <c r="BB86" s="1058"/>
      <c r="BC86" s="1058"/>
      <c r="BD86" s="1059"/>
      <c r="BE86" s="262"/>
      <c r="BF86" s="262"/>
      <c r="BG86" s="262"/>
      <c r="BH86" s="262"/>
      <c r="BI86" s="262"/>
      <c r="BJ86" s="262"/>
      <c r="BK86" s="262"/>
      <c r="BL86" s="262"/>
      <c r="BM86" s="262"/>
      <c r="BN86" s="262"/>
      <c r="BO86" s="262"/>
      <c r="BP86" s="262"/>
      <c r="BQ86" s="259">
        <v>80</v>
      </c>
      <c r="BR86" s="264"/>
      <c r="BS86" s="1039"/>
      <c r="BT86" s="1040"/>
      <c r="BU86" s="1040"/>
      <c r="BV86" s="1040"/>
      <c r="BW86" s="1040"/>
      <c r="BX86" s="1040"/>
      <c r="BY86" s="1040"/>
      <c r="BZ86" s="1040"/>
      <c r="CA86" s="1040"/>
      <c r="CB86" s="1040"/>
      <c r="CC86" s="1040"/>
      <c r="CD86" s="1040"/>
      <c r="CE86" s="1040"/>
      <c r="CF86" s="1040"/>
      <c r="CG86" s="1041"/>
      <c r="CH86" s="1042"/>
      <c r="CI86" s="1043"/>
      <c r="CJ86" s="1043"/>
      <c r="CK86" s="1043"/>
      <c r="CL86" s="1044"/>
      <c r="CM86" s="1042"/>
      <c r="CN86" s="1043"/>
      <c r="CO86" s="1043"/>
      <c r="CP86" s="1043"/>
      <c r="CQ86" s="1044"/>
      <c r="CR86" s="1042"/>
      <c r="CS86" s="1043"/>
      <c r="CT86" s="1043"/>
      <c r="CU86" s="1043"/>
      <c r="CV86" s="1044"/>
      <c r="CW86" s="1042"/>
      <c r="CX86" s="1043"/>
      <c r="CY86" s="1043"/>
      <c r="CZ86" s="1043"/>
      <c r="DA86" s="1044"/>
      <c r="DB86" s="1042"/>
      <c r="DC86" s="1043"/>
      <c r="DD86" s="1043"/>
      <c r="DE86" s="1043"/>
      <c r="DF86" s="1044"/>
      <c r="DG86" s="1042"/>
      <c r="DH86" s="1043"/>
      <c r="DI86" s="1043"/>
      <c r="DJ86" s="1043"/>
      <c r="DK86" s="1044"/>
      <c r="DL86" s="1042"/>
      <c r="DM86" s="1043"/>
      <c r="DN86" s="1043"/>
      <c r="DO86" s="1043"/>
      <c r="DP86" s="1044"/>
      <c r="DQ86" s="1042"/>
      <c r="DR86" s="1043"/>
      <c r="DS86" s="1043"/>
      <c r="DT86" s="1043"/>
      <c r="DU86" s="1044"/>
      <c r="DV86" s="1027"/>
      <c r="DW86" s="1028"/>
      <c r="DX86" s="1028"/>
      <c r="DY86" s="1028"/>
      <c r="DZ86" s="1029"/>
      <c r="EA86" s="243"/>
    </row>
    <row r="87" spans="1:131" s="244" customFormat="1" ht="26.25" customHeight="1">
      <c r="A87" s="266">
        <v>20</v>
      </c>
      <c r="B87" s="1050"/>
      <c r="C87" s="1051"/>
      <c r="D87" s="1051"/>
      <c r="E87" s="1051"/>
      <c r="F87" s="1051"/>
      <c r="G87" s="1051"/>
      <c r="H87" s="1051"/>
      <c r="I87" s="1051"/>
      <c r="J87" s="1051"/>
      <c r="K87" s="1051"/>
      <c r="L87" s="1051"/>
      <c r="M87" s="1051"/>
      <c r="N87" s="1051"/>
      <c r="O87" s="1051"/>
      <c r="P87" s="1052"/>
      <c r="Q87" s="1053"/>
      <c r="R87" s="1054"/>
      <c r="S87" s="1054"/>
      <c r="T87" s="1054"/>
      <c r="U87" s="1054"/>
      <c r="V87" s="1054"/>
      <c r="W87" s="1054"/>
      <c r="X87" s="1054"/>
      <c r="Y87" s="1054"/>
      <c r="Z87" s="1054"/>
      <c r="AA87" s="1054"/>
      <c r="AB87" s="1054"/>
      <c r="AC87" s="1054"/>
      <c r="AD87" s="1054"/>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5"/>
      <c r="BA87" s="1055"/>
      <c r="BB87" s="1055"/>
      <c r="BC87" s="1055"/>
      <c r="BD87" s="1056"/>
      <c r="BE87" s="262"/>
      <c r="BF87" s="262"/>
      <c r="BG87" s="262"/>
      <c r="BH87" s="262"/>
      <c r="BI87" s="262"/>
      <c r="BJ87" s="262"/>
      <c r="BK87" s="262"/>
      <c r="BL87" s="262"/>
      <c r="BM87" s="262"/>
      <c r="BN87" s="262"/>
      <c r="BO87" s="262"/>
      <c r="BP87" s="262"/>
      <c r="BQ87" s="259">
        <v>81</v>
      </c>
      <c r="BR87" s="264"/>
      <c r="BS87" s="1039"/>
      <c r="BT87" s="1040"/>
      <c r="BU87" s="1040"/>
      <c r="BV87" s="1040"/>
      <c r="BW87" s="1040"/>
      <c r="BX87" s="1040"/>
      <c r="BY87" s="1040"/>
      <c r="BZ87" s="1040"/>
      <c r="CA87" s="1040"/>
      <c r="CB87" s="1040"/>
      <c r="CC87" s="1040"/>
      <c r="CD87" s="1040"/>
      <c r="CE87" s="1040"/>
      <c r="CF87" s="1040"/>
      <c r="CG87" s="1041"/>
      <c r="CH87" s="1042"/>
      <c r="CI87" s="1043"/>
      <c r="CJ87" s="1043"/>
      <c r="CK87" s="1043"/>
      <c r="CL87" s="1044"/>
      <c r="CM87" s="1042"/>
      <c r="CN87" s="1043"/>
      <c r="CO87" s="1043"/>
      <c r="CP87" s="1043"/>
      <c r="CQ87" s="1044"/>
      <c r="CR87" s="1042"/>
      <c r="CS87" s="1043"/>
      <c r="CT87" s="1043"/>
      <c r="CU87" s="1043"/>
      <c r="CV87" s="1044"/>
      <c r="CW87" s="1042"/>
      <c r="CX87" s="1043"/>
      <c r="CY87" s="1043"/>
      <c r="CZ87" s="1043"/>
      <c r="DA87" s="1044"/>
      <c r="DB87" s="1042"/>
      <c r="DC87" s="1043"/>
      <c r="DD87" s="1043"/>
      <c r="DE87" s="1043"/>
      <c r="DF87" s="1044"/>
      <c r="DG87" s="1042"/>
      <c r="DH87" s="1043"/>
      <c r="DI87" s="1043"/>
      <c r="DJ87" s="1043"/>
      <c r="DK87" s="1044"/>
      <c r="DL87" s="1042"/>
      <c r="DM87" s="1043"/>
      <c r="DN87" s="1043"/>
      <c r="DO87" s="1043"/>
      <c r="DP87" s="1044"/>
      <c r="DQ87" s="1042"/>
      <c r="DR87" s="1043"/>
      <c r="DS87" s="1043"/>
      <c r="DT87" s="1043"/>
      <c r="DU87" s="1044"/>
      <c r="DV87" s="1027"/>
      <c r="DW87" s="1028"/>
      <c r="DX87" s="1028"/>
      <c r="DY87" s="1028"/>
      <c r="DZ87" s="1029"/>
      <c r="EA87" s="243"/>
    </row>
    <row r="88" spans="1:131" s="244" customFormat="1" ht="26.25" customHeight="1" thickBot="1">
      <c r="A88" s="261" t="s">
        <v>388</v>
      </c>
      <c r="B88" s="1030" t="s">
        <v>418</v>
      </c>
      <c r="C88" s="1031"/>
      <c r="D88" s="1031"/>
      <c r="E88" s="1031"/>
      <c r="F88" s="1031"/>
      <c r="G88" s="1031"/>
      <c r="H88" s="1031"/>
      <c r="I88" s="1031"/>
      <c r="J88" s="1031"/>
      <c r="K88" s="1031"/>
      <c r="L88" s="1031"/>
      <c r="M88" s="1031"/>
      <c r="N88" s="1031"/>
      <c r="O88" s="1031"/>
      <c r="P88" s="1032"/>
      <c r="Q88" s="1048"/>
      <c r="R88" s="1049"/>
      <c r="S88" s="1049"/>
      <c r="T88" s="1049"/>
      <c r="U88" s="1049"/>
      <c r="V88" s="1049"/>
      <c r="W88" s="1049"/>
      <c r="X88" s="1049"/>
      <c r="Y88" s="1049"/>
      <c r="Z88" s="1049"/>
      <c r="AA88" s="1049"/>
      <c r="AB88" s="1049"/>
      <c r="AC88" s="1049"/>
      <c r="AD88" s="1049"/>
      <c r="AE88" s="1049"/>
      <c r="AF88" s="1045">
        <v>17918</v>
      </c>
      <c r="AG88" s="1045"/>
      <c r="AH88" s="1045"/>
      <c r="AI88" s="1045"/>
      <c r="AJ88" s="1045"/>
      <c r="AK88" s="1049"/>
      <c r="AL88" s="1049"/>
      <c r="AM88" s="1049"/>
      <c r="AN88" s="1049"/>
      <c r="AO88" s="1049"/>
      <c r="AP88" s="1045">
        <v>4797</v>
      </c>
      <c r="AQ88" s="1045"/>
      <c r="AR88" s="1045"/>
      <c r="AS88" s="1045"/>
      <c r="AT88" s="1045"/>
      <c r="AU88" s="1045">
        <v>156</v>
      </c>
      <c r="AV88" s="1045"/>
      <c r="AW88" s="1045"/>
      <c r="AX88" s="1045"/>
      <c r="AY88" s="1045"/>
      <c r="AZ88" s="1046"/>
      <c r="BA88" s="1046"/>
      <c r="BB88" s="1046"/>
      <c r="BC88" s="1046"/>
      <c r="BD88" s="1047"/>
      <c r="BE88" s="262"/>
      <c r="BF88" s="262"/>
      <c r="BG88" s="262"/>
      <c r="BH88" s="262"/>
      <c r="BI88" s="262"/>
      <c r="BJ88" s="262"/>
      <c r="BK88" s="262"/>
      <c r="BL88" s="262"/>
      <c r="BM88" s="262"/>
      <c r="BN88" s="262"/>
      <c r="BO88" s="262"/>
      <c r="BP88" s="262"/>
      <c r="BQ88" s="259">
        <v>82</v>
      </c>
      <c r="BR88" s="264"/>
      <c r="BS88" s="1039"/>
      <c r="BT88" s="1040"/>
      <c r="BU88" s="1040"/>
      <c r="BV88" s="1040"/>
      <c r="BW88" s="1040"/>
      <c r="BX88" s="1040"/>
      <c r="BY88" s="1040"/>
      <c r="BZ88" s="1040"/>
      <c r="CA88" s="1040"/>
      <c r="CB88" s="1040"/>
      <c r="CC88" s="1040"/>
      <c r="CD88" s="1040"/>
      <c r="CE88" s="1040"/>
      <c r="CF88" s="1040"/>
      <c r="CG88" s="1041"/>
      <c r="CH88" s="1042"/>
      <c r="CI88" s="1043"/>
      <c r="CJ88" s="1043"/>
      <c r="CK88" s="1043"/>
      <c r="CL88" s="1044"/>
      <c r="CM88" s="1042"/>
      <c r="CN88" s="1043"/>
      <c r="CO88" s="1043"/>
      <c r="CP88" s="1043"/>
      <c r="CQ88" s="1044"/>
      <c r="CR88" s="1042"/>
      <c r="CS88" s="1043"/>
      <c r="CT88" s="1043"/>
      <c r="CU88" s="1043"/>
      <c r="CV88" s="1044"/>
      <c r="CW88" s="1042"/>
      <c r="CX88" s="1043"/>
      <c r="CY88" s="1043"/>
      <c r="CZ88" s="1043"/>
      <c r="DA88" s="1044"/>
      <c r="DB88" s="1042"/>
      <c r="DC88" s="1043"/>
      <c r="DD88" s="1043"/>
      <c r="DE88" s="1043"/>
      <c r="DF88" s="1044"/>
      <c r="DG88" s="1042"/>
      <c r="DH88" s="1043"/>
      <c r="DI88" s="1043"/>
      <c r="DJ88" s="1043"/>
      <c r="DK88" s="1044"/>
      <c r="DL88" s="1042"/>
      <c r="DM88" s="1043"/>
      <c r="DN88" s="1043"/>
      <c r="DO88" s="1043"/>
      <c r="DP88" s="1044"/>
      <c r="DQ88" s="1042"/>
      <c r="DR88" s="1043"/>
      <c r="DS88" s="1043"/>
      <c r="DT88" s="1043"/>
      <c r="DU88" s="1044"/>
      <c r="DV88" s="1027"/>
      <c r="DW88" s="1028"/>
      <c r="DX88" s="1028"/>
      <c r="DY88" s="1028"/>
      <c r="DZ88" s="1029"/>
      <c r="EA88" s="243"/>
    </row>
    <row r="89" spans="1:131" s="244" customFormat="1" ht="26.25" hidden="1" customHeight="1">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39"/>
      <c r="BT89" s="1040"/>
      <c r="BU89" s="1040"/>
      <c r="BV89" s="1040"/>
      <c r="BW89" s="1040"/>
      <c r="BX89" s="1040"/>
      <c r="BY89" s="1040"/>
      <c r="BZ89" s="1040"/>
      <c r="CA89" s="1040"/>
      <c r="CB89" s="1040"/>
      <c r="CC89" s="1040"/>
      <c r="CD89" s="1040"/>
      <c r="CE89" s="1040"/>
      <c r="CF89" s="1040"/>
      <c r="CG89" s="1041"/>
      <c r="CH89" s="1042"/>
      <c r="CI89" s="1043"/>
      <c r="CJ89" s="1043"/>
      <c r="CK89" s="1043"/>
      <c r="CL89" s="1044"/>
      <c r="CM89" s="1042"/>
      <c r="CN89" s="1043"/>
      <c r="CO89" s="1043"/>
      <c r="CP89" s="1043"/>
      <c r="CQ89" s="1044"/>
      <c r="CR89" s="1042"/>
      <c r="CS89" s="1043"/>
      <c r="CT89" s="1043"/>
      <c r="CU89" s="1043"/>
      <c r="CV89" s="1044"/>
      <c r="CW89" s="1042"/>
      <c r="CX89" s="1043"/>
      <c r="CY89" s="1043"/>
      <c r="CZ89" s="1043"/>
      <c r="DA89" s="1044"/>
      <c r="DB89" s="1042"/>
      <c r="DC89" s="1043"/>
      <c r="DD89" s="1043"/>
      <c r="DE89" s="1043"/>
      <c r="DF89" s="1044"/>
      <c r="DG89" s="1042"/>
      <c r="DH89" s="1043"/>
      <c r="DI89" s="1043"/>
      <c r="DJ89" s="1043"/>
      <c r="DK89" s="1044"/>
      <c r="DL89" s="1042"/>
      <c r="DM89" s="1043"/>
      <c r="DN89" s="1043"/>
      <c r="DO89" s="1043"/>
      <c r="DP89" s="1044"/>
      <c r="DQ89" s="1042"/>
      <c r="DR89" s="1043"/>
      <c r="DS89" s="1043"/>
      <c r="DT89" s="1043"/>
      <c r="DU89" s="1044"/>
      <c r="DV89" s="1027"/>
      <c r="DW89" s="1028"/>
      <c r="DX89" s="1028"/>
      <c r="DY89" s="1028"/>
      <c r="DZ89" s="1029"/>
      <c r="EA89" s="243"/>
    </row>
    <row r="90" spans="1:131" s="244" customFormat="1" ht="26.25" hidden="1" customHeight="1">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39"/>
      <c r="BT90" s="1040"/>
      <c r="BU90" s="1040"/>
      <c r="BV90" s="1040"/>
      <c r="BW90" s="1040"/>
      <c r="BX90" s="1040"/>
      <c r="BY90" s="1040"/>
      <c r="BZ90" s="1040"/>
      <c r="CA90" s="1040"/>
      <c r="CB90" s="1040"/>
      <c r="CC90" s="1040"/>
      <c r="CD90" s="1040"/>
      <c r="CE90" s="1040"/>
      <c r="CF90" s="1040"/>
      <c r="CG90" s="1041"/>
      <c r="CH90" s="1042"/>
      <c r="CI90" s="1043"/>
      <c r="CJ90" s="1043"/>
      <c r="CK90" s="1043"/>
      <c r="CL90" s="1044"/>
      <c r="CM90" s="1042"/>
      <c r="CN90" s="1043"/>
      <c r="CO90" s="1043"/>
      <c r="CP90" s="1043"/>
      <c r="CQ90" s="1044"/>
      <c r="CR90" s="1042"/>
      <c r="CS90" s="1043"/>
      <c r="CT90" s="1043"/>
      <c r="CU90" s="1043"/>
      <c r="CV90" s="1044"/>
      <c r="CW90" s="1042"/>
      <c r="CX90" s="1043"/>
      <c r="CY90" s="1043"/>
      <c r="CZ90" s="1043"/>
      <c r="DA90" s="1044"/>
      <c r="DB90" s="1042"/>
      <c r="DC90" s="1043"/>
      <c r="DD90" s="1043"/>
      <c r="DE90" s="1043"/>
      <c r="DF90" s="1044"/>
      <c r="DG90" s="1042"/>
      <c r="DH90" s="1043"/>
      <c r="DI90" s="1043"/>
      <c r="DJ90" s="1043"/>
      <c r="DK90" s="1044"/>
      <c r="DL90" s="1042"/>
      <c r="DM90" s="1043"/>
      <c r="DN90" s="1043"/>
      <c r="DO90" s="1043"/>
      <c r="DP90" s="1044"/>
      <c r="DQ90" s="1042"/>
      <c r="DR90" s="1043"/>
      <c r="DS90" s="1043"/>
      <c r="DT90" s="1043"/>
      <c r="DU90" s="1044"/>
      <c r="DV90" s="1027"/>
      <c r="DW90" s="1028"/>
      <c r="DX90" s="1028"/>
      <c r="DY90" s="1028"/>
      <c r="DZ90" s="1029"/>
      <c r="EA90" s="243"/>
    </row>
    <row r="91" spans="1:131" s="244" customFormat="1" ht="26.25" hidden="1" customHeight="1">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39"/>
      <c r="BT91" s="1040"/>
      <c r="BU91" s="1040"/>
      <c r="BV91" s="1040"/>
      <c r="BW91" s="1040"/>
      <c r="BX91" s="1040"/>
      <c r="BY91" s="1040"/>
      <c r="BZ91" s="1040"/>
      <c r="CA91" s="1040"/>
      <c r="CB91" s="1040"/>
      <c r="CC91" s="1040"/>
      <c r="CD91" s="1040"/>
      <c r="CE91" s="1040"/>
      <c r="CF91" s="1040"/>
      <c r="CG91" s="1041"/>
      <c r="CH91" s="1042"/>
      <c r="CI91" s="1043"/>
      <c r="CJ91" s="1043"/>
      <c r="CK91" s="1043"/>
      <c r="CL91" s="1044"/>
      <c r="CM91" s="1042"/>
      <c r="CN91" s="1043"/>
      <c r="CO91" s="1043"/>
      <c r="CP91" s="1043"/>
      <c r="CQ91" s="1044"/>
      <c r="CR91" s="1042"/>
      <c r="CS91" s="1043"/>
      <c r="CT91" s="1043"/>
      <c r="CU91" s="1043"/>
      <c r="CV91" s="1044"/>
      <c r="CW91" s="1042"/>
      <c r="CX91" s="1043"/>
      <c r="CY91" s="1043"/>
      <c r="CZ91" s="1043"/>
      <c r="DA91" s="1044"/>
      <c r="DB91" s="1042"/>
      <c r="DC91" s="1043"/>
      <c r="DD91" s="1043"/>
      <c r="DE91" s="1043"/>
      <c r="DF91" s="1044"/>
      <c r="DG91" s="1042"/>
      <c r="DH91" s="1043"/>
      <c r="DI91" s="1043"/>
      <c r="DJ91" s="1043"/>
      <c r="DK91" s="1044"/>
      <c r="DL91" s="1042"/>
      <c r="DM91" s="1043"/>
      <c r="DN91" s="1043"/>
      <c r="DO91" s="1043"/>
      <c r="DP91" s="1044"/>
      <c r="DQ91" s="1042"/>
      <c r="DR91" s="1043"/>
      <c r="DS91" s="1043"/>
      <c r="DT91" s="1043"/>
      <c r="DU91" s="1044"/>
      <c r="DV91" s="1027"/>
      <c r="DW91" s="1028"/>
      <c r="DX91" s="1028"/>
      <c r="DY91" s="1028"/>
      <c r="DZ91" s="1029"/>
      <c r="EA91" s="243"/>
    </row>
    <row r="92" spans="1:131" s="244" customFormat="1" ht="26.25" hidden="1" customHeight="1">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39"/>
      <c r="BT92" s="1040"/>
      <c r="BU92" s="1040"/>
      <c r="BV92" s="1040"/>
      <c r="BW92" s="1040"/>
      <c r="BX92" s="1040"/>
      <c r="BY92" s="1040"/>
      <c r="BZ92" s="1040"/>
      <c r="CA92" s="1040"/>
      <c r="CB92" s="1040"/>
      <c r="CC92" s="1040"/>
      <c r="CD92" s="1040"/>
      <c r="CE92" s="1040"/>
      <c r="CF92" s="1040"/>
      <c r="CG92" s="1041"/>
      <c r="CH92" s="1042"/>
      <c r="CI92" s="1043"/>
      <c r="CJ92" s="1043"/>
      <c r="CK92" s="1043"/>
      <c r="CL92" s="1044"/>
      <c r="CM92" s="1042"/>
      <c r="CN92" s="1043"/>
      <c r="CO92" s="1043"/>
      <c r="CP92" s="1043"/>
      <c r="CQ92" s="1044"/>
      <c r="CR92" s="1042"/>
      <c r="CS92" s="1043"/>
      <c r="CT92" s="1043"/>
      <c r="CU92" s="1043"/>
      <c r="CV92" s="1044"/>
      <c r="CW92" s="1042"/>
      <c r="CX92" s="1043"/>
      <c r="CY92" s="1043"/>
      <c r="CZ92" s="1043"/>
      <c r="DA92" s="1044"/>
      <c r="DB92" s="1042"/>
      <c r="DC92" s="1043"/>
      <c r="DD92" s="1043"/>
      <c r="DE92" s="1043"/>
      <c r="DF92" s="1044"/>
      <c r="DG92" s="1042"/>
      <c r="DH92" s="1043"/>
      <c r="DI92" s="1043"/>
      <c r="DJ92" s="1043"/>
      <c r="DK92" s="1044"/>
      <c r="DL92" s="1042"/>
      <c r="DM92" s="1043"/>
      <c r="DN92" s="1043"/>
      <c r="DO92" s="1043"/>
      <c r="DP92" s="1044"/>
      <c r="DQ92" s="1042"/>
      <c r="DR92" s="1043"/>
      <c r="DS92" s="1043"/>
      <c r="DT92" s="1043"/>
      <c r="DU92" s="1044"/>
      <c r="DV92" s="1027"/>
      <c r="DW92" s="1028"/>
      <c r="DX92" s="1028"/>
      <c r="DY92" s="1028"/>
      <c r="DZ92" s="1029"/>
      <c r="EA92" s="243"/>
    </row>
    <row r="93" spans="1:131" s="244" customFormat="1" ht="26.25" hidden="1" customHeight="1">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39"/>
      <c r="BT93" s="1040"/>
      <c r="BU93" s="1040"/>
      <c r="BV93" s="1040"/>
      <c r="BW93" s="1040"/>
      <c r="BX93" s="1040"/>
      <c r="BY93" s="1040"/>
      <c r="BZ93" s="1040"/>
      <c r="CA93" s="1040"/>
      <c r="CB93" s="1040"/>
      <c r="CC93" s="1040"/>
      <c r="CD93" s="1040"/>
      <c r="CE93" s="1040"/>
      <c r="CF93" s="1040"/>
      <c r="CG93" s="1041"/>
      <c r="CH93" s="1042"/>
      <c r="CI93" s="1043"/>
      <c r="CJ93" s="1043"/>
      <c r="CK93" s="1043"/>
      <c r="CL93" s="1044"/>
      <c r="CM93" s="1042"/>
      <c r="CN93" s="1043"/>
      <c r="CO93" s="1043"/>
      <c r="CP93" s="1043"/>
      <c r="CQ93" s="1044"/>
      <c r="CR93" s="1042"/>
      <c r="CS93" s="1043"/>
      <c r="CT93" s="1043"/>
      <c r="CU93" s="1043"/>
      <c r="CV93" s="1044"/>
      <c r="CW93" s="1042"/>
      <c r="CX93" s="1043"/>
      <c r="CY93" s="1043"/>
      <c r="CZ93" s="1043"/>
      <c r="DA93" s="1044"/>
      <c r="DB93" s="1042"/>
      <c r="DC93" s="1043"/>
      <c r="DD93" s="1043"/>
      <c r="DE93" s="1043"/>
      <c r="DF93" s="1044"/>
      <c r="DG93" s="1042"/>
      <c r="DH93" s="1043"/>
      <c r="DI93" s="1043"/>
      <c r="DJ93" s="1043"/>
      <c r="DK93" s="1044"/>
      <c r="DL93" s="1042"/>
      <c r="DM93" s="1043"/>
      <c r="DN93" s="1043"/>
      <c r="DO93" s="1043"/>
      <c r="DP93" s="1044"/>
      <c r="DQ93" s="1042"/>
      <c r="DR93" s="1043"/>
      <c r="DS93" s="1043"/>
      <c r="DT93" s="1043"/>
      <c r="DU93" s="1044"/>
      <c r="DV93" s="1027"/>
      <c r="DW93" s="1028"/>
      <c r="DX93" s="1028"/>
      <c r="DY93" s="1028"/>
      <c r="DZ93" s="1029"/>
      <c r="EA93" s="243"/>
    </row>
    <row r="94" spans="1:131" s="244" customFormat="1" ht="26.25" hidden="1" customHeight="1">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39"/>
      <c r="BT94" s="1040"/>
      <c r="BU94" s="1040"/>
      <c r="BV94" s="1040"/>
      <c r="BW94" s="1040"/>
      <c r="BX94" s="1040"/>
      <c r="BY94" s="1040"/>
      <c r="BZ94" s="1040"/>
      <c r="CA94" s="1040"/>
      <c r="CB94" s="1040"/>
      <c r="CC94" s="1040"/>
      <c r="CD94" s="1040"/>
      <c r="CE94" s="1040"/>
      <c r="CF94" s="1040"/>
      <c r="CG94" s="1041"/>
      <c r="CH94" s="1042"/>
      <c r="CI94" s="1043"/>
      <c r="CJ94" s="1043"/>
      <c r="CK94" s="1043"/>
      <c r="CL94" s="1044"/>
      <c r="CM94" s="1042"/>
      <c r="CN94" s="1043"/>
      <c r="CO94" s="1043"/>
      <c r="CP94" s="1043"/>
      <c r="CQ94" s="1044"/>
      <c r="CR94" s="1042"/>
      <c r="CS94" s="1043"/>
      <c r="CT94" s="1043"/>
      <c r="CU94" s="1043"/>
      <c r="CV94" s="1044"/>
      <c r="CW94" s="1042"/>
      <c r="CX94" s="1043"/>
      <c r="CY94" s="1043"/>
      <c r="CZ94" s="1043"/>
      <c r="DA94" s="1044"/>
      <c r="DB94" s="1042"/>
      <c r="DC94" s="1043"/>
      <c r="DD94" s="1043"/>
      <c r="DE94" s="1043"/>
      <c r="DF94" s="1044"/>
      <c r="DG94" s="1042"/>
      <c r="DH94" s="1043"/>
      <c r="DI94" s="1043"/>
      <c r="DJ94" s="1043"/>
      <c r="DK94" s="1044"/>
      <c r="DL94" s="1042"/>
      <c r="DM94" s="1043"/>
      <c r="DN94" s="1043"/>
      <c r="DO94" s="1043"/>
      <c r="DP94" s="1044"/>
      <c r="DQ94" s="1042"/>
      <c r="DR94" s="1043"/>
      <c r="DS94" s="1043"/>
      <c r="DT94" s="1043"/>
      <c r="DU94" s="1044"/>
      <c r="DV94" s="1027"/>
      <c r="DW94" s="1028"/>
      <c r="DX94" s="1028"/>
      <c r="DY94" s="1028"/>
      <c r="DZ94" s="1029"/>
      <c r="EA94" s="243"/>
    </row>
    <row r="95" spans="1:131" s="244" customFormat="1" ht="26.25" hidden="1" customHeight="1">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39"/>
      <c r="BT95" s="1040"/>
      <c r="BU95" s="1040"/>
      <c r="BV95" s="1040"/>
      <c r="BW95" s="1040"/>
      <c r="BX95" s="1040"/>
      <c r="BY95" s="1040"/>
      <c r="BZ95" s="1040"/>
      <c r="CA95" s="1040"/>
      <c r="CB95" s="1040"/>
      <c r="CC95" s="1040"/>
      <c r="CD95" s="1040"/>
      <c r="CE95" s="1040"/>
      <c r="CF95" s="1040"/>
      <c r="CG95" s="1041"/>
      <c r="CH95" s="1042"/>
      <c r="CI95" s="1043"/>
      <c r="CJ95" s="1043"/>
      <c r="CK95" s="1043"/>
      <c r="CL95" s="1044"/>
      <c r="CM95" s="1042"/>
      <c r="CN95" s="1043"/>
      <c r="CO95" s="1043"/>
      <c r="CP95" s="1043"/>
      <c r="CQ95" s="1044"/>
      <c r="CR95" s="1042"/>
      <c r="CS95" s="1043"/>
      <c r="CT95" s="1043"/>
      <c r="CU95" s="1043"/>
      <c r="CV95" s="1044"/>
      <c r="CW95" s="1042"/>
      <c r="CX95" s="1043"/>
      <c r="CY95" s="1043"/>
      <c r="CZ95" s="1043"/>
      <c r="DA95" s="1044"/>
      <c r="DB95" s="1042"/>
      <c r="DC95" s="1043"/>
      <c r="DD95" s="1043"/>
      <c r="DE95" s="1043"/>
      <c r="DF95" s="1044"/>
      <c r="DG95" s="1042"/>
      <c r="DH95" s="1043"/>
      <c r="DI95" s="1043"/>
      <c r="DJ95" s="1043"/>
      <c r="DK95" s="1044"/>
      <c r="DL95" s="1042"/>
      <c r="DM95" s="1043"/>
      <c r="DN95" s="1043"/>
      <c r="DO95" s="1043"/>
      <c r="DP95" s="1044"/>
      <c r="DQ95" s="1042"/>
      <c r="DR95" s="1043"/>
      <c r="DS95" s="1043"/>
      <c r="DT95" s="1043"/>
      <c r="DU95" s="1044"/>
      <c r="DV95" s="1027"/>
      <c r="DW95" s="1028"/>
      <c r="DX95" s="1028"/>
      <c r="DY95" s="1028"/>
      <c r="DZ95" s="1029"/>
      <c r="EA95" s="243"/>
    </row>
    <row r="96" spans="1:131" s="244" customFormat="1" ht="26.25" hidden="1" customHeight="1">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39"/>
      <c r="BT96" s="1040"/>
      <c r="BU96" s="1040"/>
      <c r="BV96" s="1040"/>
      <c r="BW96" s="1040"/>
      <c r="BX96" s="1040"/>
      <c r="BY96" s="1040"/>
      <c r="BZ96" s="1040"/>
      <c r="CA96" s="1040"/>
      <c r="CB96" s="1040"/>
      <c r="CC96" s="1040"/>
      <c r="CD96" s="1040"/>
      <c r="CE96" s="1040"/>
      <c r="CF96" s="1040"/>
      <c r="CG96" s="1041"/>
      <c r="CH96" s="1042"/>
      <c r="CI96" s="1043"/>
      <c r="CJ96" s="1043"/>
      <c r="CK96" s="1043"/>
      <c r="CL96" s="1044"/>
      <c r="CM96" s="1042"/>
      <c r="CN96" s="1043"/>
      <c r="CO96" s="1043"/>
      <c r="CP96" s="1043"/>
      <c r="CQ96" s="1044"/>
      <c r="CR96" s="1042"/>
      <c r="CS96" s="1043"/>
      <c r="CT96" s="1043"/>
      <c r="CU96" s="1043"/>
      <c r="CV96" s="1044"/>
      <c r="CW96" s="1042"/>
      <c r="CX96" s="1043"/>
      <c r="CY96" s="1043"/>
      <c r="CZ96" s="1043"/>
      <c r="DA96" s="1044"/>
      <c r="DB96" s="1042"/>
      <c r="DC96" s="1043"/>
      <c r="DD96" s="1043"/>
      <c r="DE96" s="1043"/>
      <c r="DF96" s="1044"/>
      <c r="DG96" s="1042"/>
      <c r="DH96" s="1043"/>
      <c r="DI96" s="1043"/>
      <c r="DJ96" s="1043"/>
      <c r="DK96" s="1044"/>
      <c r="DL96" s="1042"/>
      <c r="DM96" s="1043"/>
      <c r="DN96" s="1043"/>
      <c r="DO96" s="1043"/>
      <c r="DP96" s="1044"/>
      <c r="DQ96" s="1042"/>
      <c r="DR96" s="1043"/>
      <c r="DS96" s="1043"/>
      <c r="DT96" s="1043"/>
      <c r="DU96" s="1044"/>
      <c r="DV96" s="1027"/>
      <c r="DW96" s="1028"/>
      <c r="DX96" s="1028"/>
      <c r="DY96" s="1028"/>
      <c r="DZ96" s="1029"/>
      <c r="EA96" s="243"/>
    </row>
    <row r="97" spans="1:131" s="244" customFormat="1" ht="26.25" hidden="1" customHeight="1">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39"/>
      <c r="BT97" s="1040"/>
      <c r="BU97" s="1040"/>
      <c r="BV97" s="1040"/>
      <c r="BW97" s="1040"/>
      <c r="BX97" s="1040"/>
      <c r="BY97" s="1040"/>
      <c r="BZ97" s="1040"/>
      <c r="CA97" s="1040"/>
      <c r="CB97" s="1040"/>
      <c r="CC97" s="1040"/>
      <c r="CD97" s="1040"/>
      <c r="CE97" s="1040"/>
      <c r="CF97" s="1040"/>
      <c r="CG97" s="1041"/>
      <c r="CH97" s="1042"/>
      <c r="CI97" s="1043"/>
      <c r="CJ97" s="1043"/>
      <c r="CK97" s="1043"/>
      <c r="CL97" s="1044"/>
      <c r="CM97" s="1042"/>
      <c r="CN97" s="1043"/>
      <c r="CO97" s="1043"/>
      <c r="CP97" s="1043"/>
      <c r="CQ97" s="1044"/>
      <c r="CR97" s="1042"/>
      <c r="CS97" s="1043"/>
      <c r="CT97" s="1043"/>
      <c r="CU97" s="1043"/>
      <c r="CV97" s="1044"/>
      <c r="CW97" s="1042"/>
      <c r="CX97" s="1043"/>
      <c r="CY97" s="1043"/>
      <c r="CZ97" s="1043"/>
      <c r="DA97" s="1044"/>
      <c r="DB97" s="1042"/>
      <c r="DC97" s="1043"/>
      <c r="DD97" s="1043"/>
      <c r="DE97" s="1043"/>
      <c r="DF97" s="1044"/>
      <c r="DG97" s="1042"/>
      <c r="DH97" s="1043"/>
      <c r="DI97" s="1043"/>
      <c r="DJ97" s="1043"/>
      <c r="DK97" s="1044"/>
      <c r="DL97" s="1042"/>
      <c r="DM97" s="1043"/>
      <c r="DN97" s="1043"/>
      <c r="DO97" s="1043"/>
      <c r="DP97" s="1044"/>
      <c r="DQ97" s="1042"/>
      <c r="DR97" s="1043"/>
      <c r="DS97" s="1043"/>
      <c r="DT97" s="1043"/>
      <c r="DU97" s="1044"/>
      <c r="DV97" s="1027"/>
      <c r="DW97" s="1028"/>
      <c r="DX97" s="1028"/>
      <c r="DY97" s="1028"/>
      <c r="DZ97" s="1029"/>
      <c r="EA97" s="243"/>
    </row>
    <row r="98" spans="1:131" s="244" customFormat="1" ht="26.25" hidden="1" customHeight="1">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39"/>
      <c r="BT98" s="1040"/>
      <c r="BU98" s="1040"/>
      <c r="BV98" s="1040"/>
      <c r="BW98" s="1040"/>
      <c r="BX98" s="1040"/>
      <c r="BY98" s="1040"/>
      <c r="BZ98" s="1040"/>
      <c r="CA98" s="1040"/>
      <c r="CB98" s="1040"/>
      <c r="CC98" s="1040"/>
      <c r="CD98" s="1040"/>
      <c r="CE98" s="1040"/>
      <c r="CF98" s="1040"/>
      <c r="CG98" s="1041"/>
      <c r="CH98" s="1042"/>
      <c r="CI98" s="1043"/>
      <c r="CJ98" s="1043"/>
      <c r="CK98" s="1043"/>
      <c r="CL98" s="1044"/>
      <c r="CM98" s="1042"/>
      <c r="CN98" s="1043"/>
      <c r="CO98" s="1043"/>
      <c r="CP98" s="1043"/>
      <c r="CQ98" s="1044"/>
      <c r="CR98" s="1042"/>
      <c r="CS98" s="1043"/>
      <c r="CT98" s="1043"/>
      <c r="CU98" s="1043"/>
      <c r="CV98" s="1044"/>
      <c r="CW98" s="1042"/>
      <c r="CX98" s="1043"/>
      <c r="CY98" s="1043"/>
      <c r="CZ98" s="1043"/>
      <c r="DA98" s="1044"/>
      <c r="DB98" s="1042"/>
      <c r="DC98" s="1043"/>
      <c r="DD98" s="1043"/>
      <c r="DE98" s="1043"/>
      <c r="DF98" s="1044"/>
      <c r="DG98" s="1042"/>
      <c r="DH98" s="1043"/>
      <c r="DI98" s="1043"/>
      <c r="DJ98" s="1043"/>
      <c r="DK98" s="1044"/>
      <c r="DL98" s="1042"/>
      <c r="DM98" s="1043"/>
      <c r="DN98" s="1043"/>
      <c r="DO98" s="1043"/>
      <c r="DP98" s="1044"/>
      <c r="DQ98" s="1042"/>
      <c r="DR98" s="1043"/>
      <c r="DS98" s="1043"/>
      <c r="DT98" s="1043"/>
      <c r="DU98" s="1044"/>
      <c r="DV98" s="1027"/>
      <c r="DW98" s="1028"/>
      <c r="DX98" s="1028"/>
      <c r="DY98" s="1028"/>
      <c r="DZ98" s="1029"/>
      <c r="EA98" s="243"/>
    </row>
    <row r="99" spans="1:131" s="244" customFormat="1" ht="26.25" hidden="1" customHeight="1">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39"/>
      <c r="BT99" s="1040"/>
      <c r="BU99" s="1040"/>
      <c r="BV99" s="1040"/>
      <c r="BW99" s="1040"/>
      <c r="BX99" s="1040"/>
      <c r="BY99" s="1040"/>
      <c r="BZ99" s="1040"/>
      <c r="CA99" s="1040"/>
      <c r="CB99" s="1040"/>
      <c r="CC99" s="1040"/>
      <c r="CD99" s="1040"/>
      <c r="CE99" s="1040"/>
      <c r="CF99" s="1040"/>
      <c r="CG99" s="1041"/>
      <c r="CH99" s="1042"/>
      <c r="CI99" s="1043"/>
      <c r="CJ99" s="1043"/>
      <c r="CK99" s="1043"/>
      <c r="CL99" s="1044"/>
      <c r="CM99" s="1042"/>
      <c r="CN99" s="1043"/>
      <c r="CO99" s="1043"/>
      <c r="CP99" s="1043"/>
      <c r="CQ99" s="1044"/>
      <c r="CR99" s="1042"/>
      <c r="CS99" s="1043"/>
      <c r="CT99" s="1043"/>
      <c r="CU99" s="1043"/>
      <c r="CV99" s="1044"/>
      <c r="CW99" s="1042"/>
      <c r="CX99" s="1043"/>
      <c r="CY99" s="1043"/>
      <c r="CZ99" s="1043"/>
      <c r="DA99" s="1044"/>
      <c r="DB99" s="1042"/>
      <c r="DC99" s="1043"/>
      <c r="DD99" s="1043"/>
      <c r="DE99" s="1043"/>
      <c r="DF99" s="1044"/>
      <c r="DG99" s="1042"/>
      <c r="DH99" s="1043"/>
      <c r="DI99" s="1043"/>
      <c r="DJ99" s="1043"/>
      <c r="DK99" s="1044"/>
      <c r="DL99" s="1042"/>
      <c r="DM99" s="1043"/>
      <c r="DN99" s="1043"/>
      <c r="DO99" s="1043"/>
      <c r="DP99" s="1044"/>
      <c r="DQ99" s="1042"/>
      <c r="DR99" s="1043"/>
      <c r="DS99" s="1043"/>
      <c r="DT99" s="1043"/>
      <c r="DU99" s="1044"/>
      <c r="DV99" s="1027"/>
      <c r="DW99" s="1028"/>
      <c r="DX99" s="1028"/>
      <c r="DY99" s="1028"/>
      <c r="DZ99" s="1029"/>
      <c r="EA99" s="243"/>
    </row>
    <row r="100" spans="1:131" s="244" customFormat="1" ht="26.25" hidden="1" customHeight="1">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39"/>
      <c r="BT100" s="1040"/>
      <c r="BU100" s="1040"/>
      <c r="BV100" s="1040"/>
      <c r="BW100" s="1040"/>
      <c r="BX100" s="1040"/>
      <c r="BY100" s="1040"/>
      <c r="BZ100" s="1040"/>
      <c r="CA100" s="1040"/>
      <c r="CB100" s="1040"/>
      <c r="CC100" s="1040"/>
      <c r="CD100" s="1040"/>
      <c r="CE100" s="1040"/>
      <c r="CF100" s="1040"/>
      <c r="CG100" s="1041"/>
      <c r="CH100" s="1042"/>
      <c r="CI100" s="1043"/>
      <c r="CJ100" s="1043"/>
      <c r="CK100" s="1043"/>
      <c r="CL100" s="1044"/>
      <c r="CM100" s="1042"/>
      <c r="CN100" s="1043"/>
      <c r="CO100" s="1043"/>
      <c r="CP100" s="1043"/>
      <c r="CQ100" s="1044"/>
      <c r="CR100" s="1042"/>
      <c r="CS100" s="1043"/>
      <c r="CT100" s="1043"/>
      <c r="CU100" s="1043"/>
      <c r="CV100" s="1044"/>
      <c r="CW100" s="1042"/>
      <c r="CX100" s="1043"/>
      <c r="CY100" s="1043"/>
      <c r="CZ100" s="1043"/>
      <c r="DA100" s="1044"/>
      <c r="DB100" s="1042"/>
      <c r="DC100" s="1043"/>
      <c r="DD100" s="1043"/>
      <c r="DE100" s="1043"/>
      <c r="DF100" s="1044"/>
      <c r="DG100" s="1042"/>
      <c r="DH100" s="1043"/>
      <c r="DI100" s="1043"/>
      <c r="DJ100" s="1043"/>
      <c r="DK100" s="1044"/>
      <c r="DL100" s="1042"/>
      <c r="DM100" s="1043"/>
      <c r="DN100" s="1043"/>
      <c r="DO100" s="1043"/>
      <c r="DP100" s="1044"/>
      <c r="DQ100" s="1042"/>
      <c r="DR100" s="1043"/>
      <c r="DS100" s="1043"/>
      <c r="DT100" s="1043"/>
      <c r="DU100" s="1044"/>
      <c r="DV100" s="1027"/>
      <c r="DW100" s="1028"/>
      <c r="DX100" s="1028"/>
      <c r="DY100" s="1028"/>
      <c r="DZ100" s="1029"/>
      <c r="EA100" s="243"/>
    </row>
    <row r="101" spans="1:131" s="244" customFormat="1" ht="26.25" hidden="1" customHeight="1">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39"/>
      <c r="BT101" s="1040"/>
      <c r="BU101" s="1040"/>
      <c r="BV101" s="1040"/>
      <c r="BW101" s="1040"/>
      <c r="BX101" s="1040"/>
      <c r="BY101" s="1040"/>
      <c r="BZ101" s="1040"/>
      <c r="CA101" s="1040"/>
      <c r="CB101" s="1040"/>
      <c r="CC101" s="1040"/>
      <c r="CD101" s="1040"/>
      <c r="CE101" s="1040"/>
      <c r="CF101" s="1040"/>
      <c r="CG101" s="1041"/>
      <c r="CH101" s="1042"/>
      <c r="CI101" s="1043"/>
      <c r="CJ101" s="1043"/>
      <c r="CK101" s="1043"/>
      <c r="CL101" s="1044"/>
      <c r="CM101" s="1042"/>
      <c r="CN101" s="1043"/>
      <c r="CO101" s="1043"/>
      <c r="CP101" s="1043"/>
      <c r="CQ101" s="1044"/>
      <c r="CR101" s="1042"/>
      <c r="CS101" s="1043"/>
      <c r="CT101" s="1043"/>
      <c r="CU101" s="1043"/>
      <c r="CV101" s="1044"/>
      <c r="CW101" s="1042"/>
      <c r="CX101" s="1043"/>
      <c r="CY101" s="1043"/>
      <c r="CZ101" s="1043"/>
      <c r="DA101" s="1044"/>
      <c r="DB101" s="1042"/>
      <c r="DC101" s="1043"/>
      <c r="DD101" s="1043"/>
      <c r="DE101" s="1043"/>
      <c r="DF101" s="1044"/>
      <c r="DG101" s="1042"/>
      <c r="DH101" s="1043"/>
      <c r="DI101" s="1043"/>
      <c r="DJ101" s="1043"/>
      <c r="DK101" s="1044"/>
      <c r="DL101" s="1042"/>
      <c r="DM101" s="1043"/>
      <c r="DN101" s="1043"/>
      <c r="DO101" s="1043"/>
      <c r="DP101" s="1044"/>
      <c r="DQ101" s="1042"/>
      <c r="DR101" s="1043"/>
      <c r="DS101" s="1043"/>
      <c r="DT101" s="1043"/>
      <c r="DU101" s="1044"/>
      <c r="DV101" s="1027"/>
      <c r="DW101" s="1028"/>
      <c r="DX101" s="1028"/>
      <c r="DY101" s="1028"/>
      <c r="DZ101" s="1029"/>
      <c r="EA101" s="243"/>
    </row>
    <row r="102" spans="1:131" s="244" customFormat="1" ht="26.25" customHeight="1" thickBot="1">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388</v>
      </c>
      <c r="BR102" s="1030" t="s">
        <v>419</v>
      </c>
      <c r="BS102" s="1031"/>
      <c r="BT102" s="1031"/>
      <c r="BU102" s="1031"/>
      <c r="BV102" s="1031"/>
      <c r="BW102" s="1031"/>
      <c r="BX102" s="1031"/>
      <c r="BY102" s="1031"/>
      <c r="BZ102" s="1031"/>
      <c r="CA102" s="1031"/>
      <c r="CB102" s="1031"/>
      <c r="CC102" s="1031"/>
      <c r="CD102" s="1031"/>
      <c r="CE102" s="1031"/>
      <c r="CF102" s="1031"/>
      <c r="CG102" s="1032"/>
      <c r="CH102" s="1033"/>
      <c r="CI102" s="1034"/>
      <c r="CJ102" s="1034"/>
      <c r="CK102" s="1034"/>
      <c r="CL102" s="1035"/>
      <c r="CM102" s="1033"/>
      <c r="CN102" s="1034"/>
      <c r="CO102" s="1034"/>
      <c r="CP102" s="1034"/>
      <c r="CQ102" s="1035"/>
      <c r="CR102" s="1036">
        <v>8</v>
      </c>
      <c r="CS102" s="1037"/>
      <c r="CT102" s="1037"/>
      <c r="CU102" s="1037"/>
      <c r="CV102" s="1038"/>
      <c r="CW102" s="1036" t="s">
        <v>599</v>
      </c>
      <c r="CX102" s="1037"/>
      <c r="CY102" s="1037"/>
      <c r="CZ102" s="1037"/>
      <c r="DA102" s="1038"/>
      <c r="DB102" s="1036">
        <v>30</v>
      </c>
      <c r="DC102" s="1037"/>
      <c r="DD102" s="1037"/>
      <c r="DE102" s="1037"/>
      <c r="DF102" s="1038"/>
      <c r="DG102" s="1036" t="s">
        <v>600</v>
      </c>
      <c r="DH102" s="1037"/>
      <c r="DI102" s="1037"/>
      <c r="DJ102" s="1037"/>
      <c r="DK102" s="1038"/>
      <c r="DL102" s="1036" t="s">
        <v>599</v>
      </c>
      <c r="DM102" s="1037"/>
      <c r="DN102" s="1037"/>
      <c r="DO102" s="1037"/>
      <c r="DP102" s="1038"/>
      <c r="DQ102" s="1036" t="s">
        <v>599</v>
      </c>
      <c r="DR102" s="1037"/>
      <c r="DS102" s="1037"/>
      <c r="DT102" s="1037"/>
      <c r="DU102" s="1038"/>
      <c r="DV102" s="1019"/>
      <c r="DW102" s="1020"/>
      <c r="DX102" s="1020"/>
      <c r="DY102" s="1020"/>
      <c r="DZ102" s="1021"/>
      <c r="EA102" s="243"/>
    </row>
    <row r="103" spans="1:131" s="244" customFormat="1" ht="26.25" customHeight="1">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22" t="s">
        <v>420</v>
      </c>
      <c r="BR103" s="1022"/>
      <c r="BS103" s="1022"/>
      <c r="BT103" s="1022"/>
      <c r="BU103" s="1022"/>
      <c r="BV103" s="1022"/>
      <c r="BW103" s="1022"/>
      <c r="BX103" s="1022"/>
      <c r="BY103" s="1022"/>
      <c r="BZ103" s="1022"/>
      <c r="CA103" s="1022"/>
      <c r="CB103" s="1022"/>
      <c r="CC103" s="1022"/>
      <c r="CD103" s="1022"/>
      <c r="CE103" s="1022"/>
      <c r="CF103" s="1022"/>
      <c r="CG103" s="1022"/>
      <c r="CH103" s="1022"/>
      <c r="CI103" s="1022"/>
      <c r="CJ103" s="1022"/>
      <c r="CK103" s="1022"/>
      <c r="CL103" s="1022"/>
      <c r="CM103" s="1022"/>
      <c r="CN103" s="1022"/>
      <c r="CO103" s="1022"/>
      <c r="CP103" s="1022"/>
      <c r="CQ103" s="1022"/>
      <c r="CR103" s="1022"/>
      <c r="CS103" s="1022"/>
      <c r="CT103" s="1022"/>
      <c r="CU103" s="1022"/>
      <c r="CV103" s="1022"/>
      <c r="CW103" s="1022"/>
      <c r="CX103" s="1022"/>
      <c r="CY103" s="1022"/>
      <c r="CZ103" s="1022"/>
      <c r="DA103" s="1022"/>
      <c r="DB103" s="1022"/>
      <c r="DC103" s="1022"/>
      <c r="DD103" s="1022"/>
      <c r="DE103" s="1022"/>
      <c r="DF103" s="1022"/>
      <c r="DG103" s="1022"/>
      <c r="DH103" s="1022"/>
      <c r="DI103" s="1022"/>
      <c r="DJ103" s="1022"/>
      <c r="DK103" s="1022"/>
      <c r="DL103" s="1022"/>
      <c r="DM103" s="1022"/>
      <c r="DN103" s="1022"/>
      <c r="DO103" s="1022"/>
      <c r="DP103" s="1022"/>
      <c r="DQ103" s="1022"/>
      <c r="DR103" s="1022"/>
      <c r="DS103" s="1022"/>
      <c r="DT103" s="1022"/>
      <c r="DU103" s="1022"/>
      <c r="DV103" s="1022"/>
      <c r="DW103" s="1022"/>
      <c r="DX103" s="1022"/>
      <c r="DY103" s="1022"/>
      <c r="DZ103" s="1022"/>
      <c r="EA103" s="243"/>
    </row>
    <row r="104" spans="1:131" s="244" customFormat="1" ht="26.25" customHeight="1">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23" t="s">
        <v>421</v>
      </c>
      <c r="BR104" s="1023"/>
      <c r="BS104" s="1023"/>
      <c r="BT104" s="1023"/>
      <c r="BU104" s="1023"/>
      <c r="BV104" s="1023"/>
      <c r="BW104" s="1023"/>
      <c r="BX104" s="1023"/>
      <c r="BY104" s="1023"/>
      <c r="BZ104" s="1023"/>
      <c r="CA104" s="1023"/>
      <c r="CB104" s="1023"/>
      <c r="CC104" s="1023"/>
      <c r="CD104" s="1023"/>
      <c r="CE104" s="1023"/>
      <c r="CF104" s="1023"/>
      <c r="CG104" s="1023"/>
      <c r="CH104" s="1023"/>
      <c r="CI104" s="1023"/>
      <c r="CJ104" s="1023"/>
      <c r="CK104" s="1023"/>
      <c r="CL104" s="1023"/>
      <c r="CM104" s="1023"/>
      <c r="CN104" s="1023"/>
      <c r="CO104" s="1023"/>
      <c r="CP104" s="1023"/>
      <c r="CQ104" s="1023"/>
      <c r="CR104" s="1023"/>
      <c r="CS104" s="1023"/>
      <c r="CT104" s="1023"/>
      <c r="CU104" s="1023"/>
      <c r="CV104" s="1023"/>
      <c r="CW104" s="1023"/>
      <c r="CX104" s="1023"/>
      <c r="CY104" s="1023"/>
      <c r="CZ104" s="1023"/>
      <c r="DA104" s="1023"/>
      <c r="DB104" s="1023"/>
      <c r="DC104" s="1023"/>
      <c r="DD104" s="1023"/>
      <c r="DE104" s="1023"/>
      <c r="DF104" s="1023"/>
      <c r="DG104" s="1023"/>
      <c r="DH104" s="1023"/>
      <c r="DI104" s="1023"/>
      <c r="DJ104" s="1023"/>
      <c r="DK104" s="1023"/>
      <c r="DL104" s="1023"/>
      <c r="DM104" s="1023"/>
      <c r="DN104" s="1023"/>
      <c r="DO104" s="1023"/>
      <c r="DP104" s="1023"/>
      <c r="DQ104" s="1023"/>
      <c r="DR104" s="1023"/>
      <c r="DS104" s="1023"/>
      <c r="DT104" s="1023"/>
      <c r="DU104" s="1023"/>
      <c r="DV104" s="1023"/>
      <c r="DW104" s="1023"/>
      <c r="DX104" s="1023"/>
      <c r="DY104" s="1023"/>
      <c r="DZ104" s="1023"/>
      <c r="EA104" s="243"/>
    </row>
    <row r="105" spans="1:131" s="244" customFormat="1"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c r="A107" s="272" t="s">
        <v>422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c r="A108" s="1024" t="s">
        <v>424</v>
      </c>
      <c r="B108" s="1025"/>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6"/>
      <c r="AU108" s="1024" t="s">
        <v>425</v>
      </c>
      <c r="AV108" s="1025"/>
      <c r="AW108" s="1025"/>
      <c r="AX108" s="1025"/>
      <c r="AY108" s="1025"/>
      <c r="AZ108" s="1025"/>
      <c r="BA108" s="1025"/>
      <c r="BB108" s="1025"/>
      <c r="BC108" s="1025"/>
      <c r="BD108" s="1025"/>
      <c r="BE108" s="1025"/>
      <c r="BF108" s="1025"/>
      <c r="BG108" s="1025"/>
      <c r="BH108" s="1025"/>
      <c r="BI108" s="1025"/>
      <c r="BJ108" s="1025"/>
      <c r="BK108" s="1025"/>
      <c r="BL108" s="1025"/>
      <c r="BM108" s="1025"/>
      <c r="BN108" s="1025"/>
      <c r="BO108" s="1025"/>
      <c r="BP108" s="1025"/>
      <c r="BQ108" s="1025"/>
      <c r="BR108" s="1025"/>
      <c r="BS108" s="1025"/>
      <c r="BT108" s="1025"/>
      <c r="BU108" s="1025"/>
      <c r="BV108" s="1025"/>
      <c r="BW108" s="1025"/>
      <c r="BX108" s="1025"/>
      <c r="BY108" s="1025"/>
      <c r="BZ108" s="1025"/>
      <c r="CA108" s="1025"/>
      <c r="CB108" s="1025"/>
      <c r="CC108" s="1025"/>
      <c r="CD108" s="1025"/>
      <c r="CE108" s="1025"/>
      <c r="CF108" s="1025"/>
      <c r="CG108" s="1025"/>
      <c r="CH108" s="1025"/>
      <c r="CI108" s="1025"/>
      <c r="CJ108" s="1025"/>
      <c r="CK108" s="1025"/>
      <c r="CL108" s="1025"/>
      <c r="CM108" s="1025"/>
      <c r="CN108" s="1025"/>
      <c r="CO108" s="1025"/>
      <c r="CP108" s="1025"/>
      <c r="CQ108" s="1025"/>
      <c r="CR108" s="1025"/>
      <c r="CS108" s="1025"/>
      <c r="CT108" s="1025"/>
      <c r="CU108" s="1025"/>
      <c r="CV108" s="1025"/>
      <c r="CW108" s="1025"/>
      <c r="CX108" s="1025"/>
      <c r="CY108" s="1025"/>
      <c r="CZ108" s="1025"/>
      <c r="DA108" s="1025"/>
      <c r="DB108" s="1025"/>
      <c r="DC108" s="1025"/>
      <c r="DD108" s="1025"/>
      <c r="DE108" s="1025"/>
      <c r="DF108" s="1025"/>
      <c r="DG108" s="1025"/>
      <c r="DH108" s="1025"/>
      <c r="DI108" s="1025"/>
      <c r="DJ108" s="1025"/>
      <c r="DK108" s="1025"/>
      <c r="DL108" s="1025"/>
      <c r="DM108" s="1025"/>
      <c r="DN108" s="1025"/>
      <c r="DO108" s="1025"/>
      <c r="DP108" s="1025"/>
      <c r="DQ108" s="1025"/>
      <c r="DR108" s="1025"/>
      <c r="DS108" s="1025"/>
      <c r="DT108" s="1025"/>
      <c r="DU108" s="1025"/>
      <c r="DV108" s="1025"/>
      <c r="DW108" s="1025"/>
      <c r="DX108" s="1025"/>
      <c r="DY108" s="1025"/>
      <c r="DZ108" s="1026"/>
    </row>
    <row r="109" spans="1:131" s="243" customFormat="1" ht="26.25" customHeight="1">
      <c r="A109" s="979" t="s">
        <v>426</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82" t="s">
        <v>427</v>
      </c>
      <c r="AB109" s="980"/>
      <c r="AC109" s="980"/>
      <c r="AD109" s="980"/>
      <c r="AE109" s="981"/>
      <c r="AF109" s="982" t="s">
        <v>305</v>
      </c>
      <c r="AG109" s="980"/>
      <c r="AH109" s="980"/>
      <c r="AI109" s="980"/>
      <c r="AJ109" s="981"/>
      <c r="AK109" s="982" t="s">
        <v>304</v>
      </c>
      <c r="AL109" s="980"/>
      <c r="AM109" s="980"/>
      <c r="AN109" s="980"/>
      <c r="AO109" s="981"/>
      <c r="AP109" s="982" t="s">
        <v>428</v>
      </c>
      <c r="AQ109" s="980"/>
      <c r="AR109" s="980"/>
      <c r="AS109" s="980"/>
      <c r="AT109" s="1011"/>
      <c r="AU109" s="979" t="s">
        <v>426</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82" t="s">
        <v>427</v>
      </c>
      <c r="BR109" s="980"/>
      <c r="BS109" s="980"/>
      <c r="BT109" s="980"/>
      <c r="BU109" s="981"/>
      <c r="BV109" s="982" t="s">
        <v>305</v>
      </c>
      <c r="BW109" s="980"/>
      <c r="BX109" s="980"/>
      <c r="BY109" s="980"/>
      <c r="BZ109" s="981"/>
      <c r="CA109" s="982" t="s">
        <v>304</v>
      </c>
      <c r="CB109" s="980"/>
      <c r="CC109" s="980"/>
      <c r="CD109" s="980"/>
      <c r="CE109" s="981"/>
      <c r="CF109" s="1018" t="s">
        <v>428</v>
      </c>
      <c r="CG109" s="1018"/>
      <c r="CH109" s="1018"/>
      <c r="CI109" s="1018"/>
      <c r="CJ109" s="1018"/>
      <c r="CK109" s="982" t="s">
        <v>429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82" t="s">
        <v>427</v>
      </c>
      <c r="DH109" s="980"/>
      <c r="DI109" s="980"/>
      <c r="DJ109" s="980"/>
      <c r="DK109" s="981"/>
      <c r="DL109" s="982" t="s">
        <v>305</v>
      </c>
      <c r="DM109" s="980"/>
      <c r="DN109" s="980"/>
      <c r="DO109" s="980"/>
      <c r="DP109" s="981"/>
      <c r="DQ109" s="982" t="s">
        <v>304</v>
      </c>
      <c r="DR109" s="980"/>
      <c r="DS109" s="980"/>
      <c r="DT109" s="980"/>
      <c r="DU109" s="981"/>
      <c r="DV109" s="982" t="s">
        <v>428</v>
      </c>
      <c r="DW109" s="980"/>
      <c r="DX109" s="980"/>
      <c r="DY109" s="980"/>
      <c r="DZ109" s="1011"/>
    </row>
    <row r="110" spans="1:131" s="243" customFormat="1" ht="26.25" customHeight="1">
      <c r="A110" s="882" t="s">
        <v>430</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972">
        <v>933575</v>
      </c>
      <c r="AB110" s="973"/>
      <c r="AC110" s="973"/>
      <c r="AD110" s="973"/>
      <c r="AE110" s="974"/>
      <c r="AF110" s="975">
        <v>898913</v>
      </c>
      <c r="AG110" s="973"/>
      <c r="AH110" s="973"/>
      <c r="AI110" s="973"/>
      <c r="AJ110" s="974"/>
      <c r="AK110" s="975">
        <v>963290</v>
      </c>
      <c r="AL110" s="973"/>
      <c r="AM110" s="973"/>
      <c r="AN110" s="973"/>
      <c r="AO110" s="974"/>
      <c r="AP110" s="976">
        <v>17</v>
      </c>
      <c r="AQ110" s="977"/>
      <c r="AR110" s="977"/>
      <c r="AS110" s="977"/>
      <c r="AT110" s="978"/>
      <c r="AU110" s="1012" t="s">
        <v>73</v>
      </c>
      <c r="AV110" s="1013"/>
      <c r="AW110" s="1013"/>
      <c r="AX110" s="1013"/>
      <c r="AY110" s="1013"/>
      <c r="AZ110" s="938" t="s">
        <v>431</v>
      </c>
      <c r="BA110" s="883"/>
      <c r="BB110" s="883"/>
      <c r="BC110" s="883"/>
      <c r="BD110" s="883"/>
      <c r="BE110" s="883"/>
      <c r="BF110" s="883"/>
      <c r="BG110" s="883"/>
      <c r="BH110" s="883"/>
      <c r="BI110" s="883"/>
      <c r="BJ110" s="883"/>
      <c r="BK110" s="883"/>
      <c r="BL110" s="883"/>
      <c r="BM110" s="883"/>
      <c r="BN110" s="883"/>
      <c r="BO110" s="883"/>
      <c r="BP110" s="884"/>
      <c r="BQ110" s="939">
        <v>11115416</v>
      </c>
      <c r="BR110" s="920"/>
      <c r="BS110" s="920"/>
      <c r="BT110" s="920"/>
      <c r="BU110" s="920"/>
      <c r="BV110" s="920">
        <v>11222605</v>
      </c>
      <c r="BW110" s="920"/>
      <c r="BX110" s="920"/>
      <c r="BY110" s="920"/>
      <c r="BZ110" s="920"/>
      <c r="CA110" s="920">
        <v>11027432</v>
      </c>
      <c r="CB110" s="920"/>
      <c r="CC110" s="920"/>
      <c r="CD110" s="920"/>
      <c r="CE110" s="920"/>
      <c r="CF110" s="944">
        <v>194.5</v>
      </c>
      <c r="CG110" s="945"/>
      <c r="CH110" s="945"/>
      <c r="CI110" s="945"/>
      <c r="CJ110" s="945"/>
      <c r="CK110" s="1008" t="s">
        <v>432</v>
      </c>
      <c r="CL110" s="894"/>
      <c r="CM110" s="969" t="s">
        <v>433</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39" t="s">
        <v>434</v>
      </c>
      <c r="DH110" s="920"/>
      <c r="DI110" s="920"/>
      <c r="DJ110" s="920"/>
      <c r="DK110" s="920"/>
      <c r="DL110" s="920" t="s">
        <v>435</v>
      </c>
      <c r="DM110" s="920"/>
      <c r="DN110" s="920"/>
      <c r="DO110" s="920"/>
      <c r="DP110" s="920"/>
      <c r="DQ110" s="920" t="s">
        <v>128</v>
      </c>
      <c r="DR110" s="920"/>
      <c r="DS110" s="920"/>
      <c r="DT110" s="920"/>
      <c r="DU110" s="920"/>
      <c r="DV110" s="921" t="s">
        <v>409</v>
      </c>
      <c r="DW110" s="921"/>
      <c r="DX110" s="921"/>
      <c r="DY110" s="921"/>
      <c r="DZ110" s="922"/>
    </row>
    <row r="111" spans="1:131" s="243" customFormat="1" ht="26.25" customHeight="1">
      <c r="A111" s="849" t="s">
        <v>436</v>
      </c>
      <c r="B111" s="85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1007"/>
      <c r="AA111" s="1000" t="s">
        <v>128</v>
      </c>
      <c r="AB111" s="1001"/>
      <c r="AC111" s="1001"/>
      <c r="AD111" s="1001"/>
      <c r="AE111" s="1002"/>
      <c r="AF111" s="1003" t="s">
        <v>128</v>
      </c>
      <c r="AG111" s="1001"/>
      <c r="AH111" s="1001"/>
      <c r="AI111" s="1001"/>
      <c r="AJ111" s="1002"/>
      <c r="AK111" s="1003" t="s">
        <v>128</v>
      </c>
      <c r="AL111" s="1001"/>
      <c r="AM111" s="1001"/>
      <c r="AN111" s="1001"/>
      <c r="AO111" s="1002"/>
      <c r="AP111" s="1004" t="s">
        <v>128</v>
      </c>
      <c r="AQ111" s="1005"/>
      <c r="AR111" s="1005"/>
      <c r="AS111" s="1005"/>
      <c r="AT111" s="1006"/>
      <c r="AU111" s="1014"/>
      <c r="AV111" s="1015"/>
      <c r="AW111" s="1015"/>
      <c r="AX111" s="1015"/>
      <c r="AY111" s="1015"/>
      <c r="AZ111" s="890" t="s">
        <v>437</v>
      </c>
      <c r="BA111" s="825"/>
      <c r="BB111" s="825"/>
      <c r="BC111" s="825"/>
      <c r="BD111" s="825"/>
      <c r="BE111" s="825"/>
      <c r="BF111" s="825"/>
      <c r="BG111" s="825"/>
      <c r="BH111" s="825"/>
      <c r="BI111" s="825"/>
      <c r="BJ111" s="825"/>
      <c r="BK111" s="825"/>
      <c r="BL111" s="825"/>
      <c r="BM111" s="825"/>
      <c r="BN111" s="825"/>
      <c r="BO111" s="825"/>
      <c r="BP111" s="826"/>
      <c r="BQ111" s="891">
        <v>291003</v>
      </c>
      <c r="BR111" s="892"/>
      <c r="BS111" s="892"/>
      <c r="BT111" s="892"/>
      <c r="BU111" s="892"/>
      <c r="BV111" s="892">
        <v>231891</v>
      </c>
      <c r="BW111" s="892"/>
      <c r="BX111" s="892"/>
      <c r="BY111" s="892"/>
      <c r="BZ111" s="892"/>
      <c r="CA111" s="892">
        <v>188035</v>
      </c>
      <c r="CB111" s="892"/>
      <c r="CC111" s="892"/>
      <c r="CD111" s="892"/>
      <c r="CE111" s="892"/>
      <c r="CF111" s="953">
        <v>3.3</v>
      </c>
      <c r="CG111" s="954"/>
      <c r="CH111" s="954"/>
      <c r="CI111" s="954"/>
      <c r="CJ111" s="954"/>
      <c r="CK111" s="1009"/>
      <c r="CL111" s="896"/>
      <c r="CM111" s="899" t="s">
        <v>438</v>
      </c>
      <c r="CN111" s="900"/>
      <c r="CO111" s="900"/>
      <c r="CP111" s="900"/>
      <c r="CQ111" s="900"/>
      <c r="CR111" s="900"/>
      <c r="CS111" s="900"/>
      <c r="CT111" s="900"/>
      <c r="CU111" s="900"/>
      <c r="CV111" s="900"/>
      <c r="CW111" s="900"/>
      <c r="CX111" s="900"/>
      <c r="CY111" s="900"/>
      <c r="CZ111" s="900"/>
      <c r="DA111" s="900"/>
      <c r="DB111" s="900"/>
      <c r="DC111" s="900"/>
      <c r="DD111" s="900"/>
      <c r="DE111" s="900"/>
      <c r="DF111" s="901"/>
      <c r="DG111" s="891" t="s">
        <v>434</v>
      </c>
      <c r="DH111" s="892"/>
      <c r="DI111" s="892"/>
      <c r="DJ111" s="892"/>
      <c r="DK111" s="892"/>
      <c r="DL111" s="892" t="s">
        <v>439</v>
      </c>
      <c r="DM111" s="892"/>
      <c r="DN111" s="892"/>
      <c r="DO111" s="892"/>
      <c r="DP111" s="892"/>
      <c r="DQ111" s="892" t="s">
        <v>128</v>
      </c>
      <c r="DR111" s="892"/>
      <c r="DS111" s="892"/>
      <c r="DT111" s="892"/>
      <c r="DU111" s="892"/>
      <c r="DV111" s="869" t="s">
        <v>128</v>
      </c>
      <c r="DW111" s="869"/>
      <c r="DX111" s="869"/>
      <c r="DY111" s="869"/>
      <c r="DZ111" s="870"/>
    </row>
    <row r="112" spans="1:131" s="243" customFormat="1" ht="26.25" customHeight="1">
      <c r="A112" s="994" t="s">
        <v>440</v>
      </c>
      <c r="B112" s="995"/>
      <c r="C112" s="825" t="s">
        <v>441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54" t="s">
        <v>128</v>
      </c>
      <c r="AB112" s="855"/>
      <c r="AC112" s="855"/>
      <c r="AD112" s="855"/>
      <c r="AE112" s="856"/>
      <c r="AF112" s="857" t="s">
        <v>128</v>
      </c>
      <c r="AG112" s="855"/>
      <c r="AH112" s="855"/>
      <c r="AI112" s="855"/>
      <c r="AJ112" s="856"/>
      <c r="AK112" s="857" t="s">
        <v>128</v>
      </c>
      <c r="AL112" s="855"/>
      <c r="AM112" s="855"/>
      <c r="AN112" s="855"/>
      <c r="AO112" s="856"/>
      <c r="AP112" s="902" t="s">
        <v>439</v>
      </c>
      <c r="AQ112" s="903"/>
      <c r="AR112" s="903"/>
      <c r="AS112" s="903"/>
      <c r="AT112" s="904"/>
      <c r="AU112" s="1014"/>
      <c r="AV112" s="1015"/>
      <c r="AW112" s="1015"/>
      <c r="AX112" s="1015"/>
      <c r="AY112" s="1015"/>
      <c r="AZ112" s="890" t="s">
        <v>442</v>
      </c>
      <c r="BA112" s="825"/>
      <c r="BB112" s="825"/>
      <c r="BC112" s="825"/>
      <c r="BD112" s="825"/>
      <c r="BE112" s="825"/>
      <c r="BF112" s="825"/>
      <c r="BG112" s="825"/>
      <c r="BH112" s="825"/>
      <c r="BI112" s="825"/>
      <c r="BJ112" s="825"/>
      <c r="BK112" s="825"/>
      <c r="BL112" s="825"/>
      <c r="BM112" s="825"/>
      <c r="BN112" s="825"/>
      <c r="BO112" s="825"/>
      <c r="BP112" s="826"/>
      <c r="BQ112" s="891">
        <v>3416807</v>
      </c>
      <c r="BR112" s="892"/>
      <c r="BS112" s="892"/>
      <c r="BT112" s="892"/>
      <c r="BU112" s="892"/>
      <c r="BV112" s="892">
        <v>3199405</v>
      </c>
      <c r="BW112" s="892"/>
      <c r="BX112" s="892"/>
      <c r="BY112" s="892"/>
      <c r="BZ112" s="892"/>
      <c r="CA112" s="892">
        <v>3051474</v>
      </c>
      <c r="CB112" s="892"/>
      <c r="CC112" s="892"/>
      <c r="CD112" s="892"/>
      <c r="CE112" s="892"/>
      <c r="CF112" s="953">
        <v>53.8</v>
      </c>
      <c r="CG112" s="954"/>
      <c r="CH112" s="954"/>
      <c r="CI112" s="954"/>
      <c r="CJ112" s="954"/>
      <c r="CK112" s="1009"/>
      <c r="CL112" s="896"/>
      <c r="CM112" s="899" t="s">
        <v>443</v>
      </c>
      <c r="CN112" s="900"/>
      <c r="CO112" s="900"/>
      <c r="CP112" s="900"/>
      <c r="CQ112" s="900"/>
      <c r="CR112" s="900"/>
      <c r="CS112" s="900"/>
      <c r="CT112" s="900"/>
      <c r="CU112" s="900"/>
      <c r="CV112" s="900"/>
      <c r="CW112" s="900"/>
      <c r="CX112" s="900"/>
      <c r="CY112" s="900"/>
      <c r="CZ112" s="900"/>
      <c r="DA112" s="900"/>
      <c r="DB112" s="900"/>
      <c r="DC112" s="900"/>
      <c r="DD112" s="900"/>
      <c r="DE112" s="900"/>
      <c r="DF112" s="901"/>
      <c r="DG112" s="891" t="s">
        <v>128</v>
      </c>
      <c r="DH112" s="892"/>
      <c r="DI112" s="892"/>
      <c r="DJ112" s="892"/>
      <c r="DK112" s="892"/>
      <c r="DL112" s="892" t="s">
        <v>434</v>
      </c>
      <c r="DM112" s="892"/>
      <c r="DN112" s="892"/>
      <c r="DO112" s="892"/>
      <c r="DP112" s="892"/>
      <c r="DQ112" s="892" t="s">
        <v>128</v>
      </c>
      <c r="DR112" s="892"/>
      <c r="DS112" s="892"/>
      <c r="DT112" s="892"/>
      <c r="DU112" s="892"/>
      <c r="DV112" s="869" t="s">
        <v>128</v>
      </c>
      <c r="DW112" s="869"/>
      <c r="DX112" s="869"/>
      <c r="DY112" s="869"/>
      <c r="DZ112" s="870"/>
    </row>
    <row r="113" spans="1:130" s="243" customFormat="1" ht="26.25" customHeight="1">
      <c r="A113" s="996"/>
      <c r="B113" s="997"/>
      <c r="C113" s="825" t="s">
        <v>444</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1000">
        <v>247546</v>
      </c>
      <c r="AB113" s="1001"/>
      <c r="AC113" s="1001"/>
      <c r="AD113" s="1001"/>
      <c r="AE113" s="1002"/>
      <c r="AF113" s="1003">
        <v>238510</v>
      </c>
      <c r="AG113" s="1001"/>
      <c r="AH113" s="1001"/>
      <c r="AI113" s="1001"/>
      <c r="AJ113" s="1002"/>
      <c r="AK113" s="1003">
        <v>244376</v>
      </c>
      <c r="AL113" s="1001"/>
      <c r="AM113" s="1001"/>
      <c r="AN113" s="1001"/>
      <c r="AO113" s="1002"/>
      <c r="AP113" s="1004">
        <v>4.3</v>
      </c>
      <c r="AQ113" s="1005"/>
      <c r="AR113" s="1005"/>
      <c r="AS113" s="1005"/>
      <c r="AT113" s="1006"/>
      <c r="AU113" s="1014"/>
      <c r="AV113" s="1015"/>
      <c r="AW113" s="1015"/>
      <c r="AX113" s="1015"/>
      <c r="AY113" s="1015"/>
      <c r="AZ113" s="890" t="s">
        <v>445</v>
      </c>
      <c r="BA113" s="825"/>
      <c r="BB113" s="825"/>
      <c r="BC113" s="825"/>
      <c r="BD113" s="825"/>
      <c r="BE113" s="825"/>
      <c r="BF113" s="825"/>
      <c r="BG113" s="825"/>
      <c r="BH113" s="825"/>
      <c r="BI113" s="825"/>
      <c r="BJ113" s="825"/>
      <c r="BK113" s="825"/>
      <c r="BL113" s="825"/>
      <c r="BM113" s="825"/>
      <c r="BN113" s="825"/>
      <c r="BO113" s="825"/>
      <c r="BP113" s="826"/>
      <c r="BQ113" s="891">
        <v>778093</v>
      </c>
      <c r="BR113" s="892"/>
      <c r="BS113" s="892"/>
      <c r="BT113" s="892"/>
      <c r="BU113" s="892"/>
      <c r="BV113" s="892">
        <v>198165</v>
      </c>
      <c r="BW113" s="892"/>
      <c r="BX113" s="892"/>
      <c r="BY113" s="892"/>
      <c r="BZ113" s="892"/>
      <c r="CA113" s="892">
        <v>156550</v>
      </c>
      <c r="CB113" s="892"/>
      <c r="CC113" s="892"/>
      <c r="CD113" s="892"/>
      <c r="CE113" s="892"/>
      <c r="CF113" s="953">
        <v>2.8</v>
      </c>
      <c r="CG113" s="954"/>
      <c r="CH113" s="954"/>
      <c r="CI113" s="954"/>
      <c r="CJ113" s="954"/>
      <c r="CK113" s="1009"/>
      <c r="CL113" s="896"/>
      <c r="CM113" s="899" t="s">
        <v>446</v>
      </c>
      <c r="CN113" s="900"/>
      <c r="CO113" s="900"/>
      <c r="CP113" s="900"/>
      <c r="CQ113" s="900"/>
      <c r="CR113" s="900"/>
      <c r="CS113" s="900"/>
      <c r="CT113" s="900"/>
      <c r="CU113" s="900"/>
      <c r="CV113" s="900"/>
      <c r="CW113" s="900"/>
      <c r="CX113" s="900"/>
      <c r="CY113" s="900"/>
      <c r="CZ113" s="900"/>
      <c r="DA113" s="900"/>
      <c r="DB113" s="900"/>
      <c r="DC113" s="900"/>
      <c r="DD113" s="900"/>
      <c r="DE113" s="900"/>
      <c r="DF113" s="901"/>
      <c r="DG113" s="854" t="s">
        <v>128</v>
      </c>
      <c r="DH113" s="855"/>
      <c r="DI113" s="855"/>
      <c r="DJ113" s="855"/>
      <c r="DK113" s="856"/>
      <c r="DL113" s="857" t="s">
        <v>128</v>
      </c>
      <c r="DM113" s="855"/>
      <c r="DN113" s="855"/>
      <c r="DO113" s="855"/>
      <c r="DP113" s="856"/>
      <c r="DQ113" s="857" t="s">
        <v>128</v>
      </c>
      <c r="DR113" s="855"/>
      <c r="DS113" s="855"/>
      <c r="DT113" s="855"/>
      <c r="DU113" s="856"/>
      <c r="DV113" s="902" t="s">
        <v>128</v>
      </c>
      <c r="DW113" s="903"/>
      <c r="DX113" s="903"/>
      <c r="DY113" s="903"/>
      <c r="DZ113" s="904"/>
    </row>
    <row r="114" spans="1:130" s="243" customFormat="1" ht="26.25" customHeight="1">
      <c r="A114" s="996"/>
      <c r="B114" s="997"/>
      <c r="C114" s="825" t="s">
        <v>447</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54">
        <v>17205</v>
      </c>
      <c r="AB114" s="855"/>
      <c r="AC114" s="855"/>
      <c r="AD114" s="855"/>
      <c r="AE114" s="856"/>
      <c r="AF114" s="857">
        <v>9757</v>
      </c>
      <c r="AG114" s="855"/>
      <c r="AH114" s="855"/>
      <c r="AI114" s="855"/>
      <c r="AJ114" s="856"/>
      <c r="AK114" s="857">
        <v>913</v>
      </c>
      <c r="AL114" s="855"/>
      <c r="AM114" s="855"/>
      <c r="AN114" s="855"/>
      <c r="AO114" s="856"/>
      <c r="AP114" s="902">
        <v>0</v>
      </c>
      <c r="AQ114" s="903"/>
      <c r="AR114" s="903"/>
      <c r="AS114" s="903"/>
      <c r="AT114" s="904"/>
      <c r="AU114" s="1014"/>
      <c r="AV114" s="1015"/>
      <c r="AW114" s="1015"/>
      <c r="AX114" s="1015"/>
      <c r="AY114" s="1015"/>
      <c r="AZ114" s="890" t="s">
        <v>448</v>
      </c>
      <c r="BA114" s="825"/>
      <c r="BB114" s="825"/>
      <c r="BC114" s="825"/>
      <c r="BD114" s="825"/>
      <c r="BE114" s="825"/>
      <c r="BF114" s="825"/>
      <c r="BG114" s="825"/>
      <c r="BH114" s="825"/>
      <c r="BI114" s="825"/>
      <c r="BJ114" s="825"/>
      <c r="BK114" s="825"/>
      <c r="BL114" s="825"/>
      <c r="BM114" s="825"/>
      <c r="BN114" s="825"/>
      <c r="BO114" s="825"/>
      <c r="BP114" s="826"/>
      <c r="BQ114" s="891">
        <v>2892470</v>
      </c>
      <c r="BR114" s="892"/>
      <c r="BS114" s="892"/>
      <c r="BT114" s="892"/>
      <c r="BU114" s="892"/>
      <c r="BV114" s="892">
        <v>2845057</v>
      </c>
      <c r="BW114" s="892"/>
      <c r="BX114" s="892"/>
      <c r="BY114" s="892"/>
      <c r="BZ114" s="892"/>
      <c r="CA114" s="892">
        <v>2779036</v>
      </c>
      <c r="CB114" s="892"/>
      <c r="CC114" s="892"/>
      <c r="CD114" s="892"/>
      <c r="CE114" s="892"/>
      <c r="CF114" s="953">
        <v>49</v>
      </c>
      <c r="CG114" s="954"/>
      <c r="CH114" s="954"/>
      <c r="CI114" s="954"/>
      <c r="CJ114" s="954"/>
      <c r="CK114" s="1009"/>
      <c r="CL114" s="896"/>
      <c r="CM114" s="899" t="s">
        <v>449</v>
      </c>
      <c r="CN114" s="900"/>
      <c r="CO114" s="900"/>
      <c r="CP114" s="900"/>
      <c r="CQ114" s="900"/>
      <c r="CR114" s="900"/>
      <c r="CS114" s="900"/>
      <c r="CT114" s="900"/>
      <c r="CU114" s="900"/>
      <c r="CV114" s="900"/>
      <c r="CW114" s="900"/>
      <c r="CX114" s="900"/>
      <c r="CY114" s="900"/>
      <c r="CZ114" s="900"/>
      <c r="DA114" s="900"/>
      <c r="DB114" s="900"/>
      <c r="DC114" s="900"/>
      <c r="DD114" s="900"/>
      <c r="DE114" s="900"/>
      <c r="DF114" s="901"/>
      <c r="DG114" s="854" t="s">
        <v>128</v>
      </c>
      <c r="DH114" s="855"/>
      <c r="DI114" s="855"/>
      <c r="DJ114" s="855"/>
      <c r="DK114" s="856"/>
      <c r="DL114" s="857" t="s">
        <v>128</v>
      </c>
      <c r="DM114" s="855"/>
      <c r="DN114" s="855"/>
      <c r="DO114" s="855"/>
      <c r="DP114" s="856"/>
      <c r="DQ114" s="857" t="s">
        <v>128</v>
      </c>
      <c r="DR114" s="855"/>
      <c r="DS114" s="855"/>
      <c r="DT114" s="855"/>
      <c r="DU114" s="856"/>
      <c r="DV114" s="902" t="s">
        <v>435</v>
      </c>
      <c r="DW114" s="903"/>
      <c r="DX114" s="903"/>
      <c r="DY114" s="903"/>
      <c r="DZ114" s="904"/>
    </row>
    <row r="115" spans="1:130" s="243" customFormat="1" ht="26.25" customHeight="1">
      <c r="A115" s="996"/>
      <c r="B115" s="997"/>
      <c r="C115" s="825" t="s">
        <v>450</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1000">
        <v>40989</v>
      </c>
      <c r="AB115" s="1001"/>
      <c r="AC115" s="1001"/>
      <c r="AD115" s="1001"/>
      <c r="AE115" s="1002"/>
      <c r="AF115" s="1003">
        <v>49853</v>
      </c>
      <c r="AG115" s="1001"/>
      <c r="AH115" s="1001"/>
      <c r="AI115" s="1001"/>
      <c r="AJ115" s="1002"/>
      <c r="AK115" s="1003">
        <v>47025</v>
      </c>
      <c r="AL115" s="1001"/>
      <c r="AM115" s="1001"/>
      <c r="AN115" s="1001"/>
      <c r="AO115" s="1002"/>
      <c r="AP115" s="1004">
        <v>0.8</v>
      </c>
      <c r="AQ115" s="1005"/>
      <c r="AR115" s="1005"/>
      <c r="AS115" s="1005"/>
      <c r="AT115" s="1006"/>
      <c r="AU115" s="1014"/>
      <c r="AV115" s="1015"/>
      <c r="AW115" s="1015"/>
      <c r="AX115" s="1015"/>
      <c r="AY115" s="1015"/>
      <c r="AZ115" s="890" t="s">
        <v>451</v>
      </c>
      <c r="BA115" s="825"/>
      <c r="BB115" s="825"/>
      <c r="BC115" s="825"/>
      <c r="BD115" s="825"/>
      <c r="BE115" s="825"/>
      <c r="BF115" s="825"/>
      <c r="BG115" s="825"/>
      <c r="BH115" s="825"/>
      <c r="BI115" s="825"/>
      <c r="BJ115" s="825"/>
      <c r="BK115" s="825"/>
      <c r="BL115" s="825"/>
      <c r="BM115" s="825"/>
      <c r="BN115" s="825"/>
      <c r="BO115" s="825"/>
      <c r="BP115" s="826"/>
      <c r="BQ115" s="891" t="s">
        <v>434</v>
      </c>
      <c r="BR115" s="892"/>
      <c r="BS115" s="892"/>
      <c r="BT115" s="892"/>
      <c r="BU115" s="892"/>
      <c r="BV115" s="892" t="s">
        <v>128</v>
      </c>
      <c r="BW115" s="892"/>
      <c r="BX115" s="892"/>
      <c r="BY115" s="892"/>
      <c r="BZ115" s="892"/>
      <c r="CA115" s="892" t="s">
        <v>128</v>
      </c>
      <c r="CB115" s="892"/>
      <c r="CC115" s="892"/>
      <c r="CD115" s="892"/>
      <c r="CE115" s="892"/>
      <c r="CF115" s="953" t="s">
        <v>128</v>
      </c>
      <c r="CG115" s="954"/>
      <c r="CH115" s="954"/>
      <c r="CI115" s="954"/>
      <c r="CJ115" s="954"/>
      <c r="CK115" s="1009"/>
      <c r="CL115" s="896"/>
      <c r="CM115" s="890" t="s">
        <v>452</v>
      </c>
      <c r="CN115" s="993"/>
      <c r="CO115" s="993"/>
      <c r="CP115" s="993"/>
      <c r="CQ115" s="993"/>
      <c r="CR115" s="993"/>
      <c r="CS115" s="993"/>
      <c r="CT115" s="993"/>
      <c r="CU115" s="993"/>
      <c r="CV115" s="993"/>
      <c r="CW115" s="993"/>
      <c r="CX115" s="993"/>
      <c r="CY115" s="993"/>
      <c r="CZ115" s="993"/>
      <c r="DA115" s="993"/>
      <c r="DB115" s="993"/>
      <c r="DC115" s="993"/>
      <c r="DD115" s="993"/>
      <c r="DE115" s="993"/>
      <c r="DF115" s="826"/>
      <c r="DG115" s="854" t="s">
        <v>128</v>
      </c>
      <c r="DH115" s="855"/>
      <c r="DI115" s="855"/>
      <c r="DJ115" s="855"/>
      <c r="DK115" s="856"/>
      <c r="DL115" s="857" t="s">
        <v>435</v>
      </c>
      <c r="DM115" s="855"/>
      <c r="DN115" s="855"/>
      <c r="DO115" s="855"/>
      <c r="DP115" s="856"/>
      <c r="DQ115" s="857" t="s">
        <v>128</v>
      </c>
      <c r="DR115" s="855"/>
      <c r="DS115" s="855"/>
      <c r="DT115" s="855"/>
      <c r="DU115" s="856"/>
      <c r="DV115" s="902" t="s">
        <v>128</v>
      </c>
      <c r="DW115" s="903"/>
      <c r="DX115" s="903"/>
      <c r="DY115" s="903"/>
      <c r="DZ115" s="904"/>
    </row>
    <row r="116" spans="1:130" s="243" customFormat="1" ht="26.25" customHeight="1">
      <c r="A116" s="998"/>
      <c r="B116" s="999"/>
      <c r="C116" s="958" t="s">
        <v>453</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854" t="s">
        <v>128</v>
      </c>
      <c r="AB116" s="855"/>
      <c r="AC116" s="855"/>
      <c r="AD116" s="855"/>
      <c r="AE116" s="856"/>
      <c r="AF116" s="857" t="s">
        <v>409</v>
      </c>
      <c r="AG116" s="855"/>
      <c r="AH116" s="855"/>
      <c r="AI116" s="855"/>
      <c r="AJ116" s="856"/>
      <c r="AK116" s="857" t="s">
        <v>128</v>
      </c>
      <c r="AL116" s="855"/>
      <c r="AM116" s="855"/>
      <c r="AN116" s="855"/>
      <c r="AO116" s="856"/>
      <c r="AP116" s="902" t="s">
        <v>128</v>
      </c>
      <c r="AQ116" s="903"/>
      <c r="AR116" s="903"/>
      <c r="AS116" s="903"/>
      <c r="AT116" s="904"/>
      <c r="AU116" s="1014"/>
      <c r="AV116" s="1015"/>
      <c r="AW116" s="1015"/>
      <c r="AX116" s="1015"/>
      <c r="AY116" s="1015"/>
      <c r="AZ116" s="941" t="s">
        <v>454</v>
      </c>
      <c r="BA116" s="942"/>
      <c r="BB116" s="942"/>
      <c r="BC116" s="942"/>
      <c r="BD116" s="942"/>
      <c r="BE116" s="942"/>
      <c r="BF116" s="942"/>
      <c r="BG116" s="942"/>
      <c r="BH116" s="942"/>
      <c r="BI116" s="942"/>
      <c r="BJ116" s="942"/>
      <c r="BK116" s="942"/>
      <c r="BL116" s="942"/>
      <c r="BM116" s="942"/>
      <c r="BN116" s="942"/>
      <c r="BO116" s="942"/>
      <c r="BP116" s="943"/>
      <c r="BQ116" s="891" t="s">
        <v>128</v>
      </c>
      <c r="BR116" s="892"/>
      <c r="BS116" s="892"/>
      <c r="BT116" s="892"/>
      <c r="BU116" s="892"/>
      <c r="BV116" s="892" t="s">
        <v>128</v>
      </c>
      <c r="BW116" s="892"/>
      <c r="BX116" s="892"/>
      <c r="BY116" s="892"/>
      <c r="BZ116" s="892"/>
      <c r="CA116" s="892" t="s">
        <v>128</v>
      </c>
      <c r="CB116" s="892"/>
      <c r="CC116" s="892"/>
      <c r="CD116" s="892"/>
      <c r="CE116" s="892"/>
      <c r="CF116" s="953" t="s">
        <v>434</v>
      </c>
      <c r="CG116" s="954"/>
      <c r="CH116" s="954"/>
      <c r="CI116" s="954"/>
      <c r="CJ116" s="954"/>
      <c r="CK116" s="1009"/>
      <c r="CL116" s="896"/>
      <c r="CM116" s="899" t="s">
        <v>455</v>
      </c>
      <c r="CN116" s="900"/>
      <c r="CO116" s="900"/>
      <c r="CP116" s="900"/>
      <c r="CQ116" s="900"/>
      <c r="CR116" s="900"/>
      <c r="CS116" s="900"/>
      <c r="CT116" s="900"/>
      <c r="CU116" s="900"/>
      <c r="CV116" s="900"/>
      <c r="CW116" s="900"/>
      <c r="CX116" s="900"/>
      <c r="CY116" s="900"/>
      <c r="CZ116" s="900"/>
      <c r="DA116" s="900"/>
      <c r="DB116" s="900"/>
      <c r="DC116" s="900"/>
      <c r="DD116" s="900"/>
      <c r="DE116" s="900"/>
      <c r="DF116" s="901"/>
      <c r="DG116" s="854" t="s">
        <v>128</v>
      </c>
      <c r="DH116" s="855"/>
      <c r="DI116" s="855"/>
      <c r="DJ116" s="855"/>
      <c r="DK116" s="856"/>
      <c r="DL116" s="857" t="s">
        <v>128</v>
      </c>
      <c r="DM116" s="855"/>
      <c r="DN116" s="855"/>
      <c r="DO116" s="855"/>
      <c r="DP116" s="856"/>
      <c r="DQ116" s="857" t="s">
        <v>128</v>
      </c>
      <c r="DR116" s="855"/>
      <c r="DS116" s="855"/>
      <c r="DT116" s="855"/>
      <c r="DU116" s="856"/>
      <c r="DV116" s="902" t="s">
        <v>128</v>
      </c>
      <c r="DW116" s="903"/>
      <c r="DX116" s="903"/>
      <c r="DY116" s="903"/>
      <c r="DZ116" s="904"/>
    </row>
    <row r="117" spans="1:130" s="243" customFormat="1" ht="26.25" customHeight="1">
      <c r="A117" s="97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955" t="s">
        <v>456</v>
      </c>
      <c r="Z117" s="981"/>
      <c r="AA117" s="986">
        <v>1239315</v>
      </c>
      <c r="AB117" s="987"/>
      <c r="AC117" s="987"/>
      <c r="AD117" s="987"/>
      <c r="AE117" s="988"/>
      <c r="AF117" s="989">
        <v>1197033</v>
      </c>
      <c r="AG117" s="987"/>
      <c r="AH117" s="987"/>
      <c r="AI117" s="987"/>
      <c r="AJ117" s="988"/>
      <c r="AK117" s="989">
        <v>1255604</v>
      </c>
      <c r="AL117" s="987"/>
      <c r="AM117" s="987"/>
      <c r="AN117" s="987"/>
      <c r="AO117" s="988"/>
      <c r="AP117" s="990"/>
      <c r="AQ117" s="991"/>
      <c r="AR117" s="991"/>
      <c r="AS117" s="991"/>
      <c r="AT117" s="992"/>
      <c r="AU117" s="1014"/>
      <c r="AV117" s="1015"/>
      <c r="AW117" s="1015"/>
      <c r="AX117" s="1015"/>
      <c r="AY117" s="1015"/>
      <c r="AZ117" s="941" t="s">
        <v>457</v>
      </c>
      <c r="BA117" s="942"/>
      <c r="BB117" s="942"/>
      <c r="BC117" s="942"/>
      <c r="BD117" s="942"/>
      <c r="BE117" s="942"/>
      <c r="BF117" s="942"/>
      <c r="BG117" s="942"/>
      <c r="BH117" s="942"/>
      <c r="BI117" s="942"/>
      <c r="BJ117" s="942"/>
      <c r="BK117" s="942"/>
      <c r="BL117" s="942"/>
      <c r="BM117" s="942"/>
      <c r="BN117" s="942"/>
      <c r="BO117" s="942"/>
      <c r="BP117" s="943"/>
      <c r="BQ117" s="891" t="s">
        <v>128</v>
      </c>
      <c r="BR117" s="892"/>
      <c r="BS117" s="892"/>
      <c r="BT117" s="892"/>
      <c r="BU117" s="892"/>
      <c r="BV117" s="892" t="s">
        <v>128</v>
      </c>
      <c r="BW117" s="892"/>
      <c r="BX117" s="892"/>
      <c r="BY117" s="892"/>
      <c r="BZ117" s="892"/>
      <c r="CA117" s="892" t="s">
        <v>128</v>
      </c>
      <c r="CB117" s="892"/>
      <c r="CC117" s="892"/>
      <c r="CD117" s="892"/>
      <c r="CE117" s="892"/>
      <c r="CF117" s="953" t="s">
        <v>128</v>
      </c>
      <c r="CG117" s="954"/>
      <c r="CH117" s="954"/>
      <c r="CI117" s="954"/>
      <c r="CJ117" s="954"/>
      <c r="CK117" s="1009"/>
      <c r="CL117" s="896"/>
      <c r="CM117" s="899" t="s">
        <v>458</v>
      </c>
      <c r="CN117" s="900"/>
      <c r="CO117" s="900"/>
      <c r="CP117" s="900"/>
      <c r="CQ117" s="900"/>
      <c r="CR117" s="900"/>
      <c r="CS117" s="900"/>
      <c r="CT117" s="900"/>
      <c r="CU117" s="900"/>
      <c r="CV117" s="900"/>
      <c r="CW117" s="900"/>
      <c r="CX117" s="900"/>
      <c r="CY117" s="900"/>
      <c r="CZ117" s="900"/>
      <c r="DA117" s="900"/>
      <c r="DB117" s="900"/>
      <c r="DC117" s="900"/>
      <c r="DD117" s="900"/>
      <c r="DE117" s="900"/>
      <c r="DF117" s="901"/>
      <c r="DG117" s="854" t="s">
        <v>128</v>
      </c>
      <c r="DH117" s="855"/>
      <c r="DI117" s="855"/>
      <c r="DJ117" s="855"/>
      <c r="DK117" s="856"/>
      <c r="DL117" s="857" t="s">
        <v>128</v>
      </c>
      <c r="DM117" s="855"/>
      <c r="DN117" s="855"/>
      <c r="DO117" s="855"/>
      <c r="DP117" s="856"/>
      <c r="DQ117" s="857" t="s">
        <v>128</v>
      </c>
      <c r="DR117" s="855"/>
      <c r="DS117" s="855"/>
      <c r="DT117" s="855"/>
      <c r="DU117" s="856"/>
      <c r="DV117" s="902" t="s">
        <v>128</v>
      </c>
      <c r="DW117" s="903"/>
      <c r="DX117" s="903"/>
      <c r="DY117" s="903"/>
      <c r="DZ117" s="904"/>
    </row>
    <row r="118" spans="1:130" s="243" customFormat="1" ht="26.25" customHeight="1">
      <c r="A118" s="979" t="s">
        <v>429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82" t="s">
        <v>427</v>
      </c>
      <c r="AB118" s="980"/>
      <c r="AC118" s="980"/>
      <c r="AD118" s="980"/>
      <c r="AE118" s="981"/>
      <c r="AF118" s="982" t="s">
        <v>305</v>
      </c>
      <c r="AG118" s="980"/>
      <c r="AH118" s="980"/>
      <c r="AI118" s="980"/>
      <c r="AJ118" s="981"/>
      <c r="AK118" s="982" t="s">
        <v>304</v>
      </c>
      <c r="AL118" s="980"/>
      <c r="AM118" s="980"/>
      <c r="AN118" s="980"/>
      <c r="AO118" s="981"/>
      <c r="AP118" s="983" t="s">
        <v>428</v>
      </c>
      <c r="AQ118" s="984"/>
      <c r="AR118" s="984"/>
      <c r="AS118" s="984"/>
      <c r="AT118" s="985"/>
      <c r="AU118" s="1014"/>
      <c r="AV118" s="1015"/>
      <c r="AW118" s="1015"/>
      <c r="AX118" s="1015"/>
      <c r="AY118" s="1015"/>
      <c r="AZ118" s="957" t="s">
        <v>459</v>
      </c>
      <c r="BA118" s="958"/>
      <c r="BB118" s="958"/>
      <c r="BC118" s="958"/>
      <c r="BD118" s="958"/>
      <c r="BE118" s="958"/>
      <c r="BF118" s="958"/>
      <c r="BG118" s="958"/>
      <c r="BH118" s="958"/>
      <c r="BI118" s="958"/>
      <c r="BJ118" s="958"/>
      <c r="BK118" s="958"/>
      <c r="BL118" s="958"/>
      <c r="BM118" s="958"/>
      <c r="BN118" s="958"/>
      <c r="BO118" s="958"/>
      <c r="BP118" s="959"/>
      <c r="BQ118" s="960" t="s">
        <v>128</v>
      </c>
      <c r="BR118" s="923"/>
      <c r="BS118" s="923"/>
      <c r="BT118" s="923"/>
      <c r="BU118" s="923"/>
      <c r="BV118" s="923" t="s">
        <v>128</v>
      </c>
      <c r="BW118" s="923"/>
      <c r="BX118" s="923"/>
      <c r="BY118" s="923"/>
      <c r="BZ118" s="923"/>
      <c r="CA118" s="923" t="s">
        <v>128</v>
      </c>
      <c r="CB118" s="923"/>
      <c r="CC118" s="923"/>
      <c r="CD118" s="923"/>
      <c r="CE118" s="923"/>
      <c r="CF118" s="953" t="s">
        <v>128</v>
      </c>
      <c r="CG118" s="954"/>
      <c r="CH118" s="954"/>
      <c r="CI118" s="954"/>
      <c r="CJ118" s="954"/>
      <c r="CK118" s="1009"/>
      <c r="CL118" s="896"/>
      <c r="CM118" s="899" t="s">
        <v>460</v>
      </c>
      <c r="CN118" s="900"/>
      <c r="CO118" s="900"/>
      <c r="CP118" s="900"/>
      <c r="CQ118" s="900"/>
      <c r="CR118" s="900"/>
      <c r="CS118" s="900"/>
      <c r="CT118" s="900"/>
      <c r="CU118" s="900"/>
      <c r="CV118" s="900"/>
      <c r="CW118" s="900"/>
      <c r="CX118" s="900"/>
      <c r="CY118" s="900"/>
      <c r="CZ118" s="900"/>
      <c r="DA118" s="900"/>
      <c r="DB118" s="900"/>
      <c r="DC118" s="900"/>
      <c r="DD118" s="900"/>
      <c r="DE118" s="900"/>
      <c r="DF118" s="901"/>
      <c r="DG118" s="854" t="s">
        <v>128</v>
      </c>
      <c r="DH118" s="855"/>
      <c r="DI118" s="855"/>
      <c r="DJ118" s="855"/>
      <c r="DK118" s="856"/>
      <c r="DL118" s="857" t="s">
        <v>128</v>
      </c>
      <c r="DM118" s="855"/>
      <c r="DN118" s="855"/>
      <c r="DO118" s="855"/>
      <c r="DP118" s="856"/>
      <c r="DQ118" s="857" t="s">
        <v>128</v>
      </c>
      <c r="DR118" s="855"/>
      <c r="DS118" s="855"/>
      <c r="DT118" s="855"/>
      <c r="DU118" s="856"/>
      <c r="DV118" s="902" t="s">
        <v>439</v>
      </c>
      <c r="DW118" s="903"/>
      <c r="DX118" s="903"/>
      <c r="DY118" s="903"/>
      <c r="DZ118" s="904"/>
    </row>
    <row r="119" spans="1:130" s="243" customFormat="1" ht="26.25" customHeight="1">
      <c r="A119" s="893" t="s">
        <v>432</v>
      </c>
      <c r="B119" s="894"/>
      <c r="C119" s="969" t="s">
        <v>433</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72" t="s">
        <v>128</v>
      </c>
      <c r="AB119" s="973"/>
      <c r="AC119" s="973"/>
      <c r="AD119" s="973"/>
      <c r="AE119" s="974"/>
      <c r="AF119" s="975" t="s">
        <v>128</v>
      </c>
      <c r="AG119" s="973"/>
      <c r="AH119" s="973"/>
      <c r="AI119" s="973"/>
      <c r="AJ119" s="974"/>
      <c r="AK119" s="975" t="s">
        <v>434</v>
      </c>
      <c r="AL119" s="973"/>
      <c r="AM119" s="973"/>
      <c r="AN119" s="973"/>
      <c r="AO119" s="974"/>
      <c r="AP119" s="976" t="s">
        <v>128</v>
      </c>
      <c r="AQ119" s="977"/>
      <c r="AR119" s="977"/>
      <c r="AS119" s="977"/>
      <c r="AT119" s="978"/>
      <c r="AU119" s="1016"/>
      <c r="AV119" s="1017"/>
      <c r="AW119" s="1017"/>
      <c r="AX119" s="1017"/>
      <c r="AY119" s="1017"/>
      <c r="AZ119" s="274" t="s">
        <v>186</v>
      </c>
      <c r="BA119" s="274"/>
      <c r="BB119" s="274"/>
      <c r="BC119" s="274"/>
      <c r="BD119" s="274"/>
      <c r="BE119" s="274"/>
      <c r="BF119" s="274"/>
      <c r="BG119" s="274"/>
      <c r="BH119" s="274"/>
      <c r="BI119" s="274"/>
      <c r="BJ119" s="274"/>
      <c r="BK119" s="274"/>
      <c r="BL119" s="274"/>
      <c r="BM119" s="274"/>
      <c r="BN119" s="274"/>
      <c r="BO119" s="955" t="s">
        <v>461</v>
      </c>
      <c r="BP119" s="956"/>
      <c r="BQ119" s="960">
        <v>18493789</v>
      </c>
      <c r="BR119" s="923"/>
      <c r="BS119" s="923"/>
      <c r="BT119" s="923"/>
      <c r="BU119" s="923"/>
      <c r="BV119" s="923">
        <v>17697123</v>
      </c>
      <c r="BW119" s="923"/>
      <c r="BX119" s="923"/>
      <c r="BY119" s="923"/>
      <c r="BZ119" s="923"/>
      <c r="CA119" s="923">
        <v>17202527</v>
      </c>
      <c r="CB119" s="923"/>
      <c r="CC119" s="923"/>
      <c r="CD119" s="923"/>
      <c r="CE119" s="923"/>
      <c r="CF119" s="821"/>
      <c r="CG119" s="822"/>
      <c r="CH119" s="822"/>
      <c r="CI119" s="822"/>
      <c r="CJ119" s="912"/>
      <c r="CK119" s="1010"/>
      <c r="CL119" s="898"/>
      <c r="CM119" s="916" t="s">
        <v>462</v>
      </c>
      <c r="CN119" s="917"/>
      <c r="CO119" s="917"/>
      <c r="CP119" s="917"/>
      <c r="CQ119" s="917"/>
      <c r="CR119" s="917"/>
      <c r="CS119" s="917"/>
      <c r="CT119" s="917"/>
      <c r="CU119" s="917"/>
      <c r="CV119" s="917"/>
      <c r="CW119" s="917"/>
      <c r="CX119" s="917"/>
      <c r="CY119" s="917"/>
      <c r="CZ119" s="917"/>
      <c r="DA119" s="917"/>
      <c r="DB119" s="917"/>
      <c r="DC119" s="917"/>
      <c r="DD119" s="917"/>
      <c r="DE119" s="917"/>
      <c r="DF119" s="918"/>
      <c r="DG119" s="837">
        <v>291003</v>
      </c>
      <c r="DH119" s="838"/>
      <c r="DI119" s="838"/>
      <c r="DJ119" s="838"/>
      <c r="DK119" s="839"/>
      <c r="DL119" s="840">
        <v>231891</v>
      </c>
      <c r="DM119" s="838"/>
      <c r="DN119" s="838"/>
      <c r="DO119" s="838"/>
      <c r="DP119" s="839"/>
      <c r="DQ119" s="840">
        <v>188035</v>
      </c>
      <c r="DR119" s="838"/>
      <c r="DS119" s="838"/>
      <c r="DT119" s="838"/>
      <c r="DU119" s="839"/>
      <c r="DV119" s="926">
        <v>3.3</v>
      </c>
      <c r="DW119" s="927"/>
      <c r="DX119" s="927"/>
      <c r="DY119" s="927"/>
      <c r="DZ119" s="928"/>
    </row>
    <row r="120" spans="1:130" s="243" customFormat="1" ht="26.25" customHeight="1">
      <c r="A120" s="895"/>
      <c r="B120" s="896"/>
      <c r="C120" s="899" t="s">
        <v>438</v>
      </c>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1"/>
      <c r="AA120" s="854" t="s">
        <v>128</v>
      </c>
      <c r="AB120" s="855"/>
      <c r="AC120" s="855"/>
      <c r="AD120" s="855"/>
      <c r="AE120" s="856"/>
      <c r="AF120" s="857" t="s">
        <v>128</v>
      </c>
      <c r="AG120" s="855"/>
      <c r="AH120" s="855"/>
      <c r="AI120" s="855"/>
      <c r="AJ120" s="856"/>
      <c r="AK120" s="857" t="s">
        <v>409</v>
      </c>
      <c r="AL120" s="855"/>
      <c r="AM120" s="855"/>
      <c r="AN120" s="855"/>
      <c r="AO120" s="856"/>
      <c r="AP120" s="902" t="s">
        <v>128</v>
      </c>
      <c r="AQ120" s="903"/>
      <c r="AR120" s="903"/>
      <c r="AS120" s="903"/>
      <c r="AT120" s="904"/>
      <c r="AU120" s="961" t="s">
        <v>463</v>
      </c>
      <c r="AV120" s="962"/>
      <c r="AW120" s="962"/>
      <c r="AX120" s="962"/>
      <c r="AY120" s="963"/>
      <c r="AZ120" s="938" t="s">
        <v>464</v>
      </c>
      <c r="BA120" s="883"/>
      <c r="BB120" s="883"/>
      <c r="BC120" s="883"/>
      <c r="BD120" s="883"/>
      <c r="BE120" s="883"/>
      <c r="BF120" s="883"/>
      <c r="BG120" s="883"/>
      <c r="BH120" s="883"/>
      <c r="BI120" s="883"/>
      <c r="BJ120" s="883"/>
      <c r="BK120" s="883"/>
      <c r="BL120" s="883"/>
      <c r="BM120" s="883"/>
      <c r="BN120" s="883"/>
      <c r="BO120" s="883"/>
      <c r="BP120" s="884"/>
      <c r="BQ120" s="939">
        <v>10968224</v>
      </c>
      <c r="BR120" s="920"/>
      <c r="BS120" s="920"/>
      <c r="BT120" s="920"/>
      <c r="BU120" s="920"/>
      <c r="BV120" s="920">
        <v>11595696</v>
      </c>
      <c r="BW120" s="920"/>
      <c r="BX120" s="920"/>
      <c r="BY120" s="920"/>
      <c r="BZ120" s="920"/>
      <c r="CA120" s="920">
        <v>11954209</v>
      </c>
      <c r="CB120" s="920"/>
      <c r="CC120" s="920"/>
      <c r="CD120" s="920"/>
      <c r="CE120" s="920"/>
      <c r="CF120" s="944">
        <v>210.8</v>
      </c>
      <c r="CG120" s="945"/>
      <c r="CH120" s="945"/>
      <c r="CI120" s="945"/>
      <c r="CJ120" s="945"/>
      <c r="CK120" s="946" t="s">
        <v>465</v>
      </c>
      <c r="CL120" s="930"/>
      <c r="CM120" s="930"/>
      <c r="CN120" s="930"/>
      <c r="CO120" s="931"/>
      <c r="CP120" s="950" t="s">
        <v>466</v>
      </c>
      <c r="CQ120" s="951"/>
      <c r="CR120" s="951"/>
      <c r="CS120" s="951"/>
      <c r="CT120" s="951"/>
      <c r="CU120" s="951"/>
      <c r="CV120" s="951"/>
      <c r="CW120" s="951"/>
      <c r="CX120" s="951"/>
      <c r="CY120" s="951"/>
      <c r="CZ120" s="951"/>
      <c r="DA120" s="951"/>
      <c r="DB120" s="951"/>
      <c r="DC120" s="951"/>
      <c r="DD120" s="951"/>
      <c r="DE120" s="951"/>
      <c r="DF120" s="952"/>
      <c r="DG120" s="939">
        <v>2826947</v>
      </c>
      <c r="DH120" s="920"/>
      <c r="DI120" s="920"/>
      <c r="DJ120" s="920"/>
      <c r="DK120" s="920"/>
      <c r="DL120" s="920">
        <v>2614778</v>
      </c>
      <c r="DM120" s="920"/>
      <c r="DN120" s="920"/>
      <c r="DO120" s="920"/>
      <c r="DP120" s="920"/>
      <c r="DQ120" s="920">
        <v>2483975</v>
      </c>
      <c r="DR120" s="920"/>
      <c r="DS120" s="920"/>
      <c r="DT120" s="920"/>
      <c r="DU120" s="920"/>
      <c r="DV120" s="921">
        <v>43.8</v>
      </c>
      <c r="DW120" s="921"/>
      <c r="DX120" s="921"/>
      <c r="DY120" s="921"/>
      <c r="DZ120" s="922"/>
    </row>
    <row r="121" spans="1:130" s="243" customFormat="1" ht="26.25" customHeight="1">
      <c r="A121" s="895"/>
      <c r="B121" s="896"/>
      <c r="C121" s="941" t="s">
        <v>467</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54" t="s">
        <v>128</v>
      </c>
      <c r="AB121" s="855"/>
      <c r="AC121" s="855"/>
      <c r="AD121" s="855"/>
      <c r="AE121" s="856"/>
      <c r="AF121" s="857" t="s">
        <v>128</v>
      </c>
      <c r="AG121" s="855"/>
      <c r="AH121" s="855"/>
      <c r="AI121" s="855"/>
      <c r="AJ121" s="856"/>
      <c r="AK121" s="857" t="s">
        <v>128</v>
      </c>
      <c r="AL121" s="855"/>
      <c r="AM121" s="855"/>
      <c r="AN121" s="855"/>
      <c r="AO121" s="856"/>
      <c r="AP121" s="902" t="s">
        <v>128</v>
      </c>
      <c r="AQ121" s="903"/>
      <c r="AR121" s="903"/>
      <c r="AS121" s="903"/>
      <c r="AT121" s="904"/>
      <c r="AU121" s="964"/>
      <c r="AV121" s="965"/>
      <c r="AW121" s="965"/>
      <c r="AX121" s="965"/>
      <c r="AY121" s="966"/>
      <c r="AZ121" s="890" t="s">
        <v>468</v>
      </c>
      <c r="BA121" s="825"/>
      <c r="BB121" s="825"/>
      <c r="BC121" s="825"/>
      <c r="BD121" s="825"/>
      <c r="BE121" s="825"/>
      <c r="BF121" s="825"/>
      <c r="BG121" s="825"/>
      <c r="BH121" s="825"/>
      <c r="BI121" s="825"/>
      <c r="BJ121" s="825"/>
      <c r="BK121" s="825"/>
      <c r="BL121" s="825"/>
      <c r="BM121" s="825"/>
      <c r="BN121" s="825"/>
      <c r="BO121" s="825"/>
      <c r="BP121" s="826"/>
      <c r="BQ121" s="891">
        <v>661425</v>
      </c>
      <c r="BR121" s="892"/>
      <c r="BS121" s="892"/>
      <c r="BT121" s="892"/>
      <c r="BU121" s="892"/>
      <c r="BV121" s="892">
        <v>547675</v>
      </c>
      <c r="BW121" s="892"/>
      <c r="BX121" s="892"/>
      <c r="BY121" s="892"/>
      <c r="BZ121" s="892"/>
      <c r="CA121" s="892">
        <v>429615</v>
      </c>
      <c r="CB121" s="892"/>
      <c r="CC121" s="892"/>
      <c r="CD121" s="892"/>
      <c r="CE121" s="892"/>
      <c r="CF121" s="953">
        <v>7.6</v>
      </c>
      <c r="CG121" s="954"/>
      <c r="CH121" s="954"/>
      <c r="CI121" s="954"/>
      <c r="CJ121" s="954"/>
      <c r="CK121" s="947"/>
      <c r="CL121" s="933"/>
      <c r="CM121" s="933"/>
      <c r="CN121" s="933"/>
      <c r="CO121" s="934"/>
      <c r="CP121" s="913" t="s">
        <v>406</v>
      </c>
      <c r="CQ121" s="914"/>
      <c r="CR121" s="914"/>
      <c r="CS121" s="914"/>
      <c r="CT121" s="914"/>
      <c r="CU121" s="914"/>
      <c r="CV121" s="914"/>
      <c r="CW121" s="914"/>
      <c r="CX121" s="914"/>
      <c r="CY121" s="914"/>
      <c r="CZ121" s="914"/>
      <c r="DA121" s="914"/>
      <c r="DB121" s="914"/>
      <c r="DC121" s="914"/>
      <c r="DD121" s="914"/>
      <c r="DE121" s="914"/>
      <c r="DF121" s="915"/>
      <c r="DG121" s="891" t="s">
        <v>128</v>
      </c>
      <c r="DH121" s="892"/>
      <c r="DI121" s="892"/>
      <c r="DJ121" s="892"/>
      <c r="DK121" s="892"/>
      <c r="DL121" s="892" t="s">
        <v>128</v>
      </c>
      <c r="DM121" s="892"/>
      <c r="DN121" s="892"/>
      <c r="DO121" s="892"/>
      <c r="DP121" s="892"/>
      <c r="DQ121" s="892">
        <v>567499</v>
      </c>
      <c r="DR121" s="892"/>
      <c r="DS121" s="892"/>
      <c r="DT121" s="892"/>
      <c r="DU121" s="892"/>
      <c r="DV121" s="869">
        <v>10</v>
      </c>
      <c r="DW121" s="869"/>
      <c r="DX121" s="869"/>
      <c r="DY121" s="869"/>
      <c r="DZ121" s="870"/>
    </row>
    <row r="122" spans="1:130" s="243" customFormat="1" ht="26.25" customHeight="1">
      <c r="A122" s="895"/>
      <c r="B122" s="896"/>
      <c r="C122" s="899" t="s">
        <v>449</v>
      </c>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1"/>
      <c r="AA122" s="854" t="s">
        <v>128</v>
      </c>
      <c r="AB122" s="855"/>
      <c r="AC122" s="855"/>
      <c r="AD122" s="855"/>
      <c r="AE122" s="856"/>
      <c r="AF122" s="857" t="s">
        <v>128</v>
      </c>
      <c r="AG122" s="855"/>
      <c r="AH122" s="855"/>
      <c r="AI122" s="855"/>
      <c r="AJ122" s="856"/>
      <c r="AK122" s="857" t="s">
        <v>128</v>
      </c>
      <c r="AL122" s="855"/>
      <c r="AM122" s="855"/>
      <c r="AN122" s="855"/>
      <c r="AO122" s="856"/>
      <c r="AP122" s="902" t="s">
        <v>409</v>
      </c>
      <c r="AQ122" s="903"/>
      <c r="AR122" s="903"/>
      <c r="AS122" s="903"/>
      <c r="AT122" s="904"/>
      <c r="AU122" s="964"/>
      <c r="AV122" s="965"/>
      <c r="AW122" s="965"/>
      <c r="AX122" s="965"/>
      <c r="AY122" s="966"/>
      <c r="AZ122" s="957" t="s">
        <v>469</v>
      </c>
      <c r="BA122" s="958"/>
      <c r="BB122" s="958"/>
      <c r="BC122" s="958"/>
      <c r="BD122" s="958"/>
      <c r="BE122" s="958"/>
      <c r="BF122" s="958"/>
      <c r="BG122" s="958"/>
      <c r="BH122" s="958"/>
      <c r="BI122" s="958"/>
      <c r="BJ122" s="958"/>
      <c r="BK122" s="958"/>
      <c r="BL122" s="958"/>
      <c r="BM122" s="958"/>
      <c r="BN122" s="958"/>
      <c r="BO122" s="958"/>
      <c r="BP122" s="959"/>
      <c r="BQ122" s="960">
        <v>10044649</v>
      </c>
      <c r="BR122" s="923"/>
      <c r="BS122" s="923"/>
      <c r="BT122" s="923"/>
      <c r="BU122" s="923"/>
      <c r="BV122" s="923">
        <v>9863944</v>
      </c>
      <c r="BW122" s="923"/>
      <c r="BX122" s="923"/>
      <c r="BY122" s="923"/>
      <c r="BZ122" s="923"/>
      <c r="CA122" s="923">
        <v>9466684</v>
      </c>
      <c r="CB122" s="923"/>
      <c r="CC122" s="923"/>
      <c r="CD122" s="923"/>
      <c r="CE122" s="923"/>
      <c r="CF122" s="924">
        <v>166.9</v>
      </c>
      <c r="CG122" s="925"/>
      <c r="CH122" s="925"/>
      <c r="CI122" s="925"/>
      <c r="CJ122" s="925"/>
      <c r="CK122" s="947"/>
      <c r="CL122" s="933"/>
      <c r="CM122" s="933"/>
      <c r="CN122" s="933"/>
      <c r="CO122" s="934"/>
      <c r="CP122" s="913"/>
      <c r="CQ122" s="914"/>
      <c r="CR122" s="914"/>
      <c r="CS122" s="914"/>
      <c r="CT122" s="914"/>
      <c r="CU122" s="914"/>
      <c r="CV122" s="914"/>
      <c r="CW122" s="914"/>
      <c r="CX122" s="914"/>
      <c r="CY122" s="914"/>
      <c r="CZ122" s="914"/>
      <c r="DA122" s="914"/>
      <c r="DB122" s="914"/>
      <c r="DC122" s="914"/>
      <c r="DD122" s="914"/>
      <c r="DE122" s="914"/>
      <c r="DF122" s="915"/>
      <c r="DG122" s="891"/>
      <c r="DH122" s="892"/>
      <c r="DI122" s="892"/>
      <c r="DJ122" s="892"/>
      <c r="DK122" s="892"/>
      <c r="DL122" s="892"/>
      <c r="DM122" s="892"/>
      <c r="DN122" s="892"/>
      <c r="DO122" s="892"/>
      <c r="DP122" s="892"/>
      <c r="DQ122" s="892"/>
      <c r="DR122" s="892"/>
      <c r="DS122" s="892"/>
      <c r="DT122" s="892"/>
      <c r="DU122" s="892"/>
      <c r="DV122" s="869"/>
      <c r="DW122" s="869"/>
      <c r="DX122" s="869"/>
      <c r="DY122" s="869"/>
      <c r="DZ122" s="870"/>
    </row>
    <row r="123" spans="1:130" s="243" customFormat="1" ht="26.25" customHeight="1">
      <c r="A123" s="895"/>
      <c r="B123" s="896"/>
      <c r="C123" s="899" t="s">
        <v>455</v>
      </c>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1"/>
      <c r="AA123" s="854" t="s">
        <v>128</v>
      </c>
      <c r="AB123" s="855"/>
      <c r="AC123" s="855"/>
      <c r="AD123" s="855"/>
      <c r="AE123" s="856"/>
      <c r="AF123" s="857" t="s">
        <v>128</v>
      </c>
      <c r="AG123" s="855"/>
      <c r="AH123" s="855"/>
      <c r="AI123" s="855"/>
      <c r="AJ123" s="856"/>
      <c r="AK123" s="857" t="s">
        <v>128</v>
      </c>
      <c r="AL123" s="855"/>
      <c r="AM123" s="855"/>
      <c r="AN123" s="855"/>
      <c r="AO123" s="856"/>
      <c r="AP123" s="902" t="s">
        <v>434</v>
      </c>
      <c r="AQ123" s="903"/>
      <c r="AR123" s="903"/>
      <c r="AS123" s="903"/>
      <c r="AT123" s="904"/>
      <c r="AU123" s="967"/>
      <c r="AV123" s="968"/>
      <c r="AW123" s="968"/>
      <c r="AX123" s="968"/>
      <c r="AY123" s="968"/>
      <c r="AZ123" s="274" t="s">
        <v>186</v>
      </c>
      <c r="BA123" s="274"/>
      <c r="BB123" s="274"/>
      <c r="BC123" s="274"/>
      <c r="BD123" s="274"/>
      <c r="BE123" s="274"/>
      <c r="BF123" s="274"/>
      <c r="BG123" s="274"/>
      <c r="BH123" s="274"/>
      <c r="BI123" s="274"/>
      <c r="BJ123" s="274"/>
      <c r="BK123" s="274"/>
      <c r="BL123" s="274"/>
      <c r="BM123" s="274"/>
      <c r="BN123" s="274"/>
      <c r="BO123" s="955" t="s">
        <v>470</v>
      </c>
      <c r="BP123" s="956"/>
      <c r="BQ123" s="910">
        <v>21674298</v>
      </c>
      <c r="BR123" s="911"/>
      <c r="BS123" s="911"/>
      <c r="BT123" s="911"/>
      <c r="BU123" s="911"/>
      <c r="BV123" s="911">
        <v>22007315</v>
      </c>
      <c r="BW123" s="911"/>
      <c r="BX123" s="911"/>
      <c r="BY123" s="911"/>
      <c r="BZ123" s="911"/>
      <c r="CA123" s="911">
        <v>21850508</v>
      </c>
      <c r="CB123" s="911"/>
      <c r="CC123" s="911"/>
      <c r="CD123" s="911"/>
      <c r="CE123" s="911"/>
      <c r="CF123" s="821"/>
      <c r="CG123" s="822"/>
      <c r="CH123" s="822"/>
      <c r="CI123" s="822"/>
      <c r="CJ123" s="912"/>
      <c r="CK123" s="947"/>
      <c r="CL123" s="933"/>
      <c r="CM123" s="933"/>
      <c r="CN123" s="933"/>
      <c r="CO123" s="934"/>
      <c r="CP123" s="913"/>
      <c r="CQ123" s="914"/>
      <c r="CR123" s="914"/>
      <c r="CS123" s="914"/>
      <c r="CT123" s="914"/>
      <c r="CU123" s="914"/>
      <c r="CV123" s="914"/>
      <c r="CW123" s="914"/>
      <c r="CX123" s="914"/>
      <c r="CY123" s="914"/>
      <c r="CZ123" s="914"/>
      <c r="DA123" s="914"/>
      <c r="DB123" s="914"/>
      <c r="DC123" s="914"/>
      <c r="DD123" s="914"/>
      <c r="DE123" s="914"/>
      <c r="DF123" s="915"/>
      <c r="DG123" s="854"/>
      <c r="DH123" s="855"/>
      <c r="DI123" s="855"/>
      <c r="DJ123" s="855"/>
      <c r="DK123" s="856"/>
      <c r="DL123" s="857"/>
      <c r="DM123" s="855"/>
      <c r="DN123" s="855"/>
      <c r="DO123" s="855"/>
      <c r="DP123" s="856"/>
      <c r="DQ123" s="857"/>
      <c r="DR123" s="855"/>
      <c r="DS123" s="855"/>
      <c r="DT123" s="855"/>
      <c r="DU123" s="856"/>
      <c r="DV123" s="902"/>
      <c r="DW123" s="903"/>
      <c r="DX123" s="903"/>
      <c r="DY123" s="903"/>
      <c r="DZ123" s="904"/>
    </row>
    <row r="124" spans="1:130" s="243" customFormat="1" ht="26.25" customHeight="1" thickBot="1">
      <c r="A124" s="895"/>
      <c r="B124" s="896"/>
      <c r="C124" s="899" t="s">
        <v>458</v>
      </c>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1"/>
      <c r="AA124" s="854" t="s">
        <v>128</v>
      </c>
      <c r="AB124" s="855"/>
      <c r="AC124" s="855"/>
      <c r="AD124" s="855"/>
      <c r="AE124" s="856"/>
      <c r="AF124" s="857" t="s">
        <v>128</v>
      </c>
      <c r="AG124" s="855"/>
      <c r="AH124" s="855"/>
      <c r="AI124" s="855"/>
      <c r="AJ124" s="856"/>
      <c r="AK124" s="857" t="s">
        <v>128</v>
      </c>
      <c r="AL124" s="855"/>
      <c r="AM124" s="855"/>
      <c r="AN124" s="855"/>
      <c r="AO124" s="856"/>
      <c r="AP124" s="902" t="s">
        <v>128</v>
      </c>
      <c r="AQ124" s="903"/>
      <c r="AR124" s="903"/>
      <c r="AS124" s="903"/>
      <c r="AT124" s="904"/>
      <c r="AU124" s="905" t="s">
        <v>471</v>
      </c>
      <c r="AV124" s="906"/>
      <c r="AW124" s="906"/>
      <c r="AX124" s="906"/>
      <c r="AY124" s="906"/>
      <c r="AZ124" s="906"/>
      <c r="BA124" s="906"/>
      <c r="BB124" s="906"/>
      <c r="BC124" s="906"/>
      <c r="BD124" s="906"/>
      <c r="BE124" s="906"/>
      <c r="BF124" s="906"/>
      <c r="BG124" s="906"/>
      <c r="BH124" s="906"/>
      <c r="BI124" s="906"/>
      <c r="BJ124" s="906"/>
      <c r="BK124" s="906"/>
      <c r="BL124" s="906"/>
      <c r="BM124" s="906"/>
      <c r="BN124" s="906"/>
      <c r="BO124" s="906"/>
      <c r="BP124" s="907"/>
      <c r="BQ124" s="908" t="s">
        <v>439</v>
      </c>
      <c r="BR124" s="909"/>
      <c r="BS124" s="909"/>
      <c r="BT124" s="909"/>
      <c r="BU124" s="909"/>
      <c r="BV124" s="909" t="s">
        <v>128</v>
      </c>
      <c r="BW124" s="909"/>
      <c r="BX124" s="909"/>
      <c r="BY124" s="909"/>
      <c r="BZ124" s="909"/>
      <c r="CA124" s="909" t="s">
        <v>409</v>
      </c>
      <c r="CB124" s="909"/>
      <c r="CC124" s="909"/>
      <c r="CD124" s="909"/>
      <c r="CE124" s="909"/>
      <c r="CF124" s="799"/>
      <c r="CG124" s="800"/>
      <c r="CH124" s="800"/>
      <c r="CI124" s="800"/>
      <c r="CJ124" s="940"/>
      <c r="CK124" s="948"/>
      <c r="CL124" s="948"/>
      <c r="CM124" s="948"/>
      <c r="CN124" s="948"/>
      <c r="CO124" s="949"/>
      <c r="CP124" s="913" t="s">
        <v>472</v>
      </c>
      <c r="CQ124" s="914"/>
      <c r="CR124" s="914"/>
      <c r="CS124" s="914"/>
      <c r="CT124" s="914"/>
      <c r="CU124" s="914"/>
      <c r="CV124" s="914"/>
      <c r="CW124" s="914"/>
      <c r="CX124" s="914"/>
      <c r="CY124" s="914"/>
      <c r="CZ124" s="914"/>
      <c r="DA124" s="914"/>
      <c r="DB124" s="914"/>
      <c r="DC124" s="914"/>
      <c r="DD124" s="914"/>
      <c r="DE124" s="914"/>
      <c r="DF124" s="915"/>
      <c r="DG124" s="837">
        <v>589860</v>
      </c>
      <c r="DH124" s="838"/>
      <c r="DI124" s="838"/>
      <c r="DJ124" s="838"/>
      <c r="DK124" s="839"/>
      <c r="DL124" s="840">
        <v>584627</v>
      </c>
      <c r="DM124" s="838"/>
      <c r="DN124" s="838"/>
      <c r="DO124" s="838"/>
      <c r="DP124" s="839"/>
      <c r="DQ124" s="840" t="s">
        <v>128</v>
      </c>
      <c r="DR124" s="838"/>
      <c r="DS124" s="838"/>
      <c r="DT124" s="838"/>
      <c r="DU124" s="839"/>
      <c r="DV124" s="926" t="s">
        <v>128</v>
      </c>
      <c r="DW124" s="927"/>
      <c r="DX124" s="927"/>
      <c r="DY124" s="927"/>
      <c r="DZ124" s="928"/>
    </row>
    <row r="125" spans="1:130" s="243" customFormat="1" ht="26.25" customHeight="1">
      <c r="A125" s="895"/>
      <c r="B125" s="896"/>
      <c r="C125" s="899" t="s">
        <v>460</v>
      </c>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1"/>
      <c r="AA125" s="854" t="s">
        <v>128</v>
      </c>
      <c r="AB125" s="855"/>
      <c r="AC125" s="855"/>
      <c r="AD125" s="855"/>
      <c r="AE125" s="856"/>
      <c r="AF125" s="857" t="s">
        <v>128</v>
      </c>
      <c r="AG125" s="855"/>
      <c r="AH125" s="855"/>
      <c r="AI125" s="855"/>
      <c r="AJ125" s="856"/>
      <c r="AK125" s="857" t="s">
        <v>128</v>
      </c>
      <c r="AL125" s="855"/>
      <c r="AM125" s="855"/>
      <c r="AN125" s="855"/>
      <c r="AO125" s="856"/>
      <c r="AP125" s="902" t="s">
        <v>128</v>
      </c>
      <c r="AQ125" s="903"/>
      <c r="AR125" s="903"/>
      <c r="AS125" s="903"/>
      <c r="AT125" s="904"/>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929" t="s">
        <v>473</v>
      </c>
      <c r="CL125" s="930"/>
      <c r="CM125" s="930"/>
      <c r="CN125" s="930"/>
      <c r="CO125" s="931"/>
      <c r="CP125" s="938" t="s">
        <v>474</v>
      </c>
      <c r="CQ125" s="883"/>
      <c r="CR125" s="883"/>
      <c r="CS125" s="883"/>
      <c r="CT125" s="883"/>
      <c r="CU125" s="883"/>
      <c r="CV125" s="883"/>
      <c r="CW125" s="883"/>
      <c r="CX125" s="883"/>
      <c r="CY125" s="883"/>
      <c r="CZ125" s="883"/>
      <c r="DA125" s="883"/>
      <c r="DB125" s="883"/>
      <c r="DC125" s="883"/>
      <c r="DD125" s="883"/>
      <c r="DE125" s="883"/>
      <c r="DF125" s="884"/>
      <c r="DG125" s="939" t="s">
        <v>128</v>
      </c>
      <c r="DH125" s="920"/>
      <c r="DI125" s="920"/>
      <c r="DJ125" s="920"/>
      <c r="DK125" s="920"/>
      <c r="DL125" s="920" t="s">
        <v>128</v>
      </c>
      <c r="DM125" s="920"/>
      <c r="DN125" s="920"/>
      <c r="DO125" s="920"/>
      <c r="DP125" s="920"/>
      <c r="DQ125" s="920" t="s">
        <v>128</v>
      </c>
      <c r="DR125" s="920"/>
      <c r="DS125" s="920"/>
      <c r="DT125" s="920"/>
      <c r="DU125" s="920"/>
      <c r="DV125" s="921" t="s">
        <v>128</v>
      </c>
      <c r="DW125" s="921"/>
      <c r="DX125" s="921"/>
      <c r="DY125" s="921"/>
      <c r="DZ125" s="922"/>
    </row>
    <row r="126" spans="1:130" s="243" customFormat="1" ht="26.25" customHeight="1" thickBot="1">
      <c r="A126" s="895"/>
      <c r="B126" s="896"/>
      <c r="C126" s="899" t="s">
        <v>462</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854" t="s">
        <v>128</v>
      </c>
      <c r="AB126" s="855"/>
      <c r="AC126" s="855"/>
      <c r="AD126" s="855"/>
      <c r="AE126" s="856"/>
      <c r="AF126" s="857" t="s">
        <v>128</v>
      </c>
      <c r="AG126" s="855"/>
      <c r="AH126" s="855"/>
      <c r="AI126" s="855"/>
      <c r="AJ126" s="856"/>
      <c r="AK126" s="857" t="s">
        <v>128</v>
      </c>
      <c r="AL126" s="855"/>
      <c r="AM126" s="855"/>
      <c r="AN126" s="855"/>
      <c r="AO126" s="856"/>
      <c r="AP126" s="902" t="s">
        <v>128</v>
      </c>
      <c r="AQ126" s="903"/>
      <c r="AR126" s="903"/>
      <c r="AS126" s="903"/>
      <c r="AT126" s="904"/>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32"/>
      <c r="CL126" s="933"/>
      <c r="CM126" s="933"/>
      <c r="CN126" s="933"/>
      <c r="CO126" s="934"/>
      <c r="CP126" s="890" t="s">
        <v>475</v>
      </c>
      <c r="CQ126" s="825"/>
      <c r="CR126" s="825"/>
      <c r="CS126" s="825"/>
      <c r="CT126" s="825"/>
      <c r="CU126" s="825"/>
      <c r="CV126" s="825"/>
      <c r="CW126" s="825"/>
      <c r="CX126" s="825"/>
      <c r="CY126" s="825"/>
      <c r="CZ126" s="825"/>
      <c r="DA126" s="825"/>
      <c r="DB126" s="825"/>
      <c r="DC126" s="825"/>
      <c r="DD126" s="825"/>
      <c r="DE126" s="825"/>
      <c r="DF126" s="826"/>
      <c r="DG126" s="891" t="s">
        <v>128</v>
      </c>
      <c r="DH126" s="892"/>
      <c r="DI126" s="892"/>
      <c r="DJ126" s="892"/>
      <c r="DK126" s="892"/>
      <c r="DL126" s="892" t="s">
        <v>128</v>
      </c>
      <c r="DM126" s="892"/>
      <c r="DN126" s="892"/>
      <c r="DO126" s="892"/>
      <c r="DP126" s="892"/>
      <c r="DQ126" s="892" t="s">
        <v>128</v>
      </c>
      <c r="DR126" s="892"/>
      <c r="DS126" s="892"/>
      <c r="DT126" s="892"/>
      <c r="DU126" s="892"/>
      <c r="DV126" s="869" t="s">
        <v>128</v>
      </c>
      <c r="DW126" s="869"/>
      <c r="DX126" s="869"/>
      <c r="DY126" s="869"/>
      <c r="DZ126" s="870"/>
    </row>
    <row r="127" spans="1:130" s="243" customFormat="1" ht="26.25" customHeight="1">
      <c r="A127" s="897"/>
      <c r="B127" s="898"/>
      <c r="C127" s="916" t="s">
        <v>476</v>
      </c>
      <c r="D127" s="917"/>
      <c r="E127" s="917"/>
      <c r="F127" s="917"/>
      <c r="G127" s="917"/>
      <c r="H127" s="917"/>
      <c r="I127" s="917"/>
      <c r="J127" s="917"/>
      <c r="K127" s="917"/>
      <c r="L127" s="917"/>
      <c r="M127" s="917"/>
      <c r="N127" s="917"/>
      <c r="O127" s="917"/>
      <c r="P127" s="917"/>
      <c r="Q127" s="917"/>
      <c r="R127" s="917"/>
      <c r="S127" s="917"/>
      <c r="T127" s="917"/>
      <c r="U127" s="917"/>
      <c r="V127" s="917"/>
      <c r="W127" s="917"/>
      <c r="X127" s="917"/>
      <c r="Y127" s="917"/>
      <c r="Z127" s="918"/>
      <c r="AA127" s="854">
        <v>40989</v>
      </c>
      <c r="AB127" s="855"/>
      <c r="AC127" s="855"/>
      <c r="AD127" s="855"/>
      <c r="AE127" s="856"/>
      <c r="AF127" s="857">
        <v>49853</v>
      </c>
      <c r="AG127" s="855"/>
      <c r="AH127" s="855"/>
      <c r="AI127" s="855"/>
      <c r="AJ127" s="856"/>
      <c r="AK127" s="857">
        <v>47025</v>
      </c>
      <c r="AL127" s="855"/>
      <c r="AM127" s="855"/>
      <c r="AN127" s="855"/>
      <c r="AO127" s="856"/>
      <c r="AP127" s="902">
        <v>0.8</v>
      </c>
      <c r="AQ127" s="903"/>
      <c r="AR127" s="903"/>
      <c r="AS127" s="903"/>
      <c r="AT127" s="904"/>
      <c r="AU127" s="279"/>
      <c r="AV127" s="279"/>
      <c r="AW127" s="279"/>
      <c r="AX127" s="919" t="s">
        <v>477</v>
      </c>
      <c r="AY127" s="887"/>
      <c r="AZ127" s="887"/>
      <c r="BA127" s="887"/>
      <c r="BB127" s="887"/>
      <c r="BC127" s="887"/>
      <c r="BD127" s="887"/>
      <c r="BE127" s="888"/>
      <c r="BF127" s="886" t="s">
        <v>478</v>
      </c>
      <c r="BG127" s="887"/>
      <c r="BH127" s="887"/>
      <c r="BI127" s="887"/>
      <c r="BJ127" s="887"/>
      <c r="BK127" s="887"/>
      <c r="BL127" s="888"/>
      <c r="BM127" s="886" t="s">
        <v>479</v>
      </c>
      <c r="BN127" s="887"/>
      <c r="BO127" s="887"/>
      <c r="BP127" s="887"/>
      <c r="BQ127" s="887"/>
      <c r="BR127" s="887"/>
      <c r="BS127" s="888"/>
      <c r="BT127" s="886" t="s">
        <v>480</v>
      </c>
      <c r="BU127" s="887"/>
      <c r="BV127" s="887"/>
      <c r="BW127" s="887"/>
      <c r="BX127" s="887"/>
      <c r="BY127" s="887"/>
      <c r="BZ127" s="889"/>
      <c r="CA127" s="279"/>
      <c r="CB127" s="279"/>
      <c r="CC127" s="279"/>
      <c r="CD127" s="280"/>
      <c r="CE127" s="280"/>
      <c r="CF127" s="280"/>
      <c r="CG127" s="277"/>
      <c r="CH127" s="277"/>
      <c r="CI127" s="277"/>
      <c r="CJ127" s="278"/>
      <c r="CK127" s="932"/>
      <c r="CL127" s="933"/>
      <c r="CM127" s="933"/>
      <c r="CN127" s="933"/>
      <c r="CO127" s="934"/>
      <c r="CP127" s="890" t="s">
        <v>481</v>
      </c>
      <c r="CQ127" s="825"/>
      <c r="CR127" s="825"/>
      <c r="CS127" s="825"/>
      <c r="CT127" s="825"/>
      <c r="CU127" s="825"/>
      <c r="CV127" s="825"/>
      <c r="CW127" s="825"/>
      <c r="CX127" s="825"/>
      <c r="CY127" s="825"/>
      <c r="CZ127" s="825"/>
      <c r="DA127" s="825"/>
      <c r="DB127" s="825"/>
      <c r="DC127" s="825"/>
      <c r="DD127" s="825"/>
      <c r="DE127" s="825"/>
      <c r="DF127" s="826"/>
      <c r="DG127" s="891" t="s">
        <v>128</v>
      </c>
      <c r="DH127" s="892"/>
      <c r="DI127" s="892"/>
      <c r="DJ127" s="892"/>
      <c r="DK127" s="892"/>
      <c r="DL127" s="892" t="s">
        <v>409</v>
      </c>
      <c r="DM127" s="892"/>
      <c r="DN127" s="892"/>
      <c r="DO127" s="892"/>
      <c r="DP127" s="892"/>
      <c r="DQ127" s="892" t="s">
        <v>128</v>
      </c>
      <c r="DR127" s="892"/>
      <c r="DS127" s="892"/>
      <c r="DT127" s="892"/>
      <c r="DU127" s="892"/>
      <c r="DV127" s="869" t="s">
        <v>128</v>
      </c>
      <c r="DW127" s="869"/>
      <c r="DX127" s="869"/>
      <c r="DY127" s="869"/>
      <c r="DZ127" s="870"/>
    </row>
    <row r="128" spans="1:130" s="243" customFormat="1" ht="26.25" customHeight="1" thickBot="1">
      <c r="A128" s="871" t="s">
        <v>482</v>
      </c>
      <c r="B128" s="872"/>
      <c r="C128" s="872"/>
      <c r="D128" s="872"/>
      <c r="E128" s="872"/>
      <c r="F128" s="872"/>
      <c r="G128" s="872"/>
      <c r="H128" s="872"/>
      <c r="I128" s="872"/>
      <c r="J128" s="872"/>
      <c r="K128" s="872"/>
      <c r="L128" s="872"/>
      <c r="M128" s="872"/>
      <c r="N128" s="872"/>
      <c r="O128" s="872"/>
      <c r="P128" s="872"/>
      <c r="Q128" s="872"/>
      <c r="R128" s="872"/>
      <c r="S128" s="872"/>
      <c r="T128" s="872"/>
      <c r="U128" s="872"/>
      <c r="V128" s="872"/>
      <c r="W128" s="873" t="s">
        <v>483</v>
      </c>
      <c r="X128" s="873"/>
      <c r="Y128" s="873"/>
      <c r="Z128" s="874"/>
      <c r="AA128" s="875">
        <v>50448</v>
      </c>
      <c r="AB128" s="876"/>
      <c r="AC128" s="876"/>
      <c r="AD128" s="876"/>
      <c r="AE128" s="877"/>
      <c r="AF128" s="878">
        <v>42698</v>
      </c>
      <c r="AG128" s="876"/>
      <c r="AH128" s="876"/>
      <c r="AI128" s="876"/>
      <c r="AJ128" s="877"/>
      <c r="AK128" s="878">
        <v>30801</v>
      </c>
      <c r="AL128" s="876"/>
      <c r="AM128" s="876"/>
      <c r="AN128" s="876"/>
      <c r="AO128" s="877"/>
      <c r="AP128" s="879"/>
      <c r="AQ128" s="880"/>
      <c r="AR128" s="880"/>
      <c r="AS128" s="880"/>
      <c r="AT128" s="881"/>
      <c r="AU128" s="279"/>
      <c r="AV128" s="279"/>
      <c r="AW128" s="279"/>
      <c r="AX128" s="882" t="s">
        <v>484</v>
      </c>
      <c r="AY128" s="883"/>
      <c r="AZ128" s="883"/>
      <c r="BA128" s="883"/>
      <c r="BB128" s="883"/>
      <c r="BC128" s="883"/>
      <c r="BD128" s="883"/>
      <c r="BE128" s="884"/>
      <c r="BF128" s="861" t="s">
        <v>128</v>
      </c>
      <c r="BG128" s="862"/>
      <c r="BH128" s="862"/>
      <c r="BI128" s="862"/>
      <c r="BJ128" s="862"/>
      <c r="BK128" s="862"/>
      <c r="BL128" s="885"/>
      <c r="BM128" s="861">
        <v>14.18</v>
      </c>
      <c r="BN128" s="862"/>
      <c r="BO128" s="862"/>
      <c r="BP128" s="862"/>
      <c r="BQ128" s="862"/>
      <c r="BR128" s="862"/>
      <c r="BS128" s="885"/>
      <c r="BT128" s="861">
        <v>20</v>
      </c>
      <c r="BU128" s="862"/>
      <c r="BV128" s="862"/>
      <c r="BW128" s="862"/>
      <c r="BX128" s="862"/>
      <c r="BY128" s="862"/>
      <c r="BZ128" s="863"/>
      <c r="CA128" s="280"/>
      <c r="CB128" s="280"/>
      <c r="CC128" s="280"/>
      <c r="CD128" s="280"/>
      <c r="CE128" s="280"/>
      <c r="CF128" s="280"/>
      <c r="CG128" s="277"/>
      <c r="CH128" s="277"/>
      <c r="CI128" s="277"/>
      <c r="CJ128" s="278"/>
      <c r="CK128" s="935"/>
      <c r="CL128" s="936"/>
      <c r="CM128" s="936"/>
      <c r="CN128" s="936"/>
      <c r="CO128" s="937"/>
      <c r="CP128" s="864" t="s">
        <v>485</v>
      </c>
      <c r="CQ128" s="803"/>
      <c r="CR128" s="803"/>
      <c r="CS128" s="803"/>
      <c r="CT128" s="803"/>
      <c r="CU128" s="803"/>
      <c r="CV128" s="803"/>
      <c r="CW128" s="803"/>
      <c r="CX128" s="803"/>
      <c r="CY128" s="803"/>
      <c r="CZ128" s="803"/>
      <c r="DA128" s="803"/>
      <c r="DB128" s="803"/>
      <c r="DC128" s="803"/>
      <c r="DD128" s="803"/>
      <c r="DE128" s="803"/>
      <c r="DF128" s="804"/>
      <c r="DG128" s="865" t="s">
        <v>128</v>
      </c>
      <c r="DH128" s="866"/>
      <c r="DI128" s="866"/>
      <c r="DJ128" s="866"/>
      <c r="DK128" s="866"/>
      <c r="DL128" s="866" t="s">
        <v>486</v>
      </c>
      <c r="DM128" s="866"/>
      <c r="DN128" s="866"/>
      <c r="DO128" s="866"/>
      <c r="DP128" s="866"/>
      <c r="DQ128" s="866" t="s">
        <v>128</v>
      </c>
      <c r="DR128" s="866"/>
      <c r="DS128" s="866"/>
      <c r="DT128" s="866"/>
      <c r="DU128" s="866"/>
      <c r="DV128" s="867" t="s">
        <v>128</v>
      </c>
      <c r="DW128" s="867"/>
      <c r="DX128" s="867"/>
      <c r="DY128" s="867"/>
      <c r="DZ128" s="868"/>
    </row>
    <row r="129" spans="1:131" s="243" customFormat="1" ht="26.25" customHeight="1">
      <c r="A129" s="849" t="s">
        <v>106</v>
      </c>
      <c r="B129" s="850"/>
      <c r="C129" s="850"/>
      <c r="D129" s="850"/>
      <c r="E129" s="850"/>
      <c r="F129" s="850"/>
      <c r="G129" s="850"/>
      <c r="H129" s="850"/>
      <c r="I129" s="850"/>
      <c r="J129" s="850"/>
      <c r="K129" s="850"/>
      <c r="L129" s="850"/>
      <c r="M129" s="850"/>
      <c r="N129" s="850"/>
      <c r="O129" s="850"/>
      <c r="P129" s="850"/>
      <c r="Q129" s="850"/>
      <c r="R129" s="850"/>
      <c r="S129" s="850"/>
      <c r="T129" s="850"/>
      <c r="U129" s="850"/>
      <c r="V129" s="850"/>
      <c r="W129" s="851" t="s">
        <v>487</v>
      </c>
      <c r="X129" s="852"/>
      <c r="Y129" s="852"/>
      <c r="Z129" s="853"/>
      <c r="AA129" s="854">
        <v>6822121</v>
      </c>
      <c r="AB129" s="855"/>
      <c r="AC129" s="855"/>
      <c r="AD129" s="855"/>
      <c r="AE129" s="856"/>
      <c r="AF129" s="857">
        <v>6719915</v>
      </c>
      <c r="AG129" s="855"/>
      <c r="AH129" s="855"/>
      <c r="AI129" s="855"/>
      <c r="AJ129" s="856"/>
      <c r="AK129" s="857">
        <v>6636994</v>
      </c>
      <c r="AL129" s="855"/>
      <c r="AM129" s="855"/>
      <c r="AN129" s="855"/>
      <c r="AO129" s="856"/>
      <c r="AP129" s="858"/>
      <c r="AQ129" s="859"/>
      <c r="AR129" s="859"/>
      <c r="AS129" s="859"/>
      <c r="AT129" s="860"/>
      <c r="AU129" s="281"/>
      <c r="AV129" s="281"/>
      <c r="AW129" s="281"/>
      <c r="AX129" s="824" t="s">
        <v>488</v>
      </c>
      <c r="AY129" s="825"/>
      <c r="AZ129" s="825"/>
      <c r="BA129" s="825"/>
      <c r="BB129" s="825"/>
      <c r="BC129" s="825"/>
      <c r="BD129" s="825"/>
      <c r="BE129" s="826"/>
      <c r="BF129" s="844" t="s">
        <v>128</v>
      </c>
      <c r="BG129" s="845"/>
      <c r="BH129" s="845"/>
      <c r="BI129" s="845"/>
      <c r="BJ129" s="845"/>
      <c r="BK129" s="845"/>
      <c r="BL129" s="846"/>
      <c r="BM129" s="844">
        <v>19.18</v>
      </c>
      <c r="BN129" s="845"/>
      <c r="BO129" s="845"/>
      <c r="BP129" s="845"/>
      <c r="BQ129" s="845"/>
      <c r="BR129" s="845"/>
      <c r="BS129" s="846"/>
      <c r="BT129" s="844">
        <v>30</v>
      </c>
      <c r="BU129" s="847"/>
      <c r="BV129" s="847"/>
      <c r="BW129" s="847"/>
      <c r="BX129" s="847"/>
      <c r="BY129" s="847"/>
      <c r="BZ129" s="848"/>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c r="A130" s="849" t="s">
        <v>489</v>
      </c>
      <c r="B130" s="850"/>
      <c r="C130" s="850"/>
      <c r="D130" s="850"/>
      <c r="E130" s="850"/>
      <c r="F130" s="850"/>
      <c r="G130" s="850"/>
      <c r="H130" s="850"/>
      <c r="I130" s="850"/>
      <c r="J130" s="850"/>
      <c r="K130" s="850"/>
      <c r="L130" s="850"/>
      <c r="M130" s="850"/>
      <c r="N130" s="850"/>
      <c r="O130" s="850"/>
      <c r="P130" s="850"/>
      <c r="Q130" s="850"/>
      <c r="R130" s="850"/>
      <c r="S130" s="850"/>
      <c r="T130" s="850"/>
      <c r="U130" s="850"/>
      <c r="V130" s="850"/>
      <c r="W130" s="851" t="s">
        <v>490</v>
      </c>
      <c r="X130" s="852"/>
      <c r="Y130" s="852"/>
      <c r="Z130" s="853"/>
      <c r="AA130" s="854">
        <v>978341</v>
      </c>
      <c r="AB130" s="855"/>
      <c r="AC130" s="855"/>
      <c r="AD130" s="855"/>
      <c r="AE130" s="856"/>
      <c r="AF130" s="857">
        <v>953747</v>
      </c>
      <c r="AG130" s="855"/>
      <c r="AH130" s="855"/>
      <c r="AI130" s="855"/>
      <c r="AJ130" s="856"/>
      <c r="AK130" s="857">
        <v>966586</v>
      </c>
      <c r="AL130" s="855"/>
      <c r="AM130" s="855"/>
      <c r="AN130" s="855"/>
      <c r="AO130" s="856"/>
      <c r="AP130" s="858"/>
      <c r="AQ130" s="859"/>
      <c r="AR130" s="859"/>
      <c r="AS130" s="859"/>
      <c r="AT130" s="860"/>
      <c r="AU130" s="281"/>
      <c r="AV130" s="281"/>
      <c r="AW130" s="281"/>
      <c r="AX130" s="824" t="s">
        <v>491</v>
      </c>
      <c r="AY130" s="825"/>
      <c r="AZ130" s="825"/>
      <c r="BA130" s="825"/>
      <c r="BB130" s="825"/>
      <c r="BC130" s="825"/>
      <c r="BD130" s="825"/>
      <c r="BE130" s="826"/>
      <c r="BF130" s="827">
        <v>3.8</v>
      </c>
      <c r="BG130" s="828"/>
      <c r="BH130" s="828"/>
      <c r="BI130" s="828"/>
      <c r="BJ130" s="828"/>
      <c r="BK130" s="828"/>
      <c r="BL130" s="829"/>
      <c r="BM130" s="827">
        <v>25</v>
      </c>
      <c r="BN130" s="828"/>
      <c r="BO130" s="828"/>
      <c r="BP130" s="828"/>
      <c r="BQ130" s="828"/>
      <c r="BR130" s="828"/>
      <c r="BS130" s="829"/>
      <c r="BT130" s="827">
        <v>35</v>
      </c>
      <c r="BU130" s="830"/>
      <c r="BV130" s="830"/>
      <c r="BW130" s="830"/>
      <c r="BX130" s="830"/>
      <c r="BY130" s="830"/>
      <c r="BZ130" s="831"/>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c r="A131" s="832"/>
      <c r="B131" s="833"/>
      <c r="C131" s="833"/>
      <c r="D131" s="833"/>
      <c r="E131" s="833"/>
      <c r="F131" s="833"/>
      <c r="G131" s="833"/>
      <c r="H131" s="833"/>
      <c r="I131" s="833"/>
      <c r="J131" s="833"/>
      <c r="K131" s="833"/>
      <c r="L131" s="833"/>
      <c r="M131" s="833"/>
      <c r="N131" s="833"/>
      <c r="O131" s="833"/>
      <c r="P131" s="833"/>
      <c r="Q131" s="833"/>
      <c r="R131" s="833"/>
      <c r="S131" s="833"/>
      <c r="T131" s="833"/>
      <c r="U131" s="833"/>
      <c r="V131" s="833"/>
      <c r="W131" s="834" t="s">
        <v>492</v>
      </c>
      <c r="X131" s="835"/>
      <c r="Y131" s="835"/>
      <c r="Z131" s="836"/>
      <c r="AA131" s="837">
        <v>5843780</v>
      </c>
      <c r="AB131" s="838"/>
      <c r="AC131" s="838"/>
      <c r="AD131" s="838"/>
      <c r="AE131" s="839"/>
      <c r="AF131" s="840">
        <v>5766168</v>
      </c>
      <c r="AG131" s="838"/>
      <c r="AH131" s="838"/>
      <c r="AI131" s="838"/>
      <c r="AJ131" s="839"/>
      <c r="AK131" s="840">
        <v>5670408</v>
      </c>
      <c r="AL131" s="838"/>
      <c r="AM131" s="838"/>
      <c r="AN131" s="838"/>
      <c r="AO131" s="839"/>
      <c r="AP131" s="841"/>
      <c r="AQ131" s="842"/>
      <c r="AR131" s="842"/>
      <c r="AS131" s="842"/>
      <c r="AT131" s="843"/>
      <c r="AU131" s="281"/>
      <c r="AV131" s="281"/>
      <c r="AW131" s="281"/>
      <c r="AX131" s="802" t="s">
        <v>493</v>
      </c>
      <c r="AY131" s="803"/>
      <c r="AZ131" s="803"/>
      <c r="BA131" s="803"/>
      <c r="BB131" s="803"/>
      <c r="BC131" s="803"/>
      <c r="BD131" s="803"/>
      <c r="BE131" s="804"/>
      <c r="BF131" s="805" t="s">
        <v>486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c r="A132" s="811" t="s">
        <v>494</v>
      </c>
      <c r="B132" s="812"/>
      <c r="C132" s="812"/>
      <c r="D132" s="812"/>
      <c r="E132" s="812"/>
      <c r="F132" s="812"/>
      <c r="G132" s="812"/>
      <c r="H132" s="812"/>
      <c r="I132" s="812"/>
      <c r="J132" s="812"/>
      <c r="K132" s="812"/>
      <c r="L132" s="812"/>
      <c r="M132" s="812"/>
      <c r="N132" s="812"/>
      <c r="O132" s="812"/>
      <c r="P132" s="812"/>
      <c r="Q132" s="812"/>
      <c r="R132" s="812"/>
      <c r="S132" s="812"/>
      <c r="T132" s="812"/>
      <c r="U132" s="812"/>
      <c r="V132" s="815" t="s">
        <v>495</v>
      </c>
      <c r="W132" s="815"/>
      <c r="X132" s="815"/>
      <c r="Y132" s="815"/>
      <c r="Z132" s="816"/>
      <c r="AA132" s="817">
        <v>3.6025654629999999</v>
      </c>
      <c r="AB132" s="818"/>
      <c r="AC132" s="818"/>
      <c r="AD132" s="818"/>
      <c r="AE132" s="819"/>
      <c r="AF132" s="820">
        <v>3.4787054419999999</v>
      </c>
      <c r="AG132" s="818"/>
      <c r="AH132" s="818"/>
      <c r="AI132" s="818"/>
      <c r="AJ132" s="819"/>
      <c r="AK132" s="820">
        <v>4.5537640320000001</v>
      </c>
      <c r="AL132" s="818"/>
      <c r="AM132" s="818"/>
      <c r="AN132" s="818"/>
      <c r="AO132" s="819"/>
      <c r="AP132" s="821"/>
      <c r="AQ132" s="822"/>
      <c r="AR132" s="822"/>
      <c r="AS132" s="822"/>
      <c r="AT132" s="823"/>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c r="A133" s="813"/>
      <c r="B133" s="814"/>
      <c r="C133" s="814"/>
      <c r="D133" s="814"/>
      <c r="E133" s="814"/>
      <c r="F133" s="814"/>
      <c r="G133" s="814"/>
      <c r="H133" s="814"/>
      <c r="I133" s="814"/>
      <c r="J133" s="814"/>
      <c r="K133" s="814"/>
      <c r="L133" s="814"/>
      <c r="M133" s="814"/>
      <c r="N133" s="814"/>
      <c r="O133" s="814"/>
      <c r="P133" s="814"/>
      <c r="Q133" s="814"/>
      <c r="R133" s="814"/>
      <c r="S133" s="814"/>
      <c r="T133" s="814"/>
      <c r="U133" s="814"/>
      <c r="V133" s="794" t="s">
        <v>496</v>
      </c>
      <c r="W133" s="794"/>
      <c r="X133" s="794"/>
      <c r="Y133" s="794"/>
      <c r="Z133" s="795"/>
      <c r="AA133" s="796">
        <v>3.4</v>
      </c>
      <c r="AB133" s="797"/>
      <c r="AC133" s="797"/>
      <c r="AD133" s="797"/>
      <c r="AE133" s="798"/>
      <c r="AF133" s="796">
        <v>3.4</v>
      </c>
      <c r="AG133" s="797"/>
      <c r="AH133" s="797"/>
      <c r="AI133" s="797"/>
      <c r="AJ133" s="798"/>
      <c r="AK133" s="796">
        <v>3.8</v>
      </c>
      <c r="AL133" s="797"/>
      <c r="AM133" s="797"/>
      <c r="AN133" s="797"/>
      <c r="AO133" s="798"/>
      <c r="AP133" s="799"/>
      <c r="AQ133" s="800"/>
      <c r="AR133" s="800"/>
      <c r="AS133" s="800"/>
      <c r="AT133" s="801"/>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sheetData>
  <sheetProtection algorithmName="SHA-512" hashValue="cr29sHrHTG1qnyFem/hJXrriDABV3zvCNbBMuOTJz+GwmlZMBhupf+Jj6YsdTbZgFrY/S0u0dHnaoad0lLSFLg==" saltValue="qUvKMMJofRZf+fJ7gHCd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election activeCell="CT9" sqref="CT9"/>
    </sheetView>
  </sheetViews>
  <sheetFormatPr defaultColWidth="0" defaultRowHeight="13.5" customHeight="1" zeroHeight="1"/>
  <cols>
    <col min="1" max="120" width="2.75" style="288" customWidth="1"/>
    <col min="121" max="121" width="0" style="287" hidden="1" customWidth="1"/>
    <col min="122" max="16384" width="9" style="287" hidden="1"/>
  </cols>
  <sheetData>
    <row r="1" spans="1:120">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row r="3" spans="1:120"/>
    <row r="4" spans="1:120"/>
    <row r="5" spans="1:120"/>
    <row r="6" spans="1:120"/>
    <row r="7" spans="1:120"/>
    <row r="8" spans="1:120"/>
    <row r="9" spans="1:120"/>
    <row r="10" spans="1:120"/>
    <row r="11" spans="1:120"/>
    <row r="12" spans="1:120"/>
    <row r="13" spans="1:120"/>
    <row r="14" spans="1:120"/>
    <row r="15" spans="1:120"/>
    <row r="16" spans="1:120">
      <c r="DP16" s="287"/>
    </row>
    <row r="17" spans="119:120">
      <c r="DP17" s="287"/>
    </row>
    <row r="18" spans="119:120"/>
    <row r="19" spans="119:120"/>
    <row r="20" spans="119:120">
      <c r="DO20" s="287"/>
      <c r="DP20" s="287"/>
    </row>
    <row r="21" spans="119:120">
      <c r="DP21" s="287"/>
    </row>
    <row r="22" spans="119:120"/>
    <row r="23" spans="119:120">
      <c r="DO23" s="287"/>
      <c r="DP23" s="287"/>
    </row>
    <row r="24" spans="119:120">
      <c r="DP24" s="287"/>
    </row>
    <row r="25" spans="119:120">
      <c r="DP25" s="287"/>
    </row>
    <row r="26" spans="119:120">
      <c r="DO26" s="287"/>
      <c r="DP26" s="287"/>
    </row>
    <row r="27" spans="119:120"/>
    <row r="28" spans="119:120">
      <c r="DO28" s="287"/>
      <c r="DP28" s="287"/>
    </row>
    <row r="29" spans="119:120">
      <c r="DP29" s="287"/>
    </row>
    <row r="30" spans="119:120"/>
    <row r="31" spans="119:120">
      <c r="DO31" s="287"/>
      <c r="DP31" s="287"/>
    </row>
    <row r="32" spans="119:120"/>
    <row r="33" spans="98:120">
      <c r="DO33" s="287"/>
      <c r="DP33" s="287"/>
    </row>
    <row r="34" spans="98:120">
      <c r="DM34" s="287"/>
    </row>
    <row r="35" spans="98:120">
      <c r="CT35" s="287"/>
      <c r="CU35" s="287"/>
      <c r="CV35" s="287"/>
      <c r="CY35" s="287"/>
      <c r="CZ35" s="287"/>
      <c r="DA35" s="287"/>
      <c r="DD35" s="287"/>
      <c r="DE35" s="287"/>
      <c r="DF35" s="287"/>
      <c r="DI35" s="287"/>
      <c r="DJ35" s="287"/>
      <c r="DK35" s="287"/>
      <c r="DM35" s="287"/>
      <c r="DN35" s="287"/>
      <c r="DO35" s="287"/>
      <c r="DP35" s="287"/>
    </row>
    <row r="36" spans="98:120"/>
    <row r="37" spans="98:120">
      <c r="CW37" s="287"/>
      <c r="DB37" s="287"/>
      <c r="DG37" s="287"/>
      <c r="DL37" s="287"/>
      <c r="DP37" s="287"/>
    </row>
    <row r="38" spans="98:120">
      <c r="CT38" s="287"/>
      <c r="CU38" s="287"/>
      <c r="CV38" s="287"/>
      <c r="CW38" s="287"/>
      <c r="CY38" s="287"/>
      <c r="CZ38" s="287"/>
      <c r="DA38" s="287"/>
      <c r="DB38" s="287"/>
      <c r="DD38" s="287"/>
      <c r="DE38" s="287"/>
      <c r="DF38" s="287"/>
      <c r="DG38" s="287"/>
      <c r="DI38" s="287"/>
      <c r="DJ38" s="287"/>
      <c r="DK38" s="287"/>
      <c r="DL38" s="287"/>
      <c r="DN38" s="287"/>
      <c r="DO38" s="287"/>
      <c r="DP38" s="287"/>
    </row>
    <row r="39" spans="98:120"/>
    <row r="40" spans="98:120"/>
    <row r="41" spans="98:120"/>
    <row r="42" spans="98:120"/>
    <row r="43" spans="98:120"/>
    <row r="44" spans="98:120"/>
    <row r="45" spans="98:120"/>
    <row r="46" spans="98:120"/>
    <row r="47" spans="98:120"/>
    <row r="48" spans="98:120"/>
    <row r="49" spans="22:120">
      <c r="DN49" s="287"/>
      <c r="DO49" s="287"/>
      <c r="DP49" s="28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7"/>
      <c r="CS63" s="287"/>
      <c r="CX63" s="287"/>
      <c r="DC63" s="287"/>
      <c r="DH63" s="287"/>
    </row>
    <row r="64" spans="22:120">
      <c r="V64" s="287"/>
    </row>
    <row r="65" spans="15:120">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c r="Q66" s="287"/>
      <c r="S66" s="287"/>
      <c r="U66" s="287"/>
      <c r="DM66" s="287"/>
    </row>
    <row r="67" spans="15:120">
      <c r="O67" s="287"/>
      <c r="P67" s="287"/>
      <c r="R67" s="287"/>
      <c r="T67" s="287"/>
      <c r="Y67" s="287"/>
      <c r="CT67" s="287"/>
      <c r="CV67" s="287"/>
      <c r="CW67" s="287"/>
      <c r="CY67" s="287"/>
      <c r="DA67" s="287"/>
      <c r="DB67" s="287"/>
      <c r="DD67" s="287"/>
      <c r="DF67" s="287"/>
      <c r="DG67" s="287"/>
      <c r="DI67" s="287"/>
      <c r="DK67" s="287"/>
      <c r="DL67" s="287"/>
      <c r="DN67" s="287"/>
      <c r="DO67" s="287"/>
      <c r="DP67" s="287"/>
    </row>
    <row r="68" spans="15:120"/>
    <row r="69" spans="15:120"/>
    <row r="70" spans="15:120"/>
    <row r="71" spans="15:120"/>
    <row r="72" spans="15:120">
      <c r="DP72" s="287"/>
    </row>
    <row r="73" spans="15:120">
      <c r="DP73" s="28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7"/>
      <c r="CX96" s="287"/>
      <c r="DC96" s="287"/>
      <c r="DH96" s="287"/>
    </row>
    <row r="97" spans="24:120">
      <c r="CS97" s="287"/>
      <c r="CX97" s="287"/>
      <c r="DC97" s="287"/>
      <c r="DH97" s="287"/>
      <c r="DP97" s="288" t="s">
        <v>497</v>
      </c>
    </row>
    <row r="98" spans="24:120" hidden="1">
      <c r="CS98" s="287"/>
      <c r="CX98" s="287"/>
      <c r="DC98" s="287"/>
      <c r="DH98" s="287"/>
    </row>
    <row r="99" spans="24:120" hidden="1">
      <c r="CS99" s="287"/>
      <c r="CX99" s="287"/>
      <c r="DC99" s="287"/>
      <c r="DH99" s="287"/>
    </row>
    <row r="100" spans="24:120" hidden="1"/>
    <row r="101" spans="24:120" ht="12" hidden="1" customHeight="1">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c r="CU102" s="287"/>
      <c r="CZ102" s="287"/>
      <c r="DE102" s="287"/>
      <c r="DJ102" s="287"/>
      <c r="DM102" s="287"/>
    </row>
    <row r="103" spans="24:120" hidden="1">
      <c r="CT103" s="287"/>
      <c r="CV103" s="287"/>
      <c r="CW103" s="287"/>
      <c r="CY103" s="287"/>
      <c r="DA103" s="287"/>
      <c r="DB103" s="287"/>
      <c r="DD103" s="287"/>
      <c r="DF103" s="287"/>
      <c r="DG103" s="287"/>
      <c r="DI103" s="287"/>
      <c r="DK103" s="287"/>
      <c r="DL103" s="287"/>
      <c r="DM103" s="287"/>
      <c r="DN103" s="287"/>
      <c r="DO103" s="287"/>
      <c r="DP103" s="287"/>
    </row>
    <row r="104" spans="24:120" hidden="1">
      <c r="CV104" s="287"/>
      <c r="CW104" s="287"/>
      <c r="DA104" s="287"/>
      <c r="DB104" s="287"/>
      <c r="DF104" s="287"/>
      <c r="DG104" s="287"/>
      <c r="DK104" s="287"/>
      <c r="DL104" s="287"/>
      <c r="DN104" s="287"/>
      <c r="DO104" s="287"/>
      <c r="DP104" s="287"/>
    </row>
    <row r="105" spans="24:120" ht="12.75" hidden="1" customHeight="1"/>
    <row r="106" spans="24:120" hidden="1"/>
    <row r="107" spans="24:120" hidden="1"/>
    <row r="108" spans="24:120" hidden="1"/>
    <row r="109" spans="24:120" hidden="1"/>
    <row r="110" spans="24:120" hidden="1"/>
  </sheetData>
  <sheetProtection algorithmName="SHA-512" hashValue="ombudFS0Omiq9C3H9FVRZuiWwtRdlxi/tWVkr7vEwaYBvbT5gS4y3UdyorH2C2VKs11scXY1fPvTzwDVPACnCA==" saltValue="jjRI+Qq3znFnvFIH/Mq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37" zoomScaleNormal="100" zoomScaleSheetLayoutView="55" workbookViewId="0">
      <selection activeCell="CT9" sqref="CT9:DA9"/>
    </sheetView>
  </sheetViews>
  <sheetFormatPr defaultColWidth="0" defaultRowHeight="13.5" customHeight="1" zeroHeight="1"/>
  <cols>
    <col min="1" max="116" width="2.625" style="288" customWidth="1"/>
    <col min="117" max="16384" width="9" style="287" hidden="1"/>
  </cols>
  <sheetData>
    <row r="1" spans="2:116">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row r="3" spans="2:116"/>
    <row r="4" spans="2:116">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row r="7" spans="2:116"/>
    <row r="8" spans="2:116"/>
    <row r="9" spans="2:116"/>
    <row r="10" spans="2:116"/>
    <row r="11" spans="2:116"/>
    <row r="12" spans="2:116"/>
    <row r="13" spans="2:116"/>
    <row r="14" spans="2:116"/>
    <row r="15" spans="2:116"/>
    <row r="16" spans="2:116"/>
    <row r="17" spans="9:116"/>
    <row r="18" spans="9:11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row r="20" spans="9:116"/>
    <row r="21" spans="9:116">
      <c r="DL21" s="287"/>
    </row>
    <row r="22" spans="9:116">
      <c r="DI22" s="287"/>
      <c r="DJ22" s="287"/>
      <c r="DK22" s="287"/>
      <c r="DL22" s="287"/>
    </row>
    <row r="23" spans="9:116">
      <c r="CY23" s="287"/>
      <c r="CZ23" s="287"/>
      <c r="DA23" s="287"/>
      <c r="DB23" s="287"/>
      <c r="DC23" s="287"/>
      <c r="DD23" s="287"/>
      <c r="DE23" s="287"/>
      <c r="DF23" s="287"/>
      <c r="DG23" s="287"/>
      <c r="DH23" s="287"/>
      <c r="DI23" s="287"/>
      <c r="DJ23" s="287"/>
      <c r="DK23" s="287"/>
      <c r="DL23" s="287"/>
    </row>
    <row r="24" spans="9:116"/>
    <row r="25" spans="9:116"/>
    <row r="26" spans="9:116"/>
    <row r="27" spans="9:116"/>
    <row r="28" spans="9:116"/>
    <row r="29" spans="9:116"/>
    <row r="30" spans="9:116"/>
    <row r="31" spans="9:116"/>
    <row r="32" spans="9:116"/>
    <row r="33" spans="15:116"/>
    <row r="34" spans="15:116"/>
    <row r="35" spans="15:116">
      <c r="CZ35" s="287"/>
      <c r="DA35" s="287"/>
      <c r="DB35" s="287"/>
      <c r="DC35" s="287"/>
      <c r="DD35" s="287"/>
      <c r="DE35" s="287"/>
      <c r="DF35" s="287"/>
      <c r="DG35" s="287"/>
      <c r="DH35" s="287"/>
      <c r="DI35" s="287"/>
      <c r="DJ35" s="287"/>
      <c r="DK35" s="287"/>
      <c r="DL35" s="287"/>
    </row>
    <row r="36" spans="15:116"/>
    <row r="37" spans="15:116">
      <c r="DL37" s="287"/>
    </row>
    <row r="38" spans="15:116">
      <c r="DI38" s="287"/>
      <c r="DJ38" s="287"/>
      <c r="DK38" s="287"/>
      <c r="DL38" s="287"/>
    </row>
    <row r="39" spans="15:116"/>
    <row r="40" spans="15:116"/>
    <row r="41" spans="15:116"/>
    <row r="42" spans="15:116"/>
    <row r="43" spans="15:116">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c r="DL44" s="287"/>
    </row>
    <row r="45" spans="15:116"/>
    <row r="46" spans="15:116">
      <c r="DA46" s="287"/>
      <c r="DB46" s="287"/>
      <c r="DC46" s="287"/>
      <c r="DD46" s="287"/>
      <c r="DE46" s="287"/>
      <c r="DF46" s="287"/>
      <c r="DG46" s="287"/>
      <c r="DH46" s="287"/>
      <c r="DI46" s="287"/>
      <c r="DJ46" s="287"/>
      <c r="DK46" s="287"/>
      <c r="DL46" s="287"/>
    </row>
    <row r="47" spans="15:116"/>
    <row r="48" spans="15:116"/>
    <row r="49" spans="104:116"/>
    <row r="50" spans="104:116">
      <c r="CZ50" s="287"/>
      <c r="DA50" s="287"/>
      <c r="DB50" s="287"/>
      <c r="DC50" s="287"/>
      <c r="DD50" s="287"/>
      <c r="DE50" s="287"/>
      <c r="DF50" s="287"/>
      <c r="DG50" s="287"/>
      <c r="DH50" s="287"/>
      <c r="DI50" s="287"/>
      <c r="DJ50" s="287"/>
      <c r="DK50" s="287"/>
      <c r="DL50" s="287"/>
    </row>
    <row r="51" spans="104:116"/>
    <row r="52" spans="104:116"/>
    <row r="53" spans="104:116">
      <c r="DL53" s="28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7"/>
      <c r="DD67" s="287"/>
      <c r="DE67" s="287"/>
      <c r="DF67" s="287"/>
      <c r="DG67" s="287"/>
      <c r="DH67" s="287"/>
      <c r="DI67" s="287"/>
      <c r="DJ67" s="287"/>
      <c r="DK67" s="287"/>
      <c r="DL67" s="28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DkwgdRETLIUSjEPVTCD9j4rFNORzCEFhx1pev/12k++MuK9WfyJTK3pfl9tLzVOP9HXxnAAmPhznZerQgUD6g==" saltValue="at/bnh78LftCclF3hgyg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43" workbookViewId="0">
      <selection activeCell="CT9" sqref="CT9:DA9"/>
    </sheetView>
  </sheetViews>
  <sheetFormatPr defaultColWidth="0" defaultRowHeight="13.5" customHeight="1" zeroHeight="1"/>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c r="AS1" s="290"/>
      <c r="AT1" s="290"/>
    </row>
    <row r="2" spans="1:46">
      <c r="AS2" s="290"/>
      <c r="AT2" s="290"/>
    </row>
    <row r="3" spans="1:46">
      <c r="AS3" s="290"/>
      <c r="AT3" s="290"/>
    </row>
    <row r="4" spans="1:46">
      <c r="AS4" s="290"/>
      <c r="AT4" s="290"/>
    </row>
    <row r="5" spans="1:46" ht="17.25">
      <c r="A5" s="291" t="s">
        <v>498</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499</v>
      </c>
      <c r="AL6" s="295"/>
      <c r="AM6" s="295"/>
      <c r="AN6" s="295"/>
      <c r="AO6" s="290"/>
      <c r="AP6" s="290"/>
      <c r="AQ6" s="290"/>
      <c r="AR6" s="290"/>
    </row>
    <row r="7" spans="1:46">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09" t="s">
        <v>500</v>
      </c>
      <c r="AP7" s="300"/>
      <c r="AQ7" s="301" t="s">
        <v>501</v>
      </c>
      <c r="AR7" s="302"/>
    </row>
    <row r="8" spans="1:46">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0"/>
      <c r="AP8" s="306" t="s">
        <v>502</v>
      </c>
      <c r="AQ8" s="307" t="s">
        <v>503</v>
      </c>
      <c r="AR8" s="308" t="s">
        <v>504</v>
      </c>
    </row>
    <row r="9" spans="1:46">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23" t="s">
        <v>505</v>
      </c>
      <c r="AL9" s="1224"/>
      <c r="AM9" s="1224"/>
      <c r="AN9" s="1225"/>
      <c r="AO9" s="309">
        <v>1600781</v>
      </c>
      <c r="AP9" s="309">
        <v>80478</v>
      </c>
      <c r="AQ9" s="310">
        <v>63072</v>
      </c>
      <c r="AR9" s="311">
        <v>27.6</v>
      </c>
    </row>
    <row r="10" spans="1:46">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23" t="s">
        <v>506</v>
      </c>
      <c r="AL10" s="1224"/>
      <c r="AM10" s="1224"/>
      <c r="AN10" s="1225"/>
      <c r="AO10" s="312">
        <v>273987</v>
      </c>
      <c r="AP10" s="312">
        <v>13774</v>
      </c>
      <c r="AQ10" s="313">
        <v>6862</v>
      </c>
      <c r="AR10" s="314">
        <v>100.7</v>
      </c>
    </row>
    <row r="11" spans="1:46" ht="13.5" customHeight="1">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23" t="s">
        <v>507</v>
      </c>
      <c r="AL11" s="1224"/>
      <c r="AM11" s="1224"/>
      <c r="AN11" s="1225"/>
      <c r="AO11" s="312">
        <v>251646</v>
      </c>
      <c r="AP11" s="312">
        <v>12651</v>
      </c>
      <c r="AQ11" s="313">
        <v>9054</v>
      </c>
      <c r="AR11" s="314">
        <v>39.700000000000003</v>
      </c>
    </row>
    <row r="12" spans="1:46" ht="13.5" customHeight="1">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23" t="s">
        <v>508</v>
      </c>
      <c r="AL12" s="1224"/>
      <c r="AM12" s="1224"/>
      <c r="AN12" s="1225"/>
      <c r="AO12" s="312">
        <v>74684</v>
      </c>
      <c r="AP12" s="312">
        <v>3755</v>
      </c>
      <c r="AQ12" s="313">
        <v>361</v>
      </c>
      <c r="AR12" s="314">
        <v>940.2</v>
      </c>
    </row>
    <row r="13" spans="1:46" ht="13.5" customHeight="1">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23" t="s">
        <v>509</v>
      </c>
      <c r="AL13" s="1224"/>
      <c r="AM13" s="1224"/>
      <c r="AN13" s="1225"/>
      <c r="AO13" s="312" t="s">
        <v>510</v>
      </c>
      <c r="AP13" s="312" t="s">
        <v>510</v>
      </c>
      <c r="AQ13" s="313" t="s">
        <v>510</v>
      </c>
      <c r="AR13" s="314" t="s">
        <v>510</v>
      </c>
    </row>
    <row r="14" spans="1:46" ht="13.5" customHeight="1">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23" t="s">
        <v>511</v>
      </c>
      <c r="AL14" s="1224"/>
      <c r="AM14" s="1224"/>
      <c r="AN14" s="1225"/>
      <c r="AO14" s="312">
        <v>89096</v>
      </c>
      <c r="AP14" s="312">
        <v>4479</v>
      </c>
      <c r="AQ14" s="313">
        <v>2718</v>
      </c>
      <c r="AR14" s="314">
        <v>64.8</v>
      </c>
    </row>
    <row r="15" spans="1:46" ht="13.5" customHeight="1">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23" t="s">
        <v>512</v>
      </c>
      <c r="AL15" s="1224"/>
      <c r="AM15" s="1224"/>
      <c r="AN15" s="1225"/>
      <c r="AO15" s="312">
        <v>41000</v>
      </c>
      <c r="AP15" s="312">
        <v>2061</v>
      </c>
      <c r="AQ15" s="313">
        <v>1384</v>
      </c>
      <c r="AR15" s="314">
        <v>48.9</v>
      </c>
    </row>
    <row r="16" spans="1:46">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26" t="s">
        <v>513</v>
      </c>
      <c r="AL16" s="1227"/>
      <c r="AM16" s="1227"/>
      <c r="AN16" s="1228"/>
      <c r="AO16" s="312">
        <v>-162714</v>
      </c>
      <c r="AP16" s="312">
        <v>-8180</v>
      </c>
      <c r="AQ16" s="313">
        <v>-5449</v>
      </c>
      <c r="AR16" s="314">
        <v>50.1</v>
      </c>
    </row>
    <row r="17" spans="1:46">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26" t="s">
        <v>186</v>
      </c>
      <c r="AL17" s="1227"/>
      <c r="AM17" s="1227"/>
      <c r="AN17" s="1228"/>
      <c r="AO17" s="312">
        <v>2168480</v>
      </c>
      <c r="AP17" s="312">
        <v>109018</v>
      </c>
      <c r="AQ17" s="313">
        <v>78003</v>
      </c>
      <c r="AR17" s="314">
        <v>39.799999999999997</v>
      </c>
    </row>
    <row r="18" spans="1:46">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514</v>
      </c>
      <c r="AL19" s="290"/>
      <c r="AM19" s="290"/>
      <c r="AN19" s="290"/>
      <c r="AO19" s="290"/>
      <c r="AP19" s="290"/>
      <c r="AQ19" s="290"/>
      <c r="AR19" s="290"/>
    </row>
    <row r="20" spans="1:46">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515</v>
      </c>
      <c r="AP20" s="320" t="s">
        <v>516</v>
      </c>
      <c r="AQ20" s="321" t="s">
        <v>517</v>
      </c>
      <c r="AR20" s="322"/>
    </row>
    <row r="21" spans="1:46" s="328" customFormat="1">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20" t="s">
        <v>518</v>
      </c>
      <c r="AL21" s="1221"/>
      <c r="AM21" s="1221"/>
      <c r="AN21" s="1222"/>
      <c r="AO21" s="324">
        <v>8.0399999999999991</v>
      </c>
      <c r="AP21" s="325">
        <v>7.51</v>
      </c>
      <c r="AQ21" s="326">
        <v>0.53</v>
      </c>
      <c r="AR21" s="295"/>
      <c r="AS21" s="327"/>
      <c r="AT21" s="323"/>
    </row>
    <row r="22" spans="1:46" s="328" customFormat="1">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20" t="s">
        <v>519</v>
      </c>
      <c r="AL22" s="1221"/>
      <c r="AM22" s="1221"/>
      <c r="AN22" s="1222"/>
      <c r="AO22" s="329">
        <v>97.9</v>
      </c>
      <c r="AP22" s="330">
        <v>97.1</v>
      </c>
      <c r="AQ22" s="331">
        <v>0.8</v>
      </c>
      <c r="AR22" s="315"/>
      <c r="AS22" s="327"/>
      <c r="AT22" s="323"/>
    </row>
    <row r="23" spans="1:46" s="328" customFormat="1">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c r="A26" s="295" t="s">
        <v>520</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c r="A27" s="336"/>
      <c r="AO27" s="290"/>
      <c r="AP27" s="290"/>
      <c r="AQ27" s="290"/>
      <c r="AR27" s="290"/>
      <c r="AS27" s="290"/>
      <c r="AT27" s="290"/>
    </row>
    <row r="28" spans="1:46" ht="17.25">
      <c r="A28" s="291" t="s">
        <v>521</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522</v>
      </c>
      <c r="AL29" s="295"/>
      <c r="AM29" s="295"/>
      <c r="AN29" s="295"/>
      <c r="AO29" s="290"/>
      <c r="AP29" s="290"/>
      <c r="AQ29" s="290"/>
      <c r="AR29" s="290"/>
      <c r="AS29" s="338"/>
    </row>
    <row r="30" spans="1:46">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09" t="s">
        <v>500</v>
      </c>
      <c r="AP30" s="300"/>
      <c r="AQ30" s="301" t="s">
        <v>501</v>
      </c>
      <c r="AR30" s="302"/>
    </row>
    <row r="31" spans="1:46">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0"/>
      <c r="AP31" s="306" t="s">
        <v>502</v>
      </c>
      <c r="AQ31" s="307" t="s">
        <v>503</v>
      </c>
      <c r="AR31" s="308" t="s">
        <v>504</v>
      </c>
    </row>
    <row r="32" spans="1:46" ht="27" customHeight="1">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11" t="s">
        <v>523</v>
      </c>
      <c r="AL32" s="1212"/>
      <c r="AM32" s="1212"/>
      <c r="AN32" s="1213"/>
      <c r="AO32" s="339">
        <v>963290</v>
      </c>
      <c r="AP32" s="339">
        <v>48428</v>
      </c>
      <c r="AQ32" s="340">
        <v>34855</v>
      </c>
      <c r="AR32" s="341">
        <v>38.9</v>
      </c>
    </row>
    <row r="33" spans="1:46" ht="13.5" customHeight="1">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11" t="s">
        <v>524</v>
      </c>
      <c r="AL33" s="1212"/>
      <c r="AM33" s="1212"/>
      <c r="AN33" s="1213"/>
      <c r="AO33" s="339" t="s">
        <v>510</v>
      </c>
      <c r="AP33" s="339" t="s">
        <v>510</v>
      </c>
      <c r="AQ33" s="340" t="s">
        <v>510</v>
      </c>
      <c r="AR33" s="341" t="s">
        <v>510</v>
      </c>
    </row>
    <row r="34" spans="1:46" ht="27" customHeight="1">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11" t="s">
        <v>525</v>
      </c>
      <c r="AL34" s="1212"/>
      <c r="AM34" s="1212"/>
      <c r="AN34" s="1213"/>
      <c r="AO34" s="339" t="s">
        <v>510</v>
      </c>
      <c r="AP34" s="339" t="s">
        <v>510</v>
      </c>
      <c r="AQ34" s="340" t="s">
        <v>510</v>
      </c>
      <c r="AR34" s="341" t="s">
        <v>510</v>
      </c>
    </row>
    <row r="35" spans="1:46" ht="27" customHeight="1">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11" t="s">
        <v>526</v>
      </c>
      <c r="AL35" s="1212"/>
      <c r="AM35" s="1212"/>
      <c r="AN35" s="1213"/>
      <c r="AO35" s="339">
        <v>244376</v>
      </c>
      <c r="AP35" s="339">
        <v>12286</v>
      </c>
      <c r="AQ35" s="340">
        <v>15141</v>
      </c>
      <c r="AR35" s="341">
        <v>-18.899999999999999</v>
      </c>
    </row>
    <row r="36" spans="1:46" ht="27" customHeight="1">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11" t="s">
        <v>527</v>
      </c>
      <c r="AL36" s="1212"/>
      <c r="AM36" s="1212"/>
      <c r="AN36" s="1213"/>
      <c r="AO36" s="339">
        <v>913</v>
      </c>
      <c r="AP36" s="339">
        <v>46</v>
      </c>
      <c r="AQ36" s="340">
        <v>2517</v>
      </c>
      <c r="AR36" s="341">
        <v>-98.2</v>
      </c>
    </row>
    <row r="37" spans="1:46" ht="13.5" customHeight="1">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11" t="s">
        <v>528</v>
      </c>
      <c r="AL37" s="1212"/>
      <c r="AM37" s="1212"/>
      <c r="AN37" s="1213"/>
      <c r="AO37" s="339">
        <v>47025</v>
      </c>
      <c r="AP37" s="339">
        <v>2364</v>
      </c>
      <c r="AQ37" s="340">
        <v>522</v>
      </c>
      <c r="AR37" s="341">
        <v>352.9</v>
      </c>
    </row>
    <row r="38" spans="1:46" ht="27" customHeight="1">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14" t="s">
        <v>529</v>
      </c>
      <c r="AL38" s="1215"/>
      <c r="AM38" s="1215"/>
      <c r="AN38" s="1216"/>
      <c r="AO38" s="342" t="s">
        <v>510</v>
      </c>
      <c r="AP38" s="342" t="s">
        <v>510</v>
      </c>
      <c r="AQ38" s="343">
        <v>1</v>
      </c>
      <c r="AR38" s="331" t="s">
        <v>510</v>
      </c>
      <c r="AS38" s="338"/>
    </row>
    <row r="39" spans="1:46">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14" t="s">
        <v>530</v>
      </c>
      <c r="AL39" s="1215"/>
      <c r="AM39" s="1215"/>
      <c r="AN39" s="1216"/>
      <c r="AO39" s="339">
        <v>-30801</v>
      </c>
      <c r="AP39" s="339">
        <v>-1548</v>
      </c>
      <c r="AQ39" s="340">
        <v>-2915</v>
      </c>
      <c r="AR39" s="341">
        <v>-46.9</v>
      </c>
      <c r="AS39" s="338"/>
    </row>
    <row r="40" spans="1:46" ht="27" customHeight="1">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11" t="s">
        <v>531</v>
      </c>
      <c r="AL40" s="1212"/>
      <c r="AM40" s="1212"/>
      <c r="AN40" s="1213"/>
      <c r="AO40" s="339">
        <v>-966586</v>
      </c>
      <c r="AP40" s="339">
        <v>-48594</v>
      </c>
      <c r="AQ40" s="340">
        <v>-35363</v>
      </c>
      <c r="AR40" s="341">
        <v>37.4</v>
      </c>
      <c r="AS40" s="338"/>
    </row>
    <row r="41" spans="1:46">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17" t="s">
        <v>299</v>
      </c>
      <c r="AL41" s="1218"/>
      <c r="AM41" s="1218"/>
      <c r="AN41" s="1219"/>
      <c r="AO41" s="339">
        <v>258217</v>
      </c>
      <c r="AP41" s="339">
        <v>12982</v>
      </c>
      <c r="AQ41" s="340">
        <v>14758</v>
      </c>
      <c r="AR41" s="341">
        <v>-12</v>
      </c>
      <c r="AS41" s="338"/>
    </row>
    <row r="42" spans="1:46">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532</v>
      </c>
      <c r="AL42" s="290"/>
      <c r="AM42" s="290"/>
      <c r="AN42" s="290"/>
      <c r="AO42" s="290"/>
      <c r="AP42" s="290"/>
      <c r="AQ42" s="315"/>
      <c r="AR42" s="315"/>
      <c r="AS42" s="338"/>
    </row>
    <row r="43" spans="1:46">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c r="A47" s="348" t="s">
        <v>533</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534</v>
      </c>
      <c r="AL48" s="349"/>
      <c r="AM48" s="349"/>
      <c r="AN48" s="349"/>
      <c r="AO48" s="349"/>
      <c r="AP48" s="349"/>
      <c r="AQ48" s="350"/>
      <c r="AR48" s="349"/>
    </row>
    <row r="49" spans="1:44" ht="13.5" customHeight="1">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04" t="s">
        <v>500</v>
      </c>
      <c r="AN49" s="1206" t="s">
        <v>535</v>
      </c>
      <c r="AO49" s="1207"/>
      <c r="AP49" s="1207"/>
      <c r="AQ49" s="1207"/>
      <c r="AR49" s="1208"/>
    </row>
    <row r="50" spans="1:44">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05"/>
      <c r="AN50" s="355" t="s">
        <v>536</v>
      </c>
      <c r="AO50" s="356" t="s">
        <v>537</v>
      </c>
      <c r="AP50" s="357" t="s">
        <v>538</v>
      </c>
      <c r="AQ50" s="358" t="s">
        <v>539</v>
      </c>
      <c r="AR50" s="359" t="s">
        <v>540</v>
      </c>
    </row>
    <row r="51" spans="1:44">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541</v>
      </c>
      <c r="AL51" s="352"/>
      <c r="AM51" s="360">
        <v>1717601</v>
      </c>
      <c r="AN51" s="361">
        <v>81744</v>
      </c>
      <c r="AO51" s="362">
        <v>-9.6999999999999993</v>
      </c>
      <c r="AP51" s="363">
        <v>53292</v>
      </c>
      <c r="AQ51" s="364">
        <v>0</v>
      </c>
      <c r="AR51" s="365">
        <v>-9.6999999999999993</v>
      </c>
    </row>
    <row r="52" spans="1:44">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542</v>
      </c>
      <c r="AM52" s="368">
        <v>1511664</v>
      </c>
      <c r="AN52" s="369">
        <v>71943</v>
      </c>
      <c r="AO52" s="370">
        <v>56.8</v>
      </c>
      <c r="AP52" s="371">
        <v>28900</v>
      </c>
      <c r="AQ52" s="372">
        <v>18.899999999999999</v>
      </c>
      <c r="AR52" s="373">
        <v>37.9</v>
      </c>
    </row>
    <row r="53" spans="1:44">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543</v>
      </c>
      <c r="AL53" s="352"/>
      <c r="AM53" s="360">
        <v>3121267</v>
      </c>
      <c r="AN53" s="361">
        <v>150176</v>
      </c>
      <c r="AO53" s="362">
        <v>83.7</v>
      </c>
      <c r="AP53" s="363">
        <v>56894</v>
      </c>
      <c r="AQ53" s="364">
        <v>6.8</v>
      </c>
      <c r="AR53" s="365">
        <v>76.900000000000006</v>
      </c>
    </row>
    <row r="54" spans="1:44">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542</v>
      </c>
      <c r="AM54" s="368">
        <v>2603022</v>
      </c>
      <c r="AN54" s="369">
        <v>125242</v>
      </c>
      <c r="AO54" s="370">
        <v>74.099999999999994</v>
      </c>
      <c r="AP54" s="371">
        <v>32548</v>
      </c>
      <c r="AQ54" s="372">
        <v>12.6</v>
      </c>
      <c r="AR54" s="373">
        <v>61.5</v>
      </c>
    </row>
    <row r="55" spans="1:44">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544</v>
      </c>
      <c r="AL55" s="352"/>
      <c r="AM55" s="360">
        <v>2225582</v>
      </c>
      <c r="AN55" s="361">
        <v>108809</v>
      </c>
      <c r="AO55" s="362">
        <v>-27.5</v>
      </c>
      <c r="AP55" s="363">
        <v>57122</v>
      </c>
      <c r="AQ55" s="364">
        <v>0.4</v>
      </c>
      <c r="AR55" s="365">
        <v>-27.9</v>
      </c>
    </row>
    <row r="56" spans="1:44">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542</v>
      </c>
      <c r="AM56" s="368">
        <v>1642214</v>
      </c>
      <c r="AN56" s="369">
        <v>80288</v>
      </c>
      <c r="AO56" s="370">
        <v>-35.9</v>
      </c>
      <c r="AP56" s="371">
        <v>36191</v>
      </c>
      <c r="AQ56" s="372">
        <v>11.2</v>
      </c>
      <c r="AR56" s="373">
        <v>-47.1</v>
      </c>
    </row>
    <row r="57" spans="1:44">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545</v>
      </c>
      <c r="AL57" s="352"/>
      <c r="AM57" s="360">
        <v>2373505</v>
      </c>
      <c r="AN57" s="361">
        <v>117938</v>
      </c>
      <c r="AO57" s="362">
        <v>8.4</v>
      </c>
      <c r="AP57" s="363">
        <v>53655</v>
      </c>
      <c r="AQ57" s="364">
        <v>-6.1</v>
      </c>
      <c r="AR57" s="365">
        <v>14.5</v>
      </c>
    </row>
    <row r="58" spans="1:44">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542</v>
      </c>
      <c r="AM58" s="368">
        <v>2045465</v>
      </c>
      <c r="AN58" s="369">
        <v>101638</v>
      </c>
      <c r="AO58" s="370">
        <v>26.6</v>
      </c>
      <c r="AP58" s="371">
        <v>32719</v>
      </c>
      <c r="AQ58" s="372">
        <v>-9.6</v>
      </c>
      <c r="AR58" s="373">
        <v>36.200000000000003</v>
      </c>
    </row>
    <row r="59" spans="1:44">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546</v>
      </c>
      <c r="AL59" s="352"/>
      <c r="AM59" s="360">
        <v>2150917</v>
      </c>
      <c r="AN59" s="361">
        <v>108135</v>
      </c>
      <c r="AO59" s="362">
        <v>-8.3000000000000007</v>
      </c>
      <c r="AP59" s="363">
        <v>53869</v>
      </c>
      <c r="AQ59" s="364">
        <v>0.4</v>
      </c>
      <c r="AR59" s="365">
        <v>-8.6999999999999993</v>
      </c>
    </row>
    <row r="60" spans="1:44">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542</v>
      </c>
      <c r="AM60" s="368">
        <v>1579000</v>
      </c>
      <c r="AN60" s="369">
        <v>79383</v>
      </c>
      <c r="AO60" s="370">
        <v>-21.9</v>
      </c>
      <c r="AP60" s="371">
        <v>35046</v>
      </c>
      <c r="AQ60" s="372">
        <v>7.1</v>
      </c>
      <c r="AR60" s="373">
        <v>-29</v>
      </c>
    </row>
    <row r="61" spans="1:44">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547</v>
      </c>
      <c r="AL61" s="374"/>
      <c r="AM61" s="375">
        <v>2317774</v>
      </c>
      <c r="AN61" s="376">
        <v>113360</v>
      </c>
      <c r="AO61" s="377">
        <v>9.3000000000000007</v>
      </c>
      <c r="AP61" s="378">
        <v>54966</v>
      </c>
      <c r="AQ61" s="379">
        <v>0.3</v>
      </c>
      <c r="AR61" s="365">
        <v>9</v>
      </c>
    </row>
    <row r="62" spans="1:44">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542</v>
      </c>
      <c r="AM62" s="368">
        <v>1876273</v>
      </c>
      <c r="AN62" s="369">
        <v>91699</v>
      </c>
      <c r="AO62" s="370">
        <v>19.899999999999999</v>
      </c>
      <c r="AP62" s="371">
        <v>33081</v>
      </c>
      <c r="AQ62" s="372">
        <v>8</v>
      </c>
      <c r="AR62" s="373">
        <v>11.9</v>
      </c>
    </row>
    <row r="63" spans="1:44">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c r="AK67" s="290"/>
      <c r="AL67" s="290"/>
      <c r="AM67" s="290"/>
      <c r="AN67" s="290"/>
      <c r="AO67" s="290"/>
      <c r="AP67" s="290"/>
      <c r="AQ67" s="290"/>
      <c r="AR67" s="290"/>
      <c r="AS67" s="290"/>
      <c r="AT67" s="290"/>
    </row>
    <row r="68" spans="1:46" ht="13.5" hidden="1" customHeight="1">
      <c r="AK68" s="290"/>
      <c r="AL68" s="290"/>
      <c r="AM68" s="290"/>
      <c r="AN68" s="290"/>
      <c r="AO68" s="290"/>
      <c r="AP68" s="290"/>
      <c r="AQ68" s="290"/>
      <c r="AR68" s="290"/>
    </row>
    <row r="69" spans="1:46" ht="13.5" hidden="1" customHeight="1">
      <c r="AK69" s="290"/>
      <c r="AL69" s="290"/>
      <c r="AM69" s="290"/>
      <c r="AN69" s="290"/>
      <c r="AO69" s="290"/>
      <c r="AP69" s="290"/>
      <c r="AQ69" s="290"/>
      <c r="AR69" s="290"/>
    </row>
    <row r="70" spans="1:46" hidden="1">
      <c r="AK70" s="290"/>
      <c r="AL70" s="290"/>
      <c r="AM70" s="290"/>
      <c r="AN70" s="290"/>
      <c r="AO70" s="290"/>
      <c r="AP70" s="290"/>
      <c r="AQ70" s="290"/>
      <c r="AR70" s="290"/>
    </row>
    <row r="71" spans="1:46" hidden="1">
      <c r="AK71" s="290"/>
      <c r="AL71" s="290"/>
      <c r="AM71" s="290"/>
      <c r="AN71" s="290"/>
      <c r="AO71" s="290"/>
      <c r="AP71" s="290"/>
      <c r="AQ71" s="290"/>
      <c r="AR71" s="290"/>
    </row>
    <row r="72" spans="1:46" hidden="1">
      <c r="AK72" s="290"/>
      <c r="AL72" s="290"/>
      <c r="AM72" s="290"/>
      <c r="AN72" s="290"/>
      <c r="AO72" s="290"/>
      <c r="AP72" s="290"/>
      <c r="AQ72" s="290"/>
      <c r="AR72" s="290"/>
    </row>
    <row r="73" spans="1:46" hidden="1">
      <c r="AK73" s="290"/>
      <c r="AL73" s="290"/>
      <c r="AM73" s="290"/>
      <c r="AN73" s="290"/>
      <c r="AO73" s="290"/>
      <c r="AP73" s="290"/>
      <c r="AQ73" s="290"/>
      <c r="AR73" s="290"/>
    </row>
    <row r="74" spans="1:46" hidden="1"/>
  </sheetData>
  <sheetProtection algorithmName="SHA-512" hashValue="m4ZQaVz77komEQm9wymIslUVv7Vcl26oMSHCbK6cXnGi44dkxQ+FPyzVF8B3O5VwZa5Nl4neApvLQ8N9V72vkA==" saltValue="lzJ1nfQDNfreBUVreS8O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90" zoomScaleNormal="90" zoomScaleSheetLayoutView="55" workbookViewId="0">
      <selection activeCell="CT9" sqref="CT9:DA9"/>
    </sheetView>
  </sheetViews>
  <sheetFormatPr defaultColWidth="0" defaultRowHeight="13.5" customHeight="1" zeroHeight="1"/>
  <cols>
    <col min="1" max="125" width="2.5" style="288" customWidth="1"/>
    <col min="126" max="16384" width="9" style="287" hidden="1"/>
  </cols>
  <sheetData>
    <row r="1" spans="2:125"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c r="B2" s="287"/>
      <c r="DG2" s="287"/>
    </row>
    <row r="3" spans="2:12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row r="5" spans="2:125"/>
    <row r="6" spans="2:125"/>
    <row r="7" spans="2:125"/>
    <row r="8" spans="2:125"/>
    <row r="9" spans="2:125">
      <c r="DU9" s="287"/>
    </row>
    <row r="10" spans="2:125"/>
    <row r="11" spans="2:125"/>
    <row r="12" spans="2:125"/>
    <row r="13" spans="2:125"/>
    <row r="14" spans="2:125"/>
    <row r="15" spans="2:125"/>
    <row r="16" spans="2:125"/>
    <row r="17" spans="125:125">
      <c r="DU17" s="287"/>
    </row>
    <row r="18" spans="125:125"/>
    <row r="19" spans="125:125"/>
    <row r="20" spans="125:125">
      <c r="DU20" s="287"/>
    </row>
    <row r="21" spans="125:125">
      <c r="DU21" s="287"/>
    </row>
    <row r="22" spans="125:125"/>
    <row r="23" spans="125:125"/>
    <row r="24" spans="125:125"/>
    <row r="25" spans="125:125"/>
    <row r="26" spans="125:125"/>
    <row r="27" spans="125:125"/>
    <row r="28" spans="125:125">
      <c r="DU28" s="287"/>
    </row>
    <row r="29" spans="125:125"/>
    <row r="30" spans="125:125"/>
    <row r="31" spans="125:125"/>
    <row r="32" spans="125:125"/>
    <row r="33" spans="2:125">
      <c r="B33" s="287"/>
      <c r="G33" s="287"/>
      <c r="I33" s="287"/>
    </row>
    <row r="34" spans="2:125">
      <c r="C34" s="287"/>
      <c r="P34" s="287"/>
      <c r="DE34" s="287"/>
      <c r="DH34" s="287"/>
    </row>
    <row r="35" spans="2:125">
      <c r="D35" s="287"/>
      <c r="E35" s="287"/>
      <c r="DG35" s="287"/>
      <c r="DJ35" s="287"/>
      <c r="DP35" s="287"/>
      <c r="DQ35" s="287"/>
      <c r="DR35" s="287"/>
      <c r="DS35" s="287"/>
      <c r="DT35" s="287"/>
      <c r="DU35" s="287"/>
    </row>
    <row r="36" spans="2:12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c r="DU37" s="287"/>
    </row>
    <row r="38" spans="2:125">
      <c r="DT38" s="287"/>
      <c r="DU38" s="287"/>
    </row>
    <row r="39" spans="2:125"/>
    <row r="40" spans="2:125">
      <c r="DH40" s="287"/>
    </row>
    <row r="41" spans="2:125">
      <c r="DE41" s="287"/>
    </row>
    <row r="42" spans="2:125">
      <c r="DG42" s="287"/>
      <c r="DJ42" s="287"/>
    </row>
    <row r="43" spans="2:12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c r="DU44" s="287"/>
    </row>
    <row r="45" spans="2:125"/>
    <row r="46" spans="2:125"/>
    <row r="47" spans="2:125"/>
    <row r="48" spans="2:125">
      <c r="DT48" s="287"/>
      <c r="DU48" s="287"/>
    </row>
    <row r="49" spans="120:125">
      <c r="DU49" s="287"/>
    </row>
    <row r="50" spans="120:125">
      <c r="DU50" s="287"/>
    </row>
    <row r="51" spans="120:125">
      <c r="DP51" s="287"/>
      <c r="DQ51" s="287"/>
      <c r="DR51" s="287"/>
      <c r="DS51" s="287"/>
      <c r="DT51" s="287"/>
      <c r="DU51" s="287"/>
    </row>
    <row r="52" spans="120:125"/>
    <row r="53" spans="120:125"/>
    <row r="54" spans="120:125">
      <c r="DU54" s="287"/>
    </row>
    <row r="55" spans="120:125"/>
    <row r="56" spans="120:125"/>
    <row r="57" spans="120:125"/>
    <row r="58" spans="120:125">
      <c r="DU58" s="287"/>
    </row>
    <row r="59" spans="120:125"/>
    <row r="60" spans="120:125"/>
    <row r="61" spans="120:125"/>
    <row r="62" spans="120:125"/>
    <row r="63" spans="120:125">
      <c r="DU63" s="287"/>
    </row>
    <row r="64" spans="120:125">
      <c r="DT64" s="287"/>
      <c r="DU64" s="287"/>
    </row>
    <row r="65" spans="123:125"/>
    <row r="66" spans="123:125"/>
    <row r="67" spans="123:125"/>
    <row r="68" spans="123:125"/>
    <row r="69" spans="123:125">
      <c r="DS69" s="287"/>
      <c r="DT69" s="287"/>
      <c r="DU69" s="287"/>
    </row>
    <row r="70" spans="123:125"/>
    <row r="71" spans="123:125"/>
    <row r="72" spans="123:125"/>
    <row r="73" spans="123:125"/>
    <row r="74" spans="123:125"/>
    <row r="75" spans="123:125"/>
    <row r="76" spans="123:125"/>
    <row r="77" spans="123:125"/>
    <row r="78" spans="123:125"/>
    <row r="79" spans="123:125"/>
    <row r="80" spans="123:125"/>
    <row r="81" spans="116:125"/>
    <row r="82" spans="116:125">
      <c r="DL82" s="287"/>
    </row>
    <row r="83" spans="116:125">
      <c r="DM83" s="287"/>
      <c r="DN83" s="287"/>
      <c r="DO83" s="287"/>
      <c r="DP83" s="287"/>
      <c r="DQ83" s="287"/>
      <c r="DR83" s="287"/>
      <c r="DS83" s="287"/>
      <c r="DT83" s="287"/>
      <c r="DU83" s="287"/>
    </row>
    <row r="84" spans="116:125"/>
    <row r="85" spans="116:125"/>
    <row r="86" spans="116:125"/>
    <row r="87" spans="116:125"/>
    <row r="88" spans="116:125">
      <c r="DU88" s="287"/>
    </row>
    <row r="89" spans="116:125"/>
    <row r="90" spans="116:125"/>
    <row r="91" spans="116:125"/>
    <row r="92" spans="116:125" ht="13.5" customHeight="1"/>
    <row r="93" spans="116:125" ht="13.5" customHeight="1"/>
    <row r="94" spans="116:125" ht="13.5" customHeight="1">
      <c r="DS94" s="287"/>
      <c r="DT94" s="287"/>
      <c r="DU94" s="287"/>
    </row>
    <row r="95" spans="116:125" ht="13.5" customHeight="1">
      <c r="DU95" s="287"/>
    </row>
    <row r="96" spans="116:125" ht="13.5" customHeight="1"/>
    <row r="97" spans="124:125" ht="13.5" customHeight="1"/>
    <row r="98" spans="124:125" ht="13.5" customHeight="1"/>
    <row r="99" spans="124:125" ht="13.5" customHeight="1"/>
    <row r="100" spans="124:125" ht="13.5" customHeight="1"/>
    <row r="101" spans="124:125" ht="13.5" customHeight="1">
      <c r="DU101" s="287"/>
    </row>
    <row r="102" spans="124:125" ht="13.5" customHeight="1"/>
    <row r="103" spans="124:125" ht="13.5" customHeight="1"/>
    <row r="104" spans="124:125" ht="13.5" customHeight="1">
      <c r="DT104" s="287"/>
      <c r="DU104" s="28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7" t="s">
        <v>549</v>
      </c>
    </row>
    <row r="117" spans="125:125" ht="13.5" hidden="1" customHeight="1"/>
    <row r="118" spans="125:125" ht="13.5" hidden="1" customHeight="1"/>
    <row r="119" spans="125:125" ht="13.5" hidden="1" customHeight="1"/>
    <row r="120" spans="125:125" ht="13.5" hidden="1" customHeight="1"/>
    <row r="121" spans="125:125" ht="13.5" hidden="1" customHeight="1">
      <c r="DU121" s="287"/>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XLC5EShlHXKc5Ece91wJHpDiddGUPQhPDxMkamJAYLHFFZG5ZApALi60sGP748GMbV4xOvFkLWrDkAJ1BYB+A==" saltValue="EigmpKGc8UjYYGeVc/cP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T61" zoomScaleNormal="100" zoomScaleSheetLayoutView="55" workbookViewId="0">
      <selection activeCell="CT9" sqref="CT9:DA9"/>
    </sheetView>
  </sheetViews>
  <sheetFormatPr defaultColWidth="0" defaultRowHeight="13.5" customHeight="1" zeroHeight="1"/>
  <cols>
    <col min="1" max="125" width="2.5" style="288" customWidth="1"/>
    <col min="126" max="142" width="0" style="287" hidden="1" customWidth="1"/>
    <col min="143" max="16384" width="9" style="287" hidden="1"/>
  </cols>
  <sheetData>
    <row r="1" spans="1:125"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c r="B2" s="287"/>
      <c r="T2" s="287"/>
    </row>
    <row r="3" spans="1:12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7"/>
      <c r="G33" s="287"/>
      <c r="I33" s="287"/>
    </row>
    <row r="34" spans="2:125">
      <c r="C34" s="287"/>
      <c r="P34" s="287"/>
      <c r="R34" s="287"/>
      <c r="U34" s="287"/>
    </row>
    <row r="35" spans="2:12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c r="F36" s="287"/>
      <c r="H36" s="287"/>
      <c r="J36" s="287"/>
      <c r="K36" s="287"/>
      <c r="L36" s="287"/>
      <c r="M36" s="287"/>
      <c r="N36" s="287"/>
      <c r="O36" s="287"/>
      <c r="Q36" s="287"/>
      <c r="S36" s="287"/>
      <c r="V36" s="287"/>
    </row>
    <row r="37" spans="2:125"/>
    <row r="38" spans="2:125"/>
    <row r="39" spans="2:125"/>
    <row r="40" spans="2:125">
      <c r="U40" s="287"/>
    </row>
    <row r="41" spans="2:125">
      <c r="R41" s="287"/>
    </row>
    <row r="42" spans="2:12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c r="Q43" s="287"/>
      <c r="S43" s="287"/>
      <c r="V43" s="28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8"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GrTJeLIglX5Jt70mD5TPbvyPA97QIdrlcAwRYieIXr85LFLNS6jercyAxHPysdEExkyU5m8yDgJUF6NiFKSiw==" saltValue="VdzeywpgXwMuW3lpGH6cF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election activeCell="CT9" sqref="CT9:DA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29" t="s">
        <v>3</v>
      </c>
      <c r="D47" s="1229"/>
      <c r="E47" s="1230"/>
      <c r="F47" s="11">
        <v>46.4</v>
      </c>
      <c r="G47" s="12">
        <v>45.63</v>
      </c>
      <c r="H47" s="12">
        <v>46.5</v>
      </c>
      <c r="I47" s="12">
        <v>47.31</v>
      </c>
      <c r="J47" s="13">
        <v>47.97</v>
      </c>
    </row>
    <row r="48" spans="2:10" ht="57.75" customHeight="1">
      <c r="B48" s="14"/>
      <c r="C48" s="1231" t="s">
        <v>4</v>
      </c>
      <c r="D48" s="1231"/>
      <c r="E48" s="1232"/>
      <c r="F48" s="15">
        <v>11.48</v>
      </c>
      <c r="G48" s="16">
        <v>13.58</v>
      </c>
      <c r="H48" s="16">
        <v>12.6</v>
      </c>
      <c r="I48" s="16">
        <v>10.38</v>
      </c>
      <c r="J48" s="17">
        <v>10.56</v>
      </c>
    </row>
    <row r="49" spans="2:10" ht="57.75" customHeight="1" thickBot="1">
      <c r="B49" s="18"/>
      <c r="C49" s="1233" t="s">
        <v>5</v>
      </c>
      <c r="D49" s="1233"/>
      <c r="E49" s="1234"/>
      <c r="F49" s="19">
        <v>14.81</v>
      </c>
      <c r="G49" s="20">
        <v>2.37</v>
      </c>
      <c r="H49" s="20" t="s">
        <v>556</v>
      </c>
      <c r="I49" s="20" t="s">
        <v>557</v>
      </c>
      <c r="J49" s="21">
        <v>0.11</v>
      </c>
    </row>
    <row r="50" spans="2:10" ht="13.5" customHeight="1"/>
    <row r="51" spans="2:10" ht="13.5" hidden="1" customHeight="1"/>
    <row r="52" spans="2:10" ht="13.5" hidden="1" customHeight="1"/>
    <row r="53" spans="2:10" ht="13.5" hidden="1" customHeight="1"/>
  </sheetData>
  <sheetProtection algorithmName="SHA-512" hashValue="u8TdTjMCG1nL2ILLDcG6gcdyclKuvQDoL9dLY7NpFzQNUSNcX8h+BMCe+g+5bmN6PDg0Sm5Fqd/82OHodSlZTQ==" saltValue="iFQx1ZXYj//8rcdQpULG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0" zoomScaleSheetLayoutView="100" workbookViewId="0">
      <selection activeCell="CT9" sqref="CT9:DA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1" t="s">
        <v>558</v>
      </c>
      <c r="D34" s="1241"/>
      <c r="E34" s="1242"/>
      <c r="F34" s="32" t="s">
        <v>559</v>
      </c>
      <c r="G34" s="33" t="s">
        <v>560</v>
      </c>
      <c r="H34" s="33" t="s">
        <v>561</v>
      </c>
      <c r="I34" s="33" t="s">
        <v>562</v>
      </c>
      <c r="J34" s="34" t="s">
        <v>563</v>
      </c>
      <c r="K34" s="22"/>
      <c r="L34" s="22"/>
      <c r="M34" s="22"/>
      <c r="N34" s="22"/>
      <c r="O34" s="22"/>
      <c r="P34" s="22"/>
    </row>
    <row r="35" spans="1:16" ht="39" customHeight="1">
      <c r="A35" s="22"/>
      <c r="B35" s="35"/>
      <c r="C35" s="1235" t="s">
        <v>564</v>
      </c>
      <c r="D35" s="1236"/>
      <c r="E35" s="1237"/>
      <c r="F35" s="36">
        <v>0.06</v>
      </c>
      <c r="G35" s="37">
        <v>0.03</v>
      </c>
      <c r="H35" s="37">
        <v>0.03</v>
      </c>
      <c r="I35" s="37">
        <v>0</v>
      </c>
      <c r="J35" s="38" t="s">
        <v>565</v>
      </c>
      <c r="K35" s="22"/>
      <c r="L35" s="22"/>
      <c r="M35" s="22"/>
      <c r="N35" s="22"/>
      <c r="O35" s="22"/>
      <c r="P35" s="22"/>
    </row>
    <row r="36" spans="1:16" ht="39" customHeight="1">
      <c r="A36" s="22"/>
      <c r="B36" s="35"/>
      <c r="C36" s="1235" t="s">
        <v>566</v>
      </c>
      <c r="D36" s="1236"/>
      <c r="E36" s="1237"/>
      <c r="F36" s="36">
        <v>13.59</v>
      </c>
      <c r="G36" s="37">
        <v>15.53</v>
      </c>
      <c r="H36" s="37">
        <v>14.51</v>
      </c>
      <c r="I36" s="37">
        <v>12.2</v>
      </c>
      <c r="J36" s="38">
        <v>12.29</v>
      </c>
      <c r="K36" s="22"/>
      <c r="L36" s="22"/>
      <c r="M36" s="22"/>
      <c r="N36" s="22"/>
      <c r="O36" s="22"/>
      <c r="P36" s="22"/>
    </row>
    <row r="37" spans="1:16" ht="39" customHeight="1">
      <c r="A37" s="22"/>
      <c r="B37" s="35"/>
      <c r="C37" s="1235" t="s">
        <v>567</v>
      </c>
      <c r="D37" s="1236"/>
      <c r="E37" s="1237"/>
      <c r="F37" s="36">
        <v>8.74</v>
      </c>
      <c r="G37" s="37">
        <v>7.84</v>
      </c>
      <c r="H37" s="37">
        <v>8.02</v>
      </c>
      <c r="I37" s="37">
        <v>8.26</v>
      </c>
      <c r="J37" s="38">
        <v>8.26</v>
      </c>
      <c r="K37" s="22"/>
      <c r="L37" s="22"/>
      <c r="M37" s="22"/>
      <c r="N37" s="22"/>
      <c r="O37" s="22"/>
      <c r="P37" s="22"/>
    </row>
    <row r="38" spans="1:16" ht="39" customHeight="1">
      <c r="A38" s="22"/>
      <c r="B38" s="35"/>
      <c r="C38" s="1235" t="s">
        <v>568</v>
      </c>
      <c r="D38" s="1236"/>
      <c r="E38" s="1237"/>
      <c r="F38" s="36" t="s">
        <v>510</v>
      </c>
      <c r="G38" s="37" t="s">
        <v>510</v>
      </c>
      <c r="H38" s="37" t="s">
        <v>510</v>
      </c>
      <c r="I38" s="37" t="s">
        <v>510</v>
      </c>
      <c r="J38" s="38">
        <v>0.98</v>
      </c>
      <c r="K38" s="22"/>
      <c r="L38" s="22"/>
      <c r="M38" s="22"/>
      <c r="N38" s="22"/>
      <c r="O38" s="22"/>
      <c r="P38" s="22"/>
    </row>
    <row r="39" spans="1:16" ht="39" customHeight="1">
      <c r="A39" s="22"/>
      <c r="B39" s="35"/>
      <c r="C39" s="1235" t="s">
        <v>569</v>
      </c>
      <c r="D39" s="1236"/>
      <c r="E39" s="1237"/>
      <c r="F39" s="36">
        <v>0.48</v>
      </c>
      <c r="G39" s="37">
        <v>1.41</v>
      </c>
      <c r="H39" s="37">
        <v>1.81</v>
      </c>
      <c r="I39" s="37">
        <v>1.0900000000000001</v>
      </c>
      <c r="J39" s="38">
        <v>0.83</v>
      </c>
      <c r="K39" s="22"/>
      <c r="L39" s="22"/>
      <c r="M39" s="22"/>
      <c r="N39" s="22"/>
      <c r="O39" s="22"/>
      <c r="P39" s="22"/>
    </row>
    <row r="40" spans="1:16" ht="39" customHeight="1">
      <c r="A40" s="22"/>
      <c r="B40" s="35"/>
      <c r="C40" s="1235" t="s">
        <v>570</v>
      </c>
      <c r="D40" s="1236"/>
      <c r="E40" s="1237"/>
      <c r="F40" s="36">
        <v>0.04</v>
      </c>
      <c r="G40" s="37">
        <v>0.06</v>
      </c>
      <c r="H40" s="37">
        <v>0.04</v>
      </c>
      <c r="I40" s="37">
        <v>0.06</v>
      </c>
      <c r="J40" s="38">
        <v>0.05</v>
      </c>
      <c r="K40" s="22"/>
      <c r="L40" s="22"/>
      <c r="M40" s="22"/>
      <c r="N40" s="22"/>
      <c r="O40" s="22"/>
      <c r="P40" s="22"/>
    </row>
    <row r="41" spans="1:16" ht="39" customHeight="1">
      <c r="A41" s="22"/>
      <c r="B41" s="35"/>
      <c r="C41" s="1235" t="s">
        <v>571</v>
      </c>
      <c r="D41" s="1236"/>
      <c r="E41" s="1237"/>
      <c r="F41" s="36">
        <v>1.47</v>
      </c>
      <c r="G41" s="37">
        <v>0.4</v>
      </c>
      <c r="H41" s="37">
        <v>0.62</v>
      </c>
      <c r="I41" s="37">
        <v>0.93</v>
      </c>
      <c r="J41" s="38">
        <v>0.02</v>
      </c>
      <c r="K41" s="22"/>
      <c r="L41" s="22"/>
      <c r="M41" s="22"/>
      <c r="N41" s="22"/>
      <c r="O41" s="22"/>
      <c r="P41" s="22"/>
    </row>
    <row r="42" spans="1:16" ht="39" customHeight="1">
      <c r="A42" s="22"/>
      <c r="B42" s="39"/>
      <c r="C42" s="1235" t="s">
        <v>572</v>
      </c>
      <c r="D42" s="1236"/>
      <c r="E42" s="1237"/>
      <c r="F42" s="36" t="s">
        <v>510</v>
      </c>
      <c r="G42" s="37" t="s">
        <v>510</v>
      </c>
      <c r="H42" s="37" t="s">
        <v>510</v>
      </c>
      <c r="I42" s="37" t="s">
        <v>510</v>
      </c>
      <c r="J42" s="38" t="s">
        <v>510</v>
      </c>
      <c r="K42" s="22"/>
      <c r="L42" s="22"/>
      <c r="M42" s="22"/>
      <c r="N42" s="22"/>
      <c r="O42" s="22"/>
      <c r="P42" s="22"/>
    </row>
    <row r="43" spans="1:16" ht="39" customHeight="1" thickBot="1">
      <c r="A43" s="22"/>
      <c r="B43" s="40"/>
      <c r="C43" s="1238" t="s">
        <v>573</v>
      </c>
      <c r="D43" s="1239"/>
      <c r="E43" s="1240"/>
      <c r="F43" s="41">
        <v>0.01</v>
      </c>
      <c r="G43" s="42">
        <v>0.05</v>
      </c>
      <c r="H43" s="42">
        <v>0.01</v>
      </c>
      <c r="I43" s="42">
        <v>0.92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9+YnORy+8C27YEsXDeymORyHjmlYkJRw6O5MLoXlPHfgs0AJCI0Rz76DUQwiABVZFbCpc9CZSalHLi+4MgSWQ==" saltValue="hiUup21tLhx4xpcRXZV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1" t="s">
        <v>11</v>
      </c>
      <c r="C45" s="1262"/>
      <c r="D45" s="58"/>
      <c r="E45" s="1267" t="s">
        <v>12</v>
      </c>
      <c r="F45" s="1267"/>
      <c r="G45" s="1267"/>
      <c r="H45" s="1267"/>
      <c r="I45" s="1267"/>
      <c r="J45" s="1268"/>
      <c r="K45" s="59">
        <v>902</v>
      </c>
      <c r="L45" s="60">
        <v>902</v>
      </c>
      <c r="M45" s="60">
        <v>934</v>
      </c>
      <c r="N45" s="60">
        <v>899</v>
      </c>
      <c r="O45" s="61">
        <v>963</v>
      </c>
      <c r="P45" s="48"/>
      <c r="Q45" s="48"/>
      <c r="R45" s="48"/>
      <c r="S45" s="48"/>
      <c r="T45" s="48"/>
      <c r="U45" s="48"/>
    </row>
    <row r="46" spans="1:21" ht="30.75" customHeight="1">
      <c r="A46" s="48"/>
      <c r="B46" s="1263"/>
      <c r="C46" s="1264"/>
      <c r="D46" s="62"/>
      <c r="E46" s="1245" t="s">
        <v>13</v>
      </c>
      <c r="F46" s="1245"/>
      <c r="G46" s="1245"/>
      <c r="H46" s="1245"/>
      <c r="I46" s="1245"/>
      <c r="J46" s="1246"/>
      <c r="K46" s="63" t="s">
        <v>510</v>
      </c>
      <c r="L46" s="64" t="s">
        <v>510</v>
      </c>
      <c r="M46" s="64" t="s">
        <v>510</v>
      </c>
      <c r="N46" s="64" t="s">
        <v>510</v>
      </c>
      <c r="O46" s="65" t="s">
        <v>510</v>
      </c>
      <c r="P46" s="48"/>
      <c r="Q46" s="48"/>
      <c r="R46" s="48"/>
      <c r="S46" s="48"/>
      <c r="T46" s="48"/>
      <c r="U46" s="48"/>
    </row>
    <row r="47" spans="1:21" ht="30.75" customHeight="1">
      <c r="A47" s="48"/>
      <c r="B47" s="1263"/>
      <c r="C47" s="1264"/>
      <c r="D47" s="62"/>
      <c r="E47" s="1245" t="s">
        <v>14</v>
      </c>
      <c r="F47" s="1245"/>
      <c r="G47" s="1245"/>
      <c r="H47" s="1245"/>
      <c r="I47" s="1245"/>
      <c r="J47" s="1246"/>
      <c r="K47" s="63" t="s">
        <v>510</v>
      </c>
      <c r="L47" s="64" t="s">
        <v>510</v>
      </c>
      <c r="M47" s="64" t="s">
        <v>510</v>
      </c>
      <c r="N47" s="64" t="s">
        <v>510</v>
      </c>
      <c r="O47" s="65" t="s">
        <v>510</v>
      </c>
      <c r="P47" s="48"/>
      <c r="Q47" s="48"/>
      <c r="R47" s="48"/>
      <c r="S47" s="48"/>
      <c r="T47" s="48"/>
      <c r="U47" s="48"/>
    </row>
    <row r="48" spans="1:21" ht="30.75" customHeight="1">
      <c r="A48" s="48"/>
      <c r="B48" s="1263"/>
      <c r="C48" s="1264"/>
      <c r="D48" s="62"/>
      <c r="E48" s="1245" t="s">
        <v>15</v>
      </c>
      <c r="F48" s="1245"/>
      <c r="G48" s="1245"/>
      <c r="H48" s="1245"/>
      <c r="I48" s="1245"/>
      <c r="J48" s="1246"/>
      <c r="K48" s="63">
        <v>246</v>
      </c>
      <c r="L48" s="64">
        <v>243</v>
      </c>
      <c r="M48" s="64">
        <v>248</v>
      </c>
      <c r="N48" s="64">
        <v>239</v>
      </c>
      <c r="O48" s="65">
        <v>244</v>
      </c>
      <c r="P48" s="48"/>
      <c r="Q48" s="48"/>
      <c r="R48" s="48"/>
      <c r="S48" s="48"/>
      <c r="T48" s="48"/>
      <c r="U48" s="48"/>
    </row>
    <row r="49" spans="1:21" ht="30.75" customHeight="1">
      <c r="A49" s="48"/>
      <c r="B49" s="1263"/>
      <c r="C49" s="1264"/>
      <c r="D49" s="62"/>
      <c r="E49" s="1245" t="s">
        <v>16</v>
      </c>
      <c r="F49" s="1245"/>
      <c r="G49" s="1245"/>
      <c r="H49" s="1245"/>
      <c r="I49" s="1245"/>
      <c r="J49" s="1246"/>
      <c r="K49" s="63">
        <v>6</v>
      </c>
      <c r="L49" s="64">
        <v>7</v>
      </c>
      <c r="M49" s="64">
        <v>17</v>
      </c>
      <c r="N49" s="64">
        <v>10</v>
      </c>
      <c r="O49" s="65">
        <v>1</v>
      </c>
      <c r="P49" s="48"/>
      <c r="Q49" s="48"/>
      <c r="R49" s="48"/>
      <c r="S49" s="48"/>
      <c r="T49" s="48"/>
      <c r="U49" s="48"/>
    </row>
    <row r="50" spans="1:21" ht="30.75" customHeight="1">
      <c r="A50" s="48"/>
      <c r="B50" s="1263"/>
      <c r="C50" s="1264"/>
      <c r="D50" s="62"/>
      <c r="E50" s="1245" t="s">
        <v>17</v>
      </c>
      <c r="F50" s="1245"/>
      <c r="G50" s="1245"/>
      <c r="H50" s="1245"/>
      <c r="I50" s="1245"/>
      <c r="J50" s="1246"/>
      <c r="K50" s="63">
        <v>41</v>
      </c>
      <c r="L50" s="64">
        <v>52</v>
      </c>
      <c r="M50" s="64">
        <v>41</v>
      </c>
      <c r="N50" s="64">
        <v>50</v>
      </c>
      <c r="O50" s="65">
        <v>47</v>
      </c>
      <c r="P50" s="48"/>
      <c r="Q50" s="48"/>
      <c r="R50" s="48"/>
      <c r="S50" s="48"/>
      <c r="T50" s="48"/>
      <c r="U50" s="48"/>
    </row>
    <row r="51" spans="1:21" ht="30.75" customHeight="1">
      <c r="A51" s="48"/>
      <c r="B51" s="1265"/>
      <c r="C51" s="1266"/>
      <c r="D51" s="66"/>
      <c r="E51" s="1245" t="s">
        <v>18</v>
      </c>
      <c r="F51" s="1245"/>
      <c r="G51" s="1245"/>
      <c r="H51" s="1245"/>
      <c r="I51" s="1245"/>
      <c r="J51" s="1246"/>
      <c r="K51" s="63" t="s">
        <v>510</v>
      </c>
      <c r="L51" s="64" t="s">
        <v>510</v>
      </c>
      <c r="M51" s="64" t="s">
        <v>510</v>
      </c>
      <c r="N51" s="64" t="s">
        <v>510</v>
      </c>
      <c r="O51" s="65" t="s">
        <v>510</v>
      </c>
      <c r="P51" s="48"/>
      <c r="Q51" s="48"/>
      <c r="R51" s="48"/>
      <c r="S51" s="48"/>
      <c r="T51" s="48"/>
      <c r="U51" s="48"/>
    </row>
    <row r="52" spans="1:21" ht="30.75" customHeight="1">
      <c r="A52" s="48"/>
      <c r="B52" s="1243" t="s">
        <v>19</v>
      </c>
      <c r="C52" s="1244"/>
      <c r="D52" s="66"/>
      <c r="E52" s="1245" t="s">
        <v>20</v>
      </c>
      <c r="F52" s="1245"/>
      <c r="G52" s="1245"/>
      <c r="H52" s="1245"/>
      <c r="I52" s="1245"/>
      <c r="J52" s="1246"/>
      <c r="K52" s="63">
        <v>1004</v>
      </c>
      <c r="L52" s="64">
        <v>1004</v>
      </c>
      <c r="M52" s="64">
        <v>1029</v>
      </c>
      <c r="N52" s="64">
        <v>997</v>
      </c>
      <c r="O52" s="65">
        <v>997</v>
      </c>
      <c r="P52" s="48"/>
      <c r="Q52" s="48"/>
      <c r="R52" s="48"/>
      <c r="S52" s="48"/>
      <c r="T52" s="48"/>
      <c r="U52" s="48"/>
    </row>
    <row r="53" spans="1:21" ht="30.75" customHeight="1" thickBot="1">
      <c r="A53" s="48"/>
      <c r="B53" s="1247" t="s">
        <v>21</v>
      </c>
      <c r="C53" s="1248"/>
      <c r="D53" s="67"/>
      <c r="E53" s="1249" t="s">
        <v>22</v>
      </c>
      <c r="F53" s="1249"/>
      <c r="G53" s="1249"/>
      <c r="H53" s="1249"/>
      <c r="I53" s="1249"/>
      <c r="J53" s="1250"/>
      <c r="K53" s="68">
        <v>191</v>
      </c>
      <c r="L53" s="69">
        <v>200</v>
      </c>
      <c r="M53" s="69">
        <v>211</v>
      </c>
      <c r="N53" s="69">
        <v>201</v>
      </c>
      <c r="O53" s="70">
        <v>258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thickBot="1">
      <c r="B57" s="1251" t="s">
        <v>25</v>
      </c>
      <c r="C57" s="1252"/>
      <c r="D57" s="1255" t="s">
        <v>26</v>
      </c>
      <c r="E57" s="1256"/>
      <c r="F57" s="1256"/>
      <c r="G57" s="1256"/>
      <c r="H57" s="1256"/>
      <c r="I57" s="1256"/>
      <c r="J57" s="1257"/>
      <c r="K57" s="82" t="s">
        <v>614</v>
      </c>
      <c r="L57" s="82" t="s">
        <v>614</v>
      </c>
      <c r="M57" s="82" t="s">
        <v>614</v>
      </c>
      <c r="N57" s="82" t="s">
        <v>614</v>
      </c>
      <c r="O57" s="83" t="s">
        <v>615</v>
      </c>
    </row>
    <row r="58" spans="1:21" ht="31.5" customHeight="1" thickBot="1">
      <c r="B58" s="1253"/>
      <c r="C58" s="1254"/>
      <c r="D58" s="1258" t="s">
        <v>27</v>
      </c>
      <c r="E58" s="1259"/>
      <c r="F58" s="1259"/>
      <c r="G58" s="1259"/>
      <c r="H58" s="1259"/>
      <c r="I58" s="1259"/>
      <c r="J58" s="1260"/>
      <c r="K58" s="82" t="s">
        <v>614</v>
      </c>
      <c r="L58" s="82" t="s">
        <v>614</v>
      </c>
      <c r="M58" s="82" t="s">
        <v>614</v>
      </c>
      <c r="N58" s="82" t="s">
        <v>614</v>
      </c>
      <c r="O58" s="84" t="s">
        <v>615</v>
      </c>
    </row>
    <row r="59" spans="1:21" ht="24" customHeight="1">
      <c r="B59" s="85"/>
      <c r="C59" s="85"/>
      <c r="D59" s="86" t="s">
        <v>28</v>
      </c>
      <c r="E59" s="87"/>
      <c r="F59" s="87"/>
      <c r="G59" s="87"/>
      <c r="H59" s="87"/>
      <c r="I59" s="87"/>
      <c r="J59" s="87"/>
      <c r="K59" s="87"/>
      <c r="L59" s="87"/>
      <c r="M59" s="87"/>
      <c r="N59" s="87"/>
      <c r="O59" s="87"/>
    </row>
    <row r="60" spans="1:21" ht="24" customHeight="1">
      <c r="B60" s="88"/>
      <c r="C60" s="88"/>
      <c r="D60" s="86" t="s">
        <v>29</v>
      </c>
      <c r="E60" s="87"/>
      <c r="F60" s="87"/>
      <c r="G60" s="87"/>
      <c r="H60" s="87"/>
      <c r="I60" s="87"/>
      <c r="J60" s="87"/>
      <c r="K60" s="87"/>
      <c r="L60" s="87"/>
      <c r="M60" s="87"/>
      <c r="N60" s="87"/>
      <c r="O60" s="87"/>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UJbcDr72db+JRC3v0ukHGbzwHZ8PtKUzqrNV1QVv+9RcIVeeh/xAd8ou1/AUqNjFdJVTEI2/rgFaCm3y6/0g==" saltValue="FGJXITzcUzGskcTI73JI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CT9" sqref="CT9:DA9"/>
    </sheetView>
  </sheetViews>
  <sheetFormatPr defaultColWidth="0" defaultRowHeight="13.5" customHeight="1" zeroHeight="1"/>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0" t="s">
        <v>9</v>
      </c>
    </row>
    <row r="40" spans="2:13" ht="27.75" customHeight="1" thickBot="1">
      <c r="B40" s="91" t="s">
        <v>10</v>
      </c>
      <c r="C40" s="92"/>
      <c r="D40" s="92"/>
      <c r="E40" s="93"/>
      <c r="F40" s="93"/>
      <c r="G40" s="93"/>
      <c r="H40" s="94" t="s">
        <v>2</v>
      </c>
      <c r="I40" s="95" t="s">
        <v>551</v>
      </c>
      <c r="J40" s="96" t="s">
        <v>552</v>
      </c>
      <c r="K40" s="96" t="s">
        <v>553</v>
      </c>
      <c r="L40" s="96" t="s">
        <v>554</v>
      </c>
      <c r="M40" s="97" t="s">
        <v>555</v>
      </c>
    </row>
    <row r="41" spans="2:13" ht="27.75" customHeight="1">
      <c r="B41" s="1281" t="s">
        <v>30</v>
      </c>
      <c r="C41" s="1282"/>
      <c r="D41" s="98"/>
      <c r="E41" s="1283" t="s">
        <v>31</v>
      </c>
      <c r="F41" s="1283"/>
      <c r="G41" s="1283"/>
      <c r="H41" s="1284"/>
      <c r="I41" s="99">
        <v>10551</v>
      </c>
      <c r="J41" s="100">
        <v>10946</v>
      </c>
      <c r="K41" s="100">
        <v>11115</v>
      </c>
      <c r="L41" s="100">
        <v>11223</v>
      </c>
      <c r="M41" s="101">
        <v>11027</v>
      </c>
    </row>
    <row r="42" spans="2:13" ht="27.75" customHeight="1">
      <c r="B42" s="1271"/>
      <c r="C42" s="1272"/>
      <c r="D42" s="102"/>
      <c r="E42" s="1275" t="s">
        <v>32</v>
      </c>
      <c r="F42" s="1275"/>
      <c r="G42" s="1275"/>
      <c r="H42" s="1276"/>
      <c r="I42" s="103">
        <v>402</v>
      </c>
      <c r="J42" s="104">
        <v>351</v>
      </c>
      <c r="K42" s="104">
        <v>291</v>
      </c>
      <c r="L42" s="104">
        <v>232</v>
      </c>
      <c r="M42" s="105">
        <v>188</v>
      </c>
    </row>
    <row r="43" spans="2:13" ht="27.75" customHeight="1">
      <c r="B43" s="1271"/>
      <c r="C43" s="1272"/>
      <c r="D43" s="102"/>
      <c r="E43" s="1275" t="s">
        <v>33</v>
      </c>
      <c r="F43" s="1275"/>
      <c r="G43" s="1275"/>
      <c r="H43" s="1276"/>
      <c r="I43" s="103">
        <v>3489</v>
      </c>
      <c r="J43" s="104">
        <v>3577</v>
      </c>
      <c r="K43" s="104">
        <v>3417</v>
      </c>
      <c r="L43" s="104">
        <v>3199</v>
      </c>
      <c r="M43" s="105">
        <v>3051</v>
      </c>
    </row>
    <row r="44" spans="2:13" ht="27.75" customHeight="1">
      <c r="B44" s="1271"/>
      <c r="C44" s="1272"/>
      <c r="D44" s="102"/>
      <c r="E44" s="1275" t="s">
        <v>34</v>
      </c>
      <c r="F44" s="1275"/>
      <c r="G44" s="1275"/>
      <c r="H44" s="1276"/>
      <c r="I44" s="103">
        <v>812</v>
      </c>
      <c r="J44" s="104">
        <v>758</v>
      </c>
      <c r="K44" s="104">
        <v>778</v>
      </c>
      <c r="L44" s="104">
        <v>198</v>
      </c>
      <c r="M44" s="105">
        <v>157</v>
      </c>
    </row>
    <row r="45" spans="2:13" ht="27.75" customHeight="1">
      <c r="B45" s="1271"/>
      <c r="C45" s="1272"/>
      <c r="D45" s="102"/>
      <c r="E45" s="1275" t="s">
        <v>35</v>
      </c>
      <c r="F45" s="1275"/>
      <c r="G45" s="1275"/>
      <c r="H45" s="1276"/>
      <c r="I45" s="103">
        <v>3037</v>
      </c>
      <c r="J45" s="104">
        <v>2922</v>
      </c>
      <c r="K45" s="104">
        <v>2892</v>
      </c>
      <c r="L45" s="104">
        <v>2845</v>
      </c>
      <c r="M45" s="105">
        <v>2779</v>
      </c>
    </row>
    <row r="46" spans="2:13" ht="27.75" customHeight="1">
      <c r="B46" s="1271"/>
      <c r="C46" s="1272"/>
      <c r="D46" s="106"/>
      <c r="E46" s="1275" t="s">
        <v>36</v>
      </c>
      <c r="F46" s="1275"/>
      <c r="G46" s="1275"/>
      <c r="H46" s="1276"/>
      <c r="I46" s="103" t="s">
        <v>510</v>
      </c>
      <c r="J46" s="104" t="s">
        <v>510</v>
      </c>
      <c r="K46" s="104" t="s">
        <v>510</v>
      </c>
      <c r="L46" s="104" t="s">
        <v>510</v>
      </c>
      <c r="M46" s="105" t="s">
        <v>510</v>
      </c>
    </row>
    <row r="47" spans="2:13" ht="27.75" customHeight="1">
      <c r="B47" s="1271"/>
      <c r="C47" s="1272"/>
      <c r="D47" s="107"/>
      <c r="E47" s="1285" t="s">
        <v>37</v>
      </c>
      <c r="F47" s="1286"/>
      <c r="G47" s="1286"/>
      <c r="H47" s="1287"/>
      <c r="I47" s="103" t="s">
        <v>510</v>
      </c>
      <c r="J47" s="104" t="s">
        <v>510</v>
      </c>
      <c r="K47" s="104" t="s">
        <v>510</v>
      </c>
      <c r="L47" s="104" t="s">
        <v>510</v>
      </c>
      <c r="M47" s="105" t="s">
        <v>510</v>
      </c>
    </row>
    <row r="48" spans="2:13" ht="27.75" customHeight="1">
      <c r="B48" s="1271"/>
      <c r="C48" s="1272"/>
      <c r="D48" s="102"/>
      <c r="E48" s="1275" t="s">
        <v>38</v>
      </c>
      <c r="F48" s="1275"/>
      <c r="G48" s="1275"/>
      <c r="H48" s="1276"/>
      <c r="I48" s="103" t="s">
        <v>510</v>
      </c>
      <c r="J48" s="104" t="s">
        <v>510</v>
      </c>
      <c r="K48" s="104" t="s">
        <v>510</v>
      </c>
      <c r="L48" s="104" t="s">
        <v>510</v>
      </c>
      <c r="M48" s="105" t="s">
        <v>510</v>
      </c>
    </row>
    <row r="49" spans="2:13" ht="27.75" customHeight="1">
      <c r="B49" s="1273"/>
      <c r="C49" s="1274"/>
      <c r="D49" s="102"/>
      <c r="E49" s="1275" t="s">
        <v>39</v>
      </c>
      <c r="F49" s="1275"/>
      <c r="G49" s="1275"/>
      <c r="H49" s="1276"/>
      <c r="I49" s="103" t="s">
        <v>510</v>
      </c>
      <c r="J49" s="104" t="s">
        <v>510</v>
      </c>
      <c r="K49" s="104" t="s">
        <v>510</v>
      </c>
      <c r="L49" s="104" t="s">
        <v>510</v>
      </c>
      <c r="M49" s="105" t="s">
        <v>510</v>
      </c>
    </row>
    <row r="50" spans="2:13" ht="27.75" customHeight="1">
      <c r="B50" s="1269" t="s">
        <v>40</v>
      </c>
      <c r="C50" s="1270"/>
      <c r="D50" s="108"/>
      <c r="E50" s="1275" t="s">
        <v>41</v>
      </c>
      <c r="F50" s="1275"/>
      <c r="G50" s="1275"/>
      <c r="H50" s="1276"/>
      <c r="I50" s="103">
        <v>9532</v>
      </c>
      <c r="J50" s="104">
        <v>10021</v>
      </c>
      <c r="K50" s="104">
        <v>10968</v>
      </c>
      <c r="L50" s="104">
        <v>11596</v>
      </c>
      <c r="M50" s="105">
        <v>11954</v>
      </c>
    </row>
    <row r="51" spans="2:13" ht="27.75" customHeight="1">
      <c r="B51" s="1271"/>
      <c r="C51" s="1272"/>
      <c r="D51" s="102"/>
      <c r="E51" s="1275" t="s">
        <v>42</v>
      </c>
      <c r="F51" s="1275"/>
      <c r="G51" s="1275"/>
      <c r="H51" s="1276"/>
      <c r="I51" s="103">
        <v>845</v>
      </c>
      <c r="J51" s="104">
        <v>749</v>
      </c>
      <c r="K51" s="104">
        <v>661</v>
      </c>
      <c r="L51" s="104">
        <v>548</v>
      </c>
      <c r="M51" s="105">
        <v>430</v>
      </c>
    </row>
    <row r="52" spans="2:13" ht="27.75" customHeight="1">
      <c r="B52" s="1273"/>
      <c r="C52" s="1274"/>
      <c r="D52" s="102"/>
      <c r="E52" s="1275" t="s">
        <v>43</v>
      </c>
      <c r="F52" s="1275"/>
      <c r="G52" s="1275"/>
      <c r="H52" s="1276"/>
      <c r="I52" s="103">
        <v>9690</v>
      </c>
      <c r="J52" s="104">
        <v>9743</v>
      </c>
      <c r="K52" s="104">
        <v>10045</v>
      </c>
      <c r="L52" s="104">
        <v>9864</v>
      </c>
      <c r="M52" s="105">
        <v>9467</v>
      </c>
    </row>
    <row r="53" spans="2:13" ht="27.75" customHeight="1" thickBot="1">
      <c r="B53" s="1277" t="s">
        <v>44</v>
      </c>
      <c r="C53" s="1278"/>
      <c r="D53" s="109"/>
      <c r="E53" s="1279" t="s">
        <v>45</v>
      </c>
      <c r="F53" s="1279"/>
      <c r="G53" s="1279"/>
      <c r="H53" s="1280"/>
      <c r="I53" s="110">
        <v>-1777</v>
      </c>
      <c r="J53" s="111">
        <v>-1959</v>
      </c>
      <c r="K53" s="111">
        <v>-3181</v>
      </c>
      <c r="L53" s="111">
        <v>-4310</v>
      </c>
      <c r="M53" s="112">
        <v>-4648</v>
      </c>
    </row>
    <row r="54" spans="2:13" ht="27.75" customHeight="1">
      <c r="B54" s="113" t="s">
        <v>46</v>
      </c>
      <c r="C54" s="114"/>
      <c r="D54" s="114"/>
      <c r="E54" s="115"/>
      <c r="F54" s="115"/>
      <c r="G54" s="115"/>
      <c r="H54" s="115"/>
      <c r="I54" s="116"/>
      <c r="J54" s="116"/>
      <c r="K54" s="116"/>
      <c r="L54" s="116"/>
      <c r="M54" s="116"/>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N75GbuiC5VpXVagfvqbB1ktWkZRrQPHy2NXZ5Fe8PNULPkRrkSg+GibI56hfeYzHxmfjhTqCKDZlpbYInSwrg==" saltValue="18oH7hj7CK0t3+bL2Fwd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T9" sqref="CT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7" t="s">
        <v>47</v>
      </c>
    </row>
    <row r="54" spans="2:8" ht="29.25" customHeight="1" thickBot="1">
      <c r="B54" s="118" t="s">
        <v>1</v>
      </c>
      <c r="C54" s="119"/>
      <c r="D54" s="119"/>
      <c r="E54" s="120" t="s">
        <v>2</v>
      </c>
      <c r="F54" s="121" t="s">
        <v>553</v>
      </c>
      <c r="G54" s="121" t="s">
        <v>554</v>
      </c>
      <c r="H54" s="122" t="s">
        <v>555</v>
      </c>
    </row>
    <row r="55" spans="2:8" ht="52.5" customHeight="1">
      <c r="B55" s="123"/>
      <c r="C55" s="1296" t="s">
        <v>48</v>
      </c>
      <c r="D55" s="1296"/>
      <c r="E55" s="1297"/>
      <c r="F55" s="124">
        <v>3172</v>
      </c>
      <c r="G55" s="124">
        <v>3179</v>
      </c>
      <c r="H55" s="125">
        <v>3183</v>
      </c>
    </row>
    <row r="56" spans="2:8" ht="52.5" customHeight="1">
      <c r="B56" s="126"/>
      <c r="C56" s="1298" t="s">
        <v>49</v>
      </c>
      <c r="D56" s="1298"/>
      <c r="E56" s="1299"/>
      <c r="F56" s="127">
        <v>399</v>
      </c>
      <c r="G56" s="127">
        <v>399</v>
      </c>
      <c r="H56" s="128">
        <v>399</v>
      </c>
    </row>
    <row r="57" spans="2:8" ht="53.25" customHeight="1">
      <c r="B57" s="126"/>
      <c r="C57" s="1300" t="s">
        <v>50</v>
      </c>
      <c r="D57" s="1300"/>
      <c r="E57" s="1301"/>
      <c r="F57" s="129">
        <v>9841</v>
      </c>
      <c r="G57" s="129">
        <v>9637</v>
      </c>
      <c r="H57" s="130">
        <v>9925</v>
      </c>
    </row>
    <row r="58" spans="2:8" ht="45.75" customHeight="1">
      <c r="B58" s="131"/>
      <c r="C58" s="1288" t="s">
        <v>601</v>
      </c>
      <c r="D58" s="1289"/>
      <c r="E58" s="1290"/>
      <c r="F58" s="132">
        <v>4487</v>
      </c>
      <c r="G58" s="132">
        <v>5117</v>
      </c>
      <c r="H58" s="133">
        <v>5490</v>
      </c>
    </row>
    <row r="59" spans="2:8" ht="45.75" customHeight="1">
      <c r="B59" s="131"/>
      <c r="C59" s="1288" t="s">
        <v>602</v>
      </c>
      <c r="D59" s="1289"/>
      <c r="E59" s="1290"/>
      <c r="F59" s="132">
        <v>1760</v>
      </c>
      <c r="G59" s="132">
        <v>1763</v>
      </c>
      <c r="H59" s="133">
        <v>1764</v>
      </c>
    </row>
    <row r="60" spans="2:8" ht="45.75" customHeight="1">
      <c r="B60" s="131"/>
      <c r="C60" s="1288" t="s">
        <v>603</v>
      </c>
      <c r="D60" s="1289"/>
      <c r="E60" s="1290"/>
      <c r="F60" s="132">
        <v>895</v>
      </c>
      <c r="G60" s="132">
        <v>802</v>
      </c>
      <c r="H60" s="133">
        <v>642</v>
      </c>
    </row>
    <row r="61" spans="2:8" ht="45.75" customHeight="1">
      <c r="B61" s="131"/>
      <c r="C61" s="1288" t="s">
        <v>604</v>
      </c>
      <c r="D61" s="1289"/>
      <c r="E61" s="1290"/>
      <c r="F61" s="132">
        <v>308</v>
      </c>
      <c r="G61" s="132">
        <v>309</v>
      </c>
      <c r="H61" s="133">
        <v>309</v>
      </c>
    </row>
    <row r="62" spans="2:8" ht="45.75" customHeight="1" thickBot="1">
      <c r="B62" s="134"/>
      <c r="C62" s="1291" t="s">
        <v>605</v>
      </c>
      <c r="D62" s="1292"/>
      <c r="E62" s="1293"/>
      <c r="F62" s="135">
        <v>278</v>
      </c>
      <c r="G62" s="135">
        <v>279</v>
      </c>
      <c r="H62" s="136">
        <v>279</v>
      </c>
    </row>
    <row r="63" spans="2:8" ht="52.5" customHeight="1" thickBot="1">
      <c r="B63" s="137"/>
      <c r="C63" s="1294" t="s">
        <v>51</v>
      </c>
      <c r="D63" s="1294"/>
      <c r="E63" s="1295"/>
      <c r="F63" s="138">
        <v>13412</v>
      </c>
      <c r="G63" s="138">
        <v>13215</v>
      </c>
      <c r="H63" s="139">
        <v>13507</v>
      </c>
    </row>
    <row r="64" spans="2:8" ht="15" customHeight="1"/>
    <row r="65" ht="0" hidden="1" customHeight="1"/>
    <row r="66" ht="0" hidden="1" customHeight="1"/>
  </sheetData>
  <sheetProtection algorithmName="SHA-512" hashValue="02DJazQB9IRHaMaeouzMdGzGCb7gD6VidtyD1M1rZXkN+ZvLZfIF7rWvjX9PVY+Oyc3rTXuQPX0zKFupSQC5bA==" saltValue="zZnvHyz+xNxDiJ2Q4oS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64" zoomScaleNormal="100" zoomScaleSheetLayoutView="55" workbookViewId="0">
      <selection activeCell="AN65" sqref="AN65:DC69"/>
    </sheetView>
  </sheetViews>
  <sheetFormatPr defaultColWidth="0" defaultRowHeight="13.5" customHeight="1" zeroHeight="1"/>
  <cols>
    <col min="1" max="1" width="6.375" style="384" customWidth="1"/>
    <col min="2" max="107" width="2.5" style="384" customWidth="1"/>
    <col min="108" max="108" width="6.125" style="392" customWidth="1"/>
    <col min="109" max="109" width="5.875" style="391"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c r="A1" s="382"/>
      <c r="B1" s="383"/>
      <c r="DD1" s="384"/>
      <c r="DE1" s="384"/>
    </row>
    <row r="2" spans="1:143" ht="25.5" customHeight="1">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7" customFormat="1">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8"/>
      <c r="DG4" s="288"/>
      <c r="DH4" s="288"/>
      <c r="DI4" s="288"/>
      <c r="DJ4" s="288"/>
      <c r="DK4" s="288"/>
      <c r="DL4" s="288"/>
      <c r="DM4" s="288"/>
      <c r="DN4" s="288"/>
      <c r="DO4" s="288"/>
      <c r="DP4" s="288"/>
      <c r="DQ4" s="288"/>
      <c r="DR4" s="288"/>
      <c r="DS4" s="288"/>
      <c r="DT4" s="288"/>
      <c r="DU4" s="288"/>
      <c r="DV4" s="288"/>
      <c r="DW4" s="288"/>
    </row>
    <row r="5" spans="1:143" s="287" customFormat="1">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8"/>
      <c r="DG5" s="288"/>
      <c r="DH5" s="288"/>
      <c r="DI5" s="288"/>
      <c r="DJ5" s="288"/>
      <c r="DK5" s="288"/>
      <c r="DL5" s="288"/>
      <c r="DM5" s="288"/>
      <c r="DN5" s="288"/>
      <c r="DO5" s="288"/>
      <c r="DP5" s="288"/>
      <c r="DQ5" s="288"/>
      <c r="DR5" s="288"/>
      <c r="DS5" s="288"/>
      <c r="DT5" s="288"/>
      <c r="DU5" s="288"/>
      <c r="DV5" s="288"/>
      <c r="DW5" s="288"/>
    </row>
    <row r="6" spans="1:143" s="287" customFormat="1">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8"/>
      <c r="DG6" s="288"/>
      <c r="DH6" s="288"/>
      <c r="DI6" s="288"/>
      <c r="DJ6" s="288"/>
      <c r="DK6" s="288"/>
      <c r="DL6" s="288"/>
      <c r="DM6" s="288"/>
      <c r="DN6" s="288"/>
      <c r="DO6" s="288"/>
      <c r="DP6" s="288"/>
      <c r="DQ6" s="288"/>
      <c r="DR6" s="288"/>
      <c r="DS6" s="288"/>
      <c r="DT6" s="288"/>
      <c r="DU6" s="288"/>
      <c r="DV6" s="288"/>
      <c r="DW6" s="288"/>
    </row>
    <row r="7" spans="1:143" s="287" customFormat="1">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8"/>
      <c r="DG7" s="288"/>
      <c r="DH7" s="288"/>
      <c r="DI7" s="288"/>
      <c r="DJ7" s="288"/>
      <c r="DK7" s="288"/>
      <c r="DL7" s="288"/>
      <c r="DM7" s="288"/>
      <c r="DN7" s="288"/>
      <c r="DO7" s="288"/>
      <c r="DP7" s="288"/>
      <c r="DQ7" s="288"/>
      <c r="DR7" s="288"/>
      <c r="DS7" s="288"/>
      <c r="DT7" s="288"/>
      <c r="DU7" s="288"/>
      <c r="DV7" s="288"/>
      <c r="DW7" s="288"/>
    </row>
    <row r="8" spans="1:143" s="287" customFormat="1">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8"/>
      <c r="DG8" s="288"/>
      <c r="DH8" s="288"/>
      <c r="DI8" s="288"/>
      <c r="DJ8" s="288"/>
      <c r="DK8" s="288"/>
      <c r="DL8" s="288"/>
      <c r="DM8" s="288"/>
      <c r="DN8" s="288"/>
      <c r="DO8" s="288"/>
      <c r="DP8" s="288"/>
      <c r="DQ8" s="288"/>
      <c r="DR8" s="288"/>
      <c r="DS8" s="288"/>
      <c r="DT8" s="288"/>
      <c r="DU8" s="288"/>
      <c r="DV8" s="288"/>
      <c r="DW8" s="288"/>
    </row>
    <row r="9" spans="1:143" s="287" customFormat="1">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8"/>
      <c r="DG9" s="288"/>
      <c r="DH9" s="288"/>
      <c r="DI9" s="288"/>
      <c r="DJ9" s="288"/>
      <c r="DK9" s="288"/>
      <c r="DL9" s="288"/>
      <c r="DM9" s="288"/>
      <c r="DN9" s="288"/>
      <c r="DO9" s="288"/>
      <c r="DP9" s="288"/>
      <c r="DQ9" s="288"/>
      <c r="DR9" s="288"/>
      <c r="DS9" s="288"/>
      <c r="DT9" s="288"/>
      <c r="DU9" s="288"/>
      <c r="DV9" s="288"/>
      <c r="DW9" s="288"/>
    </row>
    <row r="10" spans="1:143" s="287" customFormat="1">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8"/>
      <c r="DG10" s="288"/>
      <c r="DH10" s="288"/>
      <c r="DI10" s="288"/>
      <c r="DJ10" s="288"/>
      <c r="DK10" s="288"/>
      <c r="DL10" s="288"/>
      <c r="DM10" s="288"/>
      <c r="DN10" s="288"/>
      <c r="DO10" s="288"/>
      <c r="DP10" s="288"/>
      <c r="DQ10" s="288"/>
      <c r="DR10" s="288"/>
      <c r="DS10" s="288"/>
      <c r="DT10" s="288"/>
      <c r="DU10" s="288"/>
      <c r="DV10" s="288"/>
      <c r="DW10" s="288"/>
      <c r="EM10" s="287" t="s">
        <v>616</v>
      </c>
    </row>
    <row r="11" spans="1:143" s="287" customForma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8"/>
      <c r="DG11" s="288"/>
      <c r="DH11" s="288"/>
      <c r="DI11" s="288"/>
      <c r="DJ11" s="288"/>
      <c r="DK11" s="288"/>
      <c r="DL11" s="288"/>
      <c r="DM11" s="288"/>
      <c r="DN11" s="288"/>
      <c r="DO11" s="288"/>
      <c r="DP11" s="288"/>
      <c r="DQ11" s="288"/>
      <c r="DR11" s="288"/>
      <c r="DS11" s="288"/>
      <c r="DT11" s="288"/>
      <c r="DU11" s="288"/>
      <c r="DV11" s="288"/>
      <c r="DW11" s="288"/>
    </row>
    <row r="12" spans="1:143" s="287" customFormat="1">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8"/>
      <c r="DG12" s="288"/>
      <c r="DH12" s="288"/>
      <c r="DI12" s="288"/>
      <c r="DJ12" s="288"/>
      <c r="DK12" s="288"/>
      <c r="DL12" s="288"/>
      <c r="DM12" s="288"/>
      <c r="DN12" s="288"/>
      <c r="DO12" s="288"/>
      <c r="DP12" s="288"/>
      <c r="DQ12" s="288"/>
      <c r="DR12" s="288"/>
      <c r="DS12" s="288"/>
      <c r="DT12" s="288"/>
      <c r="DU12" s="288"/>
      <c r="DV12" s="288"/>
      <c r="DW12" s="288"/>
      <c r="EM12" s="287" t="s">
        <v>616</v>
      </c>
    </row>
    <row r="13" spans="1:143" s="287" customForma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8"/>
      <c r="DG13" s="288"/>
      <c r="DH13" s="288"/>
      <c r="DI13" s="288"/>
      <c r="DJ13" s="288"/>
      <c r="DK13" s="288"/>
      <c r="DL13" s="288"/>
      <c r="DM13" s="288"/>
      <c r="DN13" s="288"/>
      <c r="DO13" s="288"/>
      <c r="DP13" s="288"/>
      <c r="DQ13" s="288"/>
      <c r="DR13" s="288"/>
      <c r="DS13" s="288"/>
      <c r="DT13" s="288"/>
      <c r="DU13" s="288"/>
      <c r="DV13" s="288"/>
      <c r="DW13" s="288"/>
    </row>
    <row r="14" spans="1:143" s="287" customFormat="1">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8"/>
      <c r="DG14" s="288"/>
      <c r="DH14" s="288"/>
      <c r="DI14" s="288"/>
      <c r="DJ14" s="288"/>
      <c r="DK14" s="288"/>
      <c r="DL14" s="288"/>
      <c r="DM14" s="288"/>
      <c r="DN14" s="288"/>
      <c r="DO14" s="288"/>
      <c r="DP14" s="288"/>
      <c r="DQ14" s="288"/>
      <c r="DR14" s="288"/>
      <c r="DS14" s="288"/>
      <c r="DT14" s="288"/>
      <c r="DU14" s="288"/>
      <c r="DV14" s="288"/>
      <c r="DW14" s="288"/>
    </row>
    <row r="15" spans="1:143" s="287" customFormat="1">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8"/>
      <c r="DG15" s="288"/>
      <c r="DH15" s="288"/>
      <c r="DI15" s="288"/>
      <c r="DJ15" s="288"/>
      <c r="DK15" s="288"/>
      <c r="DL15" s="288"/>
      <c r="DM15" s="288"/>
      <c r="DN15" s="288"/>
      <c r="DO15" s="288"/>
      <c r="DP15" s="288"/>
      <c r="DQ15" s="288"/>
      <c r="DR15" s="288"/>
      <c r="DS15" s="288"/>
      <c r="DT15" s="288"/>
      <c r="DU15" s="288"/>
      <c r="DV15" s="288"/>
      <c r="DW15" s="288"/>
    </row>
    <row r="16" spans="1:143" s="287" customFormat="1">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8"/>
      <c r="DG16" s="288"/>
      <c r="DH16" s="288"/>
      <c r="DI16" s="288"/>
      <c r="DJ16" s="288"/>
      <c r="DK16" s="288"/>
      <c r="DL16" s="288"/>
      <c r="DM16" s="288"/>
      <c r="DN16" s="288"/>
      <c r="DO16" s="288"/>
      <c r="DP16" s="288"/>
      <c r="DQ16" s="288"/>
      <c r="DR16" s="288"/>
      <c r="DS16" s="288"/>
      <c r="DT16" s="288"/>
      <c r="DU16" s="288"/>
      <c r="DV16" s="288"/>
      <c r="DW16" s="288"/>
    </row>
    <row r="17" spans="1:351" s="287" customFormat="1">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8"/>
      <c r="DG17" s="288"/>
      <c r="DH17" s="288"/>
      <c r="DI17" s="288"/>
      <c r="DJ17" s="288"/>
      <c r="DK17" s="288"/>
      <c r="DL17" s="288"/>
      <c r="DM17" s="288"/>
      <c r="DN17" s="288"/>
      <c r="DO17" s="288"/>
      <c r="DP17" s="288"/>
      <c r="DQ17" s="288"/>
      <c r="DR17" s="288"/>
      <c r="DS17" s="288"/>
      <c r="DT17" s="288"/>
      <c r="DU17" s="288"/>
      <c r="DV17" s="288"/>
      <c r="DW17" s="288"/>
    </row>
    <row r="18" spans="1:351" s="287" customFormat="1">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8"/>
      <c r="DG18" s="288"/>
      <c r="DH18" s="288"/>
      <c r="DI18" s="288"/>
      <c r="DJ18" s="288"/>
      <c r="DK18" s="288"/>
      <c r="DL18" s="288"/>
      <c r="DM18" s="288"/>
      <c r="DN18" s="288"/>
      <c r="DO18" s="288"/>
      <c r="DP18" s="288"/>
      <c r="DQ18" s="288"/>
      <c r="DR18" s="288"/>
      <c r="DS18" s="288"/>
      <c r="DT18" s="288"/>
      <c r="DU18" s="288"/>
      <c r="DV18" s="288"/>
      <c r="DW18" s="288"/>
    </row>
    <row r="19" spans="1:351">
      <c r="DD19" s="384"/>
      <c r="DE19" s="384"/>
    </row>
    <row r="20" spans="1:351">
      <c r="DD20" s="384"/>
      <c r="DE20" s="384"/>
    </row>
    <row r="21" spans="1:351" ht="17.25">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7.25">
      <c r="B22" s="391"/>
      <c r="MM22" s="390"/>
    </row>
    <row r="23" spans="1:351">
      <c r="B23" s="391"/>
    </row>
    <row r="24" spans="1:351">
      <c r="B24" s="391"/>
    </row>
    <row r="25" spans="1:351">
      <c r="B25" s="391"/>
    </row>
    <row r="26" spans="1:351">
      <c r="B26" s="391"/>
    </row>
    <row r="27" spans="1:351">
      <c r="B27" s="391"/>
    </row>
    <row r="28" spans="1:351">
      <c r="B28" s="391"/>
    </row>
    <row r="29" spans="1:351">
      <c r="B29" s="391"/>
    </row>
    <row r="30" spans="1:351">
      <c r="B30" s="391"/>
    </row>
    <row r="31" spans="1:351">
      <c r="B31" s="391"/>
    </row>
    <row r="32" spans="1:351">
      <c r="B32" s="391"/>
    </row>
    <row r="33" spans="2:109">
      <c r="B33" s="391"/>
    </row>
    <row r="34" spans="2:109">
      <c r="B34" s="391"/>
    </row>
    <row r="35" spans="2:109">
      <c r="B35" s="391"/>
    </row>
    <row r="36" spans="2:109">
      <c r="B36" s="391"/>
    </row>
    <row r="37" spans="2:109">
      <c r="B37" s="391"/>
    </row>
    <row r="38" spans="2:109">
      <c r="B38" s="391"/>
    </row>
    <row r="39" spans="2:109">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c r="B40" s="396"/>
      <c r="DD40" s="396"/>
      <c r="DE40" s="384"/>
    </row>
    <row r="41" spans="2:109" ht="17.25">
      <c r="B41" s="397" t="s">
        <v>617</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c r="B42" s="391"/>
      <c r="G42" s="398"/>
      <c r="I42" s="399"/>
      <c r="J42" s="399"/>
      <c r="K42" s="399"/>
      <c r="AM42" s="398"/>
      <c r="AN42" s="398" t="s">
        <v>618</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c r="B43" s="391"/>
      <c r="AN43" s="1310" t="s">
        <v>619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1"/>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1"/>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1"/>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1"/>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c r="B49" s="391"/>
      <c r="AN49" s="384" t="s">
        <v>620</v>
      </c>
    </row>
    <row r="50" spans="1:109">
      <c r="B50" s="391"/>
      <c r="G50" s="1302"/>
      <c r="H50" s="1302"/>
      <c r="I50" s="1302"/>
      <c r="J50" s="1302"/>
      <c r="K50" s="401"/>
      <c r="L50" s="401"/>
      <c r="M50" s="402"/>
      <c r="N50" s="4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551</v>
      </c>
      <c r="BQ50" s="1306"/>
      <c r="BR50" s="1306"/>
      <c r="BS50" s="1306"/>
      <c r="BT50" s="1306"/>
      <c r="BU50" s="1306"/>
      <c r="BV50" s="1306"/>
      <c r="BW50" s="1306"/>
      <c r="BX50" s="1306" t="s">
        <v>552</v>
      </c>
      <c r="BY50" s="1306"/>
      <c r="BZ50" s="1306"/>
      <c r="CA50" s="1306"/>
      <c r="CB50" s="1306"/>
      <c r="CC50" s="1306"/>
      <c r="CD50" s="1306"/>
      <c r="CE50" s="1306"/>
      <c r="CF50" s="1306" t="s">
        <v>553</v>
      </c>
      <c r="CG50" s="1306"/>
      <c r="CH50" s="1306"/>
      <c r="CI50" s="1306"/>
      <c r="CJ50" s="1306"/>
      <c r="CK50" s="1306"/>
      <c r="CL50" s="1306"/>
      <c r="CM50" s="1306"/>
      <c r="CN50" s="1306" t="s">
        <v>554</v>
      </c>
      <c r="CO50" s="1306"/>
      <c r="CP50" s="1306"/>
      <c r="CQ50" s="1306"/>
      <c r="CR50" s="1306"/>
      <c r="CS50" s="1306"/>
      <c r="CT50" s="1306"/>
      <c r="CU50" s="1306"/>
      <c r="CV50" s="1306" t="s">
        <v>555</v>
      </c>
      <c r="CW50" s="1306"/>
      <c r="CX50" s="1306"/>
      <c r="CY50" s="1306"/>
      <c r="CZ50" s="1306"/>
      <c r="DA50" s="1306"/>
      <c r="DB50" s="1306"/>
      <c r="DC50" s="1306"/>
    </row>
    <row r="51" spans="1:109" ht="13.5" customHeight="1">
      <c r="B51" s="391"/>
      <c r="G51" s="1320"/>
      <c r="H51" s="1320"/>
      <c r="I51" s="1321"/>
      <c r="J51" s="1321"/>
      <c r="K51" s="1319"/>
      <c r="L51" s="1319"/>
      <c r="M51" s="1319"/>
      <c r="N51" s="1319"/>
      <c r="AM51" s="400"/>
      <c r="AN51" s="1309" t="s">
        <v>621</v>
      </c>
      <c r="AO51" s="1309"/>
      <c r="AP51" s="1309"/>
      <c r="AQ51" s="1309"/>
      <c r="AR51" s="1309"/>
      <c r="AS51" s="1309"/>
      <c r="AT51" s="1309"/>
      <c r="AU51" s="1309"/>
      <c r="AV51" s="1309"/>
      <c r="AW51" s="1309"/>
      <c r="AX51" s="1309"/>
      <c r="AY51" s="1309"/>
      <c r="AZ51" s="1309"/>
      <c r="BA51" s="1309"/>
      <c r="BB51" s="1309" t="s">
        <v>622</v>
      </c>
      <c r="BC51" s="1309"/>
      <c r="BD51" s="1309"/>
      <c r="BE51" s="1309"/>
      <c r="BF51" s="1309"/>
      <c r="BG51" s="1309"/>
      <c r="BH51" s="1309"/>
      <c r="BI51" s="1309"/>
      <c r="BJ51" s="1309"/>
      <c r="BK51" s="1309"/>
      <c r="BL51" s="1309"/>
      <c r="BM51" s="1309"/>
      <c r="BN51" s="1309"/>
      <c r="BO51" s="1309"/>
      <c r="BP51" s="1308"/>
      <c r="BQ51" s="1307"/>
      <c r="BR51" s="1307"/>
      <c r="BS51" s="1307"/>
      <c r="BT51" s="1307"/>
      <c r="BU51" s="1307"/>
      <c r="BV51" s="1307"/>
      <c r="BW51" s="1307"/>
      <c r="BX51" s="1308"/>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1"/>
      <c r="G52" s="1320"/>
      <c r="H52" s="1320"/>
      <c r="I52" s="1321"/>
      <c r="J52" s="1321"/>
      <c r="K52" s="1319"/>
      <c r="L52" s="1319"/>
      <c r="M52" s="1319"/>
      <c r="N52" s="1319"/>
      <c r="AM52" s="400"/>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399"/>
      <c r="B53" s="391"/>
      <c r="G53" s="1320"/>
      <c r="H53" s="1320"/>
      <c r="I53" s="1302"/>
      <c r="J53" s="1302"/>
      <c r="K53" s="1319"/>
      <c r="L53" s="1319"/>
      <c r="M53" s="1319"/>
      <c r="N53" s="1319"/>
      <c r="AM53" s="400"/>
      <c r="AN53" s="1309"/>
      <c r="AO53" s="1309"/>
      <c r="AP53" s="1309"/>
      <c r="AQ53" s="1309"/>
      <c r="AR53" s="1309"/>
      <c r="AS53" s="1309"/>
      <c r="AT53" s="1309"/>
      <c r="AU53" s="1309"/>
      <c r="AV53" s="1309"/>
      <c r="AW53" s="1309"/>
      <c r="AX53" s="1309"/>
      <c r="AY53" s="1309"/>
      <c r="AZ53" s="1309"/>
      <c r="BA53" s="1309"/>
      <c r="BB53" s="1309" t="s">
        <v>623</v>
      </c>
      <c r="BC53" s="1309"/>
      <c r="BD53" s="1309"/>
      <c r="BE53" s="1309"/>
      <c r="BF53" s="1309"/>
      <c r="BG53" s="1309"/>
      <c r="BH53" s="1309"/>
      <c r="BI53" s="1309"/>
      <c r="BJ53" s="1309"/>
      <c r="BK53" s="1309"/>
      <c r="BL53" s="1309"/>
      <c r="BM53" s="1309"/>
      <c r="BN53" s="1309"/>
      <c r="BO53" s="1309"/>
      <c r="BP53" s="1308"/>
      <c r="BQ53" s="1307"/>
      <c r="BR53" s="1307"/>
      <c r="BS53" s="1307"/>
      <c r="BT53" s="1307"/>
      <c r="BU53" s="1307"/>
      <c r="BV53" s="1307"/>
      <c r="BW53" s="1307"/>
      <c r="BX53" s="1308"/>
      <c r="BY53" s="1307"/>
      <c r="BZ53" s="1307"/>
      <c r="CA53" s="1307"/>
      <c r="CB53" s="1307"/>
      <c r="CC53" s="1307"/>
      <c r="CD53" s="1307"/>
      <c r="CE53" s="1307"/>
      <c r="CF53" s="1307">
        <v>52.1</v>
      </c>
      <c r="CG53" s="1307"/>
      <c r="CH53" s="1307"/>
      <c r="CI53" s="1307"/>
      <c r="CJ53" s="1307"/>
      <c r="CK53" s="1307"/>
      <c r="CL53" s="1307"/>
      <c r="CM53" s="1307"/>
      <c r="CN53" s="1307">
        <v>53.2</v>
      </c>
      <c r="CO53" s="1307"/>
      <c r="CP53" s="1307"/>
      <c r="CQ53" s="1307"/>
      <c r="CR53" s="1307"/>
      <c r="CS53" s="1307"/>
      <c r="CT53" s="1307"/>
      <c r="CU53" s="1307"/>
      <c r="CV53" s="1307">
        <v>53.2</v>
      </c>
      <c r="CW53" s="1307"/>
      <c r="CX53" s="1307"/>
      <c r="CY53" s="1307"/>
      <c r="CZ53" s="1307"/>
      <c r="DA53" s="1307"/>
      <c r="DB53" s="1307"/>
      <c r="DC53" s="1307"/>
    </row>
    <row r="54" spans="1:109">
      <c r="A54" s="399"/>
      <c r="B54" s="391"/>
      <c r="G54" s="1320"/>
      <c r="H54" s="1320"/>
      <c r="I54" s="1302"/>
      <c r="J54" s="1302"/>
      <c r="K54" s="1319"/>
      <c r="L54" s="1319"/>
      <c r="M54" s="1319"/>
      <c r="N54" s="1319"/>
      <c r="AM54" s="400"/>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399"/>
      <c r="B55" s="391"/>
      <c r="G55" s="1302"/>
      <c r="H55" s="1302"/>
      <c r="I55" s="1302"/>
      <c r="J55" s="1302"/>
      <c r="K55" s="1319"/>
      <c r="L55" s="1319"/>
      <c r="M55" s="1319"/>
      <c r="N55" s="1319"/>
      <c r="AN55" s="1306" t="s">
        <v>624</v>
      </c>
      <c r="AO55" s="1306"/>
      <c r="AP55" s="1306"/>
      <c r="AQ55" s="1306"/>
      <c r="AR55" s="1306"/>
      <c r="AS55" s="1306"/>
      <c r="AT55" s="1306"/>
      <c r="AU55" s="1306"/>
      <c r="AV55" s="1306"/>
      <c r="AW55" s="1306"/>
      <c r="AX55" s="1306"/>
      <c r="AY55" s="1306"/>
      <c r="AZ55" s="1306"/>
      <c r="BA55" s="1306"/>
      <c r="BB55" s="1309" t="s">
        <v>622</v>
      </c>
      <c r="BC55" s="1309"/>
      <c r="BD55" s="1309"/>
      <c r="BE55" s="1309"/>
      <c r="BF55" s="1309"/>
      <c r="BG55" s="1309"/>
      <c r="BH55" s="1309"/>
      <c r="BI55" s="1309"/>
      <c r="BJ55" s="1309"/>
      <c r="BK55" s="1309"/>
      <c r="BL55" s="1309"/>
      <c r="BM55" s="1309"/>
      <c r="BN55" s="1309"/>
      <c r="BO55" s="1309"/>
      <c r="BP55" s="1308"/>
      <c r="BQ55" s="1307"/>
      <c r="BR55" s="1307"/>
      <c r="BS55" s="1307"/>
      <c r="BT55" s="1307"/>
      <c r="BU55" s="1307"/>
      <c r="BV55" s="1307"/>
      <c r="BW55" s="1307"/>
      <c r="BX55" s="1308"/>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c r="A56" s="399"/>
      <c r="B56" s="391"/>
      <c r="G56" s="1302"/>
      <c r="H56" s="1302"/>
      <c r="I56" s="1302"/>
      <c r="J56" s="1302"/>
      <c r="K56" s="1319"/>
      <c r="L56" s="1319"/>
      <c r="M56" s="1319"/>
      <c r="N56" s="1319"/>
      <c r="AN56" s="1306"/>
      <c r="AO56" s="1306"/>
      <c r="AP56" s="1306"/>
      <c r="AQ56" s="1306"/>
      <c r="AR56" s="1306"/>
      <c r="AS56" s="1306"/>
      <c r="AT56" s="1306"/>
      <c r="AU56" s="1306"/>
      <c r="AV56" s="1306"/>
      <c r="AW56" s="1306"/>
      <c r="AX56" s="1306"/>
      <c r="AY56" s="1306"/>
      <c r="AZ56" s="1306"/>
      <c r="BA56" s="1306"/>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99" customFormat="1">
      <c r="B57" s="403"/>
      <c r="G57" s="1302"/>
      <c r="H57" s="1302"/>
      <c r="I57" s="1322"/>
      <c r="J57" s="1322"/>
      <c r="K57" s="1319"/>
      <c r="L57" s="1319"/>
      <c r="M57" s="1319"/>
      <c r="N57" s="1319"/>
      <c r="AM57" s="384"/>
      <c r="AN57" s="1306"/>
      <c r="AO57" s="1306"/>
      <c r="AP57" s="1306"/>
      <c r="AQ57" s="1306"/>
      <c r="AR57" s="1306"/>
      <c r="AS57" s="1306"/>
      <c r="AT57" s="1306"/>
      <c r="AU57" s="1306"/>
      <c r="AV57" s="1306"/>
      <c r="AW57" s="1306"/>
      <c r="AX57" s="1306"/>
      <c r="AY57" s="1306"/>
      <c r="AZ57" s="1306"/>
      <c r="BA57" s="1306"/>
      <c r="BB57" s="1309" t="s">
        <v>623</v>
      </c>
      <c r="BC57" s="1309"/>
      <c r="BD57" s="1309"/>
      <c r="BE57" s="1309"/>
      <c r="BF57" s="1309"/>
      <c r="BG57" s="1309"/>
      <c r="BH57" s="1309"/>
      <c r="BI57" s="1309"/>
      <c r="BJ57" s="1309"/>
      <c r="BK57" s="1309"/>
      <c r="BL57" s="1309"/>
      <c r="BM57" s="1309"/>
      <c r="BN57" s="1309"/>
      <c r="BO57" s="1309"/>
      <c r="BP57" s="1308"/>
      <c r="BQ57" s="1307"/>
      <c r="BR57" s="1307"/>
      <c r="BS57" s="1307"/>
      <c r="BT57" s="1307"/>
      <c r="BU57" s="1307"/>
      <c r="BV57" s="1307"/>
      <c r="BW57" s="1307"/>
      <c r="BX57" s="1308"/>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4"/>
      <c r="DE57" s="403"/>
    </row>
    <row r="58" spans="1:109" s="399" customFormat="1">
      <c r="A58" s="384"/>
      <c r="B58" s="403"/>
      <c r="G58" s="1302"/>
      <c r="H58" s="1302"/>
      <c r="I58" s="1322"/>
      <c r="J58" s="1322"/>
      <c r="K58" s="1319"/>
      <c r="L58" s="1319"/>
      <c r="M58" s="1319"/>
      <c r="N58" s="1319"/>
      <c r="AM58" s="384"/>
      <c r="AN58" s="1306"/>
      <c r="AO58" s="1306"/>
      <c r="AP58" s="1306"/>
      <c r="AQ58" s="1306"/>
      <c r="AR58" s="1306"/>
      <c r="AS58" s="1306"/>
      <c r="AT58" s="1306"/>
      <c r="AU58" s="1306"/>
      <c r="AV58" s="1306"/>
      <c r="AW58" s="1306"/>
      <c r="AX58" s="1306"/>
      <c r="AY58" s="1306"/>
      <c r="AZ58" s="1306"/>
      <c r="BA58" s="1306"/>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4"/>
      <c r="DE58" s="403"/>
    </row>
    <row r="59" spans="1:109" s="399" customFormat="1">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7.25">
      <c r="B63" s="410" t="s">
        <v>625</v>
      </c>
    </row>
    <row r="64" spans="1:109">
      <c r="B64" s="391"/>
      <c r="G64" s="398"/>
      <c r="I64" s="411"/>
      <c r="J64" s="411"/>
      <c r="K64" s="411"/>
      <c r="L64" s="411"/>
      <c r="M64" s="411"/>
      <c r="N64" s="412"/>
      <c r="AM64" s="398"/>
      <c r="AN64" s="398" t="s">
        <v>618</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c r="B65" s="391"/>
      <c r="AN65" s="1310" t="s">
        <v>626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1"/>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1"/>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1"/>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1"/>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c r="B71" s="391"/>
      <c r="G71" s="416"/>
      <c r="I71" s="417"/>
      <c r="J71" s="414"/>
      <c r="K71" s="414"/>
      <c r="L71" s="415"/>
      <c r="M71" s="414"/>
      <c r="N71" s="415"/>
      <c r="AM71" s="416"/>
      <c r="AN71" s="384" t="s">
        <v>620</v>
      </c>
    </row>
    <row r="72" spans="2:107">
      <c r="B72" s="391"/>
      <c r="G72" s="1302"/>
      <c r="H72" s="1302"/>
      <c r="I72" s="1302"/>
      <c r="J72" s="1302"/>
      <c r="K72" s="401"/>
      <c r="L72" s="401"/>
      <c r="M72" s="402"/>
      <c r="N72" s="4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551</v>
      </c>
      <c r="BQ72" s="1306"/>
      <c r="BR72" s="1306"/>
      <c r="BS72" s="1306"/>
      <c r="BT72" s="1306"/>
      <c r="BU72" s="1306"/>
      <c r="BV72" s="1306"/>
      <c r="BW72" s="1306"/>
      <c r="BX72" s="1306" t="s">
        <v>552</v>
      </c>
      <c r="BY72" s="1306"/>
      <c r="BZ72" s="1306"/>
      <c r="CA72" s="1306"/>
      <c r="CB72" s="1306"/>
      <c r="CC72" s="1306"/>
      <c r="CD72" s="1306"/>
      <c r="CE72" s="1306"/>
      <c r="CF72" s="1306" t="s">
        <v>553</v>
      </c>
      <c r="CG72" s="1306"/>
      <c r="CH72" s="1306"/>
      <c r="CI72" s="1306"/>
      <c r="CJ72" s="1306"/>
      <c r="CK72" s="1306"/>
      <c r="CL72" s="1306"/>
      <c r="CM72" s="1306"/>
      <c r="CN72" s="1306" t="s">
        <v>554</v>
      </c>
      <c r="CO72" s="1306"/>
      <c r="CP72" s="1306"/>
      <c r="CQ72" s="1306"/>
      <c r="CR72" s="1306"/>
      <c r="CS72" s="1306"/>
      <c r="CT72" s="1306"/>
      <c r="CU72" s="1306"/>
      <c r="CV72" s="1306" t="s">
        <v>555</v>
      </c>
      <c r="CW72" s="1306"/>
      <c r="CX72" s="1306"/>
      <c r="CY72" s="1306"/>
      <c r="CZ72" s="1306"/>
      <c r="DA72" s="1306"/>
      <c r="DB72" s="1306"/>
      <c r="DC72" s="1306"/>
    </row>
    <row r="73" spans="2:107">
      <c r="B73" s="391"/>
      <c r="G73" s="1320"/>
      <c r="H73" s="1320"/>
      <c r="I73" s="1320"/>
      <c r="J73" s="1320"/>
      <c r="K73" s="1323"/>
      <c r="L73" s="1323"/>
      <c r="M73" s="1323"/>
      <c r="N73" s="1323"/>
      <c r="AM73" s="400"/>
      <c r="AN73" s="1309" t="s">
        <v>621</v>
      </c>
      <c r="AO73" s="1309"/>
      <c r="AP73" s="1309"/>
      <c r="AQ73" s="1309"/>
      <c r="AR73" s="1309"/>
      <c r="AS73" s="1309"/>
      <c r="AT73" s="1309"/>
      <c r="AU73" s="1309"/>
      <c r="AV73" s="1309"/>
      <c r="AW73" s="1309"/>
      <c r="AX73" s="1309"/>
      <c r="AY73" s="1309"/>
      <c r="AZ73" s="1309"/>
      <c r="BA73" s="1309"/>
      <c r="BB73" s="1309" t="s">
        <v>622</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1"/>
      <c r="G74" s="1320"/>
      <c r="H74" s="1320"/>
      <c r="I74" s="1320"/>
      <c r="J74" s="1320"/>
      <c r="K74" s="1323"/>
      <c r="L74" s="1323"/>
      <c r="M74" s="1323"/>
      <c r="N74" s="1323"/>
      <c r="AM74" s="400"/>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1"/>
      <c r="G75" s="1320"/>
      <c r="H75" s="1320"/>
      <c r="I75" s="1302"/>
      <c r="J75" s="1302"/>
      <c r="K75" s="1319"/>
      <c r="L75" s="1319"/>
      <c r="M75" s="1319"/>
      <c r="N75" s="1319"/>
      <c r="AM75" s="400"/>
      <c r="AN75" s="1309"/>
      <c r="AO75" s="1309"/>
      <c r="AP75" s="1309"/>
      <c r="AQ75" s="1309"/>
      <c r="AR75" s="1309"/>
      <c r="AS75" s="1309"/>
      <c r="AT75" s="1309"/>
      <c r="AU75" s="1309"/>
      <c r="AV75" s="1309"/>
      <c r="AW75" s="1309"/>
      <c r="AX75" s="1309"/>
      <c r="AY75" s="1309"/>
      <c r="AZ75" s="1309"/>
      <c r="BA75" s="1309"/>
      <c r="BB75" s="1309" t="s">
        <v>627</v>
      </c>
      <c r="BC75" s="1309"/>
      <c r="BD75" s="1309"/>
      <c r="BE75" s="1309"/>
      <c r="BF75" s="1309"/>
      <c r="BG75" s="1309"/>
      <c r="BH75" s="1309"/>
      <c r="BI75" s="1309"/>
      <c r="BJ75" s="1309"/>
      <c r="BK75" s="1309"/>
      <c r="BL75" s="1309"/>
      <c r="BM75" s="1309"/>
      <c r="BN75" s="1309"/>
      <c r="BO75" s="1309"/>
      <c r="BP75" s="1307">
        <v>5</v>
      </c>
      <c r="BQ75" s="1307"/>
      <c r="BR75" s="1307"/>
      <c r="BS75" s="1307"/>
      <c r="BT75" s="1307"/>
      <c r="BU75" s="1307"/>
      <c r="BV75" s="1307"/>
      <c r="BW75" s="1307"/>
      <c r="BX75" s="1307">
        <v>3.9</v>
      </c>
      <c r="BY75" s="1307"/>
      <c r="BZ75" s="1307"/>
      <c r="CA75" s="1307"/>
      <c r="CB75" s="1307"/>
      <c r="CC75" s="1307"/>
      <c r="CD75" s="1307"/>
      <c r="CE75" s="1307"/>
      <c r="CF75" s="1307">
        <v>3.4</v>
      </c>
      <c r="CG75" s="1307"/>
      <c r="CH75" s="1307"/>
      <c r="CI75" s="1307"/>
      <c r="CJ75" s="1307"/>
      <c r="CK75" s="1307"/>
      <c r="CL75" s="1307"/>
      <c r="CM75" s="1307"/>
      <c r="CN75" s="1307">
        <v>3.4</v>
      </c>
      <c r="CO75" s="1307"/>
      <c r="CP75" s="1307"/>
      <c r="CQ75" s="1307"/>
      <c r="CR75" s="1307"/>
      <c r="CS75" s="1307"/>
      <c r="CT75" s="1307"/>
      <c r="CU75" s="1307"/>
      <c r="CV75" s="1307">
        <v>3.8</v>
      </c>
      <c r="CW75" s="1307"/>
      <c r="CX75" s="1307"/>
      <c r="CY75" s="1307"/>
      <c r="CZ75" s="1307"/>
      <c r="DA75" s="1307"/>
      <c r="DB75" s="1307"/>
      <c r="DC75" s="1307"/>
    </row>
    <row r="76" spans="2:107">
      <c r="B76" s="391"/>
      <c r="G76" s="1320"/>
      <c r="H76" s="1320"/>
      <c r="I76" s="1302"/>
      <c r="J76" s="1302"/>
      <c r="K76" s="1319"/>
      <c r="L76" s="1319"/>
      <c r="M76" s="1319"/>
      <c r="N76" s="1319"/>
      <c r="AM76" s="400"/>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1"/>
      <c r="G77" s="1302"/>
      <c r="H77" s="1302"/>
      <c r="I77" s="1302"/>
      <c r="J77" s="1302"/>
      <c r="K77" s="1323"/>
      <c r="L77" s="1323"/>
      <c r="M77" s="1323"/>
      <c r="N77" s="1323"/>
      <c r="AN77" s="1306" t="s">
        <v>624</v>
      </c>
      <c r="AO77" s="1306"/>
      <c r="AP77" s="1306"/>
      <c r="AQ77" s="1306"/>
      <c r="AR77" s="1306"/>
      <c r="AS77" s="1306"/>
      <c r="AT77" s="1306"/>
      <c r="AU77" s="1306"/>
      <c r="AV77" s="1306"/>
      <c r="AW77" s="1306"/>
      <c r="AX77" s="1306"/>
      <c r="AY77" s="1306"/>
      <c r="AZ77" s="1306"/>
      <c r="BA77" s="1306"/>
      <c r="BB77" s="1309" t="s">
        <v>622</v>
      </c>
      <c r="BC77" s="1309"/>
      <c r="BD77" s="1309"/>
      <c r="BE77" s="1309"/>
      <c r="BF77" s="1309"/>
      <c r="BG77" s="1309"/>
      <c r="BH77" s="1309"/>
      <c r="BI77" s="1309"/>
      <c r="BJ77" s="1309"/>
      <c r="BK77" s="1309"/>
      <c r="BL77" s="1309"/>
      <c r="BM77" s="1309"/>
      <c r="BN77" s="1309"/>
      <c r="BO77" s="1309"/>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c r="B78" s="391"/>
      <c r="G78" s="1302"/>
      <c r="H78" s="1302"/>
      <c r="I78" s="1302"/>
      <c r="J78" s="1302"/>
      <c r="K78" s="1323"/>
      <c r="L78" s="1323"/>
      <c r="M78" s="1323"/>
      <c r="N78" s="1323"/>
      <c r="AN78" s="1306"/>
      <c r="AO78" s="1306"/>
      <c r="AP78" s="1306"/>
      <c r="AQ78" s="1306"/>
      <c r="AR78" s="1306"/>
      <c r="AS78" s="1306"/>
      <c r="AT78" s="1306"/>
      <c r="AU78" s="1306"/>
      <c r="AV78" s="1306"/>
      <c r="AW78" s="1306"/>
      <c r="AX78" s="1306"/>
      <c r="AY78" s="1306"/>
      <c r="AZ78" s="1306"/>
      <c r="BA78" s="1306"/>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1"/>
      <c r="G79" s="1302"/>
      <c r="H79" s="1302"/>
      <c r="I79" s="1322"/>
      <c r="J79" s="1322"/>
      <c r="K79" s="1324"/>
      <c r="L79" s="1324"/>
      <c r="M79" s="1324"/>
      <c r="N79" s="1324"/>
      <c r="AN79" s="1306"/>
      <c r="AO79" s="1306"/>
      <c r="AP79" s="1306"/>
      <c r="AQ79" s="1306"/>
      <c r="AR79" s="1306"/>
      <c r="AS79" s="1306"/>
      <c r="AT79" s="1306"/>
      <c r="AU79" s="1306"/>
      <c r="AV79" s="1306"/>
      <c r="AW79" s="1306"/>
      <c r="AX79" s="1306"/>
      <c r="AY79" s="1306"/>
      <c r="AZ79" s="1306"/>
      <c r="BA79" s="1306"/>
      <c r="BB79" s="1309" t="s">
        <v>627</v>
      </c>
      <c r="BC79" s="1309"/>
      <c r="BD79" s="1309"/>
      <c r="BE79" s="1309"/>
      <c r="BF79" s="1309"/>
      <c r="BG79" s="1309"/>
      <c r="BH79" s="1309"/>
      <c r="BI79" s="1309"/>
      <c r="BJ79" s="1309"/>
      <c r="BK79" s="1309"/>
      <c r="BL79" s="1309"/>
      <c r="BM79" s="1309"/>
      <c r="BN79" s="1309"/>
      <c r="BO79" s="1309"/>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c r="B80" s="391"/>
      <c r="G80" s="1302"/>
      <c r="H80" s="1302"/>
      <c r="I80" s="1322"/>
      <c r="J80" s="1322"/>
      <c r="K80" s="1324"/>
      <c r="L80" s="1324"/>
      <c r="M80" s="1324"/>
      <c r="N80" s="1324"/>
      <c r="AN80" s="1306"/>
      <c r="AO80" s="1306"/>
      <c r="AP80" s="1306"/>
      <c r="AQ80" s="1306"/>
      <c r="AR80" s="1306"/>
      <c r="AS80" s="1306"/>
      <c r="AT80" s="1306"/>
      <c r="AU80" s="1306"/>
      <c r="AV80" s="1306"/>
      <c r="AW80" s="1306"/>
      <c r="AX80" s="1306"/>
      <c r="AY80" s="1306"/>
      <c r="AZ80" s="1306"/>
      <c r="BA80" s="1306"/>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1"/>
    </row>
    <row r="82" spans="2:109" ht="17.25">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c r="DD84" s="384"/>
      <c r="DE84" s="384"/>
    </row>
    <row r="85" spans="2:109">
      <c r="DD85" s="384"/>
      <c r="DE85" s="384"/>
    </row>
    <row r="86" spans="2:109" hidden="1">
      <c r="DD86" s="384"/>
      <c r="DE86" s="384"/>
    </row>
    <row r="87" spans="2:109" hidden="1">
      <c r="K87" s="419"/>
      <c r="AQ87" s="419"/>
      <c r="BC87" s="419"/>
      <c r="BO87" s="419"/>
      <c r="CA87" s="419"/>
      <c r="CM87" s="419"/>
      <c r="CY87" s="419"/>
      <c r="DD87" s="384"/>
      <c r="DE87" s="384"/>
    </row>
    <row r="88" spans="2:109" hidden="1">
      <c r="DD88" s="384"/>
      <c r="DE88" s="384"/>
    </row>
    <row r="89" spans="2:109" hidden="1">
      <c r="DD89" s="384"/>
      <c r="DE89" s="384"/>
    </row>
    <row r="90" spans="2:109" hidden="1">
      <c r="DD90" s="384"/>
      <c r="DE90" s="384"/>
    </row>
    <row r="91" spans="2:109" hidden="1">
      <c r="DD91" s="384"/>
      <c r="DE91" s="384"/>
    </row>
    <row r="92" spans="2:109" ht="13.5" hidden="1" customHeight="1">
      <c r="DD92" s="384"/>
      <c r="DE92" s="384"/>
    </row>
    <row r="93" spans="2:109" ht="13.5" hidden="1" customHeight="1">
      <c r="DD93" s="384"/>
      <c r="DE93" s="384"/>
    </row>
    <row r="94" spans="2:109" ht="13.5" hidden="1" customHeight="1">
      <c r="DD94" s="384"/>
      <c r="DE94" s="384"/>
    </row>
    <row r="95" spans="2:109" ht="13.5" hidden="1" customHeight="1">
      <c r="DD95" s="384"/>
      <c r="DE95" s="384"/>
    </row>
    <row r="96" spans="2:109" ht="13.5" hidden="1" customHeight="1">
      <c r="DD96" s="384"/>
      <c r="DE96" s="384"/>
    </row>
    <row r="97" spans="108:109" ht="13.5" hidden="1" customHeight="1">
      <c r="DD97" s="384"/>
      <c r="DE97" s="384"/>
    </row>
    <row r="98" spans="108:109" ht="13.5" hidden="1" customHeight="1">
      <c r="DD98" s="384"/>
      <c r="DE98" s="384"/>
    </row>
    <row r="99" spans="108:109" ht="13.5" hidden="1" customHeight="1">
      <c r="DD99" s="384"/>
      <c r="DE99" s="384"/>
    </row>
    <row r="100" spans="108:109" ht="13.5" hidden="1" customHeight="1">
      <c r="DD100" s="384"/>
      <c r="DE100" s="384"/>
    </row>
    <row r="101" spans="108:109" ht="13.5" hidden="1" customHeight="1">
      <c r="DD101" s="384"/>
      <c r="DE101" s="384"/>
    </row>
    <row r="102" spans="108:109" ht="13.5" hidden="1" customHeight="1">
      <c r="DD102" s="384"/>
      <c r="DE102" s="384"/>
    </row>
    <row r="103" spans="108:109" ht="13.5" hidden="1" customHeight="1">
      <c r="DD103" s="384"/>
      <c r="DE103" s="384"/>
    </row>
    <row r="104" spans="108:109" ht="13.5" hidden="1" customHeight="1">
      <c r="DD104" s="384"/>
      <c r="DE104" s="384"/>
    </row>
    <row r="105" spans="108:109" ht="13.5" hidden="1" customHeight="1">
      <c r="DD105" s="384"/>
      <c r="DE105" s="384"/>
    </row>
    <row r="106" spans="108:109" ht="13.5" hidden="1" customHeight="1">
      <c r="DD106" s="384"/>
      <c r="DE106" s="384"/>
    </row>
    <row r="107" spans="108:109" ht="13.5" hidden="1" customHeight="1">
      <c r="DD107" s="384"/>
      <c r="DE107" s="384"/>
    </row>
    <row r="108" spans="108:109" ht="13.5" hidden="1" customHeight="1">
      <c r="DD108" s="384"/>
      <c r="DE108" s="384"/>
    </row>
    <row r="109" spans="108:109" ht="13.5" hidden="1" customHeight="1">
      <c r="DD109" s="384"/>
      <c r="DE109" s="384"/>
    </row>
    <row r="110" spans="108:109" ht="13.5" hidden="1" customHeight="1">
      <c r="DD110" s="384"/>
      <c r="DE110" s="384"/>
    </row>
    <row r="111" spans="108:109" ht="13.5" hidden="1" customHeight="1">
      <c r="DD111" s="384"/>
      <c r="DE111" s="384"/>
    </row>
    <row r="112" spans="108:109" ht="13.5" hidden="1" customHeight="1">
      <c r="DD112" s="384"/>
      <c r="DE112" s="384"/>
    </row>
    <row r="113" spans="108:109" ht="13.5" hidden="1" customHeight="1">
      <c r="DD113" s="384"/>
      <c r="DE113" s="384"/>
    </row>
    <row r="114" spans="108:109" ht="13.5" hidden="1" customHeight="1">
      <c r="DD114" s="384"/>
      <c r="DE114" s="384"/>
    </row>
    <row r="115" spans="108:109" ht="13.5" hidden="1" customHeight="1">
      <c r="DD115" s="384"/>
      <c r="DE115" s="384"/>
    </row>
    <row r="116" spans="108:109" ht="13.5" hidden="1" customHeight="1">
      <c r="DD116" s="384"/>
      <c r="DE116" s="384"/>
    </row>
    <row r="117" spans="108:109" ht="13.5" hidden="1" customHeight="1">
      <c r="DD117" s="384"/>
      <c r="DE117" s="384"/>
    </row>
    <row r="118" spans="108:109" ht="13.5" hidden="1" customHeight="1">
      <c r="DD118" s="384"/>
      <c r="DE118" s="384"/>
    </row>
    <row r="119" spans="108:109" ht="13.5" hidden="1" customHeight="1">
      <c r="DD119" s="384"/>
      <c r="DE119" s="384"/>
    </row>
    <row r="120" spans="108:109" ht="13.5" hidden="1" customHeight="1">
      <c r="DD120" s="384"/>
      <c r="DE120" s="384"/>
    </row>
    <row r="121" spans="108:109" ht="13.5" hidden="1" customHeight="1">
      <c r="DD121" s="384"/>
      <c r="DE121" s="384"/>
    </row>
    <row r="122" spans="108:109" ht="13.5" hidden="1" customHeight="1">
      <c r="DD122" s="384"/>
      <c r="DE122" s="384"/>
    </row>
    <row r="123" spans="108:109" ht="13.5" hidden="1" customHeight="1">
      <c r="DD123" s="384"/>
      <c r="DE123" s="384"/>
    </row>
    <row r="124" spans="108:109" ht="13.5" hidden="1" customHeight="1">
      <c r="DD124" s="384"/>
      <c r="DE124" s="384"/>
    </row>
    <row r="125" spans="108:109" ht="13.5" hidden="1" customHeight="1">
      <c r="DD125" s="384"/>
      <c r="DE125" s="384"/>
    </row>
    <row r="126" spans="108:109" ht="13.5" hidden="1" customHeight="1">
      <c r="DD126" s="384"/>
      <c r="DE126" s="384"/>
    </row>
    <row r="127" spans="108:109" ht="13.5" hidden="1" customHeight="1">
      <c r="DD127" s="384"/>
      <c r="DE127" s="384"/>
    </row>
    <row r="128" spans="108:109" ht="13.5" hidden="1" customHeight="1">
      <c r="DD128" s="384"/>
      <c r="DE128" s="384"/>
    </row>
    <row r="129" spans="108:109" ht="13.5" hidden="1" customHeight="1">
      <c r="DD129" s="384"/>
      <c r="DE129" s="384"/>
    </row>
    <row r="130" spans="108:109" ht="13.5" hidden="1" customHeight="1">
      <c r="DD130" s="384"/>
      <c r="DE130" s="384"/>
    </row>
    <row r="131" spans="108:109" ht="13.5" hidden="1" customHeight="1">
      <c r="DD131" s="384"/>
      <c r="DE131" s="384"/>
    </row>
    <row r="132" spans="108:109" ht="13.5" hidden="1" customHeight="1">
      <c r="DD132" s="384"/>
      <c r="DE132" s="384"/>
    </row>
    <row r="133" spans="108:109" ht="13.5" hidden="1" customHeight="1">
      <c r="DD133" s="384"/>
      <c r="DE133" s="384"/>
    </row>
    <row r="134" spans="108:109" ht="13.5" hidden="1" customHeight="1">
      <c r="DD134" s="384"/>
      <c r="DE134" s="384"/>
    </row>
    <row r="135" spans="108:109" ht="13.5" hidden="1" customHeight="1">
      <c r="DD135" s="384"/>
      <c r="DE135" s="384"/>
    </row>
    <row r="136" spans="108:109" ht="13.5" hidden="1" customHeight="1">
      <c r="DD136" s="384"/>
      <c r="DE136" s="384"/>
    </row>
    <row r="137" spans="108:109" ht="13.5" hidden="1" customHeight="1">
      <c r="DD137" s="384"/>
      <c r="DE137" s="384"/>
    </row>
    <row r="138" spans="108:109" ht="13.5" hidden="1" customHeight="1">
      <c r="DD138" s="384"/>
      <c r="DE138" s="384"/>
    </row>
    <row r="139" spans="108:109" ht="13.5" hidden="1" customHeight="1">
      <c r="DD139" s="384"/>
      <c r="DE139" s="384"/>
    </row>
    <row r="140" spans="108:109" ht="13.5" hidden="1" customHeight="1">
      <c r="DD140" s="384"/>
      <c r="DE140" s="384"/>
    </row>
    <row r="141" spans="108:109" ht="13.5" hidden="1" customHeight="1">
      <c r="DD141" s="384"/>
      <c r="DE141" s="384"/>
    </row>
    <row r="142" spans="108:109" ht="13.5" hidden="1" customHeight="1">
      <c r="DD142" s="384"/>
      <c r="DE142" s="384"/>
    </row>
    <row r="143" spans="108:109" ht="13.5" hidden="1" customHeight="1">
      <c r="DD143" s="384"/>
      <c r="DE143" s="384"/>
    </row>
    <row r="144" spans="108:109" ht="13.5" hidden="1" customHeight="1">
      <c r="DD144" s="384"/>
      <c r="DE144" s="384"/>
    </row>
    <row r="145" spans="108:109" ht="13.5" hidden="1" customHeight="1">
      <c r="DD145" s="384"/>
      <c r="DE145" s="384"/>
    </row>
    <row r="146" spans="108:109" ht="13.5" hidden="1" customHeight="1">
      <c r="DD146" s="384"/>
      <c r="DE146" s="384"/>
    </row>
    <row r="147" spans="108:109" ht="13.5" hidden="1" customHeight="1">
      <c r="DD147" s="384"/>
      <c r="DE147" s="384"/>
    </row>
    <row r="148" spans="108:109" ht="13.5" hidden="1" customHeight="1">
      <c r="DD148" s="384"/>
      <c r="DE148" s="384"/>
    </row>
    <row r="149" spans="108:109" ht="13.5" hidden="1" customHeight="1">
      <c r="DD149" s="384"/>
      <c r="DE149" s="384"/>
    </row>
    <row r="150" spans="108:109" ht="13.5" hidden="1" customHeight="1">
      <c r="DD150" s="384"/>
      <c r="DE150" s="384"/>
    </row>
    <row r="151" spans="108:109" ht="13.5" hidden="1" customHeight="1">
      <c r="DD151" s="384"/>
      <c r="DE151" s="384"/>
    </row>
    <row r="152" spans="108:109" ht="13.5" hidden="1" customHeight="1">
      <c r="DD152" s="384"/>
      <c r="DE152" s="384"/>
    </row>
    <row r="153" spans="108:109" ht="13.5" hidden="1" customHeight="1">
      <c r="DD153" s="384"/>
      <c r="DE153" s="384"/>
    </row>
    <row r="154" spans="108:109" ht="13.5" hidden="1" customHeight="1">
      <c r="DD154" s="384"/>
      <c r="DE154" s="384"/>
    </row>
    <row r="155" spans="108:109" ht="13.5" hidden="1" customHeight="1">
      <c r="DD155" s="384"/>
      <c r="DE155" s="384"/>
    </row>
    <row r="156" spans="108:109" ht="13.5" hidden="1" customHeight="1">
      <c r="DD156" s="384"/>
      <c r="DE156" s="384"/>
    </row>
    <row r="157" spans="108:109" ht="13.5" hidden="1" customHeight="1">
      <c r="DD157" s="384"/>
      <c r="DE157" s="384"/>
    </row>
    <row r="158" spans="108:109" ht="13.5" hidden="1" customHeight="1">
      <c r="DD158" s="384"/>
      <c r="DE158" s="384"/>
    </row>
    <row r="159" spans="108:109" ht="13.5" hidden="1" customHeight="1">
      <c r="DD159" s="384"/>
      <c r="DE159" s="384"/>
    </row>
    <row r="160" spans="108:109" ht="13.5" hidden="1" customHeight="1">
      <c r="DD160" s="384"/>
      <c r="DE160" s="38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eO7SYAtefGtYEXAQ3Wyi5w4rmGfchP+vrHbZIRePZkElm3SOHuE3t9nE6vuUgOj9AGqGODqktOQLCwEp5+4NQ==" saltValue="vBzZ5pzjOPcn4TrBH6yW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5" zoomScale="90" zoomScaleNormal="90" zoomScaleSheetLayoutView="70" workbookViewId="0">
      <selection activeCell="AF75" sqref="AF75"/>
    </sheetView>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UjCGpnufCPi/2tjL/oWSvF4WIVr4rVqEJXKRPTvr28cgKS5ZCl1UyRrtKjTYnjp2Wwvh9vNP+rA3uecGdvP9A==" saltValue="tYaHSvAGrjtXgdkeTO8b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9" zoomScale="80" zoomScaleNormal="80" zoomScaleSheetLayoutView="55" workbookViewId="0">
      <selection activeCell="BI90" sqref="BI90"/>
    </sheetView>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c r="AG59" s="287"/>
      <c r="AH59" s="287"/>
    </row>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QBFnhH4vZDlG3W2dIL5iqQjlUcexlsI/OiQ3h8jbHVL8wYVP3RfQobeynhNg0GyOuizomxrej39TbVkaJMzfg==" saltValue="/Wf3YPdWfpkfT4/zeUqS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52</v>
      </c>
      <c r="E2" s="151"/>
      <c r="F2" s="152" t="s">
        <v>548</v>
      </c>
      <c r="G2" s="153"/>
      <c r="H2" s="154"/>
    </row>
    <row r="3" spans="1:8">
      <c r="A3" s="150" t="s">
        <v>541</v>
      </c>
      <c r="B3" s="155"/>
      <c r="C3" s="156"/>
      <c r="D3" s="157">
        <v>81744</v>
      </c>
      <c r="E3" s="158"/>
      <c r="F3" s="159">
        <v>53292</v>
      </c>
      <c r="G3" s="160"/>
      <c r="H3" s="161"/>
    </row>
    <row r="4" spans="1:8">
      <c r="A4" s="162"/>
      <c r="B4" s="163"/>
      <c r="C4" s="164"/>
      <c r="D4" s="165">
        <v>71943</v>
      </c>
      <c r="E4" s="166"/>
      <c r="F4" s="167">
        <v>28900</v>
      </c>
      <c r="G4" s="168"/>
      <c r="H4" s="169"/>
    </row>
    <row r="5" spans="1:8">
      <c r="A5" s="150" t="s">
        <v>543</v>
      </c>
      <c r="B5" s="155"/>
      <c r="C5" s="156"/>
      <c r="D5" s="157">
        <v>150176</v>
      </c>
      <c r="E5" s="158"/>
      <c r="F5" s="159">
        <v>56894</v>
      </c>
      <c r="G5" s="160"/>
      <c r="H5" s="161"/>
    </row>
    <row r="6" spans="1:8">
      <c r="A6" s="162"/>
      <c r="B6" s="163"/>
      <c r="C6" s="164"/>
      <c r="D6" s="165">
        <v>125242</v>
      </c>
      <c r="E6" s="166"/>
      <c r="F6" s="167">
        <v>32548</v>
      </c>
      <c r="G6" s="168"/>
      <c r="H6" s="169"/>
    </row>
    <row r="7" spans="1:8">
      <c r="A7" s="150" t="s">
        <v>544</v>
      </c>
      <c r="B7" s="155"/>
      <c r="C7" s="156"/>
      <c r="D7" s="157">
        <v>108809</v>
      </c>
      <c r="E7" s="158"/>
      <c r="F7" s="159">
        <v>57122</v>
      </c>
      <c r="G7" s="160"/>
      <c r="H7" s="161"/>
    </row>
    <row r="8" spans="1:8">
      <c r="A8" s="162"/>
      <c r="B8" s="163"/>
      <c r="C8" s="164"/>
      <c r="D8" s="165">
        <v>80288</v>
      </c>
      <c r="E8" s="166"/>
      <c r="F8" s="167">
        <v>36191</v>
      </c>
      <c r="G8" s="168"/>
      <c r="H8" s="169"/>
    </row>
    <row r="9" spans="1:8">
      <c r="A9" s="150" t="s">
        <v>545</v>
      </c>
      <c r="B9" s="155"/>
      <c r="C9" s="156"/>
      <c r="D9" s="157">
        <v>117938</v>
      </c>
      <c r="E9" s="158"/>
      <c r="F9" s="159">
        <v>53655</v>
      </c>
      <c r="G9" s="160"/>
      <c r="H9" s="161"/>
    </row>
    <row r="10" spans="1:8">
      <c r="A10" s="162"/>
      <c r="B10" s="163"/>
      <c r="C10" s="164"/>
      <c r="D10" s="165">
        <v>101638</v>
      </c>
      <c r="E10" s="166"/>
      <c r="F10" s="167">
        <v>32719</v>
      </c>
      <c r="G10" s="168"/>
      <c r="H10" s="169"/>
    </row>
    <row r="11" spans="1:8">
      <c r="A11" s="150" t="s">
        <v>546</v>
      </c>
      <c r="B11" s="155"/>
      <c r="C11" s="156"/>
      <c r="D11" s="157">
        <v>108135</v>
      </c>
      <c r="E11" s="158"/>
      <c r="F11" s="159">
        <v>53869</v>
      </c>
      <c r="G11" s="160"/>
      <c r="H11" s="161"/>
    </row>
    <row r="12" spans="1:8">
      <c r="A12" s="162"/>
      <c r="B12" s="163"/>
      <c r="C12" s="170"/>
      <c r="D12" s="165">
        <v>79383</v>
      </c>
      <c r="E12" s="166"/>
      <c r="F12" s="167">
        <v>35046</v>
      </c>
      <c r="G12" s="168"/>
      <c r="H12" s="169"/>
    </row>
    <row r="13" spans="1:8">
      <c r="A13" s="150"/>
      <c r="B13" s="155"/>
      <c r="C13" s="171"/>
      <c r="D13" s="172">
        <v>113360</v>
      </c>
      <c r="E13" s="173"/>
      <c r="F13" s="174">
        <v>54966</v>
      </c>
      <c r="G13" s="175"/>
      <c r="H13" s="161"/>
    </row>
    <row r="14" spans="1:8">
      <c r="A14" s="162"/>
      <c r="B14" s="163"/>
      <c r="C14" s="164"/>
      <c r="D14" s="165">
        <v>91699</v>
      </c>
      <c r="E14" s="166"/>
      <c r="F14" s="167">
        <v>33081</v>
      </c>
      <c r="G14" s="168"/>
      <c r="H14" s="169"/>
    </row>
    <row r="17" spans="1:11">
      <c r="A17" s="146" t="s">
        <v>53</v>
      </c>
    </row>
    <row r="18" spans="1:11">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c r="A19" s="176" t="s">
        <v>54</v>
      </c>
      <c r="B19" s="176">
        <f>ROUND(VALUE(SUBSTITUTE(実質収支比率等に係る経年分析!F$48,"▲","-")),2)</f>
        <v>11.48</v>
      </c>
      <c r="C19" s="176">
        <f>ROUND(VALUE(SUBSTITUTE(実質収支比率等に係る経年分析!G$48,"▲","-")),2)</f>
        <v>13.58</v>
      </c>
      <c r="D19" s="176">
        <f>ROUND(VALUE(SUBSTITUTE(実質収支比率等に係る経年分析!H$48,"▲","-")),2)</f>
        <v>12.6</v>
      </c>
      <c r="E19" s="176">
        <f>ROUND(VALUE(SUBSTITUTE(実質収支比率等に係る経年分析!I$48,"▲","-")),2)</f>
        <v>10.38</v>
      </c>
      <c r="F19" s="176">
        <f>ROUND(VALUE(SUBSTITUTE(実質収支比率等に係る経年分析!J$48,"▲","-")),2)</f>
        <v>10.56</v>
      </c>
    </row>
    <row r="20" spans="1:11">
      <c r="A20" s="176" t="s">
        <v>55</v>
      </c>
      <c r="B20" s="176">
        <f>ROUND(VALUE(SUBSTITUTE(実質収支比率等に係る経年分析!F$47,"▲","-")),2)</f>
        <v>46.4</v>
      </c>
      <c r="C20" s="176">
        <f>ROUND(VALUE(SUBSTITUTE(実質収支比率等に係る経年分析!G$47,"▲","-")),2)</f>
        <v>45.63</v>
      </c>
      <c r="D20" s="176">
        <f>ROUND(VALUE(SUBSTITUTE(実質収支比率等に係る経年分析!H$47,"▲","-")),2)</f>
        <v>46.5</v>
      </c>
      <c r="E20" s="176">
        <f>ROUND(VALUE(SUBSTITUTE(実質収支比率等に係る経年分析!I$47,"▲","-")),2)</f>
        <v>47.31</v>
      </c>
      <c r="F20" s="176">
        <f>ROUND(VALUE(SUBSTITUTE(実質収支比率等に係る経年分析!J$47,"▲","-")),2)</f>
        <v>47.97</v>
      </c>
    </row>
    <row r="21" spans="1:11">
      <c r="A21" s="176" t="s">
        <v>56</v>
      </c>
      <c r="B21" s="176">
        <f>IF(ISNUMBER(VALUE(SUBSTITUTE(実質収支比率等に係る経年分析!F$49,"▲","-"))),ROUND(VALUE(SUBSTITUTE(実質収支比率等に係る経年分析!F$49,"▲","-")),2),NA())</f>
        <v>14.81</v>
      </c>
      <c r="C21" s="176">
        <f>IF(ISNUMBER(VALUE(SUBSTITUTE(実質収支比率等に係る経年分析!G$49,"▲","-"))),ROUND(VALUE(SUBSTITUTE(実質収支比率等に係る経年分析!G$49,"▲","-")),2),NA())</f>
        <v>2.37</v>
      </c>
      <c r="D21" s="176">
        <f>IF(ISNUMBER(VALUE(SUBSTITUTE(実質収支比率等に係る経年分析!H$49,"▲","-"))),ROUND(VALUE(SUBSTITUTE(実質収支比率等に係る経年分析!H$49,"▲","-")),2),NA())</f>
        <v>-1.1200000000000001</v>
      </c>
      <c r="E21" s="176">
        <f>IF(ISNUMBER(VALUE(SUBSTITUTE(実質収支比率等に係る経年分析!I$49,"▲","-"))),ROUND(VALUE(SUBSTITUTE(実質収支比率等に係る経年分析!I$49,"▲","-")),2),NA())</f>
        <v>-2.2999999999999998</v>
      </c>
      <c r="F21" s="176">
        <f>IF(ISNUMBER(VALUE(SUBSTITUTE(実質収支比率等に係る経年分析!J$49,"▲","-"))),ROUND(VALUE(SUBSTITUTE(実質収支比率等に係る経年分析!J$49,"▲","-")),2),NA())</f>
        <v>0.11</v>
      </c>
    </row>
    <row r="24" spans="1:11">
      <c r="A24" s="146" t="s">
        <v>57</v>
      </c>
    </row>
    <row r="25" spans="1:11">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c r="A26" s="177"/>
      <c r="B26" s="177" t="s">
        <v>58</v>
      </c>
      <c r="C26" s="177" t="s">
        <v>59</v>
      </c>
      <c r="D26" s="177" t="s">
        <v>58</v>
      </c>
      <c r="E26" s="177" t="s">
        <v>59</v>
      </c>
      <c r="F26" s="177" t="s">
        <v>58</v>
      </c>
      <c r="G26" s="177" t="s">
        <v>59</v>
      </c>
      <c r="H26" s="177" t="s">
        <v>58</v>
      </c>
      <c r="I26" s="177" t="s">
        <v>59</v>
      </c>
      <c r="J26" s="177" t="s">
        <v>58</v>
      </c>
      <c r="K26" s="177" t="s">
        <v>59</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0.01</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0.05</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0.01</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0.92</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0.01</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str">
        <f>IF(連結実質赤字比率に係る赤字・黒字の構成分析!C$41="",NA(),連結実質赤字比率に係る赤字・黒字の構成分析!C$41)</f>
        <v>国民健康保険事業特別会計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1.47</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0.4</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0.62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0.93</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0.02</v>
      </c>
    </row>
    <row r="30" spans="1:11">
      <c r="A30" s="177" t="str">
        <f>IF(連結実質赤字比率に係る赤字・黒字の構成分析!C$40="",NA(),連結実質赤字比率に係る赤字・黒字の構成分析!C$40)</f>
        <v>後期高齢者医療特別会計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0.04</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0.06</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0.04</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0.06</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0.05</v>
      </c>
    </row>
    <row r="31" spans="1:11">
      <c r="A31" s="177" t="str">
        <f>IF(連結実質赤字比率に係る赤字・黒字の構成分析!C$39="",NA(),連結実質赤字比率に係る赤字・黒字の構成分析!C$39)</f>
        <v>介護保険事業特別会計（保険事業勘定）</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0.48</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1.41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1.81</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1.0900000000000001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0.83</v>
      </c>
    </row>
    <row r="32" spans="1:11">
      <c r="A32" s="177" t="str">
        <f>IF(連結実質赤字比率に係る赤字・黒字の構成分析!C$38="",NA(),連結実質赤字比率に係る赤字・黒字の構成分析!C$38)</f>
        <v>下水道事業特別会計</v>
      </c>
      <c r="B32" s="177" t="e">
        <f>IF(ROUND(VALUE(SUBSTITUTE(連結実質赤字比率に係る赤字・黒字の構成分析!F$38,"▲", "-")), 2) &lt; 0, ABS(ROUND(VALUE(SUBSTITUTE(連結実質赤字比率に係る赤字・黒字の構成分析!F$38,"▲", "-")), 2)), NA())</f>
        <v>#VALUE!</v>
      </c>
      <c r="C32" s="177" t="e">
        <f>IF(ROUND(VALUE(SUBSTITUTE(連結実質赤字比率に係る赤字・黒字の構成分析!F$38,"▲", "-")), 2) &gt;= 0, ABS(ROUND(VALUE(SUBSTITUTE(連結実質赤字比率に係る赤字・黒字の構成分析!F$38,"▲", "-")), 2)), NA())</f>
        <v>#VALUE!</v>
      </c>
      <c r="D32" s="177" t="e">
        <f>IF(ROUND(VALUE(SUBSTITUTE(連結実質赤字比率に係る赤字・黒字の構成分析!G$38,"▲", "-")), 2) &lt; 0, ABS(ROUND(VALUE(SUBSTITUTE(連結実質赤字比率に係る赤字・黒字の構成分析!G$38,"▲", "-")), 2)), NA())</f>
        <v>#VALUE!</v>
      </c>
      <c r="E32" s="177" t="e">
        <f>IF(ROUND(VALUE(SUBSTITUTE(連結実質赤字比率に係る赤字・黒字の構成分析!G$38,"▲", "-")), 2) &gt;= 0, ABS(ROUND(VALUE(SUBSTITUTE(連結実質赤字比率に係る赤字・黒字の構成分析!G$38,"▲", "-")), 2)), NA())</f>
        <v>#VALUE!</v>
      </c>
      <c r="F32" s="177" t="e">
        <f>IF(ROUND(VALUE(SUBSTITUTE(連結実質赤字比率に係る赤字・黒字の構成分析!H$38,"▲", "-")), 2) &lt; 0, ABS(ROUND(VALUE(SUBSTITUTE(連結実質赤字比率に係る赤字・黒字の構成分析!H$38,"▲", "-")), 2)), NA())</f>
        <v>#VALUE!</v>
      </c>
      <c r="G32" s="177" t="e">
        <f>IF(ROUND(VALUE(SUBSTITUTE(連結実質赤字比率に係る赤字・黒字の構成分析!H$38,"▲", "-")), 2) &gt;= 0, ABS(ROUND(VALUE(SUBSTITUTE(連結実質赤字比率に係る赤字・黒字の構成分析!H$38,"▲", "-")), 2)), NA())</f>
        <v>#VALUE!</v>
      </c>
      <c r="H32" s="177" t="e">
        <f>IF(ROUND(VALUE(SUBSTITUTE(連結実質赤字比率に係る赤字・黒字の構成分析!I$38,"▲", "-")), 2) &lt; 0, ABS(ROUND(VALUE(SUBSTITUTE(連結実質赤字比率に係る赤字・黒字の構成分析!I$38,"▲", "-")), 2)), NA())</f>
        <v>#VALUE!</v>
      </c>
      <c r="I32" s="177" t="e">
        <f>IF(ROUND(VALUE(SUBSTITUTE(連結実質赤字比率に係る赤字・黒字の構成分析!I$38,"▲", "-")), 2) &gt;= 0, ABS(ROUND(VALUE(SUBSTITUTE(連結実質赤字比率に係る赤字・黒字の構成分析!I$38,"▲", "-")), 2)), NA())</f>
        <v>#VALUE!</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0.98</v>
      </c>
    </row>
    <row r="33" spans="1:16">
      <c r="A33" s="177" t="str">
        <f>IF(連結実質赤字比率に係る赤字・黒字の構成分析!C$37="",NA(),連結実質赤字比率に係る赤字・黒字の構成分析!C$37)</f>
        <v>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8.74</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7.84</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8.02</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8.26</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8.26</v>
      </c>
    </row>
    <row r="34" spans="1:16">
      <c r="A34" s="177" t="str">
        <f>IF(連結実質赤字比率に係る赤字・黒字の構成分析!C$36="",NA(),連結実質赤字比率に係る赤字・黒字の構成分析!C$36)</f>
        <v>一般会計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13.59</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15.53</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14.51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12.2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12.29</v>
      </c>
    </row>
    <row r="35" spans="1:16">
      <c r="A35" s="177" t="str">
        <f>IF(連結実質赤字比率に係る赤字・黒字の構成分析!C$35="",NA(),連結実質赤字比率に係る赤字・黒字の構成分析!C$35)</f>
        <v>介護保険事業特別会計（サービス事業勘定）</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0.06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0.03</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0.03</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0</v>
      </c>
      <c r="J35" s="177">
        <f>IF(ROUND(VALUE(SUBSTITUTE(連結実質赤字比率に係る赤字・黒字の構成分析!J$35,"▲", "-")), 2) &lt; 0, ABS(ROUND(VALUE(SUBSTITUTE(連結実質赤字比率に係る赤字・黒字の構成分析!J$35,"▲", "-")), 2)), NA())</f>
        <v>0.03</v>
      </c>
      <c r="K35" s="177" t="e">
        <f>IF(ROUND(VALUE(SUBSTITUTE(連結実質赤字比率に係る赤字・黒字の構成分析!J$35,"▲", "-")), 2) &gt;= 0, ABS(ROUND(VALUE(SUBSTITUTE(連結実質赤字比率に係る赤字・黒字の構成分析!J$35,"▲", "-")), 2)), NA())</f>
        <v>#N/A</v>
      </c>
    </row>
    <row r="36" spans="1:16">
      <c r="A36" s="177" t="str">
        <f>IF(連結実質赤字比率に係る赤字・黒字の構成分析!C$34="",NA(),連結実質赤字比率に係る赤字・黒字の構成分析!C$34)</f>
        <v>住宅新築資金等事業特別会計</v>
      </c>
      <c r="B36" s="177">
        <f>IF(ROUND(VALUE(SUBSTITUTE(連結実質赤字比率に係る赤字・黒字の構成分析!F$34,"▲", "-")), 2) &lt; 0, ABS(ROUND(VALUE(SUBSTITUTE(連結実質赤字比率に係る赤字・黒字の構成分析!F$34,"▲", "-")), 2)), NA())</f>
        <v>2.12</v>
      </c>
      <c r="C36" s="177" t="e">
        <f>IF(ROUND(VALUE(SUBSTITUTE(連結実質赤字比率に係る赤字・黒字の構成分析!F$34,"▲", "-")), 2) &gt;= 0, ABS(ROUND(VALUE(SUBSTITUTE(連結実質赤字比率に係る赤字・黒字の構成分析!F$34,"▲", "-")), 2)), NA())</f>
        <v>#N/A</v>
      </c>
      <c r="D36" s="177">
        <f>IF(ROUND(VALUE(SUBSTITUTE(連結実質赤字比率に係る赤字・黒字の構成分析!G$34,"▲", "-")), 2) &lt; 0, ABS(ROUND(VALUE(SUBSTITUTE(連結実質赤字比率に係る赤字・黒字の構成分析!G$34,"▲", "-")), 2)), NA())</f>
        <v>1.97</v>
      </c>
      <c r="E36" s="177" t="e">
        <f>IF(ROUND(VALUE(SUBSTITUTE(連結実質赤字比率に係る赤字・黒字の構成分析!G$34,"▲", "-")), 2) &gt;= 0, ABS(ROUND(VALUE(SUBSTITUTE(連結実質赤字比率に係る赤字・黒字の構成分析!G$34,"▲", "-")), 2)), NA())</f>
        <v>#N/A</v>
      </c>
      <c r="F36" s="177">
        <f>IF(ROUND(VALUE(SUBSTITUTE(連結実質赤字比率に係る赤字・黒字の構成分析!H$34,"▲", "-")), 2) &lt; 0, ABS(ROUND(VALUE(SUBSTITUTE(連結実質赤字比率に係る赤字・黒字の構成分析!H$34,"▲", "-")), 2)), NA())</f>
        <v>1.92</v>
      </c>
      <c r="G36" s="177" t="e">
        <f>IF(ROUND(VALUE(SUBSTITUTE(連結実質赤字比率に係る赤字・黒字の構成分析!H$34,"▲", "-")), 2) &gt;= 0, ABS(ROUND(VALUE(SUBSTITUTE(連結実質赤字比率に係る赤字・黒字の構成分析!H$34,"▲", "-")), 2)), NA())</f>
        <v>#N/A</v>
      </c>
      <c r="H36" s="177">
        <f>IF(ROUND(VALUE(SUBSTITUTE(連結実質赤字比率に係る赤字・黒字の構成分析!I$34,"▲", "-")), 2) &lt; 0, ABS(ROUND(VALUE(SUBSTITUTE(連結実質赤字比率に係る赤字・黒字の構成分析!I$34,"▲", "-")), 2)), NA())</f>
        <v>1.83</v>
      </c>
      <c r="I36" s="177" t="e">
        <f>IF(ROUND(VALUE(SUBSTITUTE(連結実質赤字比率に係る赤字・黒字の構成分析!I$34,"▲", "-")), 2) &gt;= 0, ABS(ROUND(VALUE(SUBSTITUTE(連結実質赤字比率に係る赤字・黒字の構成分析!I$34,"▲", "-")), 2)), NA())</f>
        <v>#N/A</v>
      </c>
      <c r="J36" s="177">
        <f>IF(ROUND(VALUE(SUBSTITUTE(連結実質赤字比率に係る赤字・黒字の構成分析!J$34,"▲", "-")), 2) &lt; 0, ABS(ROUND(VALUE(SUBSTITUTE(連結実質赤字比率に係る赤字・黒字の構成分析!J$34,"▲", "-")), 2)), NA())</f>
        <v>1.74</v>
      </c>
      <c r="K36" s="177" t="e">
        <f>IF(ROUND(VALUE(SUBSTITUTE(連結実質赤字比率に係る赤字・黒字の構成分析!J$34,"▲", "-")), 2) &gt;= 0, ABS(ROUND(VALUE(SUBSTITUTE(連結実質赤字比率に係る赤字・黒字の構成分析!J$34,"▲", "-")), 2)), NA())</f>
        <v>#N/A</v>
      </c>
    </row>
    <row r="39" spans="1:16">
      <c r="A39" s="146" t="s">
        <v>60</v>
      </c>
    </row>
    <row r="40" spans="1:16">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c r="A42" s="178" t="s">
        <v>63</v>
      </c>
      <c r="B42" s="178"/>
      <c r="C42" s="178"/>
      <c r="D42" s="178">
        <f>'実質公債費比率（分子）の構造'!K$52</f>
        <v>1004</v>
      </c>
      <c r="E42" s="178"/>
      <c r="F42" s="178"/>
      <c r="G42" s="178">
        <f>'実質公債費比率（分子）の構造'!L$52</f>
        <v>1004</v>
      </c>
      <c r="H42" s="178"/>
      <c r="I42" s="178"/>
      <c r="J42" s="178">
        <f>'実質公債費比率（分子）の構造'!M$52</f>
        <v>1029</v>
      </c>
      <c r="K42" s="178"/>
      <c r="L42" s="178"/>
      <c r="M42" s="178">
        <f>'実質公債費比率（分子）の構造'!N$52</f>
        <v>997</v>
      </c>
      <c r="N42" s="178"/>
      <c r="O42" s="178"/>
      <c r="P42" s="178">
        <f>'実質公債費比率（分子）の構造'!O$52</f>
        <v>997</v>
      </c>
    </row>
    <row r="43" spans="1:16">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65</v>
      </c>
      <c r="B44" s="178">
        <f>'実質公債費比率（分子）の構造'!K$50</f>
        <v>41</v>
      </c>
      <c r="C44" s="178"/>
      <c r="D44" s="178"/>
      <c r="E44" s="178">
        <f>'実質公債費比率（分子）の構造'!L$50</f>
        <v>52</v>
      </c>
      <c r="F44" s="178"/>
      <c r="G44" s="178"/>
      <c r="H44" s="178">
        <f>'実質公債費比率（分子）の構造'!M$50</f>
        <v>41</v>
      </c>
      <c r="I44" s="178"/>
      <c r="J44" s="178"/>
      <c r="K44" s="178">
        <f>'実質公債費比率（分子）の構造'!N$50</f>
        <v>50</v>
      </c>
      <c r="L44" s="178"/>
      <c r="M44" s="178"/>
      <c r="N44" s="178">
        <f>'実質公債費比率（分子）の構造'!O$50</f>
        <v>47</v>
      </c>
      <c r="O44" s="178"/>
      <c r="P44" s="178"/>
    </row>
    <row r="45" spans="1:16">
      <c r="A45" s="178" t="s">
        <v>66</v>
      </c>
      <c r="B45" s="178">
        <f>'実質公債費比率（分子）の構造'!K$49</f>
        <v>6</v>
      </c>
      <c r="C45" s="178"/>
      <c r="D45" s="178"/>
      <c r="E45" s="178">
        <f>'実質公債費比率（分子）の構造'!L$49</f>
        <v>7</v>
      </c>
      <c r="F45" s="178"/>
      <c r="G45" s="178"/>
      <c r="H45" s="178">
        <f>'実質公債費比率（分子）の構造'!M$49</f>
        <v>17</v>
      </c>
      <c r="I45" s="178"/>
      <c r="J45" s="178"/>
      <c r="K45" s="178">
        <f>'実質公債費比率（分子）の構造'!N$49</f>
        <v>10</v>
      </c>
      <c r="L45" s="178"/>
      <c r="M45" s="178"/>
      <c r="N45" s="178">
        <f>'実質公債費比率（分子）の構造'!O$49</f>
        <v>1</v>
      </c>
      <c r="O45" s="178"/>
      <c r="P45" s="178"/>
    </row>
    <row r="46" spans="1:16">
      <c r="A46" s="178" t="s">
        <v>67</v>
      </c>
      <c r="B46" s="178">
        <f>'実質公債費比率（分子）の構造'!K$48</f>
        <v>246</v>
      </c>
      <c r="C46" s="178"/>
      <c r="D46" s="178"/>
      <c r="E46" s="178">
        <f>'実質公債費比率（分子）の構造'!L$48</f>
        <v>243</v>
      </c>
      <c r="F46" s="178"/>
      <c r="G46" s="178"/>
      <c r="H46" s="178">
        <f>'実質公債費比率（分子）の構造'!M$48</f>
        <v>248</v>
      </c>
      <c r="I46" s="178"/>
      <c r="J46" s="178"/>
      <c r="K46" s="178">
        <f>'実質公債費比率（分子）の構造'!N$48</f>
        <v>239</v>
      </c>
      <c r="L46" s="178"/>
      <c r="M46" s="178"/>
      <c r="N46" s="178">
        <f>'実質公債費比率（分子）の構造'!O$48</f>
        <v>244</v>
      </c>
      <c r="O46" s="178"/>
      <c r="P46" s="178"/>
    </row>
    <row r="47" spans="1:16">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70</v>
      </c>
      <c r="B49" s="178">
        <f>'実質公債費比率（分子）の構造'!K$45</f>
        <v>902</v>
      </c>
      <c r="C49" s="178"/>
      <c r="D49" s="178"/>
      <c r="E49" s="178">
        <f>'実質公債費比率（分子）の構造'!L$45</f>
        <v>902</v>
      </c>
      <c r="F49" s="178"/>
      <c r="G49" s="178"/>
      <c r="H49" s="178">
        <f>'実質公債費比率（分子）の構造'!M$45</f>
        <v>934</v>
      </c>
      <c r="I49" s="178"/>
      <c r="J49" s="178"/>
      <c r="K49" s="178">
        <f>'実質公債費比率（分子）の構造'!N$45</f>
        <v>899</v>
      </c>
      <c r="L49" s="178"/>
      <c r="M49" s="178"/>
      <c r="N49" s="178">
        <f>'実質公債費比率（分子）の構造'!O$45</f>
        <v>963</v>
      </c>
      <c r="O49" s="178"/>
      <c r="P49" s="178"/>
    </row>
    <row r="50" spans="1:16">
      <c r="A50" s="178" t="s">
        <v>71</v>
      </c>
      <c r="B50" s="178" t="e">
        <f>NA()</f>
        <v>#N/A</v>
      </c>
      <c r="C50" s="178">
        <f>IF(ISNUMBER('実質公債費比率（分子）の構造'!K$53),'実質公債費比率（分子）の構造'!K$53,NA())</f>
        <v>191</v>
      </c>
      <c r="D50" s="178" t="e">
        <f>NA()</f>
        <v>#N/A</v>
      </c>
      <c r="E50" s="178" t="e">
        <f>NA()</f>
        <v>#N/A</v>
      </c>
      <c r="F50" s="178">
        <f>IF(ISNUMBER('実質公債費比率（分子）の構造'!L$53),'実質公債費比率（分子）の構造'!L$53,NA())</f>
        <v>200</v>
      </c>
      <c r="G50" s="178" t="e">
        <f>NA()</f>
        <v>#N/A</v>
      </c>
      <c r="H50" s="178" t="e">
        <f>NA()</f>
        <v>#N/A</v>
      </c>
      <c r="I50" s="178">
        <f>IF(ISNUMBER('実質公債費比率（分子）の構造'!M$53),'実質公債費比率（分子）の構造'!M$53,NA())</f>
        <v>211</v>
      </c>
      <c r="J50" s="178" t="e">
        <f>NA()</f>
        <v>#N/A</v>
      </c>
      <c r="K50" s="178" t="e">
        <f>NA()</f>
        <v>#N/A</v>
      </c>
      <c r="L50" s="178">
        <f>IF(ISNUMBER('実質公債費比率（分子）の構造'!N$53),'実質公債費比率（分子）の構造'!N$53,NA())</f>
        <v>201</v>
      </c>
      <c r="M50" s="178" t="e">
        <f>NA()</f>
        <v>#N/A</v>
      </c>
      <c r="N50" s="178" t="e">
        <f>NA()</f>
        <v>#N/A</v>
      </c>
      <c r="O50" s="178">
        <f>IF(ISNUMBER('実質公債費比率（分子）の構造'!O$53),'実質公債費比率（分子）の構造'!O$53,NA())</f>
        <v>258</v>
      </c>
      <c r="P50" s="178" t="e">
        <f>NA()</f>
        <v>#N/A</v>
      </c>
    </row>
    <row r="53" spans="1:16">
      <c r="A53" s="146" t="s">
        <v>72</v>
      </c>
    </row>
    <row r="54" spans="1:16">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c r="A56" s="177" t="s">
        <v>43</v>
      </c>
      <c r="B56" s="177"/>
      <c r="C56" s="177"/>
      <c r="D56" s="177">
        <f>'将来負担比率（分子）の構造'!I$52</f>
        <v>9690</v>
      </c>
      <c r="E56" s="177"/>
      <c r="F56" s="177"/>
      <c r="G56" s="177">
        <f>'将来負担比率（分子）の構造'!J$52</f>
        <v>9743</v>
      </c>
      <c r="H56" s="177"/>
      <c r="I56" s="177"/>
      <c r="J56" s="177">
        <f>'将来負担比率（分子）の構造'!K$52</f>
        <v>10045</v>
      </c>
      <c r="K56" s="177"/>
      <c r="L56" s="177"/>
      <c r="M56" s="177">
        <f>'将来負担比率（分子）の構造'!L$52</f>
        <v>9864</v>
      </c>
      <c r="N56" s="177"/>
      <c r="O56" s="177"/>
      <c r="P56" s="177">
        <f>'将来負担比率（分子）の構造'!M$52</f>
        <v>9467</v>
      </c>
    </row>
    <row r="57" spans="1:16">
      <c r="A57" s="177" t="s">
        <v>42</v>
      </c>
      <c r="B57" s="177"/>
      <c r="C57" s="177"/>
      <c r="D57" s="177">
        <f>'将来負担比率（分子）の構造'!I$51</f>
        <v>845</v>
      </c>
      <c r="E57" s="177"/>
      <c r="F57" s="177"/>
      <c r="G57" s="177">
        <f>'将来負担比率（分子）の構造'!J$51</f>
        <v>749</v>
      </c>
      <c r="H57" s="177"/>
      <c r="I57" s="177"/>
      <c r="J57" s="177">
        <f>'将来負担比率（分子）の構造'!K$51</f>
        <v>661</v>
      </c>
      <c r="K57" s="177"/>
      <c r="L57" s="177"/>
      <c r="M57" s="177">
        <f>'将来負担比率（分子）の構造'!L$51</f>
        <v>548</v>
      </c>
      <c r="N57" s="177"/>
      <c r="O57" s="177"/>
      <c r="P57" s="177">
        <f>'将来負担比率（分子）の構造'!M$51</f>
        <v>430</v>
      </c>
    </row>
    <row r="58" spans="1:16">
      <c r="A58" s="177" t="s">
        <v>41</v>
      </c>
      <c r="B58" s="177"/>
      <c r="C58" s="177"/>
      <c r="D58" s="177">
        <f>'将来負担比率（分子）の構造'!I$50</f>
        <v>9532</v>
      </c>
      <c r="E58" s="177"/>
      <c r="F58" s="177"/>
      <c r="G58" s="177">
        <f>'将来負担比率（分子）の構造'!J$50</f>
        <v>10021</v>
      </c>
      <c r="H58" s="177"/>
      <c r="I58" s="177"/>
      <c r="J58" s="177">
        <f>'将来負担比率（分子）の構造'!K$50</f>
        <v>10968</v>
      </c>
      <c r="K58" s="177"/>
      <c r="L58" s="177"/>
      <c r="M58" s="177">
        <f>'将来負担比率（分子）の構造'!L$50</f>
        <v>11596</v>
      </c>
      <c r="N58" s="177"/>
      <c r="O58" s="177"/>
      <c r="P58" s="177">
        <f>'将来負担比率（分子）の構造'!M$50</f>
        <v>11954</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c r="A62" s="177" t="s">
        <v>35</v>
      </c>
      <c r="B62" s="177">
        <f>'将来負担比率（分子）の構造'!I$45</f>
        <v>3037</v>
      </c>
      <c r="C62" s="177"/>
      <c r="D62" s="177"/>
      <c r="E62" s="177">
        <f>'将来負担比率（分子）の構造'!J$45</f>
        <v>2922</v>
      </c>
      <c r="F62" s="177"/>
      <c r="G62" s="177"/>
      <c r="H62" s="177">
        <f>'将来負担比率（分子）の構造'!K$45</f>
        <v>2892</v>
      </c>
      <c r="I62" s="177"/>
      <c r="J62" s="177"/>
      <c r="K62" s="177">
        <f>'将来負担比率（分子）の構造'!L$45</f>
        <v>2845</v>
      </c>
      <c r="L62" s="177"/>
      <c r="M62" s="177"/>
      <c r="N62" s="177">
        <f>'将来負担比率（分子）の構造'!M$45</f>
        <v>2779</v>
      </c>
      <c r="O62" s="177"/>
      <c r="P62" s="177"/>
    </row>
    <row r="63" spans="1:16">
      <c r="A63" s="177" t="s">
        <v>34</v>
      </c>
      <c r="B63" s="177">
        <f>'将来負担比率（分子）の構造'!I$44</f>
        <v>812</v>
      </c>
      <c r="C63" s="177"/>
      <c r="D63" s="177"/>
      <c r="E63" s="177">
        <f>'将来負担比率（分子）の構造'!J$44</f>
        <v>758</v>
      </c>
      <c r="F63" s="177"/>
      <c r="G63" s="177"/>
      <c r="H63" s="177">
        <f>'将来負担比率（分子）の構造'!K$44</f>
        <v>778</v>
      </c>
      <c r="I63" s="177"/>
      <c r="J63" s="177"/>
      <c r="K63" s="177">
        <f>'将来負担比率（分子）の構造'!L$44</f>
        <v>198</v>
      </c>
      <c r="L63" s="177"/>
      <c r="M63" s="177"/>
      <c r="N63" s="177">
        <f>'将来負担比率（分子）の構造'!M$44</f>
        <v>157</v>
      </c>
      <c r="O63" s="177"/>
      <c r="P63" s="177"/>
    </row>
    <row r="64" spans="1:16">
      <c r="A64" s="177" t="s">
        <v>33</v>
      </c>
      <c r="B64" s="177">
        <f>'将来負担比率（分子）の構造'!I$43</f>
        <v>3489</v>
      </c>
      <c r="C64" s="177"/>
      <c r="D64" s="177"/>
      <c r="E64" s="177">
        <f>'将来負担比率（分子）の構造'!J$43</f>
        <v>3577</v>
      </c>
      <c r="F64" s="177"/>
      <c r="G64" s="177"/>
      <c r="H64" s="177">
        <f>'将来負担比率（分子）の構造'!K$43</f>
        <v>3417</v>
      </c>
      <c r="I64" s="177"/>
      <c r="J64" s="177"/>
      <c r="K64" s="177">
        <f>'将来負担比率（分子）の構造'!L$43</f>
        <v>3199</v>
      </c>
      <c r="L64" s="177"/>
      <c r="M64" s="177"/>
      <c r="N64" s="177">
        <f>'将来負担比率（分子）の構造'!M$43</f>
        <v>3051</v>
      </c>
      <c r="O64" s="177"/>
      <c r="P64" s="177"/>
    </row>
    <row r="65" spans="1:16">
      <c r="A65" s="177" t="s">
        <v>32</v>
      </c>
      <c r="B65" s="177">
        <f>'将来負担比率（分子）の構造'!I$42</f>
        <v>402</v>
      </c>
      <c r="C65" s="177"/>
      <c r="D65" s="177"/>
      <c r="E65" s="177">
        <f>'将来負担比率（分子）の構造'!J$42</f>
        <v>351</v>
      </c>
      <c r="F65" s="177"/>
      <c r="G65" s="177"/>
      <c r="H65" s="177">
        <f>'将来負担比率（分子）の構造'!K$42</f>
        <v>291</v>
      </c>
      <c r="I65" s="177"/>
      <c r="J65" s="177"/>
      <c r="K65" s="177">
        <f>'将来負担比率（分子）の構造'!L$42</f>
        <v>232</v>
      </c>
      <c r="L65" s="177"/>
      <c r="M65" s="177"/>
      <c r="N65" s="177">
        <f>'将来負担比率（分子）の構造'!M$42</f>
        <v>188</v>
      </c>
      <c r="O65" s="177"/>
      <c r="P65" s="177"/>
    </row>
    <row r="66" spans="1:16">
      <c r="A66" s="177" t="s">
        <v>31</v>
      </c>
      <c r="B66" s="177">
        <f>'将来負担比率（分子）の構造'!I$41</f>
        <v>10551</v>
      </c>
      <c r="C66" s="177"/>
      <c r="D66" s="177"/>
      <c r="E66" s="177">
        <f>'将来負担比率（分子）の構造'!J$41</f>
        <v>10946</v>
      </c>
      <c r="F66" s="177"/>
      <c r="G66" s="177"/>
      <c r="H66" s="177">
        <f>'将来負担比率（分子）の構造'!K$41</f>
        <v>11115</v>
      </c>
      <c r="I66" s="177"/>
      <c r="J66" s="177"/>
      <c r="K66" s="177">
        <f>'将来負担比率（分子）の構造'!L$41</f>
        <v>11223</v>
      </c>
      <c r="L66" s="177"/>
      <c r="M66" s="177"/>
      <c r="N66" s="177">
        <f>'将来負担比率（分子）の構造'!M$41</f>
        <v>11027</v>
      </c>
      <c r="O66" s="177"/>
      <c r="P66" s="177"/>
    </row>
    <row r="67" spans="1:16">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c r="A70" s="179" t="s">
        <v>76</v>
      </c>
      <c r="B70" s="179"/>
      <c r="C70" s="179"/>
      <c r="D70" s="179"/>
      <c r="E70" s="179"/>
      <c r="F70" s="179"/>
    </row>
    <row r="71" spans="1:16">
      <c r="A71" s="180"/>
      <c r="B71" s="180" t="str">
        <f>基金残高に係る経年分析!F54</f>
        <v>H28</v>
      </c>
      <c r="C71" s="180" t="str">
        <f>基金残高に係る経年分析!G54</f>
        <v>H29</v>
      </c>
      <c r="D71" s="180" t="str">
        <f>基金残高に係る経年分析!H54</f>
        <v>H30</v>
      </c>
    </row>
    <row r="72" spans="1:16">
      <c r="A72" s="180" t="s">
        <v>77</v>
      </c>
      <c r="B72" s="181">
        <f>基金残高に係る経年分析!F55</f>
        <v>3172</v>
      </c>
      <c r="C72" s="181">
        <f>基金残高に係る経年分析!G55</f>
        <v>3179</v>
      </c>
      <c r="D72" s="181">
        <f>基金残高に係る経年分析!H55</f>
        <v>3183</v>
      </c>
    </row>
    <row r="73" spans="1:16">
      <c r="A73" s="180" t="s">
        <v>78</v>
      </c>
      <c r="B73" s="181">
        <f>基金残高に係る経年分析!F56</f>
        <v>399</v>
      </c>
      <c r="C73" s="181">
        <f>基金残高に係る経年分析!G56</f>
        <v>399</v>
      </c>
      <c r="D73" s="181">
        <f>基金残高に係る経年分析!H56</f>
        <v>399</v>
      </c>
    </row>
    <row r="74" spans="1:16">
      <c r="A74" s="180" t="s">
        <v>79</v>
      </c>
      <c r="B74" s="181">
        <f>基金残高に係る経年分析!F57</f>
        <v>9841</v>
      </c>
      <c r="C74" s="181">
        <f>基金残高に係る経年分析!G57</f>
        <v>9637</v>
      </c>
      <c r="D74" s="181">
        <f>基金残高に係る経年分析!H57</f>
        <v>9925</v>
      </c>
    </row>
  </sheetData>
  <sheetProtection algorithmName="SHA-512" hashValue="NtAaza6C8Ws+l/LumfpYs9ut5hamWVVdk8sjCiSmOm0C9qW/qhG4/Odhm/8ydjzRiKHlpq+OkSE6ThSmJtd5aw==" saltValue="7+rSBOC5WqN7InEX2iGi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大地</cp:lastModifiedBy>
  <cp:lastPrinted>2020-08-26T01:11:49Z</cp:lastPrinted>
  <dcterms:created xsi:type="dcterms:W3CDTF">2020-02-10T05:59:29Z</dcterms:created>
  <dcterms:modified xsi:type="dcterms:W3CDTF">2020-08-26T04:10:27Z</dcterms:modified>
  <cp:category/>
</cp:coreProperties>
</file>