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17-fl1\各課共有\財政課\新　財政係\araki\200818 平成30年度財政状況資料集の作成について（2回目分）\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<sst xmlns="http://schemas.openxmlformats.org/spreadsheetml/2006/main" count="1178" uniqueCount="636">
  <si>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</si>
  <si>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</si>
  <si>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</si>
  <si>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</si>
  <si>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</si>
  <si>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</si>
  <si>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</si>
  <si>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</si>
  <si>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</si>
  <si>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</si>
  <si>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</si>
  <si>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</si>
  <si>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</si>
  <si>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</si>
  <si>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</si>
  <si>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</si>
  <si>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</si>
  <si>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</si>
  <si>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</si>
  <si>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</si>
  <si>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</si>
  <si>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</si>
  <si>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</si>
  <si>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</si>
  <si>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</si>
  <si>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</si>
  <si>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</si>
  <si>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</si>
  <si>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</si>
  <si>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</si>
  <si>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</si>
  <si>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</si>
  <si>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</si>
  <si>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</si>
  <si>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</si>
  <si>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</si>
  <si>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</si>
  <si>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</si>
  <si>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</si>
  <si>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</si>
  <si>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</si>
  <si>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</si>
  <si>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</si>
  <si>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</si>
  <si>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</si>
  <si>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</si>
  <si>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</si>
  <si>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</si>
  <si>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</si>
  <si>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</si>
  <si>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</si>
  <si>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</si>
  <si>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</si>
  <si>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</si>
  <si>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</si>
  <si>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</si>
  <si>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</si>
  <si>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</si>
  <si>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</si>
  <si>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</si>
  <si>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</si>
  <si>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</si>
  <si>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</si>
  <si>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</si>
  <si>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</si>
  <si>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</si>
  <si>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</si>
  <si>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</si>
  <si>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</si>
  <si>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</si>
  <si>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</si>
  <si>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</si>
  <si>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</si>
  <si>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</si>
  <si>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</si>
  <si>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</si>
  <si>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</si>
  <si>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</si>
  <si>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</si>
  <si>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</si>
  <si>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</si>
  <si>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</si>
  <si>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</si>
  <si>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</si>
  <si>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</si>
  <si>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</si>
  <si>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</si>
  <si>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</si>
  <si>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</si>
  <si>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</si>
  <si>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</si>
  <si>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</si>
  <si>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</si>
  <si>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</si>
  <si>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</si>
  <si>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</si>
  <si>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</si>
  <si>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</si>
  <si>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那珂川市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</si>
  <si>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</si>
  <si>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</si>
  <si>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</si>
  <si>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</si>
  <si>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</si>
  <si>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</si>
  <si>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</si>
  <si>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</si>
  <si>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</si>
  <si>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</si>
  <si>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</si>
  <si>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</si>
  <si>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</si>
  <si>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</si>
  <si>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</si>
  <si>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</si>
  <si>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</si>
  <si>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</si>
  <si>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</si>
  <si>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</si>
  <si>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</si>
  <si>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</si>
  <si>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</si>
  <si>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</si>
  <si>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</si>
  <si>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</si>
  <si>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</si>
  <si>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</si>
  <si>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</si>
  <si>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</si>
  <si>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</si>
  <si>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</si>
  <si>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</si>
  <si>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</si>
  <si>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</si>
  <si>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</si>
  <si>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</si>
  <si>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</si>
  <si>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</si>
  <si>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</si>
  <si>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</si>
  <si>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</si>
  <si>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</si>
  <si>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</si>
  <si>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</si>
  <si>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</si>
  <si>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</si>
  <si>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</si>
  <si>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</si>
  <si>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</si>
  <si>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</si>
  <si>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</si>
  <si>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</si>
  <si>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</si>
  <si>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</si>
  <si>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</si>
  <si>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</si>
  <si>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</si>
  <si>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</si>
  <si>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</si>
  <si>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</si>
  <si>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</si>
  <si>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</si>
  <si>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</si>
  <si>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</si>
  <si>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</si>
  <si>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</si>
  <si>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</si>
  <si>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</si>
  <si>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</si>
  <si>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</si>
  <si>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</si>
  <si>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</si>
  <si>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</si>
  <si>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</si>
  <si>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</si>
  <si>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</si>
  <si>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</si>
  <si>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</si>
  <si>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</si>
  <si>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</si>
  <si>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</si>
  <si>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</si>
  <si>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</si>
  <si>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</si>
  <si>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</si>
  <si>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</si>
  <si>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</si>
  <si>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</si>
  <si>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</si>
  <si>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</si>
  <si>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</si>
  <si>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</si>
  <si>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</si>
  <si>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</si>
  <si>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</si>
  <si>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</si>
  <si>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</si>
  <si>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</si>
  <si>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</si>
  <si>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</si>
  <si>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</si>
  <si>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</si>
  <si>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</si>
  <si>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</si>
  <si>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</si>
  <si>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</si>
  <si>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</si>
  <si>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</si>
  <si>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</si>
  <si>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</si>
  <si>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</si>
  <si>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</si>
  <si>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福岡県那珂川市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</si>
  <si>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</si>
  <si>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</si>
  <si>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</si>
  <si>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</si>
  <si>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</si>
  <si>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</si>
  <si>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</si>
  <si>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</si>
  <si>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</si>
  <si>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</si>
  <si>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</si>
  <si>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</si>
  <si>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</si>
  <si>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</si>
  <si>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</si>
  <si>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</si>
  <si>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</si>
  <si>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</si>
  <si>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</si>
  <si>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</si>
  <si>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</si>
  <si>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</si>
  <si>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</si>
  <si>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</si>
  <si>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</si>
  <si>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</si>
  <si>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</si>
  <si>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</si>
  <si>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</si>
  <si>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</si>
  <si>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</si>
  <si>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</si>
  <si>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</si>
  <si>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</si>
  <si>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</si>
  <si>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</si>
  <si>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</si>
  <si>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</si>
  <si>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</si>
  <si>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</si>
  <si>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</si>
  <si>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</si>
  <si>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</si>
  <si>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</si>
  <si>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</si>
  <si>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</si>
  <si>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</si>
  <si>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</si>
  <si>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</si>
  <si>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</si>
  <si>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</si>
  <si>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</si>
  <si>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</si>
  <si>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</si>
  <si>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</si>
  <si>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</si>
  <si>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</si>
  <si>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</si>
  <si>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</si>
  <si>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</si>
  <si>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</si>
  <si>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</si>
  <si>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</si>
  <si>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</si>
  <si>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</si>
  <si>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</si>
  <si>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</si>
  <si>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</si>
  <si>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</si>
  <si>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</si>
  <si>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</si>
  <si>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</si>
  <si>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</si>
  <si>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</si>
  <si>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</si>
  <si>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</si>
  <si>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</si>
  <si>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</si>
  <si>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</si>
  <si>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</si>
  <si>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</si>
  <si>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</si>
  <si>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</si>
  <si>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</si>
  <si>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</si>
  <si>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</si>
  <si>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</si>
  <si>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</si>
  <si>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</si>
  <si>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</si>
  <si>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</si>
  <si>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</si>
  <si>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</si>
  <si>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</si>
  <si>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</si>
  <si>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</si>
  <si>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</si>
  <si>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</si>
  <si>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</si>
  <si>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</si>
  <si>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</si>
  <si>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</si>
  <si>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</si>
  <si>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</si>
  <si>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</si>
  <si>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</si>
  <si>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</si>
  <si>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</si>
  <si>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</si>
  <si>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</si>
  <si>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</si>
  <si>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</si>
  <si>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</si>
  <si>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</si>
  <si>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</si>
  <si>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</si>
  <si>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</si>
  <si>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</si>
  <si>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</si>
  <si>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</si>
  <si>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</si>
  <si>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</si>
  <si>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</si>
  <si>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</si>
  <si>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</si>
  <si>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</si>
  <si>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</si>
  <si>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</si>
  <si>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</si>
  <si>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</si>
  <si>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</si>
  <si>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</si>
  <si>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</si>
  <si>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</si>
  <si>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</si>
  <si>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</si>
  <si>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</si>
  <si>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</si>
  <si>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</si>
  <si>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</si>
  <si>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</si>
  <si>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</si>
  <si>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</si>
  <si>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</si>
  <si>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</si>
  <si>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</si>
  <si>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</si>
  <si>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</si>
  <si>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</si>
  <si>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</si>
  <si>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</si>
  <si>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福岡県那珂川市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</si>
  <si>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</si>
  <si>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</si>
  <si>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</si>
  <si>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</si>
  <si>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</si>
  <si>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</si>
  <si>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</si>
  <si>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</si>
  <si>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</si>
  <si>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</si>
  <si>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</si>
  <si>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</si>
  <si>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</si>
  <si>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</si>
  <si>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</si>
  <si>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</si>
  <si>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</si>
  <si>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</si>
  <si>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</si>
  <si>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</si>
  <si>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</si>
  <si>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</si>
  <si>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</si>
  <si>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</si>
  <si>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</si>
  <si>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</si>
  <si>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</si>
  <si>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</si>
  <si>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</si>
  <si>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</si>
  <si>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</si>
  <si>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</si>
  <si>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</si>
  <si>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</si>
  <si>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</si>
  <si>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</si>
  <si>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筑紫地区介護認定審査会事業特別会計</t>
    <phoneticPr fontId="5"/>
  </si>
  <si>
    <t>後期高齢者医療特別会計</t>
    <phoneticPr fontId="5"/>
  </si>
  <si>
    <t>筑紫地区障害支援区分等審査会事業特別会計</t>
    <phoneticPr fontId="5"/>
  </si>
  <si>
    <t>那珂川市下水道事業会計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</si>
  <si>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</si>
  <si>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</si>
  <si>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</si>
  <si>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</si>
  <si>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</si>
  <si>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</si>
  <si>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</si>
  <si>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</si>
  <si>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</si>
  <si>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</si>
  <si>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</si>
  <si>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</si>
  <si>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</si>
  <si>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</si>
  <si>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</si>
  <si>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</si>
  <si>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</si>
  <si>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</si>
  <si>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</si>
  <si>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</si>
  <si>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</si>
  <si>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</si>
  <si>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</si>
  <si>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</si>
  <si>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</si>
  <si>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</si>
  <si>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</si>
  <si>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</si>
  <si>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</si>
  <si>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</si>
  <si>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</si>
  <si>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</si>
  <si>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</si>
  <si>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</si>
  <si>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</si>
  <si>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</si>
  <si>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</si>
  <si>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</si>
  <si>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</si>
  <si>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</si>
  <si>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</si>
  <si>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</si>
  <si>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</si>
  <si>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</si>
  <si>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</si>
  <si>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</si>
  <si>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</si>
  <si>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</si>
  <si>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</si>
  <si>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</si>
  <si>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</si>
  <si>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</si>
  <si>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</si>
  <si>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</si>
  <si>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</si>
  <si>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</si>
  <si>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</si>
  <si>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</si>
  <si>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</si>
  <si>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</si>
  <si>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</si>
  <si>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</si>
  <si>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</si>
  <si>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</si>
  <si>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</si>
  <si>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</si>
  <si>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</si>
  <si>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</si>
  <si>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</si>
  <si>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</si>
  <si>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</si>
  <si>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</si>
  <si>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</si>
  <si>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</si>
  <si>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</si>
  <si>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</si>
  <si>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</si>
  <si>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</si>
  <si>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</si>
  <si>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</si>
  <si>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</si>
  <si>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</si>
  <si>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</si>
  <si>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</si>
  <si>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</si>
  <si>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</si>
  <si>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</si>
  <si>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</si>
  <si>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</si>
  <si>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</si>
  <si>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</si>
  <si>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</si>
  <si>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</si>
  <si>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</si>
  <si>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</si>
  <si>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</si>
  <si>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</si>
  <si>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</si>
  <si>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</si>
  <si>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</si>
  <si>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</si>
  <si>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</si>
  <si>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</si>
  <si>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</si>
  <si>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</si>
  <si>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</si>
  <si>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</si>
  <si>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</si>
  <si>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</si>
  <si>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</si>
  <si>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</si>
  <si>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</si>
  <si>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</si>
  <si>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</si>
  <si>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</si>
  <si>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</si>
  <si>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</si>
  <si>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</si>
  <si>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</si>
  <si>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</si>
  <si>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</si>
  <si>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</si>
  <si>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</si>
  <si>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</si>
  <si>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</si>
  <si>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</si>
  <si>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</si>
  <si>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</si>
  <si>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</si>
  <si>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</si>
  <si>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</si>
  <si>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</si>
  <si>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</si>
  <si>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</si>
  <si>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</si>
  <si>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</si>
  <si>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</si>
  <si>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</si>
  <si>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</si>
  <si>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</si>
  <si>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</si>
  <si>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</si>
  <si>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1.30</t>
  </si>
  <si>
    <t>▲ 6.31</t>
  </si>
  <si>
    <t>▲ 1.41</t>
  </si>
  <si>
    <t>国民健康保険事業特別会計</t>
  </si>
  <si>
    <t>▲ 0.00</t>
  </si>
  <si>
    <t>公共用地先行取得事業特別会計</t>
  </si>
  <si>
    <t>那珂川市下水道事業会計</t>
  </si>
  <si>
    <t>一般会計</t>
  </si>
  <si>
    <t>介護保険事業特別会計（保険事業勘定）</t>
  </si>
  <si>
    <t>後期高齢者医療特別会計</t>
  </si>
  <si>
    <t>筑紫地区介護認定審査会事業特別会計</t>
  </si>
  <si>
    <t>筑紫地区障害支援区分等審査会事業特別会計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</si>
  <si>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</si>
  <si>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</si>
  <si>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</si>
  <si>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</si>
  <si>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</si>
  <si>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</si>
  <si>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</si>
  <si>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</si>
  <si>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</si>
  <si>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福岡県市町村消防団員等公務災害補償組合</t>
    <phoneticPr fontId="2"/>
  </si>
  <si>
    <t>福岡県自治会館管理組合</t>
    <phoneticPr fontId="2"/>
  </si>
  <si>
    <t>筑紫自治振興組合（一般会計）</t>
    <rPh sb="9" eb="11">
      <t>イッパン</t>
    </rPh>
    <rPh sb="11" eb="13">
      <t>カイケイ</t>
    </rPh>
    <phoneticPr fontId="2"/>
  </si>
  <si>
    <t>筑紫自治振興組合（筑紫公平委員会特別会計）</t>
    <rPh sb="9" eb="11">
      <t>チクシ</t>
    </rPh>
    <rPh sb="11" eb="13">
      <t>コウヘイ</t>
    </rPh>
    <rPh sb="13" eb="16">
      <t>イインカイ</t>
    </rPh>
    <rPh sb="16" eb="18">
      <t>トクベツ</t>
    </rPh>
    <rPh sb="18" eb="20">
      <t>カイケイ</t>
    </rPh>
    <phoneticPr fontId="2"/>
  </si>
  <si>
    <t>春日・大野城・那珂川消防組合</t>
    <phoneticPr fontId="2"/>
  </si>
  <si>
    <t>福岡県自治振興組合（一般会計）</t>
    <phoneticPr fontId="2"/>
  </si>
  <si>
    <t>福岡県自治振興組合（公文書館事業特別会計）</t>
    <phoneticPr fontId="2"/>
  </si>
  <si>
    <t>福岡都市圏広域行政事業組合（一般会計）</t>
    <phoneticPr fontId="2"/>
  </si>
  <si>
    <t>福岡都市圏広域行政事業組合（流域連携事業特別会計）</t>
    <phoneticPr fontId="2"/>
  </si>
  <si>
    <t>福岡都市圏広域行政事業組合（競艇事業特別会計）</t>
    <phoneticPr fontId="2"/>
  </si>
  <si>
    <t>福岡都市圏南部環境事業組合</t>
    <phoneticPr fontId="2"/>
  </si>
  <si>
    <t>福岡県後期高齢者医療広域連合（一般会計）</t>
    <phoneticPr fontId="2"/>
  </si>
  <si>
    <t>福岡県後期高齢者医療広域連合（後期高齢者医療特別会計）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</si>
  <si>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</si>
  <si>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</si>
  <si>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</si>
  <si>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</si>
  <si>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</si>
  <si>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</si>
  <si>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</si>
  <si>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</si>
  <si>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</si>
  <si>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</si>
  <si>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</si>
  <si>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</si>
  <si>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</si>
  <si>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</si>
  <si>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福岡地区水道企業団</t>
    <rPh sb="0" eb="2">
      <t>フクオカ</t>
    </rPh>
    <rPh sb="2" eb="4">
      <t>チク</t>
    </rPh>
    <rPh sb="4" eb="6">
      <t>スイドウ</t>
    </rPh>
    <rPh sb="6" eb="8">
      <t>キギョウ</t>
    </rPh>
    <rPh sb="8" eb="9">
      <t>ダン</t>
    </rPh>
    <phoneticPr fontId="2"/>
  </si>
  <si>
    <t>春日那珂川水道企業団</t>
    <rPh sb="0" eb="5">
      <t>カスガナカガワ</t>
    </rPh>
    <rPh sb="5" eb="7">
      <t>スイドウ</t>
    </rPh>
    <rPh sb="7" eb="9">
      <t>キギョウ</t>
    </rPh>
    <rPh sb="9" eb="10">
      <t>ダン</t>
    </rPh>
    <phoneticPr fontId="2"/>
  </si>
  <si>
    <t>-</t>
    <phoneticPr fontId="2"/>
  </si>
  <si>
    <t>-</t>
    <phoneticPr fontId="2"/>
  </si>
  <si>
    <t>-</t>
    <phoneticPr fontId="2"/>
  </si>
  <si>
    <t>那珂川市教育文化振興財団</t>
    <rPh sb="0" eb="3">
      <t>ナカガワ</t>
    </rPh>
    <rPh sb="3" eb="4">
      <t>シ</t>
    </rPh>
    <rPh sb="4" eb="6">
      <t>キョウイク</t>
    </rPh>
    <rPh sb="6" eb="8">
      <t>ブンカ</t>
    </rPh>
    <rPh sb="8" eb="10">
      <t>シンコウ</t>
    </rPh>
    <rPh sb="10" eb="12">
      <t>ザイダン</t>
    </rPh>
    <phoneticPr fontId="2"/>
  </si>
  <si>
    <t>那珂川市土地開発公社</t>
    <rPh sb="0" eb="3">
      <t>ナカガワ</t>
    </rPh>
    <rPh sb="3" eb="4">
      <t>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</si>
  <si>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</si>
  <si>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</si>
  <si>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</si>
  <si>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</si>
  <si>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</si>
  <si>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</si>
  <si>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公共施設等整備基金</t>
    <phoneticPr fontId="18"/>
  </si>
  <si>
    <t>退職準備積立金</t>
    <phoneticPr fontId="18"/>
  </si>
  <si>
    <t>社会体育施設整備基金</t>
    <phoneticPr fontId="18"/>
  </si>
  <si>
    <t>土地開発基金</t>
    <phoneticPr fontId="18"/>
  </si>
  <si>
    <t xml:space="preserve">ふるさと応援基金 
</t>
    <phoneticPr fontId="2"/>
  </si>
  <si>
    <t>-</t>
    <phoneticPr fontId="2"/>
  </si>
  <si>
    <t>-</t>
    <phoneticPr fontId="2"/>
  </si>
  <si>
    <t>▲0</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</si>
  <si>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</si>
  <si>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</si>
  <si>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</si>
  <si>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</si>
  <si>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</si>
  <si>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</si>
  <si>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</si>
  <si>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</si>
  <si>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</si>
  <si>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</si>
  <si>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</si>
  <si>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</si>
  <si>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</si>
  <si>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</si>
  <si>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</si>
  <si>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</si>
  <si>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</si>
  <si>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</si>
  <si>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平成30年度の有形固定資産減価償却率は、類似団体内平均値を下回っているが、本市における推移は増加傾向にある。
　今後は、公共施設の老朽化に対応する維持更新や地方債を財源とする大型事業の実施が見込まれること等をふまえ、将来の財政的な負担を抑制しつつ公共施設等総合管理計画に基づいた適切な維持管理に努める。</t>
    <rPh sb="38" eb="40">
      <t>ホンシ</t>
    </rPh>
    <rPh sb="44" eb="46">
      <t>スイイ</t>
    </rPh>
    <rPh sb="47" eb="49">
      <t>ゾウカ</t>
    </rPh>
    <rPh sb="49" eb="51">
      <t>ケイコウ</t>
    </rPh>
    <rPh sb="74" eb="76">
      <t>イジ</t>
    </rPh>
    <rPh sb="103" eb="104">
      <t>トウ</t>
    </rPh>
    <rPh sb="109" eb="111">
      <t>ショウライ</t>
    </rPh>
    <rPh sb="112" eb="115">
      <t>ザイセイテキ</t>
    </rPh>
    <rPh sb="116" eb="118">
      <t>フタン</t>
    </rPh>
    <rPh sb="119" eb="121">
      <t>ヨクセイ</t>
    </rPh>
    <phoneticPr fontId="5"/>
  </si>
  <si>
    <t>　将来負担比率は「－％（数値なし）」であり、新たな地方債の発行を必要最小限に止め、将来の公共事業等の財源のために、計画的な基金の積立を行ってきたことが要因である。実質公債費率については、平成30年度が4.7％で平成29年度と比較して0.6ポイント増加しており、一部事務組合への負担金に占める公債費の一部が据置期間の終了に伴い元金償還が開始し今後の償還額も増額となったこと等が要因である。
　今後も公共施設の更新や長寿命化等の地方債を財源とする事業の増加が見込まれるため、事業の必要性や緊急性を精査し、公債費の抑制等を図ることで、健全な財政運営に努める。</t>
    <rPh sb="22" eb="23">
      <t>アラ</t>
    </rPh>
    <rPh sb="29" eb="31">
      <t>ハッコウ</t>
    </rPh>
    <rPh sb="130" eb="132">
      <t>イチブ</t>
    </rPh>
    <rPh sb="132" eb="134">
      <t>ジム</t>
    </rPh>
    <rPh sb="134" eb="136">
      <t>クミアイ</t>
    </rPh>
    <rPh sb="138" eb="140">
      <t>フタン</t>
    </rPh>
    <rPh sb="140" eb="141">
      <t>キン</t>
    </rPh>
    <rPh sb="142" eb="143">
      <t>シ</t>
    </rPh>
    <rPh sb="145" eb="148">
      <t>コウサイヒ</t>
    </rPh>
    <rPh sb="149" eb="151">
      <t>イチブ</t>
    </rPh>
    <rPh sb="152" eb="154">
      <t>スエオキ</t>
    </rPh>
    <rPh sb="154" eb="156">
      <t>キカン</t>
    </rPh>
    <rPh sb="157" eb="159">
      <t>シュウリョウ</t>
    </rPh>
    <rPh sb="160" eb="161">
      <t>トモナ</t>
    </rPh>
    <rPh sb="162" eb="164">
      <t>ガンキン</t>
    </rPh>
    <rPh sb="164" eb="166">
      <t>ショウカン</t>
    </rPh>
    <rPh sb="167" eb="169">
      <t>カイシ</t>
    </rPh>
    <rPh sb="185" eb="186">
      <t>トウ</t>
    </rPh>
    <rPh sb="256" eb="25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</si>
</sst>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41934</c:v>
                </c:pt>
              </c:numCache>
            </c:numRef>
          </c:val>
          <c:smooth val="0"/>
          <c:extLst xmlns:c16r2="http://schemas.microsoft.com/office/drawing/2015/06/chart">
            <c:ext xmlns:c16="http://schemas.microsoft.com/office/drawing/2014/chart" uri="{C3380CC4-5D6E-409C-BE32-E72D297353CC}">
              <c16:uniqueId val="{00000000-2304-46ED-B166-309EDD23F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46941</c:v>
                </c:pt>
                <c:pt idx="1">
                  <c:v>27268</c:v>
                </c:pt>
                <c:pt idx="2">
                  <c:v>30678</c:v>
                </c:pt>
                <c:pt idx="3">
                  <c:v>46416</c:v>
                </c:pt>
                <c:pt idx="4">
                  <c:v>60716</c:v>
                </c:pt>
              </c:numCache>
            </c:numRef>
          </c:val>
          <c:smooth val="0"/>
          <c:extLst xmlns:c16r2="http://schemas.microsoft.com/office/drawing/2015/06/chart">
            <c:ext xmlns:c16="http://schemas.microsoft.com/office/drawing/2014/chart" uri="{C3380CC4-5D6E-409C-BE32-E72D297353CC}">
              <c16:uniqueId val="{00000001-2304-46ED-B166-309EDD23F2BE}"/>
            </c:ext>
          </c:extLst>
        </c:ser>
        <c:dLbls>
          <c:showLegendKey val="0"/>
          <c:showVal val="0"/>
          <c:showCatName val="0"/>
          <c:showSerName val="0"/>
          <c:showPercent val="0"/>
          <c:showBubbleSize val="0"/>
        </c:dLbls>
        <c:marker val="1"/>
        <c:smooth val="0"/>
        <c:axId val="-1736897600"/>
        <c:axId val="-1736902496"/>
      </c:lineChart>
      <c:catAx>
        <c:axId val="-173689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6902496"/>
        <c:crosses val="autoZero"/>
        <c:auto val="1"/>
        <c:lblAlgn val="ctr"/>
        <c:lblOffset val="100"/>
        <c:tickLblSkip val="1"/>
        <c:tickMarkSkip val="1"/>
        <c:noMultiLvlLbl val="0"/>
      </c:catAx>
      <c:valAx>
        <c:axId val="-1736902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689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7.37</c:v>
                </c:pt>
                <c:pt idx="1">
                  <c:v>5.47</c:v>
                </c:pt>
                <c:pt idx="2">
                  <c:v>8.7100000000000009</c:v>
                </c:pt>
                <c:pt idx="3">
                  <c:v>3.45</c:v>
                </c:pt>
                <c:pt idx="4">
                  <c:v>1.23</c:v>
                </c:pt>
              </c:numCache>
            </c:numRef>
          </c:val>
          <c:extLst xmlns:c16r2="http://schemas.microsoft.com/office/drawing/2015/06/chart">
            <c:ext xmlns:c16="http://schemas.microsoft.com/office/drawing/2014/chart" uri="{C3380CC4-5D6E-409C-BE32-E72D297353CC}">
              <c16:uniqueId val="{00000000-9108-4731-9E2E-E8494AB43D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19.39</c:v>
                </c:pt>
                <c:pt idx="1">
                  <c:v>19.32</c:v>
                </c:pt>
                <c:pt idx="2">
                  <c:v>17.96</c:v>
                </c:pt>
                <c:pt idx="3">
                  <c:v>17.670000000000002</c:v>
                </c:pt>
                <c:pt idx="4">
                  <c:v>18.190000000000001</c:v>
                </c:pt>
              </c:numCache>
            </c:numRef>
          </c:val>
          <c:extLst xmlns:c16r2="http://schemas.microsoft.com/office/drawing/2015/06/chart">
            <c:ext xmlns:c16="http://schemas.microsoft.com/office/drawing/2014/chart" uri="{C3380CC4-5D6E-409C-BE32-E72D297353CC}">
              <c16:uniqueId val="{00000001-9108-4731-9E2E-E8494AB43D6C}"/>
            </c:ext>
          </c:extLst>
        </c:ser>
        <c:dLbls>
          <c:showLegendKey val="0"/>
          <c:showVal val="0"/>
          <c:showCatName val="0"/>
          <c:showSerName val="0"/>
          <c:showPercent val="0"/>
          <c:showBubbleSize val="0"/>
        </c:dLbls>
        <c:gapWidth val="250"/>
        <c:overlap val="100"/>
        <c:axId val="-1736898688"/>
        <c:axId val="-173690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c:v>
                </c:pt>
                <c:pt idx="1">
                  <c:v>-1.3</c:v>
                </c:pt>
                <c:pt idx="2">
                  <c:v>1.96</c:v>
                </c:pt>
                <c:pt idx="3">
                  <c:v>-6.31</c:v>
                </c:pt>
                <c:pt idx="4">
                  <c:v>-1.41</c:v>
                </c:pt>
              </c:numCache>
            </c:numRef>
          </c:val>
          <c:smooth val="0"/>
          <c:extLst xmlns:c16r2="http://schemas.microsoft.com/office/drawing/2015/06/chart">
            <c:ext xmlns:c16="http://schemas.microsoft.com/office/drawing/2014/chart" uri="{C3380CC4-5D6E-409C-BE32-E72D297353CC}">
              <c16:uniqueId val="{00000002-9108-4731-9E2E-E8494AB43D6C}"/>
            </c:ext>
          </c:extLst>
        </c:ser>
        <c:dLbls>
          <c:showLegendKey val="0"/>
          <c:showVal val="0"/>
          <c:showCatName val="0"/>
          <c:showSerName val="0"/>
          <c:showPercent val="0"/>
          <c:showBubbleSize val="0"/>
        </c:dLbls>
        <c:marker val="1"/>
        <c:smooth val="0"/>
        <c:axId val="-1736898688"/>
        <c:axId val="-1736901408"/>
      </c:lineChart>
      <c:catAx>
        <c:axId val="-17368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6901408"/>
        <c:crosses val="autoZero"/>
        <c:auto val="1"/>
        <c:lblAlgn val="ctr"/>
        <c:lblOffset val="100"/>
        <c:tickLblSkip val="1"/>
        <c:tickMarkSkip val="1"/>
        <c:noMultiLvlLbl val="0"/>
      </c:catAx>
      <c:valAx>
        <c:axId val="-17369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89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06A-42EA-8F6C-581365D7E4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06A-42EA-8F6C-581365D7E475}"/>
            </c:ext>
          </c:extLst>
        </c:ser>
        <c:ser>
          <c:idx val="2"/>
          <c:order val="2"/>
          <c:tx>
            <c:strRef>
              <c:f>データシート!$A$29</c:f>
              <c:strCache>
                <c:ptCount val="1"/>
                <c:pt idx="0">
                  <c:v>筑紫地区障害支援区分等審査会事業特別会計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106A-42EA-8F6C-581365D7E475}"/>
            </c:ext>
          </c:extLst>
        </c:ser>
        <c:ser>
          <c:idx val="3"/>
          <c:order val="3"/>
          <c:tx>
            <c:strRef>
              <c:f>データシート!$A$30</c:f>
              <c:strCache>
                <c:ptCount val="1"/>
                <c:pt idx="0">
                  <c:v>筑紫地区介護認定審査会事業特別会計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06A-42EA-8F6C-581365D7E4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0.18</c:v>
                </c:pt>
                <c:pt idx="4">
                  <c:v>#N/A</c:v>
                </c:pt>
                <c:pt idx="5">
                  <c:v>0.19</c:v>
                </c:pt>
                <c:pt idx="6">
                  <c:v>#N/A</c:v>
                </c:pt>
                <c:pt idx="7">
                  <c:v>0.24</c:v>
                </c:pt>
                <c:pt idx="8">
                  <c:v>#N/A</c:v>
                </c:pt>
                <c:pt idx="9">
                  <c:v>0.22</c:v>
                </c:pt>
              </c:numCache>
            </c:numRef>
          </c:val>
          <c:extLst xmlns:c16r2="http://schemas.microsoft.com/office/drawing/2015/06/chart">
            <c:ext xmlns:c16="http://schemas.microsoft.com/office/drawing/2014/chart" uri="{C3380CC4-5D6E-409C-BE32-E72D297353CC}">
              <c16:uniqueId val="{00000004-106A-42EA-8F6C-581365D7E475}"/>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0.87</c:v>
                </c:pt>
                <c:pt idx="2">
                  <c:v>#N/A</c:v>
                </c:pt>
                <c:pt idx="3">
                  <c:v>1.39</c:v>
                </c:pt>
                <c:pt idx="4">
                  <c:v>#N/A</c:v>
                </c:pt>
                <c:pt idx="5">
                  <c:v>0.85</c:v>
                </c:pt>
                <c:pt idx="6">
                  <c:v>#N/A</c:v>
                </c:pt>
                <c:pt idx="7">
                  <c:v>1.03</c:v>
                </c:pt>
                <c:pt idx="8">
                  <c:v>#N/A</c:v>
                </c:pt>
                <c:pt idx="9">
                  <c:v>1.2</c:v>
                </c:pt>
              </c:numCache>
            </c:numRef>
          </c:val>
          <c:extLst xmlns:c16r2="http://schemas.microsoft.com/office/drawing/2015/06/chart">
            <c:ext xmlns:c16="http://schemas.microsoft.com/office/drawing/2014/chart" uri="{C3380CC4-5D6E-409C-BE32-E72D297353CC}">
              <c16:uniqueId val="{00000005-106A-42EA-8F6C-581365D7E47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7.36</c:v>
                </c:pt>
                <c:pt idx="2">
                  <c:v>#N/A</c:v>
                </c:pt>
                <c:pt idx="3">
                  <c:v>5.46</c:v>
                </c:pt>
                <c:pt idx="4">
                  <c:v>#N/A</c:v>
                </c:pt>
                <c:pt idx="5">
                  <c:v>8.7100000000000009</c:v>
                </c:pt>
                <c:pt idx="6">
                  <c:v>#N/A</c:v>
                </c:pt>
                <c:pt idx="7">
                  <c:v>3.45</c:v>
                </c:pt>
                <c:pt idx="8">
                  <c:v>#N/A</c:v>
                </c:pt>
                <c:pt idx="9">
                  <c:v>1.22</c:v>
                </c:pt>
              </c:numCache>
            </c:numRef>
          </c:val>
          <c:extLst xmlns:c16r2="http://schemas.microsoft.com/office/drawing/2015/06/chart">
            <c:ext xmlns:c16="http://schemas.microsoft.com/office/drawing/2014/chart" uri="{C3380CC4-5D6E-409C-BE32-E72D297353CC}">
              <c16:uniqueId val="{00000006-106A-42EA-8F6C-581365D7E475}"/>
            </c:ext>
          </c:extLst>
        </c:ser>
        <c:ser>
          <c:idx val="7"/>
          <c:order val="7"/>
          <c:tx>
            <c:strRef>
              <c:f>データシート!$A$34</c:f>
              <c:strCache>
                <c:ptCount val="1"/>
                <c:pt idx="0">
                  <c:v>那珂川市下水道事業会計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8.44</c:v>
                </c:pt>
                <c:pt idx="2">
                  <c:v>#N/A</c:v>
                </c:pt>
                <c:pt idx="3">
                  <c:v>8.64</c:v>
                </c:pt>
                <c:pt idx="4">
                  <c:v>#N/A</c:v>
                </c:pt>
                <c:pt idx="5">
                  <c:v>8.9700000000000006</c:v>
                </c:pt>
                <c:pt idx="6">
                  <c:v>#N/A</c:v>
                </c:pt>
                <c:pt idx="7">
                  <c:v>8.9700000000000006</c:v>
                </c:pt>
                <c:pt idx="8">
                  <c:v>#N/A</c:v>
                </c:pt>
                <c:pt idx="9">
                  <c:v>8.9</c:v>
                </c:pt>
              </c:numCache>
            </c:numRef>
          </c:val>
          <c:extLst xmlns:c16r2="http://schemas.microsoft.com/office/drawing/2015/06/chart">
            <c:ext xmlns:c16="http://schemas.microsoft.com/office/drawing/2014/chart" uri="{C3380CC4-5D6E-409C-BE32-E72D297353CC}">
              <c16:uniqueId val="{00000007-106A-42EA-8F6C-581365D7E475}"/>
            </c:ext>
          </c:extLst>
        </c:ser>
        <c:ser>
          <c:idx val="8"/>
          <c:order val="8"/>
          <c:tx>
            <c:strRef>
              <c:f>データシート!$A$35</c:f>
              <c:strCache>
                <c:ptCount val="1"/>
                <c:pt idx="0">
                  <c:v>公共用地先行取得事業特別会計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8-106A-42EA-8F6C-581365D7E47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106A-42EA-8F6C-581365D7E475}"/>
            </c:ext>
          </c:extLst>
        </c:ser>
        <c:dLbls>
          <c:showLegendKey val="0"/>
          <c:showVal val="0"/>
          <c:showCatName val="0"/>
          <c:showSerName val="0"/>
          <c:showPercent val="0"/>
          <c:showBubbleSize val="0"/>
        </c:dLbls>
        <c:gapWidth val="150"/>
        <c:overlap val="100"/>
        <c:axId val="-1736895968"/>
        <c:axId val="-1736894880"/>
      </c:barChart>
      <c:catAx>
        <c:axId val="-173689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6894880"/>
        <c:crosses val="autoZero"/>
        <c:auto val="1"/>
        <c:lblAlgn val="ctr"/>
        <c:lblOffset val="100"/>
        <c:tickLblSkip val="1"/>
        <c:tickMarkSkip val="1"/>
        <c:noMultiLvlLbl val="0"/>
      </c:catAx>
      <c:valAx>
        <c:axId val="-17368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89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976</c:v>
                </c:pt>
                <c:pt idx="5">
                  <c:v>951</c:v>
                </c:pt>
                <c:pt idx="8">
                  <c:v>959</c:v>
                </c:pt>
                <c:pt idx="11">
                  <c:v>1024</c:v>
                </c:pt>
                <c:pt idx="14">
                  <c:v>1065</c:v>
                </c:pt>
              </c:numCache>
            </c:numRef>
          </c:val>
          <c:extLst xmlns:c16r2="http://schemas.microsoft.com/office/drawing/2015/06/chart">
            <c:ext xmlns:c16="http://schemas.microsoft.com/office/drawing/2014/chart" uri="{C3380CC4-5D6E-409C-BE32-E72D297353CC}">
              <c16:uniqueId val="{00000000-FD81-4B16-AD2E-0E2C3A1478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81-4B16-AD2E-0E2C3A1478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c:v>
                </c:pt>
                <c:pt idx="3">
                  <c:v>44</c:v>
                </c:pt>
                <c:pt idx="6">
                  <c:v>52</c:v>
                </c:pt>
                <c:pt idx="9">
                  <c:v>42</c:v>
                </c:pt>
                <c:pt idx="12">
                  <c:v>122</c:v>
                </c:pt>
              </c:numCache>
            </c:numRef>
          </c:val>
          <c:extLst xmlns:c16r2="http://schemas.microsoft.com/office/drawing/2015/06/chart">
            <c:ext xmlns:c16="http://schemas.microsoft.com/office/drawing/2014/chart" uri="{C3380CC4-5D6E-409C-BE32-E72D297353CC}">
              <c16:uniqueId val="{00000002-FD81-4B16-AD2E-0E2C3A1478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c:v>
                </c:pt>
                <c:pt idx="3">
                  <c:v>40</c:v>
                </c:pt>
                <c:pt idx="6">
                  <c:v>44</c:v>
                </c:pt>
                <c:pt idx="9">
                  <c:v>54</c:v>
                </c:pt>
                <c:pt idx="12">
                  <c:v>52</c:v>
                </c:pt>
              </c:numCache>
            </c:numRef>
          </c:val>
          <c:extLst xmlns:c16r2="http://schemas.microsoft.com/office/drawing/2015/06/chart">
            <c:ext xmlns:c16="http://schemas.microsoft.com/office/drawing/2014/chart" uri="{C3380CC4-5D6E-409C-BE32-E72D297353CC}">
              <c16:uniqueId val="{00000003-FD81-4B16-AD2E-0E2C3A1478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c:v>
                </c:pt>
                <c:pt idx="3">
                  <c:v>14</c:v>
                </c:pt>
                <c:pt idx="6">
                  <c:v>14</c:v>
                </c:pt>
                <c:pt idx="9">
                  <c:v>15</c:v>
                </c:pt>
                <c:pt idx="12">
                  <c:v>23</c:v>
                </c:pt>
              </c:numCache>
            </c:numRef>
          </c:val>
          <c:extLst xmlns:c16r2="http://schemas.microsoft.com/office/drawing/2015/06/chart">
            <c:ext xmlns:c16="http://schemas.microsoft.com/office/drawing/2014/chart" uri="{C3380CC4-5D6E-409C-BE32-E72D297353CC}">
              <c16:uniqueId val="{00000004-FD81-4B16-AD2E-0E2C3A1478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81-4B16-AD2E-0E2C3A1478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81-4B16-AD2E-0E2C3A1478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1151</c:v>
                </c:pt>
                <c:pt idx="3">
                  <c:v>1144</c:v>
                </c:pt>
                <c:pt idx="6">
                  <c:v>1227</c:v>
                </c:pt>
                <c:pt idx="9">
                  <c:v>1262</c:v>
                </c:pt>
                <c:pt idx="12">
                  <c:v>1283</c:v>
                </c:pt>
              </c:numCache>
            </c:numRef>
          </c:val>
          <c:extLst xmlns:c16r2="http://schemas.microsoft.com/office/drawing/2015/06/chart">
            <c:ext xmlns:c16="http://schemas.microsoft.com/office/drawing/2014/chart" uri="{C3380CC4-5D6E-409C-BE32-E72D297353CC}">
              <c16:uniqueId val="{00000007-FD81-4B16-AD2E-0E2C3A147867}"/>
            </c:ext>
          </c:extLst>
        </c:ser>
        <c:dLbls>
          <c:showLegendKey val="0"/>
          <c:showVal val="0"/>
          <c:showCatName val="0"/>
          <c:showSerName val="0"/>
          <c:showPercent val="0"/>
          <c:showBubbleSize val="0"/>
        </c:dLbls>
        <c:gapWidth val="100"/>
        <c:overlap val="100"/>
        <c:axId val="-1736896512"/>
        <c:axId val="-173689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251</c:v>
                </c:pt>
                <c:pt idx="2">
                  <c:v>#N/A</c:v>
                </c:pt>
                <c:pt idx="3">
                  <c:v>#N/A</c:v>
                </c:pt>
                <c:pt idx="4">
                  <c:v>291</c:v>
                </c:pt>
                <c:pt idx="5">
                  <c:v>#N/A</c:v>
                </c:pt>
                <c:pt idx="6">
                  <c:v>#N/A</c:v>
                </c:pt>
                <c:pt idx="7">
                  <c:v>378</c:v>
                </c:pt>
                <c:pt idx="8">
                  <c:v>#N/A</c:v>
                </c:pt>
                <c:pt idx="9">
                  <c:v>#N/A</c:v>
                </c:pt>
                <c:pt idx="10">
                  <c:v>349</c:v>
                </c:pt>
                <c:pt idx="11">
                  <c:v>#N/A</c:v>
                </c:pt>
                <c:pt idx="12">
                  <c:v>#N/A</c:v>
                </c:pt>
                <c:pt idx="13">
                  <c:v>415</c:v>
                </c:pt>
                <c:pt idx="14">
                  <c:v>#N/A</c:v>
                </c:pt>
              </c:numCache>
            </c:numRef>
          </c:val>
          <c:smooth val="0"/>
          <c:extLst xmlns:c16r2="http://schemas.microsoft.com/office/drawing/2015/06/chart">
            <c:ext xmlns:c16="http://schemas.microsoft.com/office/drawing/2014/chart" uri="{C3380CC4-5D6E-409C-BE32-E72D297353CC}">
              <c16:uniqueId val="{00000008-FD81-4B16-AD2E-0E2C3A147867}"/>
            </c:ext>
          </c:extLst>
        </c:ser>
        <c:dLbls>
          <c:showLegendKey val="0"/>
          <c:showVal val="0"/>
          <c:showCatName val="0"/>
          <c:showSerName val="0"/>
          <c:showPercent val="0"/>
          <c:showBubbleSize val="0"/>
        </c:dLbls>
        <c:marker val="1"/>
        <c:smooth val="0"/>
        <c:axId val="-1736896512"/>
        <c:axId val="-1736894336"/>
      </c:lineChart>
      <c:catAx>
        <c:axId val="-17368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6894336"/>
        <c:crosses val="autoZero"/>
        <c:auto val="1"/>
        <c:lblAlgn val="ctr"/>
        <c:lblOffset val="100"/>
        <c:tickLblSkip val="1"/>
        <c:tickMarkSkip val="1"/>
        <c:noMultiLvlLbl val="0"/>
      </c:catAx>
      <c:valAx>
        <c:axId val="-17368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8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12172</c:v>
                </c:pt>
                <c:pt idx="5">
                  <c:v>12396</c:v>
                </c:pt>
                <c:pt idx="8">
                  <c:v>12625</c:v>
                </c:pt>
                <c:pt idx="11">
                  <c:v>12577</c:v>
                </c:pt>
                <c:pt idx="14">
                  <c:v>12455</c:v>
                </c:pt>
              </c:numCache>
            </c:numRef>
          </c:val>
          <c:extLst xmlns:c16r2="http://schemas.microsoft.com/office/drawing/2015/06/chart">
            <c:ext xmlns:c16="http://schemas.microsoft.com/office/drawing/2014/chart" uri="{C3380CC4-5D6E-409C-BE32-E72D297353CC}">
              <c16:uniqueId val="{00000000-FE68-448D-800D-5A6EE4E370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c:v>
                </c:pt>
                <c:pt idx="5">
                  <c:v>23</c:v>
                </c:pt>
                <c:pt idx="8">
                  <c:v>14</c:v>
                </c:pt>
                <c:pt idx="11">
                  <c:v>0</c:v>
                </c:pt>
                <c:pt idx="14">
                  <c:v>0</c:v>
                </c:pt>
              </c:numCache>
            </c:numRef>
          </c:val>
          <c:extLst xmlns:c16r2="http://schemas.microsoft.com/office/drawing/2015/06/chart">
            <c:ext xmlns:c16="http://schemas.microsoft.com/office/drawing/2014/chart" uri="{C3380CC4-5D6E-409C-BE32-E72D297353CC}">
              <c16:uniqueId val="{00000001-FE68-448D-800D-5A6EE4E370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9046</c:v>
                </c:pt>
                <c:pt idx="5">
                  <c:v>9429</c:v>
                </c:pt>
                <c:pt idx="8">
                  <c:v>9284</c:v>
                </c:pt>
                <c:pt idx="11">
                  <c:v>9127</c:v>
                </c:pt>
                <c:pt idx="14">
                  <c:v>8383</c:v>
                </c:pt>
              </c:numCache>
            </c:numRef>
          </c:val>
          <c:extLst xmlns:c16r2="http://schemas.microsoft.com/office/drawing/2015/06/chart">
            <c:ext xmlns:c16="http://schemas.microsoft.com/office/drawing/2014/chart" uri="{C3380CC4-5D6E-409C-BE32-E72D297353CC}">
              <c16:uniqueId val="{00000002-FE68-448D-800D-5A6EE4E370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E68-448D-800D-5A6EE4E370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E68-448D-800D-5A6EE4E370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68-448D-800D-5A6EE4E370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1723</c:v>
                </c:pt>
                <c:pt idx="3">
                  <c:v>1496</c:v>
                </c:pt>
                <c:pt idx="6">
                  <c:v>1277</c:v>
                </c:pt>
                <c:pt idx="9">
                  <c:v>1120</c:v>
                </c:pt>
                <c:pt idx="12">
                  <c:v>1038</c:v>
                </c:pt>
              </c:numCache>
            </c:numRef>
          </c:val>
          <c:extLst xmlns:c16r2="http://schemas.microsoft.com/office/drawing/2015/06/chart">
            <c:ext xmlns:c16="http://schemas.microsoft.com/office/drawing/2014/chart" uri="{C3380CC4-5D6E-409C-BE32-E72D297353CC}">
              <c16:uniqueId val="{00000006-FE68-448D-800D-5A6EE4E370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1475</c:v>
                </c:pt>
                <c:pt idx="3">
                  <c:v>2413</c:v>
                </c:pt>
                <c:pt idx="6">
                  <c:v>2448</c:v>
                </c:pt>
                <c:pt idx="9">
                  <c:v>2511</c:v>
                </c:pt>
                <c:pt idx="12">
                  <c:v>2420</c:v>
                </c:pt>
              </c:numCache>
            </c:numRef>
          </c:val>
          <c:extLst xmlns:c16r2="http://schemas.microsoft.com/office/drawing/2015/06/chart">
            <c:ext xmlns:c16="http://schemas.microsoft.com/office/drawing/2014/chart" uri="{C3380CC4-5D6E-409C-BE32-E72D297353CC}">
              <c16:uniqueId val="{00000007-FE68-448D-800D-5A6EE4E370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326</c:v>
                </c:pt>
                <c:pt idx="3">
                  <c:v>249</c:v>
                </c:pt>
                <c:pt idx="6">
                  <c:v>172</c:v>
                </c:pt>
                <c:pt idx="9">
                  <c:v>179</c:v>
                </c:pt>
                <c:pt idx="12">
                  <c:v>190</c:v>
                </c:pt>
              </c:numCache>
            </c:numRef>
          </c:val>
          <c:extLst xmlns:c16r2="http://schemas.microsoft.com/office/drawing/2015/06/chart">
            <c:ext xmlns:c16="http://schemas.microsoft.com/office/drawing/2014/chart" uri="{C3380CC4-5D6E-409C-BE32-E72D297353CC}">
              <c16:uniqueId val="{00000008-FE68-448D-800D-5A6EE4E370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E68-448D-800D-5A6EE4E370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11708</c:v>
                </c:pt>
                <c:pt idx="3">
                  <c:v>11772</c:v>
                </c:pt>
                <c:pt idx="6">
                  <c:v>11560</c:v>
                </c:pt>
                <c:pt idx="9">
                  <c:v>11492</c:v>
                </c:pt>
                <c:pt idx="12">
                  <c:v>12026</c:v>
                </c:pt>
              </c:numCache>
            </c:numRef>
          </c:val>
          <c:extLst xmlns:c16r2="http://schemas.microsoft.com/office/drawing/2015/06/chart">
            <c:ext xmlns:c16="http://schemas.microsoft.com/office/drawing/2014/chart" uri="{C3380CC4-5D6E-409C-BE32-E72D297353CC}">
              <c16:uniqueId val="{0000000A-FE68-448D-800D-5A6EE4E3709D}"/>
            </c:ext>
          </c:extLst>
        </c:ser>
        <c:dLbls>
          <c:showLegendKey val="0"/>
          <c:showVal val="0"/>
          <c:showCatName val="0"/>
          <c:showSerName val="0"/>
          <c:showPercent val="0"/>
          <c:showBubbleSize val="0"/>
        </c:dLbls>
        <c:gapWidth val="100"/>
        <c:overlap val="100"/>
        <c:axId val="-1922390192"/>
        <c:axId val="-1922389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E68-448D-800D-5A6EE4E3709D}"/>
            </c:ext>
          </c:extLst>
        </c:ser>
        <c:dLbls>
          <c:showLegendKey val="0"/>
          <c:showVal val="0"/>
          <c:showCatName val="0"/>
          <c:showSerName val="0"/>
          <c:showPercent val="0"/>
          <c:showBubbleSize val="0"/>
        </c:dLbls>
        <c:marker val="1"/>
        <c:smooth val="0"/>
        <c:axId val="-1922390192"/>
        <c:axId val="-1922389648"/>
      </c:lineChart>
      <c:catAx>
        <c:axId val="-192239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2389648"/>
        <c:crosses val="autoZero"/>
        <c:auto val="1"/>
        <c:lblAlgn val="ctr"/>
        <c:lblOffset val="100"/>
        <c:tickLblSkip val="1"/>
        <c:tickMarkSkip val="1"/>
        <c:noMultiLvlLbl val="0"/>
      </c:catAx>
      <c:valAx>
        <c:axId val="-192238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39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1658</c:v>
                </c:pt>
                <c:pt idx="1">
                  <c:v>1576</c:v>
                </c:pt>
                <c:pt idx="2">
                  <c:v>1646</c:v>
                </c:pt>
              </c:numCache>
            </c:numRef>
          </c:val>
          <c:extLst xmlns:c16r2="http://schemas.microsoft.com/office/drawing/2015/06/chart">
            <c:ext xmlns:c16="http://schemas.microsoft.com/office/drawing/2014/chart" uri="{C3380CC4-5D6E-409C-BE32-E72D297353CC}">
              <c16:uniqueId val="{00000000-119E-4FDD-BAA9-74732C1A41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1870</c:v>
                </c:pt>
                <c:pt idx="1">
                  <c:v>1880</c:v>
                </c:pt>
                <c:pt idx="2">
                  <c:v>1694</c:v>
                </c:pt>
              </c:numCache>
            </c:numRef>
          </c:val>
          <c:extLst xmlns:c16r2="http://schemas.microsoft.com/office/drawing/2015/06/chart">
            <c:ext xmlns:c16="http://schemas.microsoft.com/office/drawing/2014/chart" uri="{C3380CC4-5D6E-409C-BE32-E72D297353CC}">
              <c16:uniqueId val="{00000001-119E-4FDD-BAA9-74732C1A41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6636</c:v>
                </c:pt>
                <c:pt idx="1">
                  <c:v>6472</c:v>
                </c:pt>
                <c:pt idx="2">
                  <c:v>5247</c:v>
                </c:pt>
              </c:numCache>
            </c:numRef>
          </c:val>
          <c:extLst xmlns:c16r2="http://schemas.microsoft.com/office/drawing/2015/06/chart">
            <c:ext xmlns:c16="http://schemas.microsoft.com/office/drawing/2014/chart" uri="{C3380CC4-5D6E-409C-BE32-E72D297353CC}">
              <c16:uniqueId val="{00000002-119E-4FDD-BAA9-74732C1A414F}"/>
            </c:ext>
          </c:extLst>
        </c:ser>
        <c:dLbls>
          <c:showLegendKey val="0"/>
          <c:showVal val="0"/>
          <c:showCatName val="0"/>
          <c:showSerName val="0"/>
          <c:showPercent val="0"/>
          <c:showBubbleSize val="0"/>
        </c:dLbls>
        <c:gapWidth val="120"/>
        <c:overlap val="100"/>
        <c:axId val="-1605315152"/>
        <c:axId val="-1605311344"/>
      </c:barChart>
      <c:catAx>
        <c:axId val="-160531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5311344"/>
        <c:crosses val="autoZero"/>
        <c:auto val="1"/>
        <c:lblAlgn val="ctr"/>
        <c:lblOffset val="100"/>
        <c:tickLblSkip val="1"/>
        <c:tickMarkSkip val="1"/>
        <c:noMultiLvlLbl val="0"/>
      </c:catAx>
      <c:valAx>
        <c:axId val="-1605311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531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70-4357-9591-F6A4E7255972}"/>
                </c:ext>
                <c:ext xmlns:c15="http://schemas.microsoft.com/office/drawing/2012/chart" uri="{CE6537A1-D6FC-4f65-9D91-7224C49458BB}">
                  <c15:dlblFieldTable>
                    <c15:dlblFTEntry>
                      <c15:txfldGUID>{74A4AF37-8B92-4A4B-B227-0404C14A882A}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70-4357-9591-F6A4E7255972}"/>
                </c:ext>
                <c:ext xmlns:c15="http://schemas.microsoft.com/office/drawing/2012/chart" uri="{CE6537A1-D6FC-4f65-9D91-7224C49458BB}">
                  <c15:dlblFieldTable>
                    <c15:dlblFTEntry>
                      <c15:txfldGUID>{1F24277A-1017-41FF-8D68-06187B251D7E}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70-4357-9591-F6A4E7255972}"/>
                </c:ext>
                <c:ext xmlns:c15="http://schemas.microsoft.com/office/drawing/2012/chart" uri="{CE6537A1-D6FC-4f65-9D91-7224C49458BB}">
                  <c15:dlblFieldTable>
                    <c15:dlblFTEntry>
                      <c15:txfldGUID>{36198065-7973-4F73-9A01-105C28B2E945}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70-4357-9591-F6A4E7255972}"/>
                </c:ext>
                <c:ext xmlns:c15="http://schemas.microsoft.com/office/drawing/2012/chart" uri="{CE6537A1-D6FC-4f65-9D91-7224C49458BB}">
                  <c15:dlblFieldTable>
                    <c15:dlblFTEntry>
                      <c15:txfldGUID>{2BDBFD24-9CDA-45A6-9D64-62960479FF2C}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70-4357-9591-F6A4E7255972}"/>
                </c:ext>
                <c:ext xmlns:c15="http://schemas.microsoft.com/office/drawing/2012/chart" uri="{CE6537A1-D6FC-4f65-9D91-7224C49458BB}">
                  <c15:dlblFieldTable>
                    <c15:dlblFTEntry>
                      <c15:txfldGUID>{93A05F26-C81A-4847-9199-3BFFD8CEA207}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70-4357-9591-F6A4E7255972}"/>
                </c:ext>
                <c:ext xmlns:c15="http://schemas.microsoft.com/office/drawing/2012/chart" uri="{CE6537A1-D6FC-4f65-9D91-7224C49458BB}">
                  <c15:dlblFieldTable>
                    <c15:dlblFTEntry>
                      <c15:txfldGUID>{94903ACA-39EC-4EB6-BB67-0BA7EB78D91F}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70-4357-9591-F6A4E7255972}"/>
                </c:ext>
                <c:ext xmlns:c15="http://schemas.microsoft.com/office/drawing/2012/chart" uri="{CE6537A1-D6FC-4f65-9D91-7224C49458BB}">
                  <c15:dlblFieldTable>
                    <c15:dlblFTEntry>
                      <c15:txfldGUID>{B55BCA3D-F2E0-4787-89D8-51BA0A354B5E}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70-4357-9591-F6A4E7255972}"/>
                </c:ext>
                <c:ext xmlns:c15="http://schemas.microsoft.com/office/drawing/2012/chart" uri="{CE6537A1-D6FC-4f65-9D91-7224C49458BB}">
                  <c15:dlblFieldTable>
                    <c15:dlblFTEntry>
                      <c15:txfldGUID>{3FC550EF-908C-4296-A052-5A8CF4D6FCEC}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70-4357-9591-F6A4E7255972}"/>
                </c:ext>
                <c:ext xmlns:c15="http://schemas.microsoft.com/office/drawing/2012/chart" uri="{CE6537A1-D6FC-4f65-9D91-7224C49458BB}">
                  <c15:dlblFieldTable>
                    <c15:dlblFTEntry>
                      <c15:txfldGUID>{33D06CF4-17AC-42D2-9A88-F9A6AF7A1855}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c:v>
                </c:pt>
                <c:pt idx="16">
                  <c:v>38.799999999999997</c:v>
                </c:pt>
                <c:pt idx="24">
                  <c:v>39.700000000000003</c:v>
                </c:pt>
                <c:pt idx="32">
                  <c:v>40.4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E70-4357-9591-F6A4E72559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70-4357-9591-F6A4E7255972}"/>
                </c:ext>
                <c:ext xmlns:c15="http://schemas.microsoft.com/office/drawing/2012/chart" uri="{CE6537A1-D6FC-4f65-9D91-7224C49458BB}">
                  <c15:dlblFieldTable>
                    <c15:dlblFTEntry>
                      <c15:txfldGUID>{F08D9EAB-26DB-472A-8A28-7D9D0A5023DF}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70-4357-9591-F6A4E7255972}"/>
                </c:ext>
                <c:ext xmlns:c15="http://schemas.microsoft.com/office/drawing/2012/chart" uri="{CE6537A1-D6FC-4f65-9D91-7224C49458BB}">
                  <c15:dlblFieldTable>
                    <c15:dlblFTEntry>
                      <c15:txfldGUID>{B3E9F1C4-D9D1-4E76-8E46-C5DBA84C6F45}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70-4357-9591-F6A4E7255972}"/>
                </c:ext>
                <c:ext xmlns:c15="http://schemas.microsoft.com/office/drawing/2012/chart" uri="{CE6537A1-D6FC-4f65-9D91-7224C49458BB}">
                  <c15:dlblFieldTable>
                    <c15:dlblFTEntry>
                      <c15:txfldGUID>{BCC35931-0EB8-4927-8A45-526C72F1EBBA}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70-4357-9591-F6A4E7255972}"/>
                </c:ext>
                <c:ext xmlns:c15="http://schemas.microsoft.com/office/drawing/2012/chart" uri="{CE6537A1-D6FC-4f65-9D91-7224C49458BB}">
                  <c15:dlblFieldTable>
                    <c15:dlblFTEntry>
                      <c15:txfldGUID>{1EB4B77F-3170-45B0-80AA-2E06E9C16615}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70-4357-9591-F6A4E7255972}"/>
                </c:ext>
                <c:ext xmlns:c15="http://schemas.microsoft.com/office/drawing/2012/chart" uri="{CE6537A1-D6FC-4f65-9D91-7224C49458BB}">
                  <c15:dlblFieldTable>
                    <c15:dlblFTEntry>
                      <c15:txfldGUID>{3D6A2F14-6CC9-4EBB-8AE9-4D08E59D1F91}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70-4357-9591-F6A4E7255972}"/>
                </c:ext>
                <c:ext xmlns:c15="http://schemas.microsoft.com/office/drawing/2012/chart" uri="{CE6537A1-D6FC-4f65-9D91-7224C49458BB}">
                  <c15:layout/>
                  <c15:dlblFieldTable>
                    <c15:dlblFTEntry>
                      <c15:txfldGUID>{C5C46F9A-D7E7-4EAE-BF52-9AEFACF53AD1}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70-4357-9591-F6A4E7255972}"/>
                </c:ext>
                <c:ext xmlns:c15="http://schemas.microsoft.com/office/drawing/2012/chart" uri="{CE6537A1-D6FC-4f65-9D91-7224C49458BB}">
                  <c15:layout/>
                  <c15:dlblFieldTable>
                    <c15:dlblFTEntry>
                      <c15:txfldGUID>{D36D7C87-12EE-4D3A-A784-1BF9426D597C}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70-4357-9591-F6A4E7255972}"/>
                </c:ext>
                <c:ext xmlns:c15="http://schemas.microsoft.com/office/drawing/2012/chart" uri="{CE6537A1-D6FC-4f65-9D91-7224C49458BB}">
                  <c15:layout/>
                  <c15:dlblFieldTable>
                    <c15:dlblFTEntry>
                      <c15:txfldGUID>{71184DB7-3862-4FD8-A4FF-FA9FC094649C}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70-4357-9591-F6A4E7255972}"/>
                </c:ext>
                <c:ext xmlns:c15="http://schemas.microsoft.com/office/drawing/2012/chart" uri="{CE6537A1-D6FC-4f65-9D91-7224C49458BB}">
                  <c15:layout/>
                  <c15:dlblFieldTable>
                    <c15:dlblFTEntry>
                      <c15:txfldGUID>{1DB68E06-4731-4473-BD89-B56E3F8CC49A}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59.8</c:v>
                </c:pt>
              </c:numCache>
            </c:numRef>
          </c:xVal>
          <c:yVal>
            <c:numRef>
              <c:f>公会計指標分析・財政指標組合せ分析表!$BP$55:$DC$55</c:f>
              <c:numCache>
                <c:formatCode>#,##0.0;"▲ "#,##0.0</c:formatCode>
                <c:ptCount val="40"/>
                <c:pt idx="8">
                  <c:v>13</c:v>
                </c:pt>
                <c:pt idx="16">
                  <c:v>21</c:v>
                </c:pt>
                <c:pt idx="24">
                  <c:v>20.2</c:v>
                </c:pt>
                <c:pt idx="32">
                  <c:v>24.2</c:v>
                </c:pt>
              </c:numCache>
            </c:numRef>
          </c:yVal>
          <c:smooth val="0"/>
          <c:extLst xmlns:c16r2="http://schemas.microsoft.com/office/drawing/2015/06/chart">
            <c:ext xmlns:c16="http://schemas.microsoft.com/office/drawing/2014/chart" uri="{C3380CC4-5D6E-409C-BE32-E72D297353CC}">
              <c16:uniqueId val="{00000013-4E70-4357-9591-F6A4E7255972}"/>
            </c:ext>
          </c:extLst>
        </c:ser>
        <c:dLbls>
          <c:showLegendKey val="0"/>
          <c:showVal val="1"/>
          <c:showCatName val="0"/>
          <c:showSerName val="0"/>
          <c:showPercent val="0"/>
          <c:showBubbleSize val="0"/>
        </c:dLbls>
        <c:axId val="-1605310256"/>
        <c:axId val="-1605307536"/>
      </c:scatterChart>
      <c:valAx>
        <c:axId val="-1605310256"/>
        <c:scaling>
          <c:orientation val="minMax"/>
          <c:max val="60.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307536"/>
        <c:crosses val="autoZero"/>
        <c:crossBetween val="midCat"/>
      </c:valAx>
      <c:valAx>
        <c:axId val="-1605307536"/>
        <c:scaling>
          <c:orientation val="minMax"/>
          <c:max val="2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31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8E-4318-A13B-E2FD20F8C7BD}"/>
                </c:ext>
                <c:ext xmlns:c15="http://schemas.microsoft.com/office/drawing/2012/chart" uri="{CE6537A1-D6FC-4f65-9D91-7224C49458BB}">
                  <c15:dlblFieldTable>
                    <c15:dlblFTEntry>
                      <c15:txfldGUID>{67243438-7086-4857-BE2E-68BA8E4D4B4D}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8E-4318-A13B-E2FD20F8C7BD}"/>
                </c:ext>
                <c:ext xmlns:c15="http://schemas.microsoft.com/office/drawing/2012/chart" uri="{CE6537A1-D6FC-4f65-9D91-7224C49458BB}">
                  <c15:dlblFieldTable>
                    <c15:dlblFTEntry>
                      <c15:txfldGUID>{D4D0DF40-8A02-48EB-A7FD-7FE9AA5FE94E}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8E-4318-A13B-E2FD20F8C7BD}"/>
                </c:ext>
                <c:ext xmlns:c15="http://schemas.microsoft.com/office/drawing/2012/chart" uri="{CE6537A1-D6FC-4f65-9D91-7224C49458BB}">
                  <c15:dlblFieldTable>
                    <c15:dlblFTEntry>
                      <c15:txfldGUID>{3D62F656-D7C5-4CD6-9ECF-4526195052B5}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8E-4318-A13B-E2FD20F8C7BD}"/>
                </c:ext>
                <c:ext xmlns:c15="http://schemas.microsoft.com/office/drawing/2012/chart" uri="{CE6537A1-D6FC-4f65-9D91-7224C49458BB}">
                  <c15:dlblFieldTable>
                    <c15:dlblFTEntry>
                      <c15:txfldGUID>{2B934E5F-454B-4F12-9D40-B6F6FB9B1664}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8E-4318-A13B-E2FD20F8C7BD}"/>
                </c:ext>
                <c:ext xmlns:c15="http://schemas.microsoft.com/office/drawing/2012/chart" uri="{CE6537A1-D6FC-4f65-9D91-7224C49458BB}">
                  <c15:dlblFieldTable>
                    <c15:dlblFTEntry>
                      <c15:txfldGUID>{FF73D4C9-6F5A-46F5-8000-DE36823FF6DD}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8E-4318-A13B-E2FD20F8C7BD}"/>
                </c:ext>
                <c:ext xmlns:c15="http://schemas.microsoft.com/office/drawing/2012/chart" uri="{CE6537A1-D6FC-4f65-9D91-7224C49458BB}">
                  <c15:dlblFieldTable>
                    <c15:dlblFTEntry>
                      <c15:txfldGUID>{4E1BA552-3D73-4FE5-8266-96D741E47F24}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8E-4318-A13B-E2FD20F8C7BD}"/>
                </c:ext>
                <c:ext xmlns:c15="http://schemas.microsoft.com/office/drawing/2012/chart" uri="{CE6537A1-D6FC-4f65-9D91-7224C49458BB}">
                  <c15:dlblFieldTable>
                    <c15:dlblFTEntry>
                      <c15:txfldGUID>{F459B19C-3195-4F0C-88DB-F6FA5E713279}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8E-4318-A13B-E2FD20F8C7BD}"/>
                </c:ext>
                <c:ext xmlns:c15="http://schemas.microsoft.com/office/drawing/2012/chart" uri="{CE6537A1-D6FC-4f65-9D91-7224C49458BB}">
                  <c15:dlblFieldTable>
                    <c15:dlblFTEntry>
                      <c15:txfldGUID>{C841D32E-0600-44A6-B4E3-55E7637F9802}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8E-4318-A13B-E2FD20F8C7BD}"/>
                </c:ext>
                <c:ext xmlns:c15="http://schemas.microsoft.com/office/drawing/2012/chart" uri="{CE6537A1-D6FC-4f65-9D91-7224C49458BB}">
                  <c15:dlblFieldTable>
                    <c15:dlblFTEntry>
                      <c15:txfldGUID>{2132A634-52E2-4F64-9D39-87E30F0EEF94}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3.6</c:v>
                </c:pt>
                <c:pt idx="16">
                  <c:v>3.7</c:v>
                </c:pt>
                <c:pt idx="24">
                  <c:v>4.0999999999999996</c:v>
                </c:pt>
                <c:pt idx="32">
                  <c:v>4.7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A8E-4318-A13B-E2FD20F8C7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8E-4318-A13B-E2FD20F8C7BD}"/>
                </c:ext>
                <c:ext xmlns:c15="http://schemas.microsoft.com/office/drawing/2012/chart" uri="{CE6537A1-D6FC-4f65-9D91-7224C49458BB}">
                  <c15:layout/>
                  <c15:dlblFieldTable>
                    <c15:dlblFTEntry>
                      <c15:txfldGUID>{5BBC663C-7411-4E91-9E1A-44913A9EDB09}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8E-4318-A13B-E2FD20F8C7BD}"/>
                </c:ext>
                <c:ext xmlns:c15="http://schemas.microsoft.com/office/drawing/2012/chart" uri="{CE6537A1-D6FC-4f65-9D91-7224C49458BB}">
                  <c15:dlblFieldTable>
                    <c15:dlblFTEntry>
                      <c15:txfldGUID>{7CE7C9D8-8425-4CCD-9318-743359253ABF}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8E-4318-A13B-E2FD20F8C7BD}"/>
                </c:ext>
                <c:ext xmlns:c15="http://schemas.microsoft.com/office/drawing/2012/chart" uri="{CE6537A1-D6FC-4f65-9D91-7224C49458BB}">
                  <c15:dlblFieldTable>
                    <c15:dlblFTEntry>
                      <c15:txfldGUID>{5CE0897A-8597-495C-8D32-955A99EB0A3F}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8E-4318-A13B-E2FD20F8C7BD}"/>
                </c:ext>
                <c:ext xmlns:c15="http://schemas.microsoft.com/office/drawing/2012/chart" uri="{CE6537A1-D6FC-4f65-9D91-7224C49458BB}">
                  <c15:dlblFieldTable>
                    <c15:dlblFTEntry>
                      <c15:txfldGUID>{3AAFE659-9362-4F64-ABB7-8CB0825F63AF}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8E-4318-A13B-E2FD20F8C7BD}"/>
                </c:ext>
                <c:ext xmlns:c15="http://schemas.microsoft.com/office/drawing/2012/chart" uri="{CE6537A1-D6FC-4f65-9D91-7224C49458BB}">
                  <c15:dlblFieldTable>
                    <c15:dlblFTEntry>
                      <c15:txfldGUID>{A64C52C8-1696-4629-BC4C-71A9BAEEAF0B}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8E-4318-A13B-E2FD20F8C7BD}"/>
                </c:ext>
                <c:ext xmlns:c15="http://schemas.microsoft.com/office/drawing/2012/chart" uri="{CE6537A1-D6FC-4f65-9D91-7224C49458BB}">
                  <c15:layout/>
                  <c15:dlblFieldTable>
                    <c15:dlblFTEntry>
                      <c15:txfldGUID>{636CF352-B209-451B-8FD7-F5E5B6815E9D}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8E-4318-A13B-E2FD20F8C7BD}"/>
                </c:ext>
                <c:ext xmlns:c15="http://schemas.microsoft.com/office/drawing/2012/chart" uri="{CE6537A1-D6FC-4f65-9D91-7224C49458BB}">
                  <c15:layout/>
                  <c15:dlblFieldTable>
                    <c15:dlblFTEntry>
                      <c15:txfldGUID>{71171DDC-865C-4A9E-BA80-635B157027D2}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8E-4318-A13B-E2FD20F8C7BD}"/>
                </c:ext>
                <c:ext xmlns:c15="http://schemas.microsoft.com/office/drawing/2012/chart" uri="{CE6537A1-D6FC-4f65-9D91-7224C49458BB}">
                  <c15:layout/>
                  <c15:dlblFieldTable>
                    <c15:dlblFTEntry>
                      <c15:txfldGUID>{158E6181-DD6A-4E6E-A0B3-04377A704F18}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8E-4318-A13B-E2FD20F8C7BD}"/>
                </c:ext>
                <c:ext xmlns:c15="http://schemas.microsoft.com/office/drawing/2012/chart" uri="{CE6537A1-D6FC-4f65-9D91-7224C49458BB}">
                  <c15:layout/>
                  <c15:dlblFieldTable>
                    <c15:dlblFTEntry>
                      <c15:txfldGUID>{C85874FF-3658-4E6D-B036-A59190AE1D0E}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6.4</c:v>
                </c:pt>
              </c:numCache>
            </c:numRef>
          </c:xVal>
          <c:yVal>
            <c:numRef>
              <c:f>公会計指標分析・財政指標組合せ分析表!$BP$77:$DC$77</c:f>
              <c:numCache>
                <c:formatCode>#,##0.0;"▲ "#,##0.0</c:formatCode>
                <c:ptCount val="40"/>
                <c:pt idx="0">
                  <c:v>20.3</c:v>
                </c:pt>
                <c:pt idx="8">
                  <c:v>13</c:v>
                </c:pt>
                <c:pt idx="16">
                  <c:v>21</c:v>
                </c:pt>
                <c:pt idx="24">
                  <c:v>20.2</c:v>
                </c:pt>
                <c:pt idx="32">
                  <c:v>24.2</c:v>
                </c:pt>
              </c:numCache>
            </c:numRef>
          </c:yVal>
          <c:smooth val="0"/>
          <c:extLst xmlns:c16r2="http://schemas.microsoft.com/office/drawing/2015/06/chart">
            <c:ext xmlns:c16="http://schemas.microsoft.com/office/drawing/2014/chart" uri="{C3380CC4-5D6E-409C-BE32-E72D297353CC}">
              <c16:uniqueId val="{00000013-2A8E-4318-A13B-E2FD20F8C7BD}"/>
            </c:ext>
          </c:extLst>
        </c:ser>
        <c:dLbls>
          <c:showLegendKey val="0"/>
          <c:showVal val="1"/>
          <c:showCatName val="0"/>
          <c:showSerName val="0"/>
          <c:showPercent val="0"/>
          <c:showBubbleSize val="0"/>
        </c:dLbls>
        <c:axId val="-1605316240"/>
        <c:axId val="-1605314064"/>
      </c:scatterChart>
      <c:valAx>
        <c:axId val="-1605316240"/>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314064"/>
        <c:crosses val="autoZero"/>
        <c:crossBetween val="midCat"/>
      </c:valAx>
      <c:valAx>
        <c:axId val="-1605314064"/>
        <c:scaling>
          <c:orientation val="minMax"/>
          <c:max val="2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316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元利償還金等は、平成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年度にかけてほぼ横ばいで推移していたが、平成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若干の増額</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傾向</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債務負担行為に基づく支出額等</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も平成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年度に比べ増額となっている。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今後は、公共施設の更新や長寿命化等に伴う事業の増加が見込まれるため、より事業の必要性、緊急性を精査し、地方債の発行を最小限に止めることで、健全な財政運営が行えるように努める。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年度の一般会計等に係る地方債の現在高は、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12,026</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百万円であり、平成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11,492</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百万円と比較して</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534</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額となっている。</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学校教育施設等整備事業債（那珂川中学校長寿命化改良事業）や公共用地先行取得等事業債（安徳大塚古墳保護事業）を新規に借入したことが要因である。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また、充当可能財源</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のうち充当可能基金は公共施設老朽化対策のため減額となったが</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現在も</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将来負担額を上回っているため、健全な財政状況であると言える。　</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しかしながら、今後実施予定である事業費の財源として、地方債の発行額が増加していく見込みであるため、必要最小限に止め計画的な財政運営を行っていくことで、健全な財政状況を維持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福岡県那珂川市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・ふるさと応援基金は</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億</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9,926</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万円を積立てたことで増額となったが、 </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公共施設等整備基金</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を（仮称）第３別館整備事業費</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の財源として</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1</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億</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8,610</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万円</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、那珂川南中学校仮設校舎設置事業費の財源として</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億</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2,159</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万円</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を充当した</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こと等により、全体としては</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減額</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となった。</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・運用益並びに原資の積立も行っていく。</a:t>
          </a:r>
          <a:endPar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公共施設等整備基金</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公共施設の計画的な整備に要する事業費に充てる。</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退職準備積立金</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特別職職員並びに一般職職員の退職手当に充てる。</a:t>
          </a:r>
          <a:endPar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（増減理由）</a:t>
          </a:r>
          <a:endPar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・公共施設等整備基金：</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（仮称）第３別館整備事業費</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の財源として</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億</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8,610</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万円</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、那珂川南中学校仮設校舎設置事業費の財源として</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億</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2,159</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万円</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を充当した</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こと等により</a:t>
          </a: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減額</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・退職準備積立金：</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今後の退職手当負担見込額から積立てた一方で、退職手当として</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億</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4,197</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万円を充当したことにより減額となった。</a:t>
          </a:r>
          <a:endPar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（今後の方針）</a:t>
          </a:r>
          <a:endPar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・公共施設等整備基金：今後大規模公共事業が多く予定されているため</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、毎年</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5,000</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万円程度を継続して積立て予定。</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・退職準備積立金：</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退職手当負担見込額を確保できるよう、計画的に積立を予定。</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（増減理由）</a:t>
          </a:r>
          <a:endPar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年度の残高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額となっている。これは、取崩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額よりも基金積立額が多かったためである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（今後の方針）</a:t>
          </a:r>
          <a:endPar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・基金運用益の積立。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・財政調整基金の残高は、近年突発的に発生する災害対応や予測不能な社会環境への対応に備え積立てる。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・運用益として</a:t>
          </a:r>
          <a:r>
            <a:rPr kumimoji="0" lang="en-US" altLang="ja-JP"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1,339</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万円積立てたが、償還のため</a:t>
          </a:r>
          <a:r>
            <a:rPr kumimoji="0"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億</a:t>
          </a: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円を取り崩したことにより減額となった。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itchFamily="50" charset="-128"/>
              <a:ea typeface="ＭＳ Ｐゴシック" pitchFamily="50" charset="-128"/>
              <a:cs typeface="+mn-cs"/>
            </a:rPr>
            <a:t>・基金運用益を積立てる。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50,420
50,155
74.95
18,780,200
18,440,634
110,907
9,048,805
12,025,542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ポイントで類似団体内平均値と比較し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ポイント少ない値である。これは、他団体に比べ減価償却が進んだ資産が比較的少ない傾向にあることや、これまでに学校等の長寿命化対策を計画的に実施してきたこと、平成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年度については五ケ山ダム周辺の水源公園等の新たな公共施設を建築したこと等が挙げられる。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しかしながら、減価償却が進んだ資産も多く保有していることから、今後も財政状況を踏まえ適切に維持更新していく必要がある。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2" name="フローチャート: 判断 81"/>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32748</xdr:rowOff>
    </xdr:from>
    <xdr:to>
      <xdr:col>15</xdr:col>
      <xdr:colOff>187325</xdr:colOff>
      <xdr:row>30</xdr:row>
      <xdr:rowOff>134348</xdr:rowOff>
    </xdr:to>
    <xdr:sp macro="" textlink="">
      <xdr:nvSpPr>
        <xdr:cNvPr id="83" name="フローチャート: 判断 82"/>
        <xdr:cNvSpPr/>
      </xdr:nvSpPr>
      <xdr:spPr>
        <a:xfrm>
          <a:off x="3238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116024</xdr:rowOff>
    </xdr:from>
    <xdr:to>
      <xdr:col>11</xdr:col>
      <xdr:colOff>187325</xdr:colOff>
      <xdr:row>31</xdr:row>
      <xdr:rowOff>46174</xdr:rowOff>
    </xdr:to>
    <xdr:sp macro="" textlink="">
      <xdr:nvSpPr>
        <xdr:cNvPr id="84" name="フローチャート: 判断 83"/>
        <xdr:cNvSpPr/>
      </xdr:nvSpPr>
      <xdr:spPr>
        <a:xfrm>
          <a:off x="2476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2631</xdr:rowOff>
    </xdr:from>
    <xdr:to>
      <xdr:col>23</xdr:col>
      <xdr:colOff>136525</xdr:colOff>
      <xdr:row>33</xdr:row>
      <xdr:rowOff>104231</xdr:rowOff>
    </xdr:to>
    <xdr:sp macro="" textlink="">
      <xdr:nvSpPr>
        <xdr:cNvPr id="90" name="楕円 89"/>
        <xdr:cNvSpPr/>
      </xdr:nvSpPr>
      <xdr:spPr>
        <a:xfrm>
          <a:off x="47117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152508</xdr:rowOff>
    </xdr:from>
    <xdr:ext cx="405111" cy="259045"/>
    <xdr:sp macro="" textlink="">
      <xdr:nvSpPr>
        <xdr:cNvPr id="91" name="有形固定資産減価償却率該当値テキスト"/>
        <xdr:cNvSpPr txBox="1"/>
      </xdr:nvSpPr>
      <xdr:spPr>
        <a:xfrm>
          <a:off x="4813300"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24221</xdr:rowOff>
    </xdr:from>
    <xdr:to>
      <xdr:col>19</xdr:col>
      <xdr:colOff>187325</xdr:colOff>
      <xdr:row>33</xdr:row>
      <xdr:rowOff>125820</xdr:rowOff>
    </xdr:to>
    <xdr:sp macro="" textlink="">
      <xdr:nvSpPr>
        <xdr:cNvPr id="92" name="楕円 91"/>
        <xdr:cNvSpPr/>
      </xdr:nvSpPr>
      <xdr:spPr>
        <a:xfrm>
          <a:off x="4000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53431</xdr:rowOff>
    </xdr:from>
    <xdr:to>
      <xdr:col>23</xdr:col>
      <xdr:colOff>85725</xdr:colOff>
      <xdr:row>33</xdr:row>
      <xdr:rowOff>75021</xdr:rowOff>
    </xdr:to>
    <xdr:cxnSp macro="">
      <xdr:nvCxnSpPr>
        <xdr:cNvPr id="93" name="直線コネクタ 92"/>
        <xdr:cNvCxnSpPr/>
      </xdr:nvCxnSpPr>
      <xdr:spPr>
        <a:xfrm flipV="1">
          <a:off x="4051300" y="648280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51979</xdr:rowOff>
    </xdr:from>
    <xdr:to>
      <xdr:col>15</xdr:col>
      <xdr:colOff>187325</xdr:colOff>
      <xdr:row>33</xdr:row>
      <xdr:rowOff>153580</xdr:rowOff>
    </xdr:to>
    <xdr:sp macro="" textlink="">
      <xdr:nvSpPr>
        <xdr:cNvPr id="94" name="楕円 93"/>
        <xdr:cNvSpPr/>
      </xdr:nvSpPr>
      <xdr:spPr>
        <a:xfrm>
          <a:off x="3238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75021</xdr:rowOff>
    </xdr:from>
    <xdr:to>
      <xdr:col>19</xdr:col>
      <xdr:colOff>136525</xdr:colOff>
      <xdr:row>33</xdr:row>
      <xdr:rowOff>102779</xdr:rowOff>
    </xdr:to>
    <xdr:cxnSp macro="">
      <xdr:nvCxnSpPr>
        <xdr:cNvPr id="95" name="直線コネクタ 94"/>
        <xdr:cNvCxnSpPr/>
      </xdr:nvCxnSpPr>
      <xdr:spPr>
        <a:xfrm flipV="1">
          <a:off x="3289300" y="650439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76653</xdr:rowOff>
    </xdr:from>
    <xdr:to>
      <xdr:col>11</xdr:col>
      <xdr:colOff>187325</xdr:colOff>
      <xdr:row>34</xdr:row>
      <xdr:rowOff>6803</xdr:rowOff>
    </xdr:to>
    <xdr:sp macro="" textlink="">
      <xdr:nvSpPr>
        <xdr:cNvPr id="96" name="楕円 95"/>
        <xdr:cNvSpPr/>
      </xdr:nvSpPr>
      <xdr:spPr>
        <a:xfrm>
          <a:off x="2476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102779</xdr:rowOff>
    </xdr:from>
    <xdr:to>
      <xdr:col>15</xdr:col>
      <xdr:colOff>136525</xdr:colOff>
      <xdr:row>33</xdr:row>
      <xdr:rowOff>127453</xdr:rowOff>
    </xdr:to>
    <xdr:cxnSp macro="">
      <xdr:nvCxnSpPr>
        <xdr:cNvPr id="97" name="直線コネクタ 96"/>
        <xdr:cNvCxnSpPr/>
      </xdr:nvCxnSpPr>
      <xdr:spPr>
        <a:xfrm flipV="1">
          <a:off x="2527300" y="65321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8"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150875</xdr:rowOff>
    </xdr:from>
    <xdr:ext cx="405111" cy="259045"/>
    <xdr:sp macro="" textlink="">
      <xdr:nvSpPr>
        <xdr:cNvPr id="99" name="n_2aveValue有形固定資産減価償却率"/>
        <xdr:cNvSpPr txBox="1"/>
      </xdr:nvSpPr>
      <xdr:spPr>
        <a:xfrm>
          <a:off x="3086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62701</xdr:rowOff>
    </xdr:from>
    <xdr:ext cx="405111" cy="259045"/>
    <xdr:sp macro="" textlink="">
      <xdr:nvSpPr>
        <xdr:cNvPr id="100" name="n_3aveValue有形固定資産減価償却率"/>
        <xdr:cNvSpPr txBox="1"/>
      </xdr:nvSpPr>
      <xdr:spPr>
        <a:xfrm>
          <a:off x="2324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116948</xdr:rowOff>
    </xdr:from>
    <xdr:ext cx="405111" cy="259045"/>
    <xdr:sp macro="" textlink="">
      <xdr:nvSpPr>
        <xdr:cNvPr id="101" name="n_1mainValue有形固定資産減価償却率"/>
        <xdr:cNvSpPr txBox="1"/>
      </xdr:nvSpPr>
      <xdr:spPr>
        <a:xfrm>
          <a:off x="38360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144706</xdr:rowOff>
    </xdr:from>
    <xdr:ext cx="405111" cy="259045"/>
    <xdr:sp macro="" textlink="">
      <xdr:nvSpPr>
        <xdr:cNvPr id="102" name="n_2mainValue有形固定資産減価償却率"/>
        <xdr:cNvSpPr txBox="1"/>
      </xdr:nvSpPr>
      <xdr:spPr>
        <a:xfrm>
          <a:off x="30867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169380</xdr:rowOff>
    </xdr:from>
    <xdr:ext cx="405111" cy="259045"/>
    <xdr:sp macro="" textlink="">
      <xdr:nvSpPr>
        <xdr:cNvPr id="103" name="n_3mainValue有形固定資産減価償却率"/>
        <xdr:cNvSpPr txBox="1"/>
      </xdr:nvSpPr>
      <xdr:spPr>
        <a:xfrm>
          <a:off x="2324744"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これまで計画的な基金積立を実施してきたことで、基金残高が類似団体と比較し高いことから、債務償還可能年数は類似団体内平均値より低くなっている。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ながら、今後も公共施設の更新や長寿命化等の地方債を財源とする事業の増加が見込まれるため、引き続き基金を計画的に運用することや、事業の必要性や緊急性を精査し、公債費の抑制を図ることで、健全な財政運営に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76630</xdr:rowOff>
    </xdr:from>
    <xdr:to>
      <xdr:col>72</xdr:col>
      <xdr:colOff>123825</xdr:colOff>
      <xdr:row>31</xdr:row>
      <xdr:rowOff>6780</xdr:rowOff>
    </xdr:to>
    <xdr:sp macro="" textlink="">
      <xdr:nvSpPr>
        <xdr:cNvPr id="139" name="フローチャート: 判断 138"/>
        <xdr:cNvSpPr/>
      </xdr:nvSpPr>
      <xdr:spPr>
        <a:xfrm>
          <a:off x="14033500" y="59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21597</xdr:rowOff>
    </xdr:from>
    <xdr:to>
      <xdr:col>76</xdr:col>
      <xdr:colOff>73025</xdr:colOff>
      <xdr:row>32</xdr:row>
      <xdr:rowOff>123197</xdr:rowOff>
    </xdr:to>
    <xdr:sp macro="" textlink="">
      <xdr:nvSpPr>
        <xdr:cNvPr id="145" name="楕円 144"/>
        <xdr:cNvSpPr/>
      </xdr:nvSpPr>
      <xdr:spPr>
        <a:xfrm>
          <a:off x="14744700" y="62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xdr:rowOff>
    </xdr:from>
    <xdr:ext cx="469744" cy="259045"/>
    <xdr:sp macro="" textlink="">
      <xdr:nvSpPr>
        <xdr:cNvPr id="146" name="債務償還比率該当値テキスト"/>
        <xdr:cNvSpPr txBox="1"/>
      </xdr:nvSpPr>
      <xdr:spPr>
        <a:xfrm>
          <a:off x="14846300" y="625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98242</xdr:rowOff>
    </xdr:from>
    <xdr:to>
      <xdr:col>72</xdr:col>
      <xdr:colOff>123825</xdr:colOff>
      <xdr:row>33</xdr:row>
      <xdr:rowOff>28392</xdr:rowOff>
    </xdr:to>
    <xdr:sp macro="" textlink="">
      <xdr:nvSpPr>
        <xdr:cNvPr id="147" name="楕円 146"/>
        <xdr:cNvSpPr/>
      </xdr:nvSpPr>
      <xdr:spPr>
        <a:xfrm>
          <a:off x="14033500" y="635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72397</xdr:rowOff>
    </xdr:from>
    <xdr:to>
      <xdr:col>76</xdr:col>
      <xdr:colOff>22225</xdr:colOff>
      <xdr:row>32</xdr:row>
      <xdr:rowOff>149042</xdr:rowOff>
    </xdr:to>
    <xdr:cxnSp macro="">
      <xdr:nvCxnSpPr>
        <xdr:cNvPr id="148" name="直線コネクタ 147"/>
        <xdr:cNvCxnSpPr/>
      </xdr:nvCxnSpPr>
      <xdr:spPr>
        <a:xfrm flipV="1">
          <a:off x="14084300" y="6330322"/>
          <a:ext cx="7112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23307</xdr:rowOff>
    </xdr:from>
    <xdr:ext cx="469744" cy="259045"/>
    <xdr:sp macro="" textlink="">
      <xdr:nvSpPr>
        <xdr:cNvPr id="149" name="n_1aveValue債務償還比率"/>
        <xdr:cNvSpPr txBox="1"/>
      </xdr:nvSpPr>
      <xdr:spPr>
        <a:xfrm>
          <a:off x="13836727" y="576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19519</xdr:rowOff>
    </xdr:from>
    <xdr:ext cx="469744" cy="259045"/>
    <xdr:sp macro="" textlink="">
      <xdr:nvSpPr>
        <xdr:cNvPr id="150" name="n_1mainValue債務償還比率"/>
        <xdr:cNvSpPr txBox="1"/>
      </xdr:nvSpPr>
      <xdr:spPr>
        <a:xfrm>
          <a:off x="13836727" y="64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50,420
50,155
74.95
18,780,200
18,440,634
110,907
9,048,805
12,025,542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74386</xdr:rowOff>
    </xdr:from>
    <xdr:to>
      <xdr:col>20</xdr:col>
      <xdr:colOff>38100</xdr:colOff>
      <xdr:row>37</xdr:row>
      <xdr:rowOff>4536</xdr:rowOff>
    </xdr:to>
    <xdr:sp macro="" textlink="">
      <xdr:nvSpPr>
        <xdr:cNvPr id="64" name="フローチャート: 判断 63"/>
        <xdr:cNvSpPr/>
      </xdr:nvSpPr>
      <xdr:spPr>
        <a:xfrm>
          <a:off x="3746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5" name="フローチャート: 判断 64"/>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6" name="フローチャート: 判断 65"/>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115207</xdr:rowOff>
    </xdr:from>
    <xdr:to>
      <xdr:col>24</xdr:col>
      <xdr:colOff>114300</xdr:colOff>
      <xdr:row>36</xdr:row>
      <xdr:rowOff>45357</xdr:rowOff>
    </xdr:to>
    <xdr:sp macro="" textlink="">
      <xdr:nvSpPr>
        <xdr:cNvPr id="72" name="楕円 71"/>
        <xdr:cNvSpPr/>
      </xdr:nvSpPr>
      <xdr:spPr>
        <a:xfrm>
          <a:off x="45847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138084</xdr:rowOff>
    </xdr:from>
    <xdr:ext cx="405111" cy="259045"/>
    <xdr:sp macro="" textlink="">
      <xdr:nvSpPr>
        <xdr:cNvPr id="73" name="【道路】&#10;有形固定資産減価償却率該当値テキスト"/>
        <xdr:cNvSpPr txBox="1"/>
      </xdr:nvSpPr>
      <xdr:spPr>
        <a:xfrm>
          <a:off x="4673600" y="59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4" name="楕円 73"/>
        <xdr:cNvSpPr/>
      </xdr:nvSpPr>
      <xdr:spPr>
        <a:xfrm>
          <a:off x="3746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166007</xdr:rowOff>
    </xdr:from>
    <xdr:to>
      <xdr:col>24</xdr:col>
      <xdr:colOff>63500</xdr:colOff>
      <xdr:row>36</xdr:row>
      <xdr:rowOff>27214</xdr:rowOff>
    </xdr:to>
    <xdr:cxnSp macro="">
      <xdr:nvCxnSpPr>
        <xdr:cNvPr id="75" name="直線コネクタ 74"/>
        <xdr:cNvCxnSpPr/>
      </xdr:nvCxnSpPr>
      <xdr:spPr>
        <a:xfrm flipV="1">
          <a:off x="3797300" y="6166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6" name="楕円 75"/>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59872</xdr:rowOff>
    </xdr:to>
    <xdr:cxnSp macro="">
      <xdr:nvCxnSpPr>
        <xdr:cNvPr id="77" name="直線コネクタ 76"/>
        <xdr:cNvCxnSpPr/>
      </xdr:nvCxnSpPr>
      <xdr:spPr>
        <a:xfrm flipV="1">
          <a:off x="2908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40096</xdr:rowOff>
    </xdr:from>
    <xdr:to>
      <xdr:col>10</xdr:col>
      <xdr:colOff>165100</xdr:colOff>
      <xdr:row>36</xdr:row>
      <xdr:rowOff>141696</xdr:rowOff>
    </xdr:to>
    <xdr:sp macro="" textlink="">
      <xdr:nvSpPr>
        <xdr:cNvPr id="78" name="楕円 77"/>
        <xdr:cNvSpPr/>
      </xdr:nvSpPr>
      <xdr:spPr>
        <a:xfrm>
          <a:off x="1968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36</xdr:row>
      <xdr:rowOff>90896</xdr:rowOff>
    </xdr:to>
    <xdr:cxnSp macro="">
      <xdr:nvCxnSpPr>
        <xdr:cNvPr id="79" name="直線コネクタ 78"/>
        <xdr:cNvCxnSpPr/>
      </xdr:nvCxnSpPr>
      <xdr:spPr>
        <a:xfrm flipV="1">
          <a:off x="2019300" y="62320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167113</xdr:rowOff>
    </xdr:from>
    <xdr:ext cx="405111" cy="259045"/>
    <xdr:sp macro="" textlink="">
      <xdr:nvSpPr>
        <xdr:cNvPr id="80" name="n_1aveValue【道路】&#10;有形固定資産減価償却率"/>
        <xdr:cNvSpPr txBox="1"/>
      </xdr:nvSpPr>
      <xdr:spPr>
        <a:xfrm>
          <a:off x="35820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1" name="n_2aveValue【道路】&#10;有形固定資産減価償却率"/>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2" name="n_3aveValue【道路】&#10;有形固定資産減価償却率"/>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3" name="n_1mainValue【道路】&#10;有形固定資産減価償却率"/>
        <xdr:cNvSpPr txBox="1"/>
      </xdr:nvSpPr>
      <xdr:spPr>
        <a:xfrm>
          <a:off x="3582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4" name="n_2mainValue【道路】&#10;有形固定資産減価償却率"/>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158223</xdr:rowOff>
    </xdr:from>
    <xdr:ext cx="405111" cy="259045"/>
    <xdr:sp macro="" textlink="">
      <xdr:nvSpPr>
        <xdr:cNvPr id="85" name="n_3mainValue【道路】&#10;有形固定資産減価償却率"/>
        <xdr:cNvSpPr txBox="1"/>
      </xdr:nvSpPr>
      <xdr:spPr>
        <a:xfrm>
          <a:off x="1816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42278</xdr:rowOff>
    </xdr:from>
    <xdr:to>
      <xdr:col>50</xdr:col>
      <xdr:colOff>165100</xdr:colOff>
      <xdr:row>41</xdr:row>
      <xdr:rowOff>143878</xdr:rowOff>
    </xdr:to>
    <xdr:sp macro="" textlink="">
      <xdr:nvSpPr>
        <xdr:cNvPr id="116" name="フローチャート: 判断 115"/>
        <xdr:cNvSpPr/>
      </xdr:nvSpPr>
      <xdr:spPr>
        <a:xfrm>
          <a:off x="9588500" y="70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32651</xdr:rowOff>
    </xdr:from>
    <xdr:to>
      <xdr:col>46</xdr:col>
      <xdr:colOff>38100</xdr:colOff>
      <xdr:row>41</xdr:row>
      <xdr:rowOff>134251</xdr:rowOff>
    </xdr:to>
    <xdr:sp macro="" textlink="">
      <xdr:nvSpPr>
        <xdr:cNvPr id="117" name="フローチャート: 判断 116"/>
        <xdr:cNvSpPr/>
      </xdr:nvSpPr>
      <xdr:spPr>
        <a:xfrm>
          <a:off x="8699500" y="706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38151</xdr:rowOff>
    </xdr:from>
    <xdr:to>
      <xdr:col>41</xdr:col>
      <xdr:colOff>101600</xdr:colOff>
      <xdr:row>41</xdr:row>
      <xdr:rowOff>139751</xdr:rowOff>
    </xdr:to>
    <xdr:sp macro="" textlink="">
      <xdr:nvSpPr>
        <xdr:cNvPr id="118" name="フローチャート: 判断 117"/>
        <xdr:cNvSpPr/>
      </xdr:nvSpPr>
      <xdr:spPr>
        <a:xfrm>
          <a:off x="7810500"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95123</xdr:rowOff>
    </xdr:from>
    <xdr:to>
      <xdr:col>55</xdr:col>
      <xdr:colOff>50800</xdr:colOff>
      <xdr:row>42</xdr:row>
      <xdr:rowOff>25273</xdr:rowOff>
    </xdr:to>
    <xdr:sp macro="" textlink="">
      <xdr:nvSpPr>
        <xdr:cNvPr id="124" name="楕円 123"/>
        <xdr:cNvSpPr/>
      </xdr:nvSpPr>
      <xdr:spPr>
        <a:xfrm>
          <a:off x="10426700" y="71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95072</xdr:rowOff>
    </xdr:from>
    <xdr:to>
      <xdr:col>50</xdr:col>
      <xdr:colOff>165100</xdr:colOff>
      <xdr:row>42</xdr:row>
      <xdr:rowOff>25222</xdr:rowOff>
    </xdr:to>
    <xdr:sp macro="" textlink="">
      <xdr:nvSpPr>
        <xdr:cNvPr id="126" name="楕円 125"/>
        <xdr:cNvSpPr/>
      </xdr:nvSpPr>
      <xdr:spPr>
        <a:xfrm>
          <a:off x="9588500" y="71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145872</xdr:rowOff>
    </xdr:from>
    <xdr:to>
      <xdr:col>55</xdr:col>
      <xdr:colOff>0</xdr:colOff>
      <xdr:row>41</xdr:row>
      <xdr:rowOff>145923</xdr:rowOff>
    </xdr:to>
    <xdr:cxnSp macro="">
      <xdr:nvCxnSpPr>
        <xdr:cNvPr id="127" name="直線コネクタ 126"/>
        <xdr:cNvCxnSpPr/>
      </xdr:nvCxnSpPr>
      <xdr:spPr>
        <a:xfrm>
          <a:off x="9639300" y="7175322"/>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95186</xdr:rowOff>
    </xdr:from>
    <xdr:to>
      <xdr:col>46</xdr:col>
      <xdr:colOff>38100</xdr:colOff>
      <xdr:row>42</xdr:row>
      <xdr:rowOff>25336</xdr:rowOff>
    </xdr:to>
    <xdr:sp macro="" textlink="">
      <xdr:nvSpPr>
        <xdr:cNvPr id="128" name="楕円 127"/>
        <xdr:cNvSpPr/>
      </xdr:nvSpPr>
      <xdr:spPr>
        <a:xfrm>
          <a:off x="8699500" y="71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145872</xdr:rowOff>
    </xdr:from>
    <xdr:to>
      <xdr:col>50</xdr:col>
      <xdr:colOff>114300</xdr:colOff>
      <xdr:row>41</xdr:row>
      <xdr:rowOff>145986</xdr:rowOff>
    </xdr:to>
    <xdr:cxnSp macro="">
      <xdr:nvCxnSpPr>
        <xdr:cNvPr id="129" name="直線コネクタ 128"/>
        <xdr:cNvCxnSpPr/>
      </xdr:nvCxnSpPr>
      <xdr:spPr>
        <a:xfrm flipV="1">
          <a:off x="8750300" y="71753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84963</xdr:rowOff>
    </xdr:from>
    <xdr:to>
      <xdr:col>41</xdr:col>
      <xdr:colOff>101600</xdr:colOff>
      <xdr:row>42</xdr:row>
      <xdr:rowOff>15113</xdr:rowOff>
    </xdr:to>
    <xdr:sp macro="" textlink="">
      <xdr:nvSpPr>
        <xdr:cNvPr id="130" name="楕円 129"/>
        <xdr:cNvSpPr/>
      </xdr:nvSpPr>
      <xdr:spPr>
        <a:xfrm>
          <a:off x="7810500" y="7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135763</xdr:rowOff>
    </xdr:from>
    <xdr:to>
      <xdr:col>45</xdr:col>
      <xdr:colOff>177800</xdr:colOff>
      <xdr:row>41</xdr:row>
      <xdr:rowOff>145986</xdr:rowOff>
    </xdr:to>
    <xdr:cxnSp macro="">
      <xdr:nvCxnSpPr>
        <xdr:cNvPr id="131" name="直線コネクタ 130"/>
        <xdr:cNvCxnSpPr/>
      </xdr:nvCxnSpPr>
      <xdr:spPr>
        <a:xfrm>
          <a:off x="7861300" y="7165213"/>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160405</xdr:rowOff>
    </xdr:from>
    <xdr:ext cx="469744" cy="259045"/>
    <xdr:sp macro="" textlink="">
      <xdr:nvSpPr>
        <xdr:cNvPr id="132" name="n_1aveValue【道路】&#10;一人当たり延長"/>
        <xdr:cNvSpPr txBox="1"/>
      </xdr:nvSpPr>
      <xdr:spPr>
        <a:xfrm>
          <a:off x="9391727" y="684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150778</xdr:rowOff>
    </xdr:from>
    <xdr:ext cx="469744" cy="259045"/>
    <xdr:sp macro="" textlink="">
      <xdr:nvSpPr>
        <xdr:cNvPr id="133" name="n_2aveValue【道路】&#10;一人当たり延長"/>
        <xdr:cNvSpPr txBox="1"/>
      </xdr:nvSpPr>
      <xdr:spPr>
        <a:xfrm>
          <a:off x="8515427" y="683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156278</xdr:rowOff>
    </xdr:from>
    <xdr:ext cx="469744" cy="259045"/>
    <xdr:sp macro="" textlink="">
      <xdr:nvSpPr>
        <xdr:cNvPr id="134" name="n_3aveValue【道路】&#10;一人当たり延長"/>
        <xdr:cNvSpPr txBox="1"/>
      </xdr:nvSpPr>
      <xdr:spPr>
        <a:xfrm>
          <a:off x="7626427" y="68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16349</xdr:rowOff>
    </xdr:from>
    <xdr:ext cx="469744" cy="259045"/>
    <xdr:sp macro="" textlink="">
      <xdr:nvSpPr>
        <xdr:cNvPr id="135" name="n_1mainValue【道路】&#10;一人当たり延長"/>
        <xdr:cNvSpPr txBox="1"/>
      </xdr:nvSpPr>
      <xdr:spPr>
        <a:xfrm>
          <a:off x="9391727" y="72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16463</xdr:rowOff>
    </xdr:from>
    <xdr:ext cx="469744" cy="259045"/>
    <xdr:sp macro="" textlink="">
      <xdr:nvSpPr>
        <xdr:cNvPr id="136" name="n_2mainValue【道路】&#10;一人当たり延長"/>
        <xdr:cNvSpPr txBox="1"/>
      </xdr:nvSpPr>
      <xdr:spPr>
        <a:xfrm>
          <a:off x="8515427" y="72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6240</xdr:rowOff>
    </xdr:from>
    <xdr:ext cx="469744" cy="259045"/>
    <xdr:sp macro="" textlink="">
      <xdr:nvSpPr>
        <xdr:cNvPr id="137" name="n_3mainValue【道路】&#10;一人当たり延長"/>
        <xdr:cNvSpPr txBox="1"/>
      </xdr:nvSpPr>
      <xdr:spPr>
        <a:xfrm>
          <a:off x="7626427" y="720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70" name="フローチャート: 判断 169"/>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71" name="フローチャート: 判断 170"/>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72" name="フローチャート: 判断 171"/>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78" name="楕円 177"/>
        <xdr:cNvSpPr/>
      </xdr:nvSpPr>
      <xdr:spPr>
        <a:xfrm>
          <a:off x="4584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79" name="【橋りょう・トンネル】&#10;有形固定資産減価償却率該当値テキスト"/>
        <xdr:cNvSpPr txBox="1"/>
      </xdr:nvSpPr>
      <xdr:spPr>
        <a:xfrm>
          <a:off x="4673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22678</xdr:rowOff>
    </xdr:from>
    <xdr:to>
      <xdr:col>20</xdr:col>
      <xdr:colOff>38100</xdr:colOff>
      <xdr:row>58</xdr:row>
      <xdr:rowOff>124278</xdr:rowOff>
    </xdr:to>
    <xdr:sp macro="" textlink="">
      <xdr:nvSpPr>
        <xdr:cNvPr id="180" name="楕円 179"/>
        <xdr:cNvSpPr/>
      </xdr:nvSpPr>
      <xdr:spPr>
        <a:xfrm>
          <a:off x="3746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48985</xdr:rowOff>
    </xdr:from>
    <xdr:to>
      <xdr:col>24</xdr:col>
      <xdr:colOff>63500</xdr:colOff>
      <xdr:row>58</xdr:row>
      <xdr:rowOff>73478</xdr:rowOff>
    </xdr:to>
    <xdr:cxnSp macro="">
      <xdr:nvCxnSpPr>
        <xdr:cNvPr id="181" name="直線コネクタ 180"/>
        <xdr:cNvCxnSpPr/>
      </xdr:nvCxnSpPr>
      <xdr:spPr>
        <a:xfrm flipV="1">
          <a:off x="3797300" y="999308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45538</xdr:rowOff>
    </xdr:from>
    <xdr:to>
      <xdr:col>15</xdr:col>
      <xdr:colOff>101600</xdr:colOff>
      <xdr:row>58</xdr:row>
      <xdr:rowOff>147138</xdr:rowOff>
    </xdr:to>
    <xdr:sp macro="" textlink="">
      <xdr:nvSpPr>
        <xdr:cNvPr id="182" name="楕円 181"/>
        <xdr:cNvSpPr/>
      </xdr:nvSpPr>
      <xdr:spPr>
        <a:xfrm>
          <a:off x="2857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73478</xdr:rowOff>
    </xdr:from>
    <xdr:to>
      <xdr:col>19</xdr:col>
      <xdr:colOff>177800</xdr:colOff>
      <xdr:row>58</xdr:row>
      <xdr:rowOff>96338</xdr:rowOff>
    </xdr:to>
    <xdr:cxnSp macro="">
      <xdr:nvCxnSpPr>
        <xdr:cNvPr id="183" name="直線コネクタ 182"/>
        <xdr:cNvCxnSpPr/>
      </xdr:nvCxnSpPr>
      <xdr:spPr>
        <a:xfrm flipV="1">
          <a:off x="2908300" y="100175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70031</xdr:rowOff>
    </xdr:from>
    <xdr:to>
      <xdr:col>10</xdr:col>
      <xdr:colOff>165100</xdr:colOff>
      <xdr:row>59</xdr:row>
      <xdr:rowOff>181</xdr:rowOff>
    </xdr:to>
    <xdr:sp macro="" textlink="">
      <xdr:nvSpPr>
        <xdr:cNvPr id="184" name="楕円 183"/>
        <xdr:cNvSpPr/>
      </xdr:nvSpPr>
      <xdr:spPr>
        <a:xfrm>
          <a:off x="1968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96338</xdr:rowOff>
    </xdr:from>
    <xdr:to>
      <xdr:col>15</xdr:col>
      <xdr:colOff>50800</xdr:colOff>
      <xdr:row>58</xdr:row>
      <xdr:rowOff>120831</xdr:rowOff>
    </xdr:to>
    <xdr:cxnSp macro="">
      <xdr:nvCxnSpPr>
        <xdr:cNvPr id="185" name="直線コネクタ 184"/>
        <xdr:cNvCxnSpPr/>
      </xdr:nvCxnSpPr>
      <xdr:spPr>
        <a:xfrm flipV="1">
          <a:off x="2019300" y="100404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6"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7"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8"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140805</xdr:rowOff>
    </xdr:from>
    <xdr:ext cx="405111" cy="259045"/>
    <xdr:sp macro="" textlink="">
      <xdr:nvSpPr>
        <xdr:cNvPr id="189" name="n_1mainValue【橋りょう・トンネル】&#10;有形固定資産減価償却率"/>
        <xdr:cNvSpPr txBox="1"/>
      </xdr:nvSpPr>
      <xdr:spPr>
        <a:xfrm>
          <a:off x="3582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163665</xdr:rowOff>
    </xdr:from>
    <xdr:ext cx="405111" cy="259045"/>
    <xdr:sp macro="" textlink="">
      <xdr:nvSpPr>
        <xdr:cNvPr id="190" name="n_2mainValue【橋りょう・トンネル】&#10;有形固定資産減価償却率"/>
        <xdr:cNvSpPr txBox="1"/>
      </xdr:nvSpPr>
      <xdr:spPr>
        <a:xfrm>
          <a:off x="2705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16708</xdr:rowOff>
    </xdr:from>
    <xdr:ext cx="405111" cy="259045"/>
    <xdr:sp macro="" textlink="">
      <xdr:nvSpPr>
        <xdr:cNvPr id="191" name="n_3mainValue【橋りょう・トンネル】&#10;有形固定資産減価償却率"/>
        <xdr:cNvSpPr txBox="1"/>
      </xdr:nvSpPr>
      <xdr:spPr>
        <a:xfrm>
          <a:off x="1816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125730</xdr:rowOff>
    </xdr:from>
    <xdr:to>
      <xdr:col>50</xdr:col>
      <xdr:colOff>165100</xdr:colOff>
      <xdr:row>63</xdr:row>
      <xdr:rowOff>55880</xdr:rowOff>
    </xdr:to>
    <xdr:sp macro="" textlink="">
      <xdr:nvSpPr>
        <xdr:cNvPr id="222" name="フローチャート: 判断 221"/>
        <xdr:cNvSpPr/>
      </xdr:nvSpPr>
      <xdr:spPr>
        <a:xfrm>
          <a:off x="9588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135337</xdr:rowOff>
    </xdr:from>
    <xdr:to>
      <xdr:col>46</xdr:col>
      <xdr:colOff>38100</xdr:colOff>
      <xdr:row>63</xdr:row>
      <xdr:rowOff>65487</xdr:rowOff>
    </xdr:to>
    <xdr:sp macro="" textlink="">
      <xdr:nvSpPr>
        <xdr:cNvPr id="223" name="フローチャート: 判断 222"/>
        <xdr:cNvSpPr/>
      </xdr:nvSpPr>
      <xdr:spPr>
        <a:xfrm>
          <a:off x="8699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10715</xdr:rowOff>
    </xdr:from>
    <xdr:to>
      <xdr:col>41</xdr:col>
      <xdr:colOff>101600</xdr:colOff>
      <xdr:row>63</xdr:row>
      <xdr:rowOff>112315</xdr:rowOff>
    </xdr:to>
    <xdr:sp macro="" textlink="">
      <xdr:nvSpPr>
        <xdr:cNvPr id="224" name="フローチャート: 判断 223"/>
        <xdr:cNvSpPr/>
      </xdr:nvSpPr>
      <xdr:spPr>
        <a:xfrm>
          <a:off x="7810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159427</xdr:rowOff>
    </xdr:from>
    <xdr:to>
      <xdr:col>55</xdr:col>
      <xdr:colOff>50800</xdr:colOff>
      <xdr:row>63</xdr:row>
      <xdr:rowOff>89577</xdr:rowOff>
    </xdr:to>
    <xdr:sp macro="" textlink="">
      <xdr:nvSpPr>
        <xdr:cNvPr id="230" name="楕円 229"/>
        <xdr:cNvSpPr/>
      </xdr:nvSpPr>
      <xdr:spPr>
        <a:xfrm>
          <a:off x="10426700" y="10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10854</xdr:rowOff>
    </xdr:from>
    <xdr:ext cx="599010" cy="259045"/>
    <xdr:sp macro="" textlink="">
      <xdr:nvSpPr>
        <xdr:cNvPr id="231" name="【橋りょう・トンネル】&#10;一人当たり有形固定資産（償却資産）額該当値テキスト"/>
        <xdr:cNvSpPr txBox="1"/>
      </xdr:nvSpPr>
      <xdr:spPr>
        <a:xfrm>
          <a:off x="10515600" y="106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159100</xdr:rowOff>
    </xdr:from>
    <xdr:to>
      <xdr:col>50</xdr:col>
      <xdr:colOff>165100</xdr:colOff>
      <xdr:row>63</xdr:row>
      <xdr:rowOff>89250</xdr:rowOff>
    </xdr:to>
    <xdr:sp macro="" textlink="">
      <xdr:nvSpPr>
        <xdr:cNvPr id="232" name="楕円 231"/>
        <xdr:cNvSpPr/>
      </xdr:nvSpPr>
      <xdr:spPr>
        <a:xfrm>
          <a:off x="9588500" y="107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38450</xdr:rowOff>
    </xdr:from>
    <xdr:to>
      <xdr:col>55</xdr:col>
      <xdr:colOff>0</xdr:colOff>
      <xdr:row>63</xdr:row>
      <xdr:rowOff>38777</xdr:rowOff>
    </xdr:to>
    <xdr:cxnSp macro="">
      <xdr:nvCxnSpPr>
        <xdr:cNvPr id="233" name="直線コネクタ 232"/>
        <xdr:cNvCxnSpPr/>
      </xdr:nvCxnSpPr>
      <xdr:spPr>
        <a:xfrm>
          <a:off x="9639300" y="1083980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159348</xdr:rowOff>
    </xdr:from>
    <xdr:to>
      <xdr:col>46</xdr:col>
      <xdr:colOff>38100</xdr:colOff>
      <xdr:row>63</xdr:row>
      <xdr:rowOff>89498</xdr:rowOff>
    </xdr:to>
    <xdr:sp macro="" textlink="">
      <xdr:nvSpPr>
        <xdr:cNvPr id="234" name="楕円 233"/>
        <xdr:cNvSpPr/>
      </xdr:nvSpPr>
      <xdr:spPr>
        <a:xfrm>
          <a:off x="8699500" y="107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38450</xdr:rowOff>
    </xdr:from>
    <xdr:to>
      <xdr:col>50</xdr:col>
      <xdr:colOff>114300</xdr:colOff>
      <xdr:row>63</xdr:row>
      <xdr:rowOff>38698</xdr:rowOff>
    </xdr:to>
    <xdr:cxnSp macro="">
      <xdr:nvCxnSpPr>
        <xdr:cNvPr id="235" name="直線コネクタ 234"/>
        <xdr:cNvCxnSpPr/>
      </xdr:nvCxnSpPr>
      <xdr:spPr>
        <a:xfrm flipV="1">
          <a:off x="8750300" y="1083980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158659</xdr:rowOff>
    </xdr:from>
    <xdr:to>
      <xdr:col>41</xdr:col>
      <xdr:colOff>101600</xdr:colOff>
      <xdr:row>63</xdr:row>
      <xdr:rowOff>88809</xdr:rowOff>
    </xdr:to>
    <xdr:sp macro="" textlink="">
      <xdr:nvSpPr>
        <xdr:cNvPr id="236" name="楕円 235"/>
        <xdr:cNvSpPr/>
      </xdr:nvSpPr>
      <xdr:spPr>
        <a:xfrm>
          <a:off x="7810500" y="107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38009</xdr:rowOff>
    </xdr:from>
    <xdr:to>
      <xdr:col>45</xdr:col>
      <xdr:colOff>177800</xdr:colOff>
      <xdr:row>63</xdr:row>
      <xdr:rowOff>38698</xdr:rowOff>
    </xdr:to>
    <xdr:cxnSp macro="">
      <xdr:nvCxnSpPr>
        <xdr:cNvPr id="237" name="直線コネクタ 236"/>
        <xdr:cNvCxnSpPr/>
      </xdr:nvCxnSpPr>
      <xdr:spPr>
        <a:xfrm>
          <a:off x="7861300" y="1083935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72407</xdr:rowOff>
    </xdr:from>
    <xdr:ext cx="599010" cy="259045"/>
    <xdr:sp macro="" textlink="">
      <xdr:nvSpPr>
        <xdr:cNvPr id="238" name="n_1aveValue【橋りょう・トンネル】&#10;一人当たり有形固定資産（償却資産）額"/>
        <xdr:cNvSpPr txBox="1"/>
      </xdr:nvSpPr>
      <xdr:spPr>
        <a:xfrm>
          <a:off x="93270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82014</xdr:rowOff>
    </xdr:from>
    <xdr:ext cx="599010" cy="259045"/>
    <xdr:sp macro="" textlink="">
      <xdr:nvSpPr>
        <xdr:cNvPr id="239" name="n_2aveValue【橋りょう・トンネル】&#10;一人当たり有形固定資産（償却資産）額"/>
        <xdr:cNvSpPr txBox="1"/>
      </xdr:nvSpPr>
      <xdr:spPr>
        <a:xfrm>
          <a:off x="8450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103442</xdr:rowOff>
    </xdr:from>
    <xdr:ext cx="599010" cy="259045"/>
    <xdr:sp macro="" textlink="">
      <xdr:nvSpPr>
        <xdr:cNvPr id="240" name="n_3aveValue【橋りょう・トンネル】&#10;一人当たり有形固定資産（償却資産）額"/>
        <xdr:cNvSpPr txBox="1"/>
      </xdr:nvSpPr>
      <xdr:spPr>
        <a:xfrm>
          <a:off x="7561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80377</xdr:rowOff>
    </xdr:from>
    <xdr:ext cx="599010" cy="259045"/>
    <xdr:sp macro="" textlink="">
      <xdr:nvSpPr>
        <xdr:cNvPr id="241" name="n_1mainValue【橋りょう・トンネル】&#10;一人当たり有形固定資産（償却資産）額"/>
        <xdr:cNvSpPr txBox="1"/>
      </xdr:nvSpPr>
      <xdr:spPr>
        <a:xfrm>
          <a:off x="9327095" y="1088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80625</xdr:rowOff>
    </xdr:from>
    <xdr:ext cx="599010" cy="259045"/>
    <xdr:sp macro="" textlink="">
      <xdr:nvSpPr>
        <xdr:cNvPr id="242" name="n_2mainValue【橋りょう・トンネル】&#10;一人当たり有形固定資産（償却資産）額"/>
        <xdr:cNvSpPr txBox="1"/>
      </xdr:nvSpPr>
      <xdr:spPr>
        <a:xfrm>
          <a:off x="8450795" y="1088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105336</xdr:rowOff>
    </xdr:from>
    <xdr:ext cx="599010" cy="259045"/>
    <xdr:sp macro="" textlink="">
      <xdr:nvSpPr>
        <xdr:cNvPr id="243" name="n_3mainValue【橋りょう・トンネル】&#10;一人当たり有形固定資産（償却資産）額"/>
        <xdr:cNvSpPr txBox="1"/>
      </xdr:nvSpPr>
      <xdr:spPr>
        <a:xfrm>
          <a:off x="7561795" y="1056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75" name="フローチャート: 判断 274"/>
        <xdr:cNvSpPr/>
      </xdr:nvSpPr>
      <xdr:spPr>
        <a:xfrm>
          <a:off x="3746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76" name="フローチャート: 判断 275"/>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77" name="フローチャート: 判断 276"/>
        <xdr:cNvSpPr/>
      </xdr:nvSpPr>
      <xdr:spPr>
        <a:xfrm>
          <a:off x="196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90170</xdr:rowOff>
    </xdr:from>
    <xdr:to>
      <xdr:col>24</xdr:col>
      <xdr:colOff>114300</xdr:colOff>
      <xdr:row>79</xdr:row>
      <xdr:rowOff>20320</xdr:rowOff>
    </xdr:to>
    <xdr:sp macro="" textlink="">
      <xdr:nvSpPr>
        <xdr:cNvPr id="283" name="楕円 282"/>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113047</xdr:rowOff>
    </xdr:from>
    <xdr:ext cx="405111" cy="259045"/>
    <xdr:sp macro="" textlink="">
      <xdr:nvSpPr>
        <xdr:cNvPr id="284" name="【公営住宅】&#10;有形固定資産減価償却率該当値テキスト"/>
        <xdr:cNvSpPr txBox="1"/>
      </xdr:nvSpPr>
      <xdr:spPr>
        <a:xfrm>
          <a:off x="4673600"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130175</xdr:rowOff>
    </xdr:from>
    <xdr:to>
      <xdr:col>20</xdr:col>
      <xdr:colOff>38100</xdr:colOff>
      <xdr:row>79</xdr:row>
      <xdr:rowOff>60325</xdr:rowOff>
    </xdr:to>
    <xdr:sp macro="" textlink="">
      <xdr:nvSpPr>
        <xdr:cNvPr id="285" name="楕円 284"/>
        <xdr:cNvSpPr/>
      </xdr:nvSpPr>
      <xdr:spPr>
        <a:xfrm>
          <a:off x="3746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79</xdr:row>
      <xdr:rowOff>9525</xdr:rowOff>
    </xdr:to>
    <xdr:cxnSp macro="">
      <xdr:nvCxnSpPr>
        <xdr:cNvPr id="286" name="直線コネクタ 285"/>
        <xdr:cNvCxnSpPr/>
      </xdr:nvCxnSpPr>
      <xdr:spPr>
        <a:xfrm flipV="1">
          <a:off x="3797300" y="135140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287" name="楕円 286"/>
        <xdr:cNvSpPr/>
      </xdr:nvSpPr>
      <xdr:spPr>
        <a:xfrm>
          <a:off x="2857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xdr:rowOff>
    </xdr:from>
    <xdr:to>
      <xdr:col>19</xdr:col>
      <xdr:colOff>177800</xdr:colOff>
      <xdr:row>79</xdr:row>
      <xdr:rowOff>60961</xdr:rowOff>
    </xdr:to>
    <xdr:cxnSp macro="">
      <xdr:nvCxnSpPr>
        <xdr:cNvPr id="288" name="直線コネクタ 287"/>
        <xdr:cNvCxnSpPr/>
      </xdr:nvCxnSpPr>
      <xdr:spPr>
        <a:xfrm flipV="1">
          <a:off x="2908300" y="135540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289" name="楕円 288"/>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60961</xdr:rowOff>
    </xdr:from>
    <xdr:to>
      <xdr:col>15</xdr:col>
      <xdr:colOff>50800</xdr:colOff>
      <xdr:row>79</xdr:row>
      <xdr:rowOff>102870</xdr:rowOff>
    </xdr:to>
    <xdr:cxnSp macro="">
      <xdr:nvCxnSpPr>
        <xdr:cNvPr id="290" name="直線コネクタ 289"/>
        <xdr:cNvCxnSpPr/>
      </xdr:nvCxnSpPr>
      <xdr:spPr>
        <a:xfrm flipV="1">
          <a:off x="2019300" y="13605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95266</xdr:rowOff>
    </xdr:from>
    <xdr:ext cx="405111" cy="259045"/>
    <xdr:sp macro="" textlink="">
      <xdr:nvSpPr>
        <xdr:cNvPr id="291" name="n_1aveValue【公営住宅】&#10;有形固定資産減価償却率"/>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92"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293" name="n_3aveValue【公営住宅】&#10;有形固定資産減価償却率"/>
        <xdr:cNvSpPr txBox="1"/>
      </xdr:nvSpPr>
      <xdr:spPr>
        <a:xfrm>
          <a:off x="1816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76852</xdr:rowOff>
    </xdr:from>
    <xdr:ext cx="405111" cy="259045"/>
    <xdr:sp macro="" textlink="">
      <xdr:nvSpPr>
        <xdr:cNvPr id="294" name="n_1mainValue【公営住宅】&#10;有形固定資産減価償却率"/>
        <xdr:cNvSpPr txBox="1"/>
      </xdr:nvSpPr>
      <xdr:spPr>
        <a:xfrm>
          <a:off x="35820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295" name="n_2mainValue【公営住宅】&#10;有形固定資産減価償却率"/>
        <xdr:cNvSpPr txBox="1"/>
      </xdr:nvSpPr>
      <xdr:spPr>
        <a:xfrm>
          <a:off x="2705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296" name="n_3mainValue【公営住宅】&#10;有形固定資産減価償却率"/>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165608</xdr:rowOff>
    </xdr:from>
    <xdr:to>
      <xdr:col>50</xdr:col>
      <xdr:colOff>165100</xdr:colOff>
      <xdr:row>84</xdr:row>
      <xdr:rowOff>95758</xdr:rowOff>
    </xdr:to>
    <xdr:sp macro="" textlink="">
      <xdr:nvSpPr>
        <xdr:cNvPr id="327" name="フローチャート: 判断 326"/>
        <xdr:cNvSpPr/>
      </xdr:nvSpPr>
      <xdr:spPr>
        <a:xfrm>
          <a:off x="9588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28" name="フローチャート: 判断 32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167132</xdr:rowOff>
    </xdr:from>
    <xdr:to>
      <xdr:col>41</xdr:col>
      <xdr:colOff>101600</xdr:colOff>
      <xdr:row>84</xdr:row>
      <xdr:rowOff>97282</xdr:rowOff>
    </xdr:to>
    <xdr:sp macro="" textlink="">
      <xdr:nvSpPr>
        <xdr:cNvPr id="329" name="フローチャート: 判断 328"/>
        <xdr:cNvSpPr/>
      </xdr:nvSpPr>
      <xdr:spPr>
        <a:xfrm>
          <a:off x="7810500" y="143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52832</xdr:rowOff>
    </xdr:from>
    <xdr:to>
      <xdr:col>55</xdr:col>
      <xdr:colOff>50800</xdr:colOff>
      <xdr:row>86</xdr:row>
      <xdr:rowOff>154432</xdr:rowOff>
    </xdr:to>
    <xdr:sp macro="" textlink="">
      <xdr:nvSpPr>
        <xdr:cNvPr id="335" name="楕円 334"/>
        <xdr:cNvSpPr/>
      </xdr:nvSpPr>
      <xdr:spPr>
        <a:xfrm>
          <a:off x="104267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139209</xdr:rowOff>
    </xdr:from>
    <xdr:ext cx="469744" cy="259045"/>
    <xdr:sp macro="" textlink="">
      <xdr:nvSpPr>
        <xdr:cNvPr id="336" name="【公営住宅】&#10;一人当たり面積該当値テキスト"/>
        <xdr:cNvSpPr txBox="1"/>
      </xdr:nvSpPr>
      <xdr:spPr>
        <a:xfrm>
          <a:off x="10515600" y="147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52832</xdr:rowOff>
    </xdr:from>
    <xdr:to>
      <xdr:col>50</xdr:col>
      <xdr:colOff>165100</xdr:colOff>
      <xdr:row>86</xdr:row>
      <xdr:rowOff>154432</xdr:rowOff>
    </xdr:to>
    <xdr:sp macro="" textlink="">
      <xdr:nvSpPr>
        <xdr:cNvPr id="337" name="楕円 336"/>
        <xdr:cNvSpPr/>
      </xdr:nvSpPr>
      <xdr:spPr>
        <a:xfrm>
          <a:off x="95885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103632</xdr:rowOff>
    </xdr:from>
    <xdr:to>
      <xdr:col>55</xdr:col>
      <xdr:colOff>0</xdr:colOff>
      <xdr:row>86</xdr:row>
      <xdr:rowOff>103632</xdr:rowOff>
    </xdr:to>
    <xdr:cxnSp macro="">
      <xdr:nvCxnSpPr>
        <xdr:cNvPr id="338" name="直線コネクタ 337"/>
        <xdr:cNvCxnSpPr/>
      </xdr:nvCxnSpPr>
      <xdr:spPr>
        <a:xfrm>
          <a:off x="9639300" y="14848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53594</xdr:rowOff>
    </xdr:from>
    <xdr:to>
      <xdr:col>46</xdr:col>
      <xdr:colOff>38100</xdr:colOff>
      <xdr:row>86</xdr:row>
      <xdr:rowOff>155194</xdr:rowOff>
    </xdr:to>
    <xdr:sp macro="" textlink="">
      <xdr:nvSpPr>
        <xdr:cNvPr id="339" name="楕円 338"/>
        <xdr:cNvSpPr/>
      </xdr:nvSpPr>
      <xdr:spPr>
        <a:xfrm>
          <a:off x="8699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103632</xdr:rowOff>
    </xdr:from>
    <xdr:to>
      <xdr:col>50</xdr:col>
      <xdr:colOff>114300</xdr:colOff>
      <xdr:row>86</xdr:row>
      <xdr:rowOff>104394</xdr:rowOff>
    </xdr:to>
    <xdr:cxnSp macro="">
      <xdr:nvCxnSpPr>
        <xdr:cNvPr id="340" name="直線コネクタ 339"/>
        <xdr:cNvCxnSpPr/>
      </xdr:nvCxnSpPr>
      <xdr:spPr>
        <a:xfrm flipV="1">
          <a:off x="8750300" y="148483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53594</xdr:rowOff>
    </xdr:from>
    <xdr:to>
      <xdr:col>41</xdr:col>
      <xdr:colOff>101600</xdr:colOff>
      <xdr:row>86</xdr:row>
      <xdr:rowOff>155194</xdr:rowOff>
    </xdr:to>
    <xdr:sp macro="" textlink="">
      <xdr:nvSpPr>
        <xdr:cNvPr id="341" name="楕円 340"/>
        <xdr:cNvSpPr/>
      </xdr:nvSpPr>
      <xdr:spPr>
        <a:xfrm>
          <a:off x="7810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104394</xdr:rowOff>
    </xdr:from>
    <xdr:to>
      <xdr:col>45</xdr:col>
      <xdr:colOff>177800</xdr:colOff>
      <xdr:row>86</xdr:row>
      <xdr:rowOff>104394</xdr:rowOff>
    </xdr:to>
    <xdr:cxnSp macro="">
      <xdr:nvCxnSpPr>
        <xdr:cNvPr id="342" name="直線コネクタ 341"/>
        <xdr:cNvCxnSpPr/>
      </xdr:nvCxnSpPr>
      <xdr:spPr>
        <a:xfrm>
          <a:off x="7861300" y="14849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112285</xdr:rowOff>
    </xdr:from>
    <xdr:ext cx="469744" cy="259045"/>
    <xdr:sp macro="" textlink="">
      <xdr:nvSpPr>
        <xdr:cNvPr id="343" name="n_1aveValue【公営住宅】&#10;一人当たり面積"/>
        <xdr:cNvSpPr txBox="1"/>
      </xdr:nvSpPr>
      <xdr:spPr>
        <a:xfrm>
          <a:off x="93917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44"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113809</xdr:rowOff>
    </xdr:from>
    <xdr:ext cx="469744" cy="259045"/>
    <xdr:sp macro="" textlink="">
      <xdr:nvSpPr>
        <xdr:cNvPr id="345" name="n_3aveValue【公営住宅】&#10;一人当たり面積"/>
        <xdr:cNvSpPr txBox="1"/>
      </xdr:nvSpPr>
      <xdr:spPr>
        <a:xfrm>
          <a:off x="76264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145559</xdr:rowOff>
    </xdr:from>
    <xdr:ext cx="469744" cy="259045"/>
    <xdr:sp macro="" textlink="">
      <xdr:nvSpPr>
        <xdr:cNvPr id="346" name="n_1mainValue【公営住宅】&#10;一人当たり面積"/>
        <xdr:cNvSpPr txBox="1"/>
      </xdr:nvSpPr>
      <xdr:spPr>
        <a:xfrm>
          <a:off x="9391727" y="148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146321</xdr:rowOff>
    </xdr:from>
    <xdr:ext cx="469744" cy="259045"/>
    <xdr:sp macro="" textlink="">
      <xdr:nvSpPr>
        <xdr:cNvPr id="347" name="n_2mainValue【公営住宅】&#10;一人当たり面積"/>
        <xdr:cNvSpPr txBox="1"/>
      </xdr:nvSpPr>
      <xdr:spPr>
        <a:xfrm>
          <a:off x="8515427" y="148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146321</xdr:rowOff>
    </xdr:from>
    <xdr:ext cx="469744" cy="259045"/>
    <xdr:sp macro="" textlink="">
      <xdr:nvSpPr>
        <xdr:cNvPr id="348" name="n_3mainValue【公営住宅】&#10;一人当たり面積"/>
        <xdr:cNvSpPr txBox="1"/>
      </xdr:nvSpPr>
      <xdr:spPr>
        <a:xfrm>
          <a:off x="7626427" y="148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17780</xdr:rowOff>
    </xdr:from>
    <xdr:to>
      <xdr:col>81</xdr:col>
      <xdr:colOff>101600</xdr:colOff>
      <xdr:row>38</xdr:row>
      <xdr:rowOff>119380</xdr:rowOff>
    </xdr:to>
    <xdr:sp macro="" textlink="">
      <xdr:nvSpPr>
        <xdr:cNvPr id="396" name="フローチャート: 判断 395"/>
        <xdr:cNvSpPr/>
      </xdr:nvSpPr>
      <xdr:spPr>
        <a:xfrm>
          <a:off x="15430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97" name="フローチャート: 判断 39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98" name="フローチャート: 判断 397"/>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04" name="楕円 403"/>
        <xdr:cNvSpPr/>
      </xdr:nvSpPr>
      <xdr:spPr>
        <a:xfrm>
          <a:off x="16268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124477</xdr:rowOff>
    </xdr:from>
    <xdr:ext cx="405111" cy="259045"/>
    <xdr:sp macro="" textlink="">
      <xdr:nvSpPr>
        <xdr:cNvPr id="405" name="【認定こども園・幼稚園・保育所】&#10;有形固定資産減価償却率該当値テキスト"/>
        <xdr:cNvSpPr txBox="1"/>
      </xdr:nvSpPr>
      <xdr:spPr>
        <a:xfrm>
          <a:off x="163576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406" name="楕円 405"/>
        <xdr:cNvSpPr/>
      </xdr:nvSpPr>
      <xdr:spPr>
        <a:xfrm>
          <a:off x="1543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152400</xdr:rowOff>
    </xdr:from>
    <xdr:to>
      <xdr:col>85</xdr:col>
      <xdr:colOff>127000</xdr:colOff>
      <xdr:row>35</xdr:row>
      <xdr:rowOff>22860</xdr:rowOff>
    </xdr:to>
    <xdr:cxnSp macro="">
      <xdr:nvCxnSpPr>
        <xdr:cNvPr id="407" name="直線コネクタ 406"/>
        <xdr:cNvCxnSpPr/>
      </xdr:nvCxnSpPr>
      <xdr:spPr>
        <a:xfrm flipV="1">
          <a:off x="15481300" y="5981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08" name="楕円 407"/>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64770</xdr:rowOff>
    </xdr:to>
    <xdr:cxnSp macro="">
      <xdr:nvCxnSpPr>
        <xdr:cNvPr id="409" name="直線コネクタ 408"/>
        <xdr:cNvCxnSpPr/>
      </xdr:nvCxnSpPr>
      <xdr:spPr>
        <a:xfrm flipV="1">
          <a:off x="14592300" y="6023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57785</xdr:rowOff>
    </xdr:from>
    <xdr:to>
      <xdr:col>72</xdr:col>
      <xdr:colOff>38100</xdr:colOff>
      <xdr:row>35</xdr:row>
      <xdr:rowOff>159385</xdr:rowOff>
    </xdr:to>
    <xdr:sp macro="" textlink="">
      <xdr:nvSpPr>
        <xdr:cNvPr id="410" name="楕円 409"/>
        <xdr:cNvSpPr/>
      </xdr:nvSpPr>
      <xdr:spPr>
        <a:xfrm>
          <a:off x="13652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35</xdr:row>
      <xdr:rowOff>108585</xdr:rowOff>
    </xdr:to>
    <xdr:cxnSp macro="">
      <xdr:nvCxnSpPr>
        <xdr:cNvPr id="411" name="直線コネクタ 410"/>
        <xdr:cNvCxnSpPr/>
      </xdr:nvCxnSpPr>
      <xdr:spPr>
        <a:xfrm flipV="1">
          <a:off x="13703300" y="60655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110507</xdr:rowOff>
    </xdr:from>
    <xdr:ext cx="405111" cy="259045"/>
    <xdr:sp macro="" textlink="">
      <xdr:nvSpPr>
        <xdr:cNvPr id="412" name="n_1aveValue【認定こども園・幼稚園・保育所】&#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13"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14" name="n_3aveValue【認定こども園・幼稚園・保育所】&#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415" name="n_1mainValue【認定こども園・幼稚園・保育所】&#10;有形固定資産減価償却率"/>
        <xdr:cNvSpPr txBox="1"/>
      </xdr:nvSpPr>
      <xdr:spPr>
        <a:xfrm>
          <a:off x="15266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16"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4462</xdr:rowOff>
    </xdr:from>
    <xdr:ext cx="405111" cy="259045"/>
    <xdr:sp macro="" textlink="">
      <xdr:nvSpPr>
        <xdr:cNvPr id="417" name="n_3mainValue【認定こども園・幼稚園・保育所】&#10;有形固定資産減価償却率"/>
        <xdr:cNvSpPr txBox="1"/>
      </xdr:nvSpPr>
      <xdr:spPr>
        <a:xfrm>
          <a:off x="13500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xdr:rowOff>
    </xdr:from>
    <xdr:to>
      <xdr:col>112</xdr:col>
      <xdr:colOff>38100</xdr:colOff>
      <xdr:row>38</xdr:row>
      <xdr:rowOff>117856</xdr:rowOff>
    </xdr:to>
    <xdr:sp macro="" textlink="">
      <xdr:nvSpPr>
        <xdr:cNvPr id="446" name="フローチャート: 判断 445"/>
        <xdr:cNvSpPr/>
      </xdr:nvSpPr>
      <xdr:spPr>
        <a:xfrm>
          <a:off x="21272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105410</xdr:rowOff>
    </xdr:from>
    <xdr:to>
      <xdr:col>107</xdr:col>
      <xdr:colOff>101600</xdr:colOff>
      <xdr:row>38</xdr:row>
      <xdr:rowOff>35560</xdr:rowOff>
    </xdr:to>
    <xdr:sp macro="" textlink="">
      <xdr:nvSpPr>
        <xdr:cNvPr id="447" name="フローチャート: 判断 446"/>
        <xdr:cNvSpPr/>
      </xdr:nvSpPr>
      <xdr:spPr>
        <a:xfrm>
          <a:off x="20383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448" name="フローチャート: 判断 447"/>
        <xdr:cNvSpPr/>
      </xdr:nvSpPr>
      <xdr:spPr>
        <a:xfrm>
          <a:off x="19494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4" name="楕円 453"/>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55"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56" name="楕円 455"/>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25908</xdr:rowOff>
    </xdr:to>
    <xdr:cxnSp macro="">
      <xdr:nvCxnSpPr>
        <xdr:cNvPr id="457" name="直線コネクタ 456"/>
        <xdr:cNvCxnSpPr/>
      </xdr:nvCxnSpPr>
      <xdr:spPr>
        <a:xfrm>
          <a:off x="21323300" y="687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58" name="楕円 457"/>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21336</xdr:rowOff>
    </xdr:to>
    <xdr:cxnSp macro="">
      <xdr:nvCxnSpPr>
        <xdr:cNvPr id="459" name="直線コネクタ 458"/>
        <xdr:cNvCxnSpPr/>
      </xdr:nvCxnSpPr>
      <xdr:spPr>
        <a:xfrm>
          <a:off x="20434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60" name="楕円 459"/>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21336</xdr:rowOff>
    </xdr:to>
    <xdr:cxnSp macro="">
      <xdr:nvCxnSpPr>
        <xdr:cNvPr id="461" name="直線コネクタ 460"/>
        <xdr:cNvCxnSpPr/>
      </xdr:nvCxnSpPr>
      <xdr:spPr>
        <a:xfrm>
          <a:off x="19545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134383</xdr:rowOff>
    </xdr:from>
    <xdr:ext cx="469744" cy="259045"/>
    <xdr:sp macro="" textlink="">
      <xdr:nvSpPr>
        <xdr:cNvPr id="462" name="n_1aveValue【認定こども園・幼稚園・保育所】&#10;一人当たり面積"/>
        <xdr:cNvSpPr txBox="1"/>
      </xdr:nvSpPr>
      <xdr:spPr>
        <a:xfrm>
          <a:off x="210757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63" name="n_2ave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464" name="n_3aveValue【認定こども園・幼稚園・保育所】&#10;一人当たり面積"/>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465"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66" name="n_2mainValue【認定こども園・幼稚園・保育所】&#10;一人当たり面積"/>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467"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97" name="フローチャート: 判断 496"/>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148082</xdr:rowOff>
    </xdr:from>
    <xdr:to>
      <xdr:col>76</xdr:col>
      <xdr:colOff>165100</xdr:colOff>
      <xdr:row>61</xdr:row>
      <xdr:rowOff>78232</xdr:rowOff>
    </xdr:to>
    <xdr:sp macro="" textlink="">
      <xdr:nvSpPr>
        <xdr:cNvPr id="498" name="フローチャート: 判断 497"/>
        <xdr:cNvSpPr/>
      </xdr:nvSpPr>
      <xdr:spPr>
        <a:xfrm>
          <a:off x="14541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157226</xdr:rowOff>
    </xdr:from>
    <xdr:to>
      <xdr:col>72</xdr:col>
      <xdr:colOff>38100</xdr:colOff>
      <xdr:row>61</xdr:row>
      <xdr:rowOff>87376</xdr:rowOff>
    </xdr:to>
    <xdr:sp macro="" textlink="">
      <xdr:nvSpPr>
        <xdr:cNvPr id="499" name="フローチャート: 判断 498"/>
        <xdr:cNvSpPr/>
      </xdr:nvSpPr>
      <xdr:spPr>
        <a:xfrm>
          <a:off x="13652500" y="104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45212</xdr:rowOff>
    </xdr:from>
    <xdr:to>
      <xdr:col>85</xdr:col>
      <xdr:colOff>177800</xdr:colOff>
      <xdr:row>61</xdr:row>
      <xdr:rowOff>146812</xdr:rowOff>
    </xdr:to>
    <xdr:sp macro="" textlink="">
      <xdr:nvSpPr>
        <xdr:cNvPr id="505" name="楕円 504"/>
        <xdr:cNvSpPr/>
      </xdr:nvSpPr>
      <xdr:spPr>
        <a:xfrm>
          <a:off x="16268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23639</xdr:rowOff>
    </xdr:from>
    <xdr:ext cx="405111" cy="259045"/>
    <xdr:sp macro="" textlink="">
      <xdr:nvSpPr>
        <xdr:cNvPr id="506" name="【学校施設】&#10;有形固定資産減価償却率該当値テキスト"/>
        <xdr:cNvSpPr txBox="1"/>
      </xdr:nvSpPr>
      <xdr:spPr>
        <a:xfrm>
          <a:off x="163576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07" name="楕円 506"/>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96012</xdr:rowOff>
    </xdr:from>
    <xdr:to>
      <xdr:col>85</xdr:col>
      <xdr:colOff>127000</xdr:colOff>
      <xdr:row>61</xdr:row>
      <xdr:rowOff>125730</xdr:rowOff>
    </xdr:to>
    <xdr:cxnSp macro="">
      <xdr:nvCxnSpPr>
        <xdr:cNvPr id="508" name="直線コネクタ 507"/>
        <xdr:cNvCxnSpPr/>
      </xdr:nvCxnSpPr>
      <xdr:spPr>
        <a:xfrm flipV="1">
          <a:off x="15481300" y="1055446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22352</xdr:rowOff>
    </xdr:from>
    <xdr:to>
      <xdr:col>76</xdr:col>
      <xdr:colOff>165100</xdr:colOff>
      <xdr:row>61</xdr:row>
      <xdr:rowOff>123952</xdr:rowOff>
    </xdr:to>
    <xdr:sp macro="" textlink="">
      <xdr:nvSpPr>
        <xdr:cNvPr id="509" name="楕円 508"/>
        <xdr:cNvSpPr/>
      </xdr:nvSpPr>
      <xdr:spPr>
        <a:xfrm>
          <a:off x="14541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73152</xdr:rowOff>
    </xdr:from>
    <xdr:to>
      <xdr:col>81</xdr:col>
      <xdr:colOff>50800</xdr:colOff>
      <xdr:row>61</xdr:row>
      <xdr:rowOff>125730</xdr:rowOff>
    </xdr:to>
    <xdr:cxnSp macro="">
      <xdr:nvCxnSpPr>
        <xdr:cNvPr id="510" name="直線コネクタ 509"/>
        <xdr:cNvCxnSpPr/>
      </xdr:nvCxnSpPr>
      <xdr:spPr>
        <a:xfrm>
          <a:off x="14592300" y="105316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511" name="楕円 510"/>
        <xdr:cNvSpPr/>
      </xdr:nvSpPr>
      <xdr:spPr>
        <a:xfrm>
          <a:off x="1365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73152</xdr:rowOff>
    </xdr:from>
    <xdr:to>
      <xdr:col>76</xdr:col>
      <xdr:colOff>114300</xdr:colOff>
      <xdr:row>61</xdr:row>
      <xdr:rowOff>84582</xdr:rowOff>
    </xdr:to>
    <xdr:cxnSp macro="">
      <xdr:nvCxnSpPr>
        <xdr:cNvPr id="512" name="直線コネクタ 511"/>
        <xdr:cNvCxnSpPr/>
      </xdr:nvCxnSpPr>
      <xdr:spPr>
        <a:xfrm flipV="1">
          <a:off x="13703300" y="105316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13"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94759</xdr:rowOff>
    </xdr:from>
    <xdr:ext cx="405111" cy="259045"/>
    <xdr:sp macro="" textlink="">
      <xdr:nvSpPr>
        <xdr:cNvPr id="514" name="n_2aveValue【学校施設】&#10;有形固定資産減価償却率"/>
        <xdr:cNvSpPr txBox="1"/>
      </xdr:nvSpPr>
      <xdr:spPr>
        <a:xfrm>
          <a:off x="14389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103903</xdr:rowOff>
    </xdr:from>
    <xdr:ext cx="405111" cy="259045"/>
    <xdr:sp macro="" textlink="">
      <xdr:nvSpPr>
        <xdr:cNvPr id="515" name="n_3aveValue【学校施設】&#10;有形固定資産減価償却率"/>
        <xdr:cNvSpPr txBox="1"/>
      </xdr:nvSpPr>
      <xdr:spPr>
        <a:xfrm>
          <a:off x="135007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16"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115079</xdr:rowOff>
    </xdr:from>
    <xdr:ext cx="405111" cy="259045"/>
    <xdr:sp macro="" textlink="">
      <xdr:nvSpPr>
        <xdr:cNvPr id="517" name="n_2mainValue【学校施設】&#10;有形固定資産減価償却率"/>
        <xdr:cNvSpPr txBox="1"/>
      </xdr:nvSpPr>
      <xdr:spPr>
        <a:xfrm>
          <a:off x="14389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518" name="n_3mainValue【学校施設】&#10;有形固定資産減価償却率"/>
        <xdr:cNvSpPr txBox="1"/>
      </xdr:nvSpPr>
      <xdr:spPr>
        <a:xfrm>
          <a:off x="13500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6"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48" name="フローチャート: 判断 54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49" name="フローチャート: 判断 54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0" name="フローチャート: 判断 54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38812</xdr:rowOff>
    </xdr:from>
    <xdr:to>
      <xdr:col>116</xdr:col>
      <xdr:colOff>114300</xdr:colOff>
      <xdr:row>62</xdr:row>
      <xdr:rowOff>140412</xdr:rowOff>
    </xdr:to>
    <xdr:sp macro="" textlink="">
      <xdr:nvSpPr>
        <xdr:cNvPr id="556" name="楕円 555"/>
        <xdr:cNvSpPr/>
      </xdr:nvSpPr>
      <xdr:spPr>
        <a:xfrm>
          <a:off x="22110700" y="106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61689</xdr:rowOff>
    </xdr:from>
    <xdr:ext cx="469744" cy="259045"/>
    <xdr:sp macro="" textlink="">
      <xdr:nvSpPr>
        <xdr:cNvPr id="557" name="【学校施設】&#10;一人当たり面積該当値テキスト"/>
        <xdr:cNvSpPr txBox="1"/>
      </xdr:nvSpPr>
      <xdr:spPr>
        <a:xfrm>
          <a:off x="22199600" y="105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44755</xdr:rowOff>
    </xdr:from>
    <xdr:to>
      <xdr:col>112</xdr:col>
      <xdr:colOff>38100</xdr:colOff>
      <xdr:row>62</xdr:row>
      <xdr:rowOff>146355</xdr:rowOff>
    </xdr:to>
    <xdr:sp macro="" textlink="">
      <xdr:nvSpPr>
        <xdr:cNvPr id="558" name="楕円 557"/>
        <xdr:cNvSpPr/>
      </xdr:nvSpPr>
      <xdr:spPr>
        <a:xfrm>
          <a:off x="21272500" y="106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89612</xdr:rowOff>
    </xdr:from>
    <xdr:to>
      <xdr:col>116</xdr:col>
      <xdr:colOff>63500</xdr:colOff>
      <xdr:row>62</xdr:row>
      <xdr:rowOff>95555</xdr:rowOff>
    </xdr:to>
    <xdr:cxnSp macro="">
      <xdr:nvCxnSpPr>
        <xdr:cNvPr id="559" name="直線コネクタ 558"/>
        <xdr:cNvCxnSpPr/>
      </xdr:nvCxnSpPr>
      <xdr:spPr>
        <a:xfrm flipV="1">
          <a:off x="21323300" y="1071951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70358</xdr:rowOff>
    </xdr:from>
    <xdr:to>
      <xdr:col>107</xdr:col>
      <xdr:colOff>101600</xdr:colOff>
      <xdr:row>63</xdr:row>
      <xdr:rowOff>508</xdr:rowOff>
    </xdr:to>
    <xdr:sp macro="" textlink="">
      <xdr:nvSpPr>
        <xdr:cNvPr id="560" name="楕円 559"/>
        <xdr:cNvSpPr/>
      </xdr:nvSpPr>
      <xdr:spPr>
        <a:xfrm>
          <a:off x="20383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95555</xdr:rowOff>
    </xdr:from>
    <xdr:to>
      <xdr:col>111</xdr:col>
      <xdr:colOff>177800</xdr:colOff>
      <xdr:row>62</xdr:row>
      <xdr:rowOff>121158</xdr:rowOff>
    </xdr:to>
    <xdr:cxnSp macro="">
      <xdr:nvCxnSpPr>
        <xdr:cNvPr id="561" name="直線コネクタ 560"/>
        <xdr:cNvCxnSpPr/>
      </xdr:nvCxnSpPr>
      <xdr:spPr>
        <a:xfrm flipV="1">
          <a:off x="20434300" y="1072545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562" name="楕円 561"/>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121158</xdr:rowOff>
    </xdr:to>
    <xdr:cxnSp macro="">
      <xdr:nvCxnSpPr>
        <xdr:cNvPr id="563" name="直線コネクタ 562"/>
        <xdr:cNvCxnSpPr/>
      </xdr:nvCxnSpPr>
      <xdr:spPr>
        <a:xfrm>
          <a:off x="19545300" y="1074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64"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65"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66"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162882</xdr:rowOff>
    </xdr:from>
    <xdr:ext cx="469744" cy="259045"/>
    <xdr:sp macro="" textlink="">
      <xdr:nvSpPr>
        <xdr:cNvPr id="567" name="n_1mainValue【学校施設】&#10;一人当たり面積"/>
        <xdr:cNvSpPr txBox="1"/>
      </xdr:nvSpPr>
      <xdr:spPr>
        <a:xfrm>
          <a:off x="21075727" y="104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17035</xdr:rowOff>
    </xdr:from>
    <xdr:ext cx="469744" cy="259045"/>
    <xdr:sp macro="" textlink="">
      <xdr:nvSpPr>
        <xdr:cNvPr id="568" name="n_2mainValue【学校施設】&#10;一人当たり面積"/>
        <xdr:cNvSpPr txBox="1"/>
      </xdr:nvSpPr>
      <xdr:spPr>
        <a:xfrm>
          <a:off x="201994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14749</xdr:rowOff>
    </xdr:from>
    <xdr:ext cx="469744" cy="259045"/>
    <xdr:sp macro="" textlink="">
      <xdr:nvSpPr>
        <xdr:cNvPr id="569" name="n_3mainValue【学校施設】&#10;一人当たり面積"/>
        <xdr:cNvSpPr txBox="1"/>
      </xdr:nvSpPr>
      <xdr:spPr>
        <a:xfrm>
          <a:off x="19310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2" name="フローチャート: 判断 601"/>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03" name="フローチャート: 判断 602"/>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04" name="フローチャート: 判断 603"/>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47716</xdr:rowOff>
    </xdr:from>
    <xdr:to>
      <xdr:col>85</xdr:col>
      <xdr:colOff>177800</xdr:colOff>
      <xdr:row>84</xdr:row>
      <xdr:rowOff>149316</xdr:rowOff>
    </xdr:to>
    <xdr:sp macro="" textlink="">
      <xdr:nvSpPr>
        <xdr:cNvPr id="610" name="楕円 609"/>
        <xdr:cNvSpPr/>
      </xdr:nvSpPr>
      <xdr:spPr>
        <a:xfrm>
          <a:off x="16268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26143</xdr:rowOff>
    </xdr:from>
    <xdr:ext cx="405111" cy="259045"/>
    <xdr:sp macro="" textlink="">
      <xdr:nvSpPr>
        <xdr:cNvPr id="611" name="【児童館】&#10;有形固定資産減価償却率該当値テキスト"/>
        <xdr:cNvSpPr txBox="1"/>
      </xdr:nvSpPr>
      <xdr:spPr>
        <a:xfrm>
          <a:off x="16357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99968</xdr:rowOff>
    </xdr:from>
    <xdr:to>
      <xdr:col>81</xdr:col>
      <xdr:colOff>101600</xdr:colOff>
      <xdr:row>85</xdr:row>
      <xdr:rowOff>30118</xdr:rowOff>
    </xdr:to>
    <xdr:sp macro="" textlink="">
      <xdr:nvSpPr>
        <xdr:cNvPr id="612" name="楕円 611"/>
        <xdr:cNvSpPr/>
      </xdr:nvSpPr>
      <xdr:spPr>
        <a:xfrm>
          <a:off x="15430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98516</xdr:rowOff>
    </xdr:from>
    <xdr:to>
      <xdr:col>85</xdr:col>
      <xdr:colOff>127000</xdr:colOff>
      <xdr:row>84</xdr:row>
      <xdr:rowOff>150768</xdr:rowOff>
    </xdr:to>
    <xdr:cxnSp macro="">
      <xdr:nvCxnSpPr>
        <xdr:cNvPr id="613" name="直線コネクタ 612"/>
        <xdr:cNvCxnSpPr/>
      </xdr:nvCxnSpPr>
      <xdr:spPr>
        <a:xfrm flipV="1">
          <a:off x="15481300" y="1450031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150586</xdr:rowOff>
    </xdr:from>
    <xdr:to>
      <xdr:col>76</xdr:col>
      <xdr:colOff>165100</xdr:colOff>
      <xdr:row>85</xdr:row>
      <xdr:rowOff>80736</xdr:rowOff>
    </xdr:to>
    <xdr:sp macro="" textlink="">
      <xdr:nvSpPr>
        <xdr:cNvPr id="614" name="楕円 613"/>
        <xdr:cNvSpPr/>
      </xdr:nvSpPr>
      <xdr:spPr>
        <a:xfrm>
          <a:off x="14541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150768</xdr:rowOff>
    </xdr:from>
    <xdr:to>
      <xdr:col>81</xdr:col>
      <xdr:colOff>50800</xdr:colOff>
      <xdr:row>85</xdr:row>
      <xdr:rowOff>29936</xdr:rowOff>
    </xdr:to>
    <xdr:cxnSp macro="">
      <xdr:nvCxnSpPr>
        <xdr:cNvPr id="615" name="直線コネクタ 614"/>
        <xdr:cNvCxnSpPr/>
      </xdr:nvCxnSpPr>
      <xdr:spPr>
        <a:xfrm flipV="1">
          <a:off x="14592300" y="1455256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29755</xdr:rowOff>
    </xdr:from>
    <xdr:to>
      <xdr:col>72</xdr:col>
      <xdr:colOff>38100</xdr:colOff>
      <xdr:row>85</xdr:row>
      <xdr:rowOff>131355</xdr:rowOff>
    </xdr:to>
    <xdr:sp macro="" textlink="">
      <xdr:nvSpPr>
        <xdr:cNvPr id="616" name="楕円 615"/>
        <xdr:cNvSpPr/>
      </xdr:nvSpPr>
      <xdr:spPr>
        <a:xfrm>
          <a:off x="13652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29936</xdr:rowOff>
    </xdr:from>
    <xdr:to>
      <xdr:col>76</xdr:col>
      <xdr:colOff>114300</xdr:colOff>
      <xdr:row>85</xdr:row>
      <xdr:rowOff>80555</xdr:rowOff>
    </xdr:to>
    <xdr:cxnSp macro="">
      <xdr:nvCxnSpPr>
        <xdr:cNvPr id="617" name="直線コネクタ 616"/>
        <xdr:cNvCxnSpPr/>
      </xdr:nvCxnSpPr>
      <xdr:spPr>
        <a:xfrm flipV="1">
          <a:off x="13703300" y="1460318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18"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19"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0"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21245</xdr:rowOff>
    </xdr:from>
    <xdr:ext cx="405111" cy="259045"/>
    <xdr:sp macro="" textlink="">
      <xdr:nvSpPr>
        <xdr:cNvPr id="621" name="n_1mainValue【児童館】&#10;有形固定資産減価償却率"/>
        <xdr:cNvSpPr txBox="1"/>
      </xdr:nvSpPr>
      <xdr:spPr>
        <a:xfrm>
          <a:off x="15266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71863</xdr:rowOff>
    </xdr:from>
    <xdr:ext cx="405111" cy="259045"/>
    <xdr:sp macro="" textlink="">
      <xdr:nvSpPr>
        <xdr:cNvPr id="622" name="n_2mainValue【児童館】&#10;有形固定資産減価償却率"/>
        <xdr:cNvSpPr txBox="1"/>
      </xdr:nvSpPr>
      <xdr:spPr>
        <a:xfrm>
          <a:off x="14389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122482</xdr:rowOff>
    </xdr:from>
    <xdr:ext cx="405111" cy="259045"/>
    <xdr:sp macro="" textlink="">
      <xdr:nvSpPr>
        <xdr:cNvPr id="623" name="n_3mainValue【児童館】&#10;有形固定資産減価償却率"/>
        <xdr:cNvSpPr txBox="1"/>
      </xdr:nvSpPr>
      <xdr:spPr>
        <a:xfrm>
          <a:off x="13500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52" name="フローチャート: 判断 651"/>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135889</xdr:rowOff>
    </xdr:from>
    <xdr:to>
      <xdr:col>107</xdr:col>
      <xdr:colOff>101600</xdr:colOff>
      <xdr:row>82</xdr:row>
      <xdr:rowOff>66039</xdr:rowOff>
    </xdr:to>
    <xdr:sp macro="" textlink="">
      <xdr:nvSpPr>
        <xdr:cNvPr id="653" name="フローチャート: 判断 652"/>
        <xdr:cNvSpPr/>
      </xdr:nvSpPr>
      <xdr:spPr>
        <a:xfrm>
          <a:off x="20383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54" name="フローチャート: 判断 653"/>
        <xdr:cNvSpPr/>
      </xdr:nvSpPr>
      <xdr:spPr>
        <a:xfrm>
          <a:off x="19494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60" name="楕円 659"/>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661" name="【児童館】&#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62" name="楕円 661"/>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663" name="直線コネクタ 662"/>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64" name="楕円 663"/>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665" name="直線コネクタ 664"/>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66" name="楕円 665"/>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67" name="直線コネクタ 666"/>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68" name="n_1aveValue【児童館】&#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82566</xdr:rowOff>
    </xdr:from>
    <xdr:ext cx="469744" cy="259045"/>
    <xdr:sp macro="" textlink="">
      <xdr:nvSpPr>
        <xdr:cNvPr id="669" name="n_2aveValue【児童館】&#10;一人当たり面積"/>
        <xdr:cNvSpPr txBox="1"/>
      </xdr:nvSpPr>
      <xdr:spPr>
        <a:xfrm>
          <a:off x="20199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670" name="n_3ave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671" name="n_1main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72" name="n_2main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73" name="n_3main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06" name="フローチャート: 判断 705"/>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07" name="フローチャート: 判断 706"/>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08" name="フローチャート: 判断 707"/>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131536</xdr:rowOff>
    </xdr:from>
    <xdr:to>
      <xdr:col>85</xdr:col>
      <xdr:colOff>177800</xdr:colOff>
      <xdr:row>101</xdr:row>
      <xdr:rowOff>61686</xdr:rowOff>
    </xdr:to>
    <xdr:sp macro="" textlink="">
      <xdr:nvSpPr>
        <xdr:cNvPr id="714" name="楕円 713"/>
        <xdr:cNvSpPr/>
      </xdr:nvSpPr>
      <xdr:spPr>
        <a:xfrm>
          <a:off x="162687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154413</xdr:rowOff>
    </xdr:from>
    <xdr:ext cx="405111" cy="259045"/>
    <xdr:sp macro="" textlink="">
      <xdr:nvSpPr>
        <xdr:cNvPr id="715" name="【公民館】&#10;有形固定資産減価償却率該当値テキスト"/>
        <xdr:cNvSpPr txBox="1"/>
      </xdr:nvSpPr>
      <xdr:spPr>
        <a:xfrm>
          <a:off x="16357600" y="171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716" name="楕円 715"/>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10886</xdr:rowOff>
    </xdr:from>
    <xdr:to>
      <xdr:col>85</xdr:col>
      <xdr:colOff>127000</xdr:colOff>
      <xdr:row>101</xdr:row>
      <xdr:rowOff>51707</xdr:rowOff>
    </xdr:to>
    <xdr:cxnSp macro="">
      <xdr:nvCxnSpPr>
        <xdr:cNvPr id="717" name="直線コネクタ 716"/>
        <xdr:cNvCxnSpPr/>
      </xdr:nvCxnSpPr>
      <xdr:spPr>
        <a:xfrm flipV="1">
          <a:off x="15481300" y="1732733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41729</xdr:rowOff>
    </xdr:from>
    <xdr:to>
      <xdr:col>76</xdr:col>
      <xdr:colOff>165100</xdr:colOff>
      <xdr:row>101</xdr:row>
      <xdr:rowOff>143329</xdr:rowOff>
    </xdr:to>
    <xdr:sp macro="" textlink="">
      <xdr:nvSpPr>
        <xdr:cNvPr id="718" name="楕円 717"/>
        <xdr:cNvSpPr/>
      </xdr:nvSpPr>
      <xdr:spPr>
        <a:xfrm>
          <a:off x="14541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51707</xdr:rowOff>
    </xdr:from>
    <xdr:to>
      <xdr:col>81</xdr:col>
      <xdr:colOff>50800</xdr:colOff>
      <xdr:row>101</xdr:row>
      <xdr:rowOff>92529</xdr:rowOff>
    </xdr:to>
    <xdr:cxnSp macro="">
      <xdr:nvCxnSpPr>
        <xdr:cNvPr id="719" name="直線コネクタ 718"/>
        <xdr:cNvCxnSpPr/>
      </xdr:nvCxnSpPr>
      <xdr:spPr>
        <a:xfrm flipV="1">
          <a:off x="14592300" y="1736815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720" name="楕円 719"/>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92529</xdr:rowOff>
    </xdr:from>
    <xdr:to>
      <xdr:col>76</xdr:col>
      <xdr:colOff>114300</xdr:colOff>
      <xdr:row>101</xdr:row>
      <xdr:rowOff>133350</xdr:rowOff>
    </xdr:to>
    <xdr:cxnSp macro="">
      <xdr:nvCxnSpPr>
        <xdr:cNvPr id="721" name="直線コネクタ 720"/>
        <xdr:cNvCxnSpPr/>
      </xdr:nvCxnSpPr>
      <xdr:spPr>
        <a:xfrm flipV="1">
          <a:off x="13703300" y="174089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22"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23"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24"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725" name="n_1mainValue【公民館】&#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159856</xdr:rowOff>
    </xdr:from>
    <xdr:ext cx="405111" cy="259045"/>
    <xdr:sp macro="" textlink="">
      <xdr:nvSpPr>
        <xdr:cNvPr id="726" name="n_2mainValue【公民館】&#10;有形固定資産減価償却率"/>
        <xdr:cNvSpPr txBox="1"/>
      </xdr:nvSpPr>
      <xdr:spPr>
        <a:xfrm>
          <a:off x="14389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727"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6"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154939</xdr:rowOff>
    </xdr:from>
    <xdr:to>
      <xdr:col>112</xdr:col>
      <xdr:colOff>38100</xdr:colOff>
      <xdr:row>106</xdr:row>
      <xdr:rowOff>85089</xdr:rowOff>
    </xdr:to>
    <xdr:sp macro="" textlink="">
      <xdr:nvSpPr>
        <xdr:cNvPr id="758" name="フローチャート: 判断 757"/>
        <xdr:cNvSpPr/>
      </xdr:nvSpPr>
      <xdr:spPr>
        <a:xfrm>
          <a:off x="212725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759" name="フローチャート: 判断 758"/>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60" name="フローチャート: 判断 759"/>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766" name="楕円 765"/>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767"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768" name="楕円 767"/>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99061</xdr:rowOff>
    </xdr:to>
    <xdr:cxnSp macro="">
      <xdr:nvCxnSpPr>
        <xdr:cNvPr id="769" name="直線コネクタ 768"/>
        <xdr:cNvCxnSpPr/>
      </xdr:nvCxnSpPr>
      <xdr:spPr>
        <a:xfrm>
          <a:off x="21323300" y="1844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770" name="楕円 769"/>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99061</xdr:rowOff>
    </xdr:to>
    <xdr:cxnSp macro="">
      <xdr:nvCxnSpPr>
        <xdr:cNvPr id="771" name="直線コネクタ 770"/>
        <xdr:cNvCxnSpPr/>
      </xdr:nvCxnSpPr>
      <xdr:spPr>
        <a:xfrm>
          <a:off x="20434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772" name="楕円 771"/>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99061</xdr:rowOff>
    </xdr:to>
    <xdr:cxnSp macro="">
      <xdr:nvCxnSpPr>
        <xdr:cNvPr id="773" name="直線コネクタ 772"/>
        <xdr:cNvCxnSpPr/>
      </xdr:nvCxnSpPr>
      <xdr:spPr>
        <a:xfrm>
          <a:off x="19545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101616</xdr:rowOff>
    </xdr:from>
    <xdr:ext cx="469744" cy="259045"/>
    <xdr:sp macro="" textlink="">
      <xdr:nvSpPr>
        <xdr:cNvPr id="774" name="n_1aveValue【公民館】&#10;一人当たり面積"/>
        <xdr:cNvSpPr txBox="1"/>
      </xdr:nvSpPr>
      <xdr:spPr>
        <a:xfrm>
          <a:off x="21075727"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775" name="n_2aveValue【公民館】&#10;一人当たり面積"/>
        <xdr:cNvSpPr txBox="1"/>
      </xdr:nvSpPr>
      <xdr:spPr>
        <a:xfrm>
          <a:off x="20199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76" name="n_3ave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777" name="n_1mainValue【公民館】&#10;一人当たり面積"/>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778" name="n_2mainValue【公民館】&#10;一人当たり面積"/>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779" name="n_3mainValue【公民館】&#10;一人当たり面積"/>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年度の各施設における有形固定資産減価償却率は、類似団体内平均値と比べ概ね高い傾向にあり、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人当たりの延長・面積は少ない傾向にある。特に、「公営住宅」「認定こども園・幼稚園・保育所」「公民館」については、有形固定資産減価償却率が類似団体と比較し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ポイント以上も高い状況にあるため、今後の財政状況をふまえ、施設の適切な維持管理を行っていく必要がある。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50,420
50,155
74.95
18,780,200
18,440,634
110,907
9,048,805
12,025,542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72" name="楕円 71"/>
        <xdr:cNvSpPr/>
      </xdr:nvSpPr>
      <xdr:spPr>
        <a:xfrm>
          <a:off x="4584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72770</xdr:rowOff>
    </xdr:from>
    <xdr:ext cx="405111" cy="259045"/>
    <xdr:sp macro="" textlink="">
      <xdr:nvSpPr>
        <xdr:cNvPr id="73" name="【図書館】&#10;有形固定資産減価償却率該当値テキスト"/>
        <xdr:cNvSpPr txBox="1"/>
      </xdr:nvSpPr>
      <xdr:spPr>
        <a:xfrm>
          <a:off x="4673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100693</xdr:rowOff>
    </xdr:from>
    <xdr:to>
      <xdr:col>24</xdr:col>
      <xdr:colOff>63500</xdr:colOff>
      <xdr:row>36</xdr:row>
      <xdr:rowOff>141514</xdr:rowOff>
    </xdr:to>
    <xdr:cxnSp macro="">
      <xdr:nvCxnSpPr>
        <xdr:cNvPr id="75" name="直線コネクタ 74"/>
        <xdr:cNvCxnSpPr/>
      </xdr:nvCxnSpPr>
      <xdr:spPr>
        <a:xfrm flipV="1">
          <a:off x="3797300" y="62728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131536</xdr:rowOff>
    </xdr:from>
    <xdr:to>
      <xdr:col>15</xdr:col>
      <xdr:colOff>101600</xdr:colOff>
      <xdr:row>37</xdr:row>
      <xdr:rowOff>61686</xdr:rowOff>
    </xdr:to>
    <xdr:sp macro="" textlink="">
      <xdr:nvSpPr>
        <xdr:cNvPr id="76" name="楕円 75"/>
        <xdr:cNvSpPr/>
      </xdr:nvSpPr>
      <xdr:spPr>
        <a:xfrm>
          <a:off x="2857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10886</xdr:rowOff>
    </xdr:to>
    <xdr:cxnSp macro="">
      <xdr:nvCxnSpPr>
        <xdr:cNvPr id="77" name="直線コネクタ 76"/>
        <xdr:cNvCxnSpPr/>
      </xdr:nvCxnSpPr>
      <xdr:spPr>
        <a:xfrm flipV="1">
          <a:off x="2908300" y="63137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xdr:rowOff>
    </xdr:from>
    <xdr:to>
      <xdr:col>10</xdr:col>
      <xdr:colOff>165100</xdr:colOff>
      <xdr:row>37</xdr:row>
      <xdr:rowOff>102507</xdr:rowOff>
    </xdr:to>
    <xdr:sp macro="" textlink="">
      <xdr:nvSpPr>
        <xdr:cNvPr id="78" name="楕円 77"/>
        <xdr:cNvSpPr/>
      </xdr:nvSpPr>
      <xdr:spPr>
        <a:xfrm>
          <a:off x="1968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10886</xdr:rowOff>
    </xdr:from>
    <xdr:to>
      <xdr:col>15</xdr:col>
      <xdr:colOff>50800</xdr:colOff>
      <xdr:row>37</xdr:row>
      <xdr:rowOff>51707</xdr:rowOff>
    </xdr:to>
    <xdr:cxnSp macro="">
      <xdr:nvCxnSpPr>
        <xdr:cNvPr id="79" name="直線コネクタ 78"/>
        <xdr:cNvCxnSpPr/>
      </xdr:nvCxnSpPr>
      <xdr:spPr>
        <a:xfrm flipV="1">
          <a:off x="2019300" y="63545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78213</xdr:rowOff>
    </xdr:from>
    <xdr:ext cx="405111" cy="259045"/>
    <xdr:sp macro="" textlink="">
      <xdr:nvSpPr>
        <xdr:cNvPr id="84" name="n_2mainValue【図書館】&#10;有形固定資産減価償却率"/>
        <xdr:cNvSpPr txBox="1"/>
      </xdr:nvSpPr>
      <xdr:spPr>
        <a:xfrm>
          <a:off x="2705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5" name="n_3main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69850</xdr:rowOff>
    </xdr:from>
    <xdr:to>
      <xdr:col>46</xdr:col>
      <xdr:colOff>38100</xdr:colOff>
      <xdr:row>38</xdr:row>
      <xdr:rowOff>0</xdr:rowOff>
    </xdr:to>
    <xdr:sp macro="" textlink="">
      <xdr:nvSpPr>
        <xdr:cNvPr id="117" name="フローチャート: 判断 116"/>
        <xdr:cNvSpPr/>
      </xdr:nvSpPr>
      <xdr:spPr>
        <a:xfrm>
          <a:off x="8699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158750</xdr:rowOff>
    </xdr:from>
    <xdr:to>
      <xdr:col>41</xdr:col>
      <xdr:colOff>101600</xdr:colOff>
      <xdr:row>38</xdr:row>
      <xdr:rowOff>88900</xdr:rowOff>
    </xdr:to>
    <xdr:sp macro="" textlink="">
      <xdr:nvSpPr>
        <xdr:cNvPr id="118" name="フローチャート: 判断 117"/>
        <xdr:cNvSpPr/>
      </xdr:nvSpPr>
      <xdr:spPr>
        <a:xfrm>
          <a:off x="781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4" name="楕円 12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5"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26" name="楕円 12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44450</xdr:rowOff>
    </xdr:from>
    <xdr:to>
      <xdr:col>55</xdr:col>
      <xdr:colOff>0</xdr:colOff>
      <xdr:row>39</xdr:row>
      <xdr:rowOff>44450</xdr:rowOff>
    </xdr:to>
    <xdr:cxnSp macro="">
      <xdr:nvCxnSpPr>
        <xdr:cNvPr id="127" name="直線コネクタ 12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28" name="楕円 12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29" name="直線コネクタ 12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165100</xdr:rowOff>
    </xdr:from>
    <xdr:to>
      <xdr:col>41</xdr:col>
      <xdr:colOff>101600</xdr:colOff>
      <xdr:row>39</xdr:row>
      <xdr:rowOff>95250</xdr:rowOff>
    </xdr:to>
    <xdr:sp macro="" textlink="">
      <xdr:nvSpPr>
        <xdr:cNvPr id="130" name="楕円 12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44450</xdr:rowOff>
    </xdr:to>
    <xdr:cxnSp macro="">
      <xdr:nvCxnSpPr>
        <xdr:cNvPr id="131" name="直線コネクタ 13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33" name="n_2aveValue【図書館】&#10;一人当たり面積"/>
        <xdr:cNvSpPr txBox="1"/>
      </xdr:nvSpPr>
      <xdr:spPr>
        <a:xfrm>
          <a:off x="8515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34" name="n_3aveValue【図書館】&#10;一人当たり面積"/>
        <xdr:cNvSpPr txBox="1"/>
      </xdr:nvSpPr>
      <xdr:spPr>
        <a:xfrm>
          <a:off x="7626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86377</xdr:rowOff>
    </xdr:from>
    <xdr:ext cx="469744" cy="259045"/>
    <xdr:sp macro="" textlink="">
      <xdr:nvSpPr>
        <xdr:cNvPr id="135" name="n_1mainValue【図書館】&#10;一人当たり面積"/>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136" name="n_2mainValue【図書館】&#10;一人当たり面積"/>
        <xdr:cNvSpPr txBox="1"/>
      </xdr:nvSpPr>
      <xdr:spPr>
        <a:xfrm>
          <a:off x="8515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7" name="n_3mainValue【図書館】&#10;一人当たり面積"/>
        <xdr:cNvSpPr txBox="1"/>
      </xdr:nvSpPr>
      <xdr:spPr>
        <a:xfrm>
          <a:off x="7626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0" name="フローチャート: 判断 16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1" name="フローチャート: 判断 17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7" name="楕円 176"/>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78" name="【体育館・プー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79" name="楕円 178"/>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34290</xdr:rowOff>
    </xdr:to>
    <xdr:cxnSp macro="">
      <xdr:nvCxnSpPr>
        <xdr:cNvPr id="180" name="直線コネクタ 179"/>
        <xdr:cNvCxnSpPr/>
      </xdr:nvCxnSpPr>
      <xdr:spPr>
        <a:xfrm flipV="1">
          <a:off x="3797300" y="102736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楕円 180"/>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83820</xdr:rowOff>
    </xdr:to>
    <xdr:cxnSp macro="">
      <xdr:nvCxnSpPr>
        <xdr:cNvPr id="182" name="直線コネクタ 181"/>
        <xdr:cNvCxnSpPr/>
      </xdr:nvCxnSpPr>
      <xdr:spPr>
        <a:xfrm flipV="1">
          <a:off x="2908300" y="10321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83" name="楕円 182"/>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133350</xdr:rowOff>
    </xdr:to>
    <xdr:cxnSp macro="">
      <xdr:nvCxnSpPr>
        <xdr:cNvPr id="184" name="直線コネクタ 183"/>
        <xdr:cNvCxnSpPr/>
      </xdr:nvCxnSpPr>
      <xdr:spPr>
        <a:xfrm flipV="1">
          <a:off x="2019300" y="10370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5"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6"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7"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188" name="n_1main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89" name="n_2main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190" name="n_3mainValue【体育館・プール】&#10;有形固定資産減価償却率"/>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90170</xdr:rowOff>
    </xdr:from>
    <xdr:to>
      <xdr:col>50</xdr:col>
      <xdr:colOff>165100</xdr:colOff>
      <xdr:row>61</xdr:row>
      <xdr:rowOff>20320</xdr:rowOff>
    </xdr:to>
    <xdr:sp macro="" textlink="">
      <xdr:nvSpPr>
        <xdr:cNvPr id="221" name="フローチャート: 判断 220"/>
        <xdr:cNvSpPr/>
      </xdr:nvSpPr>
      <xdr:spPr>
        <a:xfrm>
          <a:off x="9588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63500</xdr:rowOff>
    </xdr:from>
    <xdr:to>
      <xdr:col>46</xdr:col>
      <xdr:colOff>38100</xdr:colOff>
      <xdr:row>60</xdr:row>
      <xdr:rowOff>165100</xdr:rowOff>
    </xdr:to>
    <xdr:sp macro="" textlink="">
      <xdr:nvSpPr>
        <xdr:cNvPr id="222" name="フローチャート: 判断 221"/>
        <xdr:cNvSpPr/>
      </xdr:nvSpPr>
      <xdr:spPr>
        <a:xfrm>
          <a:off x="8699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23" name="フローチャート: 判断 222"/>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29" name="楕円 228"/>
        <xdr:cNvSpPr/>
      </xdr:nvSpPr>
      <xdr:spPr>
        <a:xfrm>
          <a:off x="10426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140987</xdr:rowOff>
    </xdr:from>
    <xdr:ext cx="469744" cy="259045"/>
    <xdr:sp macro="" textlink="">
      <xdr:nvSpPr>
        <xdr:cNvPr id="230" name="【体育館・プール】&#10;一人当たり面積該当値テキスト"/>
        <xdr:cNvSpPr txBox="1"/>
      </xdr:nvSpPr>
      <xdr:spPr>
        <a:xfrm>
          <a:off x="1051560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31" name="楕円 230"/>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41910</xdr:rowOff>
    </xdr:from>
    <xdr:to>
      <xdr:col>55</xdr:col>
      <xdr:colOff>0</xdr:colOff>
      <xdr:row>62</xdr:row>
      <xdr:rowOff>41910</xdr:rowOff>
    </xdr:to>
    <xdr:cxnSp macro="">
      <xdr:nvCxnSpPr>
        <xdr:cNvPr id="232" name="直線コネクタ 231"/>
        <xdr:cNvCxnSpPr/>
      </xdr:nvCxnSpPr>
      <xdr:spPr>
        <a:xfrm>
          <a:off x="9639300" y="10671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3" name="楕円 232"/>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41910</xdr:rowOff>
    </xdr:to>
    <xdr:cxnSp macro="">
      <xdr:nvCxnSpPr>
        <xdr:cNvPr id="234" name="直線コネクタ 233"/>
        <xdr:cNvCxnSpPr/>
      </xdr:nvCxnSpPr>
      <xdr:spPr>
        <a:xfrm>
          <a:off x="8750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35" name="楕円 234"/>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41910</xdr:rowOff>
    </xdr:to>
    <xdr:cxnSp macro="">
      <xdr:nvCxnSpPr>
        <xdr:cNvPr id="236" name="直線コネクタ 235"/>
        <xdr:cNvCxnSpPr/>
      </xdr:nvCxnSpPr>
      <xdr:spPr>
        <a:xfrm>
          <a:off x="7861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36847</xdr:rowOff>
    </xdr:from>
    <xdr:ext cx="469744" cy="259045"/>
    <xdr:sp macro="" textlink="">
      <xdr:nvSpPr>
        <xdr:cNvPr id="237" name="n_1aveValue【体育館・プール】&#10;一人当たり面積"/>
        <xdr:cNvSpPr txBox="1"/>
      </xdr:nvSpPr>
      <xdr:spPr>
        <a:xfrm>
          <a:off x="9391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238" name="n_2aveValue【体育館・プール】&#10;一人当たり面積"/>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39"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83837</xdr:rowOff>
    </xdr:from>
    <xdr:ext cx="469744" cy="259045"/>
    <xdr:sp macro="" textlink="">
      <xdr:nvSpPr>
        <xdr:cNvPr id="240" name="n_1mainValue【体育館・プール】&#10;一人当たり面積"/>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1" name="n_2main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42" name="n_3mainValue【体育館・プール】&#10;一人当たり面積"/>
        <xdr:cNvSpPr txBox="1"/>
      </xdr:nvSpPr>
      <xdr:spPr>
        <a:xfrm>
          <a:off x="7626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284" name="直線コネクタ 283"/>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285"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286" name="直線コネクタ 285"/>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287"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288" name="直線コネクタ 287"/>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289"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290" name="フローチャート: 判断 289"/>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91" name="フローチャート: 判断 290"/>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92" name="フローチャート: 判断 291"/>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93" name="フローチャート: 判断 292"/>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164193</xdr:rowOff>
    </xdr:from>
    <xdr:to>
      <xdr:col>24</xdr:col>
      <xdr:colOff>114300</xdr:colOff>
      <xdr:row>103</xdr:row>
      <xdr:rowOff>94343</xdr:rowOff>
    </xdr:to>
    <xdr:sp macro="" textlink="">
      <xdr:nvSpPr>
        <xdr:cNvPr id="299" name="楕円 298"/>
        <xdr:cNvSpPr/>
      </xdr:nvSpPr>
      <xdr:spPr>
        <a:xfrm>
          <a:off x="4584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15620</xdr:rowOff>
    </xdr:from>
    <xdr:ext cx="405111" cy="259045"/>
    <xdr:sp macro="" textlink="">
      <xdr:nvSpPr>
        <xdr:cNvPr id="300" name="【市民会館】&#10;有形固定資産減価償却率該当値テキスト"/>
        <xdr:cNvSpPr txBox="1"/>
      </xdr:nvSpPr>
      <xdr:spPr>
        <a:xfrm>
          <a:off x="4673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301" name="楕円 300"/>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43543</xdr:rowOff>
    </xdr:from>
    <xdr:to>
      <xdr:col>24</xdr:col>
      <xdr:colOff>63500</xdr:colOff>
      <xdr:row>103</xdr:row>
      <xdr:rowOff>84364</xdr:rowOff>
    </xdr:to>
    <xdr:cxnSp macro="">
      <xdr:nvCxnSpPr>
        <xdr:cNvPr id="302" name="直線コネクタ 301"/>
        <xdr:cNvCxnSpPr/>
      </xdr:nvCxnSpPr>
      <xdr:spPr>
        <a:xfrm flipV="1">
          <a:off x="3797300" y="177028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74386</xdr:rowOff>
    </xdr:from>
    <xdr:to>
      <xdr:col>15</xdr:col>
      <xdr:colOff>101600</xdr:colOff>
      <xdr:row>104</xdr:row>
      <xdr:rowOff>4536</xdr:rowOff>
    </xdr:to>
    <xdr:sp macro="" textlink="">
      <xdr:nvSpPr>
        <xdr:cNvPr id="303" name="楕円 302"/>
        <xdr:cNvSpPr/>
      </xdr:nvSpPr>
      <xdr:spPr>
        <a:xfrm>
          <a:off x="2857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125186</xdr:rowOff>
    </xdr:to>
    <xdr:cxnSp macro="">
      <xdr:nvCxnSpPr>
        <xdr:cNvPr id="304" name="直線コネクタ 303"/>
        <xdr:cNvCxnSpPr/>
      </xdr:nvCxnSpPr>
      <xdr:spPr>
        <a:xfrm flipV="1">
          <a:off x="2908300" y="177437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115207</xdr:rowOff>
    </xdr:from>
    <xdr:to>
      <xdr:col>10</xdr:col>
      <xdr:colOff>165100</xdr:colOff>
      <xdr:row>104</xdr:row>
      <xdr:rowOff>45357</xdr:rowOff>
    </xdr:to>
    <xdr:sp macro="" textlink="">
      <xdr:nvSpPr>
        <xdr:cNvPr id="305" name="楕円 304"/>
        <xdr:cNvSpPr/>
      </xdr:nvSpPr>
      <xdr:spPr>
        <a:xfrm>
          <a:off x="1968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103</xdr:row>
      <xdr:rowOff>166007</xdr:rowOff>
    </xdr:to>
    <xdr:cxnSp macro="">
      <xdr:nvCxnSpPr>
        <xdr:cNvPr id="306" name="直線コネクタ 305"/>
        <xdr:cNvCxnSpPr/>
      </xdr:nvCxnSpPr>
      <xdr:spPr>
        <a:xfrm flipV="1">
          <a:off x="2019300" y="177845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07"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08"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09" name="n_3aveValue【市民会館】&#10;有形固定資産減価償却率"/>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151691</xdr:rowOff>
    </xdr:from>
    <xdr:ext cx="405111" cy="259045"/>
    <xdr:sp macro="" textlink="">
      <xdr:nvSpPr>
        <xdr:cNvPr id="310" name="n_1mainValue【市民会館】&#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21063</xdr:rowOff>
    </xdr:from>
    <xdr:ext cx="405111" cy="259045"/>
    <xdr:sp macro="" textlink="">
      <xdr:nvSpPr>
        <xdr:cNvPr id="311" name="n_2mainValue【市民会館】&#10;有形固定資産減価償却率"/>
        <xdr:cNvSpPr txBox="1"/>
      </xdr:nvSpPr>
      <xdr:spPr>
        <a:xfrm>
          <a:off x="2705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61884</xdr:rowOff>
    </xdr:from>
    <xdr:ext cx="405111" cy="259045"/>
    <xdr:sp macro="" textlink="">
      <xdr:nvSpPr>
        <xdr:cNvPr id="312" name="n_3mainValue【市民会館】&#10;有形固定資産減価償却率"/>
        <xdr:cNvSpPr txBox="1"/>
      </xdr:nvSpPr>
      <xdr:spPr>
        <a:xfrm>
          <a:off x="1816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36" name="直線コネクタ 335"/>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37"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38" name="直線コネクタ 337"/>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39"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0" name="直線コネクタ 339"/>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41"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42" name="フローチャート: 判断 341"/>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43" name="フローチャート: 判断 342"/>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344" name="フローチャート: 判断 343"/>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63500</xdr:rowOff>
    </xdr:from>
    <xdr:to>
      <xdr:col>41</xdr:col>
      <xdr:colOff>101600</xdr:colOff>
      <xdr:row>105</xdr:row>
      <xdr:rowOff>165100</xdr:rowOff>
    </xdr:to>
    <xdr:sp macro="" textlink="">
      <xdr:nvSpPr>
        <xdr:cNvPr id="345" name="フローチャート: 判断 344"/>
        <xdr:cNvSpPr/>
      </xdr:nvSpPr>
      <xdr:spPr>
        <a:xfrm>
          <a:off x="7810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351" name="楕円 350"/>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120666</xdr:rowOff>
    </xdr:from>
    <xdr:ext cx="469744" cy="259045"/>
    <xdr:sp macro="" textlink="">
      <xdr:nvSpPr>
        <xdr:cNvPr id="352" name="【市民会館】&#10;一人当たり面積該当値テキスト"/>
        <xdr:cNvSpPr txBox="1"/>
      </xdr:nvSpPr>
      <xdr:spPr>
        <a:xfrm>
          <a:off x="10515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97789</xdr:rowOff>
    </xdr:from>
    <xdr:to>
      <xdr:col>50</xdr:col>
      <xdr:colOff>165100</xdr:colOff>
      <xdr:row>106</xdr:row>
      <xdr:rowOff>27939</xdr:rowOff>
    </xdr:to>
    <xdr:sp macro="" textlink="">
      <xdr:nvSpPr>
        <xdr:cNvPr id="353" name="楕円 352"/>
        <xdr:cNvSpPr/>
      </xdr:nvSpPr>
      <xdr:spPr>
        <a:xfrm>
          <a:off x="958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105</xdr:row>
      <xdr:rowOff>148589</xdr:rowOff>
    </xdr:to>
    <xdr:cxnSp macro="">
      <xdr:nvCxnSpPr>
        <xdr:cNvPr id="354" name="直線コネクタ 353"/>
        <xdr:cNvCxnSpPr/>
      </xdr:nvCxnSpPr>
      <xdr:spPr>
        <a:xfrm>
          <a:off x="9639300" y="18150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355" name="楕円 354"/>
        <xdr:cNvSpPr/>
      </xdr:nvSpPr>
      <xdr:spPr>
        <a:xfrm>
          <a:off x="8699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148589</xdr:rowOff>
    </xdr:from>
    <xdr:to>
      <xdr:col>50</xdr:col>
      <xdr:colOff>114300</xdr:colOff>
      <xdr:row>105</xdr:row>
      <xdr:rowOff>152400</xdr:rowOff>
    </xdr:to>
    <xdr:cxnSp macro="">
      <xdr:nvCxnSpPr>
        <xdr:cNvPr id="356" name="直線コネクタ 355"/>
        <xdr:cNvCxnSpPr/>
      </xdr:nvCxnSpPr>
      <xdr:spPr>
        <a:xfrm flipV="1">
          <a:off x="8750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101600</xdr:rowOff>
    </xdr:from>
    <xdr:to>
      <xdr:col>41</xdr:col>
      <xdr:colOff>101600</xdr:colOff>
      <xdr:row>106</xdr:row>
      <xdr:rowOff>31750</xdr:rowOff>
    </xdr:to>
    <xdr:sp macro="" textlink="">
      <xdr:nvSpPr>
        <xdr:cNvPr id="357" name="楕円 356"/>
        <xdr:cNvSpPr/>
      </xdr:nvSpPr>
      <xdr:spPr>
        <a:xfrm>
          <a:off x="781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152400</xdr:rowOff>
    </xdr:from>
    <xdr:to>
      <xdr:col>45</xdr:col>
      <xdr:colOff>177800</xdr:colOff>
      <xdr:row>105</xdr:row>
      <xdr:rowOff>152400</xdr:rowOff>
    </xdr:to>
    <xdr:cxnSp macro="">
      <xdr:nvCxnSpPr>
        <xdr:cNvPr id="358" name="直線コネクタ 357"/>
        <xdr:cNvCxnSpPr/>
      </xdr:nvCxnSpPr>
      <xdr:spPr>
        <a:xfrm>
          <a:off x="7861300" y="1815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359"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360"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10177</xdr:rowOff>
    </xdr:from>
    <xdr:ext cx="469744" cy="259045"/>
    <xdr:sp macro="" textlink="">
      <xdr:nvSpPr>
        <xdr:cNvPr id="361" name="n_3aveValue【市民会館】&#10;一人当たり面積"/>
        <xdr:cNvSpPr txBox="1"/>
      </xdr:nvSpPr>
      <xdr:spPr>
        <a:xfrm>
          <a:off x="7626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19066</xdr:rowOff>
    </xdr:from>
    <xdr:ext cx="469744" cy="259045"/>
    <xdr:sp macro="" textlink="">
      <xdr:nvSpPr>
        <xdr:cNvPr id="362" name="n_1mainValue【市民会館】&#10;一人当たり面積"/>
        <xdr:cNvSpPr txBox="1"/>
      </xdr:nvSpPr>
      <xdr:spPr>
        <a:xfrm>
          <a:off x="9391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22877</xdr:rowOff>
    </xdr:from>
    <xdr:ext cx="469744" cy="259045"/>
    <xdr:sp macro="" textlink="">
      <xdr:nvSpPr>
        <xdr:cNvPr id="363" name="n_2mainValue【市民会館】&#10;一人当たり面積"/>
        <xdr:cNvSpPr txBox="1"/>
      </xdr:nvSpPr>
      <xdr:spPr>
        <a:xfrm>
          <a:off x="8515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22877</xdr:rowOff>
    </xdr:from>
    <xdr:ext cx="469744" cy="259045"/>
    <xdr:sp macro="" textlink="">
      <xdr:nvSpPr>
        <xdr:cNvPr id="364" name="n_3mainValue【市民会館】&#10;一人当たり面積"/>
        <xdr:cNvSpPr txBox="1"/>
      </xdr:nvSpPr>
      <xdr:spPr>
        <a:xfrm>
          <a:off x="7626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90" name="直線コネクタ 389"/>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91"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92" name="直線コネクタ 391"/>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93"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94" name="直線コネクタ 393"/>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395"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96" name="フローチャート: 判断 395"/>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7" name="フローチャート: 判断 396"/>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8" name="フローチャート: 判断 397"/>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9" name="フローチャート: 判断 398"/>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164193</xdr:rowOff>
    </xdr:from>
    <xdr:to>
      <xdr:col>85</xdr:col>
      <xdr:colOff>177800</xdr:colOff>
      <xdr:row>41</xdr:row>
      <xdr:rowOff>94343</xdr:rowOff>
    </xdr:to>
    <xdr:sp macro="" textlink="">
      <xdr:nvSpPr>
        <xdr:cNvPr id="405" name="楕円 404"/>
        <xdr:cNvSpPr/>
      </xdr:nvSpPr>
      <xdr:spPr>
        <a:xfrm>
          <a:off x="162687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142620</xdr:rowOff>
    </xdr:from>
    <xdr:ext cx="405111" cy="259045"/>
    <xdr:sp macro="" textlink="">
      <xdr:nvSpPr>
        <xdr:cNvPr id="406" name="【一般廃棄物処理施設】&#10;有形固定資産減価償却率該当値テキスト"/>
        <xdr:cNvSpPr txBox="1"/>
      </xdr:nvSpPr>
      <xdr:spPr>
        <a:xfrm>
          <a:off x="16357600"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36830</xdr:rowOff>
    </xdr:from>
    <xdr:to>
      <xdr:col>81</xdr:col>
      <xdr:colOff>101600</xdr:colOff>
      <xdr:row>41</xdr:row>
      <xdr:rowOff>138430</xdr:rowOff>
    </xdr:to>
    <xdr:sp macro="" textlink="">
      <xdr:nvSpPr>
        <xdr:cNvPr id="407" name="楕円 406"/>
        <xdr:cNvSpPr/>
      </xdr:nvSpPr>
      <xdr:spPr>
        <a:xfrm>
          <a:off x="1543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43543</xdr:rowOff>
    </xdr:from>
    <xdr:to>
      <xdr:col>85</xdr:col>
      <xdr:colOff>127000</xdr:colOff>
      <xdr:row>41</xdr:row>
      <xdr:rowOff>87630</xdr:rowOff>
    </xdr:to>
    <xdr:cxnSp macro="">
      <xdr:nvCxnSpPr>
        <xdr:cNvPr id="408" name="直線コネクタ 407"/>
        <xdr:cNvCxnSpPr/>
      </xdr:nvCxnSpPr>
      <xdr:spPr>
        <a:xfrm flipV="1">
          <a:off x="15481300" y="70729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80917</xdr:rowOff>
    </xdr:from>
    <xdr:to>
      <xdr:col>76</xdr:col>
      <xdr:colOff>165100</xdr:colOff>
      <xdr:row>42</xdr:row>
      <xdr:rowOff>11067</xdr:rowOff>
    </xdr:to>
    <xdr:sp macro="" textlink="">
      <xdr:nvSpPr>
        <xdr:cNvPr id="409" name="楕円 408"/>
        <xdr:cNvSpPr/>
      </xdr:nvSpPr>
      <xdr:spPr>
        <a:xfrm>
          <a:off x="14541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131717</xdr:rowOff>
    </xdr:to>
    <xdr:cxnSp macro="">
      <xdr:nvCxnSpPr>
        <xdr:cNvPr id="410" name="直線コネクタ 409"/>
        <xdr:cNvCxnSpPr/>
      </xdr:nvCxnSpPr>
      <xdr:spPr>
        <a:xfrm flipV="1">
          <a:off x="14592300" y="71170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11"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12"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13"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129557</xdr:rowOff>
    </xdr:from>
    <xdr:ext cx="405111" cy="259045"/>
    <xdr:sp macro="" textlink="">
      <xdr:nvSpPr>
        <xdr:cNvPr id="414" name="n_1mainValue【一般廃棄物処理施設】&#10;有形固定資産減価償却率"/>
        <xdr:cNvSpPr txBox="1"/>
      </xdr:nvSpPr>
      <xdr:spPr>
        <a:xfrm>
          <a:off x="15266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2194</xdr:rowOff>
    </xdr:from>
    <xdr:ext cx="340478" cy="259045"/>
    <xdr:sp macro="" textlink="">
      <xdr:nvSpPr>
        <xdr:cNvPr id="415" name="n_2mainValue【一般廃棄物処理施設】&#10;有形固定資産減価償却率"/>
        <xdr:cNvSpPr txBox="1"/>
      </xdr:nvSpPr>
      <xdr:spPr>
        <a:xfrm>
          <a:off x="144220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7" name="テキスト ボックス 42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9" name="テキスト ボックス 42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1" name="テキスト ボックス 4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3" name="テキスト ボックス 43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5" name="テキスト ボックス 43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39" name="直線コネクタ 438"/>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4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41" name="直線コネクタ 44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42"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43" name="直線コネクタ 442"/>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44"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45" name="フローチャート: 判断 444"/>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144798</xdr:rowOff>
    </xdr:from>
    <xdr:to>
      <xdr:col>112</xdr:col>
      <xdr:colOff>38100</xdr:colOff>
      <xdr:row>39</xdr:row>
      <xdr:rowOff>74948</xdr:rowOff>
    </xdr:to>
    <xdr:sp macro="" textlink="">
      <xdr:nvSpPr>
        <xdr:cNvPr id="446" name="フローチャート: 判断 445"/>
        <xdr:cNvSpPr/>
      </xdr:nvSpPr>
      <xdr:spPr>
        <a:xfrm>
          <a:off x="21272500" y="665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124308</xdr:rowOff>
    </xdr:from>
    <xdr:to>
      <xdr:col>107</xdr:col>
      <xdr:colOff>101600</xdr:colOff>
      <xdr:row>39</xdr:row>
      <xdr:rowOff>54458</xdr:rowOff>
    </xdr:to>
    <xdr:sp macro="" textlink="">
      <xdr:nvSpPr>
        <xdr:cNvPr id="447" name="フローチャート: 判断 446"/>
        <xdr:cNvSpPr/>
      </xdr:nvSpPr>
      <xdr:spPr>
        <a:xfrm>
          <a:off x="20383500" y="66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11722</xdr:rowOff>
    </xdr:from>
    <xdr:to>
      <xdr:col>102</xdr:col>
      <xdr:colOff>165100</xdr:colOff>
      <xdr:row>39</xdr:row>
      <xdr:rowOff>113322</xdr:rowOff>
    </xdr:to>
    <xdr:sp macro="" textlink="">
      <xdr:nvSpPr>
        <xdr:cNvPr id="448" name="フローチャート: 判断 447"/>
        <xdr:cNvSpPr/>
      </xdr:nvSpPr>
      <xdr:spPr>
        <a:xfrm>
          <a:off x="19494500" y="66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150375</xdr:rowOff>
    </xdr:from>
    <xdr:to>
      <xdr:col>116</xdr:col>
      <xdr:colOff>114300</xdr:colOff>
      <xdr:row>42</xdr:row>
      <xdr:rowOff>80525</xdr:rowOff>
    </xdr:to>
    <xdr:sp macro="" textlink="">
      <xdr:nvSpPr>
        <xdr:cNvPr id="454" name="楕円 453"/>
        <xdr:cNvSpPr/>
      </xdr:nvSpPr>
      <xdr:spPr>
        <a:xfrm>
          <a:off x="22110700" y="71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65302</xdr:rowOff>
    </xdr:from>
    <xdr:ext cx="469744" cy="259045"/>
    <xdr:sp macro="" textlink="">
      <xdr:nvSpPr>
        <xdr:cNvPr id="455" name="【一般廃棄物処理施設】&#10;一人当たり有形固定資産（償却資産）額該当値テキスト"/>
        <xdr:cNvSpPr txBox="1"/>
      </xdr:nvSpPr>
      <xdr:spPr>
        <a:xfrm>
          <a:off x="22199600" y="70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150361</xdr:rowOff>
    </xdr:from>
    <xdr:to>
      <xdr:col>112</xdr:col>
      <xdr:colOff>38100</xdr:colOff>
      <xdr:row>42</xdr:row>
      <xdr:rowOff>80511</xdr:rowOff>
    </xdr:to>
    <xdr:sp macro="" textlink="">
      <xdr:nvSpPr>
        <xdr:cNvPr id="456" name="楕円 455"/>
        <xdr:cNvSpPr/>
      </xdr:nvSpPr>
      <xdr:spPr>
        <a:xfrm>
          <a:off x="21272500" y="71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29711</xdr:rowOff>
    </xdr:from>
    <xdr:to>
      <xdr:col>116</xdr:col>
      <xdr:colOff>63500</xdr:colOff>
      <xdr:row>42</xdr:row>
      <xdr:rowOff>29725</xdr:rowOff>
    </xdr:to>
    <xdr:cxnSp macro="">
      <xdr:nvCxnSpPr>
        <xdr:cNvPr id="457" name="直線コネクタ 456"/>
        <xdr:cNvCxnSpPr/>
      </xdr:nvCxnSpPr>
      <xdr:spPr>
        <a:xfrm>
          <a:off x="21323300" y="7230611"/>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150375</xdr:rowOff>
    </xdr:from>
    <xdr:to>
      <xdr:col>107</xdr:col>
      <xdr:colOff>101600</xdr:colOff>
      <xdr:row>42</xdr:row>
      <xdr:rowOff>80525</xdr:rowOff>
    </xdr:to>
    <xdr:sp macro="" textlink="">
      <xdr:nvSpPr>
        <xdr:cNvPr id="458" name="楕円 457"/>
        <xdr:cNvSpPr/>
      </xdr:nvSpPr>
      <xdr:spPr>
        <a:xfrm>
          <a:off x="20383500" y="71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29711</xdr:rowOff>
    </xdr:from>
    <xdr:to>
      <xdr:col>111</xdr:col>
      <xdr:colOff>177800</xdr:colOff>
      <xdr:row>42</xdr:row>
      <xdr:rowOff>29725</xdr:rowOff>
    </xdr:to>
    <xdr:cxnSp macro="">
      <xdr:nvCxnSpPr>
        <xdr:cNvPr id="459" name="直線コネクタ 458"/>
        <xdr:cNvCxnSpPr/>
      </xdr:nvCxnSpPr>
      <xdr:spPr>
        <a:xfrm flipV="1">
          <a:off x="20434300" y="723061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91475</xdr:rowOff>
    </xdr:from>
    <xdr:ext cx="534377" cy="259045"/>
    <xdr:sp macro="" textlink="">
      <xdr:nvSpPr>
        <xdr:cNvPr id="460" name="n_1aveValue【一般廃棄物処理施設】&#10;一人当たり有形固定資産（償却資産）額"/>
        <xdr:cNvSpPr txBox="1"/>
      </xdr:nvSpPr>
      <xdr:spPr>
        <a:xfrm>
          <a:off x="21043411" y="64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70985</xdr:rowOff>
    </xdr:from>
    <xdr:ext cx="534377" cy="259045"/>
    <xdr:sp macro="" textlink="">
      <xdr:nvSpPr>
        <xdr:cNvPr id="461" name="n_2aveValue【一般廃棄物処理施設】&#10;一人当たり有形固定資産（償却資産）額"/>
        <xdr:cNvSpPr txBox="1"/>
      </xdr:nvSpPr>
      <xdr:spPr>
        <a:xfrm>
          <a:off x="20167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129849</xdr:rowOff>
    </xdr:from>
    <xdr:ext cx="534377" cy="259045"/>
    <xdr:sp macro="" textlink="">
      <xdr:nvSpPr>
        <xdr:cNvPr id="462" name="n_3aveValue【一般廃棄物処理施設】&#10;一人当たり有形固定資産（償却資産）額"/>
        <xdr:cNvSpPr txBox="1"/>
      </xdr:nvSpPr>
      <xdr:spPr>
        <a:xfrm>
          <a:off x="19278111" y="64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71638</xdr:rowOff>
    </xdr:from>
    <xdr:ext cx="469744" cy="259045"/>
    <xdr:sp macro="" textlink="">
      <xdr:nvSpPr>
        <xdr:cNvPr id="463" name="n_1mainValue【一般廃棄物処理施設】&#10;一人当たり有形固定資産（償却資産）額"/>
        <xdr:cNvSpPr txBox="1"/>
      </xdr:nvSpPr>
      <xdr:spPr>
        <a:xfrm>
          <a:off x="21075728" y="72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71652</xdr:rowOff>
    </xdr:from>
    <xdr:ext cx="469744" cy="259045"/>
    <xdr:sp macro="" textlink="">
      <xdr:nvSpPr>
        <xdr:cNvPr id="464" name="n_2mainValue【一般廃棄物処理施設】&#10;一人当たり有形固定資産（償却資産）額"/>
        <xdr:cNvSpPr txBox="1"/>
      </xdr:nvSpPr>
      <xdr:spPr>
        <a:xfrm>
          <a:off x="20199428" y="72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90" name="直線コネクタ 489"/>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1"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2" name="直線コネクタ 491"/>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93"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94" name="直線コネクタ 493"/>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95"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96" name="フローチャート: 判断 495"/>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7" name="フローチャート: 判断 496"/>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8" name="フローチャート: 判断 49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9" name="フローチャート: 判断 498"/>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05" name="楕円 504"/>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06" name="【保健センター・保健所】&#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07" name="楕円 506"/>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508" name="直線コネクタ 507"/>
        <xdr:cNvCxnSpPr/>
      </xdr:nvCxnSpPr>
      <xdr:spPr>
        <a:xfrm flipV="1">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09" name="楕円 508"/>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510" name="直線コネクタ 509"/>
        <xdr:cNvCxnSpPr/>
      </xdr:nvCxnSpPr>
      <xdr:spPr>
        <a:xfrm flipV="1">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11" name="楕円 510"/>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512" name="直線コネクタ 511"/>
        <xdr:cNvCxnSpPr/>
      </xdr:nvCxnSpPr>
      <xdr:spPr>
        <a:xfrm flipV="1">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13"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4"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15"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16"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17" name="n_2main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518" name="n_3mainValue【保健センター・保健所】&#10;有形固定資産減価償却率"/>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40" name="直線コネクタ 539"/>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41"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42" name="直線コネクタ 541"/>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43"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44" name="直線コネクタ 543"/>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45"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46" name="フローチャート: 判断 545"/>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40640</xdr:rowOff>
    </xdr:from>
    <xdr:to>
      <xdr:col>112</xdr:col>
      <xdr:colOff>38100</xdr:colOff>
      <xdr:row>62</xdr:row>
      <xdr:rowOff>142240</xdr:rowOff>
    </xdr:to>
    <xdr:sp macro="" textlink="">
      <xdr:nvSpPr>
        <xdr:cNvPr id="547" name="フローチャート: 判断 546"/>
        <xdr:cNvSpPr/>
      </xdr:nvSpPr>
      <xdr:spPr>
        <a:xfrm>
          <a:off x="21272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22352</xdr:rowOff>
    </xdr:from>
    <xdr:to>
      <xdr:col>107</xdr:col>
      <xdr:colOff>101600</xdr:colOff>
      <xdr:row>62</xdr:row>
      <xdr:rowOff>123952</xdr:rowOff>
    </xdr:to>
    <xdr:sp macro="" textlink="">
      <xdr:nvSpPr>
        <xdr:cNvPr id="548" name="フローチャート: 判断 547"/>
        <xdr:cNvSpPr/>
      </xdr:nvSpPr>
      <xdr:spPr>
        <a:xfrm>
          <a:off x="20383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49" name="フローチャート: 判断 548"/>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555" name="楕円 554"/>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556" name="【保健センター・保健所】&#10;一人当たり面積該当値テキスト"/>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557" name="楕円 556"/>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558" name="直線コネクタ 557"/>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559" name="楕円 558"/>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560" name="直線コネクタ 559"/>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561" name="楕円 560"/>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562" name="直線コネクタ 561"/>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158767</xdr:rowOff>
    </xdr:from>
    <xdr:ext cx="469744" cy="259045"/>
    <xdr:sp macro="" textlink="">
      <xdr:nvSpPr>
        <xdr:cNvPr id="563" name="n_1aveValue【保健センター・保健所】&#10;一人当たり面積"/>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140479</xdr:rowOff>
    </xdr:from>
    <xdr:ext cx="469744" cy="259045"/>
    <xdr:sp macro="" textlink="">
      <xdr:nvSpPr>
        <xdr:cNvPr id="564" name="n_2aveValue【保健センター・保健所】&#10;一人当たり面積"/>
        <xdr:cNvSpPr txBox="1"/>
      </xdr:nvSpPr>
      <xdr:spPr>
        <a:xfrm>
          <a:off x="20199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65"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566"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567"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568" name="n_3mainValue【保健センター・保健所】&#10;一人当たり面積"/>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94" name="直線コネクタ 593"/>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6" name="直線コネクタ 59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7"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8" name="直線コネクタ 597"/>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599"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00" name="フローチャート: 判断 599"/>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1" name="フローチャート: 判断 600"/>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2" name="フローチャート: 判断 60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3" name="フローチャート: 判断 602"/>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9" name="楕円 608"/>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610" name="【消防施設】&#10;有形固定資産減価償却率該当値テキスト"/>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611" name="楕円 610"/>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131173</xdr:rowOff>
    </xdr:to>
    <xdr:cxnSp macro="">
      <xdr:nvCxnSpPr>
        <xdr:cNvPr id="612" name="直線コネクタ 611"/>
        <xdr:cNvCxnSpPr/>
      </xdr:nvCxnSpPr>
      <xdr:spPr>
        <a:xfrm flipV="1">
          <a:off x="15481300" y="138030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126093</xdr:rowOff>
    </xdr:from>
    <xdr:to>
      <xdr:col>76</xdr:col>
      <xdr:colOff>165100</xdr:colOff>
      <xdr:row>81</xdr:row>
      <xdr:rowOff>56243</xdr:rowOff>
    </xdr:to>
    <xdr:sp macro="" textlink="">
      <xdr:nvSpPr>
        <xdr:cNvPr id="613" name="楕円 612"/>
        <xdr:cNvSpPr/>
      </xdr:nvSpPr>
      <xdr:spPr>
        <a:xfrm>
          <a:off x="1454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81</xdr:row>
      <xdr:rowOff>5443</xdr:rowOff>
    </xdr:to>
    <xdr:cxnSp macro="">
      <xdr:nvCxnSpPr>
        <xdr:cNvPr id="614" name="直線コネクタ 613"/>
        <xdr:cNvCxnSpPr/>
      </xdr:nvCxnSpPr>
      <xdr:spPr>
        <a:xfrm flipV="1">
          <a:off x="14592300" y="138471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xdr:rowOff>
    </xdr:from>
    <xdr:to>
      <xdr:col>72</xdr:col>
      <xdr:colOff>38100</xdr:colOff>
      <xdr:row>81</xdr:row>
      <xdr:rowOff>116658</xdr:rowOff>
    </xdr:to>
    <xdr:sp macro="" textlink="">
      <xdr:nvSpPr>
        <xdr:cNvPr id="615" name="楕円 614"/>
        <xdr:cNvSpPr/>
      </xdr:nvSpPr>
      <xdr:spPr>
        <a:xfrm>
          <a:off x="13652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81</xdr:row>
      <xdr:rowOff>65858</xdr:rowOff>
    </xdr:to>
    <xdr:cxnSp macro="">
      <xdr:nvCxnSpPr>
        <xdr:cNvPr id="616" name="直線コネクタ 615"/>
        <xdr:cNvCxnSpPr/>
      </xdr:nvCxnSpPr>
      <xdr:spPr>
        <a:xfrm flipV="1">
          <a:off x="13703300" y="1389289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17"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18"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19"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27050</xdr:rowOff>
    </xdr:from>
    <xdr:ext cx="405111" cy="259045"/>
    <xdr:sp macro="" textlink="">
      <xdr:nvSpPr>
        <xdr:cNvPr id="620" name="n_1mainValue【消防施設】&#10;有形固定資産減価償却率"/>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72770</xdr:rowOff>
    </xdr:from>
    <xdr:ext cx="405111" cy="259045"/>
    <xdr:sp macro="" textlink="">
      <xdr:nvSpPr>
        <xdr:cNvPr id="621" name="n_2mainValue【消防施設】&#10;有形固定資産減価償却率"/>
        <xdr:cNvSpPr txBox="1"/>
      </xdr:nvSpPr>
      <xdr:spPr>
        <a:xfrm>
          <a:off x="14389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133185</xdr:rowOff>
    </xdr:from>
    <xdr:ext cx="405111" cy="259045"/>
    <xdr:sp macro="" textlink="">
      <xdr:nvSpPr>
        <xdr:cNvPr id="622" name="n_3mainValue【消防施設】&#10;有形固定資産減価償却率"/>
        <xdr:cNvSpPr txBox="1"/>
      </xdr:nvSpPr>
      <xdr:spPr>
        <a:xfrm>
          <a:off x="13500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4" name="直線コネクタ 64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6" name="直線コネクタ 64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8" name="直線コネクタ 64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50" name="フローチャート: 判断 64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1" name="フローチャート: 判断 650"/>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2" name="フローチャート: 判断 651"/>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3" name="フローチャート: 判断 652"/>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659" name="楕円 658"/>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660" name="【消防施設】&#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661" name="楕円 660"/>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662" name="直線コネクタ 661"/>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663" name="楕円 662"/>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664" name="直線コネクタ 663"/>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665" name="楕円 664"/>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666" name="直線コネクタ 665"/>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6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6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6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670" name="n_1mainValue【消防施設】&#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671" name="n_2mainValue【消防施設】&#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672" name="n_3mainValue【消防施設】&#10;一人当たり面積"/>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8" name="直線コネクタ 697"/>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9"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00" name="直線コネクタ 699"/>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1"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2" name="直線コネクタ 70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03"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4" name="フローチャート: 判断 703"/>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5" name="フローチャート: 判断 704"/>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6" name="フローチャート: 判断 705"/>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07" name="フローチャート: 判断 706"/>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120106</xdr:rowOff>
    </xdr:from>
    <xdr:to>
      <xdr:col>85</xdr:col>
      <xdr:colOff>177800</xdr:colOff>
      <xdr:row>102</xdr:row>
      <xdr:rowOff>50256</xdr:rowOff>
    </xdr:to>
    <xdr:sp macro="" textlink="">
      <xdr:nvSpPr>
        <xdr:cNvPr id="713" name="楕円 712"/>
        <xdr:cNvSpPr/>
      </xdr:nvSpPr>
      <xdr:spPr>
        <a:xfrm>
          <a:off x="162687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142983</xdr:rowOff>
    </xdr:from>
    <xdr:ext cx="405111" cy="259045"/>
    <xdr:sp macro="" textlink="">
      <xdr:nvSpPr>
        <xdr:cNvPr id="714" name="【庁舎】&#10;有形固定資産減価償却率該当値テキスト"/>
        <xdr:cNvSpPr txBox="1"/>
      </xdr:nvSpPr>
      <xdr:spPr>
        <a:xfrm>
          <a:off x="16357600"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715" name="楕円 714"/>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170906</xdr:rowOff>
    </xdr:to>
    <xdr:cxnSp macro="">
      <xdr:nvCxnSpPr>
        <xdr:cNvPr id="716" name="直線コネクタ 715"/>
        <xdr:cNvCxnSpPr/>
      </xdr:nvCxnSpPr>
      <xdr:spPr>
        <a:xfrm>
          <a:off x="15481300" y="1741224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717" name="楕円 716"/>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141514</xdr:rowOff>
    </xdr:to>
    <xdr:cxnSp macro="">
      <xdr:nvCxnSpPr>
        <xdr:cNvPr id="718" name="直線コネクタ 717"/>
        <xdr:cNvCxnSpPr/>
      </xdr:nvCxnSpPr>
      <xdr:spPr>
        <a:xfrm flipV="1">
          <a:off x="14592300" y="17412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126637</xdr:rowOff>
    </xdr:from>
    <xdr:to>
      <xdr:col>72</xdr:col>
      <xdr:colOff>38100</xdr:colOff>
      <xdr:row>102</xdr:row>
      <xdr:rowOff>56787</xdr:rowOff>
    </xdr:to>
    <xdr:sp macro="" textlink="">
      <xdr:nvSpPr>
        <xdr:cNvPr id="719" name="楕円 718"/>
        <xdr:cNvSpPr/>
      </xdr:nvSpPr>
      <xdr:spPr>
        <a:xfrm>
          <a:off x="13652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102</xdr:row>
      <xdr:rowOff>5987</xdr:rowOff>
    </xdr:to>
    <xdr:cxnSp macro="">
      <xdr:nvCxnSpPr>
        <xdr:cNvPr id="720" name="直線コネクタ 719"/>
        <xdr:cNvCxnSpPr/>
      </xdr:nvCxnSpPr>
      <xdr:spPr>
        <a:xfrm flipV="1">
          <a:off x="13703300" y="174579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21"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22"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23"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724" name="n_1mainValue【庁舎】&#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725"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73314</xdr:rowOff>
    </xdr:from>
    <xdr:ext cx="405111" cy="259045"/>
    <xdr:sp macro="" textlink="">
      <xdr:nvSpPr>
        <xdr:cNvPr id="726" name="n_3mainValue【庁舎】&#10;有形固定資産減価償却率"/>
        <xdr:cNvSpPr txBox="1"/>
      </xdr:nvSpPr>
      <xdr:spPr>
        <a:xfrm>
          <a:off x="13500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7" name="直線コネクタ 7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8" name="テキスト ボックス 7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9" name="直線コネクタ 7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0" name="テキスト ボックス 7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1" name="直線コネクタ 7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2" name="テキスト ボックス 7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3" name="直線コネクタ 7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4" name="テキスト ボックス 7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5" name="直線コネクタ 7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6" name="テキスト ボックス 7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7" name="直線コネクタ 7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8" name="テキスト ボックス 7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2" name="直線コネクタ 751"/>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4" name="直線コネクタ 75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6" name="直線コネクタ 75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57"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8" name="フローチャート: 判断 757"/>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59" name="フローチャート: 判断 75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169092</xdr:rowOff>
    </xdr:from>
    <xdr:to>
      <xdr:col>107</xdr:col>
      <xdr:colOff>101600</xdr:colOff>
      <xdr:row>105</xdr:row>
      <xdr:rowOff>99242</xdr:rowOff>
    </xdr:to>
    <xdr:sp macro="" textlink="">
      <xdr:nvSpPr>
        <xdr:cNvPr id="760" name="フローチャート: 判断 759"/>
        <xdr:cNvSpPr/>
      </xdr:nvSpPr>
      <xdr:spPr>
        <a:xfrm>
          <a:off x="2038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27032</xdr:rowOff>
    </xdr:from>
    <xdr:to>
      <xdr:col>102</xdr:col>
      <xdr:colOff>165100</xdr:colOff>
      <xdr:row>105</xdr:row>
      <xdr:rowOff>128632</xdr:rowOff>
    </xdr:to>
    <xdr:sp macro="" textlink="">
      <xdr:nvSpPr>
        <xdr:cNvPr id="761" name="フローチャート: 判断 760"/>
        <xdr:cNvSpPr/>
      </xdr:nvSpPr>
      <xdr:spPr>
        <a:xfrm>
          <a:off x="19494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67" name="楕円 766"/>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68"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769" name="楕円 768"/>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107</xdr:row>
      <xdr:rowOff>5987</xdr:rowOff>
    </xdr:to>
    <xdr:cxnSp macro="">
      <xdr:nvCxnSpPr>
        <xdr:cNvPr id="770" name="直線コネクタ 769"/>
        <xdr:cNvCxnSpPr/>
      </xdr:nvCxnSpPr>
      <xdr:spPr>
        <a:xfrm flipV="1">
          <a:off x="21323300" y="18272761"/>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771" name="楕円 770"/>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xdr:rowOff>
    </xdr:from>
    <xdr:to>
      <xdr:col>111</xdr:col>
      <xdr:colOff>177800</xdr:colOff>
      <xdr:row>107</xdr:row>
      <xdr:rowOff>38644</xdr:rowOff>
    </xdr:to>
    <xdr:cxnSp macro="">
      <xdr:nvCxnSpPr>
        <xdr:cNvPr id="772" name="直線コネクタ 771"/>
        <xdr:cNvCxnSpPr/>
      </xdr:nvCxnSpPr>
      <xdr:spPr>
        <a:xfrm flipV="1">
          <a:off x="20434300" y="1835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773" name="楕円 772"/>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38644</xdr:rowOff>
    </xdr:to>
    <xdr:cxnSp macro="">
      <xdr:nvCxnSpPr>
        <xdr:cNvPr id="774" name="直線コネクタ 773"/>
        <xdr:cNvCxnSpPr/>
      </xdr:nvCxnSpPr>
      <xdr:spPr>
        <a:xfrm>
          <a:off x="19545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7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776" name="n_2aveValue【庁舎】&#10;一人当たり面積"/>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145159</xdr:rowOff>
    </xdr:from>
    <xdr:ext cx="469744" cy="259045"/>
    <xdr:sp macro="" textlink="">
      <xdr:nvSpPr>
        <xdr:cNvPr id="777" name="n_3aveValue【庁舎】&#10;一人当たり面積"/>
        <xdr:cNvSpPr txBox="1"/>
      </xdr:nvSpPr>
      <xdr:spPr>
        <a:xfrm>
          <a:off x="19310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47914</xdr:rowOff>
    </xdr:from>
    <xdr:ext cx="469744" cy="259045"/>
    <xdr:sp macro="" textlink="">
      <xdr:nvSpPr>
        <xdr:cNvPr id="778" name="n_1mainValue【庁舎】&#10;一人当たり面積"/>
        <xdr:cNvSpPr txBox="1"/>
      </xdr:nvSpPr>
      <xdr:spPr>
        <a:xfrm>
          <a:off x="21075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779" name="n_2mainValue【庁舎】&#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780" name="n_3mainValue【庁舎】&#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年度の各施設における有形固定資産減価償却率は、類似団体内平均値と比べ概ね高い傾向にあり、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人当たりの面積は少ない傾向にある。特に、「庁舎」については、有形固定資産減価償却率が類似団体と比較し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ポイント以上も高い状況にあるため、今後の財政状況をふまえ、施設の適切な維持管理を行っていく必要がある。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50,420
50,155
74.95
18,780,200
18,440,634
110,907
9,048,805
12,025,542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市民税の所得割</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が増加したことなどが、主な要因として挙げられる。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今後も財政基盤の強化のため、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定住人口増加策等の取り組みを行い収入額増加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xdr:cNvCxnSpPr/>
      </xdr:nvCxnSpPr>
      <xdr:spPr>
        <a:xfrm flipV="1">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34925</xdr:rowOff>
    </xdr:from>
    <xdr:to>
      <xdr:col>15</xdr:col>
      <xdr:colOff>133350</xdr:colOff>
      <xdr:row>42</xdr:row>
      <xdr:rowOff>136525</xdr:rowOff>
    </xdr:to>
    <xdr:sp macro="" textlink="">
      <xdr:nvSpPr>
        <xdr:cNvPr id="76" name="フローチャート: 判断 75"/>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77" name="テキスト ボックス 76"/>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45508</xdr:rowOff>
    </xdr:to>
    <xdr:cxnSp macro="">
      <xdr:nvCxnSpPr>
        <xdr:cNvPr id="78" name="直線コネクタ 77"/>
        <xdr:cNvCxnSpPr/>
      </xdr:nvCxnSpPr>
      <xdr:spPr>
        <a:xfrm flipV="1">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市制施行により生活保護費や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介護保険事業特別会計繰出金が増額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54102</xdr:rowOff>
    </xdr:to>
    <xdr:cxnSp macro="">
      <xdr:nvCxnSpPr>
        <xdr:cNvPr id="130" name="直線コネクタ 129"/>
        <xdr:cNvCxnSpPr/>
      </xdr:nvCxnSpPr>
      <xdr:spPr>
        <a:xfrm>
          <a:off x="4114800" y="1057783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61</xdr:row>
      <xdr:rowOff>119380</xdr:rowOff>
    </xdr:to>
    <xdr:cxnSp macro="">
      <xdr:nvCxnSpPr>
        <xdr:cNvPr id="133" name="直線コネクタ 132"/>
        <xdr:cNvCxnSpPr/>
      </xdr:nvCxnSpPr>
      <xdr:spPr>
        <a:xfrm>
          <a:off x="3225800" y="1047165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78232</xdr:rowOff>
    </xdr:from>
    <xdr:to>
      <xdr:col>19</xdr:col>
      <xdr:colOff>184150</xdr:colOff>
      <xdr:row>62</xdr:row>
      <xdr:rowOff>8382</xdr:rowOff>
    </xdr:to>
    <xdr:sp macro="" textlink="">
      <xdr:nvSpPr>
        <xdr:cNvPr id="134" name="フローチャート: 判断 133"/>
        <xdr:cNvSpPr/>
      </xdr:nvSpPr>
      <xdr:spPr>
        <a:xfrm>
          <a:off x="4064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164609</xdr:rowOff>
    </xdr:from>
    <xdr:ext cx="736600" cy="259045"/>
    <xdr:sp macro="" textlink="">
      <xdr:nvSpPr>
        <xdr:cNvPr id="135" name="テキスト ボックス 134"/>
        <xdr:cNvSpPr txBox="1"/>
      </xdr:nvSpPr>
      <xdr:spPr>
        <a:xfrm>
          <a:off x="3733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13208</xdr:rowOff>
    </xdr:from>
    <xdr:to>
      <xdr:col>15</xdr:col>
      <xdr:colOff>82550</xdr:colOff>
      <xdr:row>61</xdr:row>
      <xdr:rowOff>27686</xdr:rowOff>
    </xdr:to>
    <xdr:cxnSp macro="">
      <xdr:nvCxnSpPr>
        <xdr:cNvPr id="136" name="直線コネクタ 135"/>
        <xdr:cNvCxnSpPr/>
      </xdr:nvCxnSpPr>
      <xdr:spPr>
        <a:xfrm flipV="1">
          <a:off x="2336800" y="104716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78232</xdr:rowOff>
    </xdr:from>
    <xdr:to>
      <xdr:col>15</xdr:col>
      <xdr:colOff>133350</xdr:colOff>
      <xdr:row>62</xdr:row>
      <xdr:rowOff>8382</xdr:rowOff>
    </xdr:to>
    <xdr:sp macro="" textlink="">
      <xdr:nvSpPr>
        <xdr:cNvPr id="137" name="フローチャート: 判断 136"/>
        <xdr:cNvSpPr/>
      </xdr:nvSpPr>
      <xdr:spPr>
        <a:xfrm>
          <a:off x="3175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38" name="テキスト ボックス 137"/>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61</xdr:row>
      <xdr:rowOff>27686</xdr:rowOff>
    </xdr:to>
    <xdr:cxnSp macro="">
      <xdr:nvCxnSpPr>
        <xdr:cNvPr id="139" name="直線コネクタ 138"/>
        <xdr:cNvCxnSpPr/>
      </xdr:nvCxnSpPr>
      <xdr:spPr>
        <a:xfrm>
          <a:off x="1447800" y="1047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80772</xdr:rowOff>
    </xdr:from>
    <xdr:to>
      <xdr:col>11</xdr:col>
      <xdr:colOff>82550</xdr:colOff>
      <xdr:row>61</xdr:row>
      <xdr:rowOff>10922</xdr:rowOff>
    </xdr:to>
    <xdr:sp macro="" textlink="">
      <xdr:nvSpPr>
        <xdr:cNvPr id="140" name="フローチャート: 判断 139"/>
        <xdr:cNvSpPr/>
      </xdr:nvSpPr>
      <xdr:spPr>
        <a:xfrm>
          <a:off x="2286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41" name="テキスト ボックス 140"/>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42" name="フローチャート: 判断 141"/>
        <xdr:cNvSpPr/>
      </xdr:nvSpPr>
      <xdr:spPr>
        <a:xfrm>
          <a:off x="1397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43" name="テキスト ボックス 142"/>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50"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133858</xdr:rowOff>
    </xdr:from>
    <xdr:to>
      <xdr:col>15</xdr:col>
      <xdr:colOff>133350</xdr:colOff>
      <xdr:row>61</xdr:row>
      <xdr:rowOff>64008</xdr:rowOff>
    </xdr:to>
    <xdr:sp macro="" textlink="">
      <xdr:nvSpPr>
        <xdr:cNvPr id="153" name="楕円 152"/>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54" name="テキスト ボックス 153"/>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5" name="楕円 154"/>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63263</xdr:rowOff>
    </xdr:from>
    <xdr:ext cx="762000" cy="259045"/>
    <xdr:sp macro="" textlink="">
      <xdr:nvSpPr>
        <xdr:cNvPr id="156" name="テキスト ボックス 155"/>
        <xdr:cNvSpPr txBox="1"/>
      </xdr:nvSpPr>
      <xdr:spPr>
        <a:xfrm>
          <a:off x="1955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53611</xdr:rowOff>
    </xdr:from>
    <xdr:ext cx="762000" cy="259045"/>
    <xdr:sp macro="" textlink="">
      <xdr:nvSpPr>
        <xdr:cNvPr id="158" name="テキスト ボックス 157"/>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113,744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108,395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市制施行で福祉事務所が設置されたことにより職員数が増え、人件費が増加したためである。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今後も適切に業務を効率化し、計画的な財政運営に努める。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47628</xdr:rowOff>
    </xdr:from>
    <xdr:to>
      <xdr:col>23</xdr:col>
      <xdr:colOff>133350</xdr:colOff>
      <xdr:row>84</xdr:row>
      <xdr:rowOff>119335</xdr:rowOff>
    </xdr:to>
    <xdr:cxnSp macro="">
      <xdr:nvCxnSpPr>
        <xdr:cNvPr id="193" name="直線コネクタ 192"/>
        <xdr:cNvCxnSpPr/>
      </xdr:nvCxnSpPr>
      <xdr:spPr>
        <a:xfrm>
          <a:off x="4114800" y="14449428"/>
          <a:ext cx="8382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47628</xdr:rowOff>
    </xdr:from>
    <xdr:to>
      <xdr:col>19</xdr:col>
      <xdr:colOff>133350</xdr:colOff>
      <xdr:row>84</xdr:row>
      <xdr:rowOff>50671</xdr:rowOff>
    </xdr:to>
    <xdr:cxnSp macro="">
      <xdr:nvCxnSpPr>
        <xdr:cNvPr id="196" name="直線コネクタ 195"/>
        <xdr:cNvCxnSpPr/>
      </xdr:nvCxnSpPr>
      <xdr:spPr>
        <a:xfrm flipV="1">
          <a:off x="3225800" y="14449428"/>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72034</xdr:rowOff>
    </xdr:from>
    <xdr:to>
      <xdr:col>19</xdr:col>
      <xdr:colOff>184150</xdr:colOff>
      <xdr:row>85</xdr:row>
      <xdr:rowOff>2184</xdr:rowOff>
    </xdr:to>
    <xdr:sp macro="" textlink="">
      <xdr:nvSpPr>
        <xdr:cNvPr id="197" name="フローチャート: 判断 196"/>
        <xdr:cNvSpPr/>
      </xdr:nvSpPr>
      <xdr:spPr>
        <a:xfrm>
          <a:off x="4064000" y="1447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158411</xdr:rowOff>
    </xdr:from>
    <xdr:ext cx="736600" cy="259045"/>
    <xdr:sp macro="" textlink="">
      <xdr:nvSpPr>
        <xdr:cNvPr id="198" name="テキスト ボックス 197"/>
        <xdr:cNvSpPr txBox="1"/>
      </xdr:nvSpPr>
      <xdr:spPr>
        <a:xfrm>
          <a:off x="3733800" y="14560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154249</xdr:rowOff>
    </xdr:from>
    <xdr:to>
      <xdr:col>15</xdr:col>
      <xdr:colOff>82550</xdr:colOff>
      <xdr:row>84</xdr:row>
      <xdr:rowOff>50671</xdr:rowOff>
    </xdr:to>
    <xdr:cxnSp macro="">
      <xdr:nvCxnSpPr>
        <xdr:cNvPr id="199" name="直線コネクタ 198"/>
        <xdr:cNvCxnSpPr/>
      </xdr:nvCxnSpPr>
      <xdr:spPr>
        <a:xfrm>
          <a:off x="2336800" y="14384599"/>
          <a:ext cx="889000" cy="6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66779</xdr:rowOff>
    </xdr:from>
    <xdr:to>
      <xdr:col>15</xdr:col>
      <xdr:colOff>133350</xdr:colOff>
      <xdr:row>84</xdr:row>
      <xdr:rowOff>168379</xdr:rowOff>
    </xdr:to>
    <xdr:sp macro="" textlink="">
      <xdr:nvSpPr>
        <xdr:cNvPr id="200" name="フローチャート: 判断 199"/>
        <xdr:cNvSpPr/>
      </xdr:nvSpPr>
      <xdr:spPr>
        <a:xfrm>
          <a:off x="3175000" y="144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153156</xdr:rowOff>
    </xdr:from>
    <xdr:ext cx="762000" cy="259045"/>
    <xdr:sp macro="" textlink="">
      <xdr:nvSpPr>
        <xdr:cNvPr id="201" name="テキスト ボックス 200"/>
        <xdr:cNvSpPr txBox="1"/>
      </xdr:nvSpPr>
      <xdr:spPr>
        <a:xfrm>
          <a:off x="2844800" y="1455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86001</xdr:rowOff>
    </xdr:from>
    <xdr:to>
      <xdr:col>11</xdr:col>
      <xdr:colOff>31750</xdr:colOff>
      <xdr:row>83</xdr:row>
      <xdr:rowOff>154249</xdr:rowOff>
    </xdr:to>
    <xdr:cxnSp macro="">
      <xdr:nvCxnSpPr>
        <xdr:cNvPr id="202" name="直線コネクタ 201"/>
        <xdr:cNvCxnSpPr/>
      </xdr:nvCxnSpPr>
      <xdr:spPr>
        <a:xfrm>
          <a:off x="1447800" y="14316351"/>
          <a:ext cx="889000" cy="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170638</xdr:rowOff>
    </xdr:from>
    <xdr:to>
      <xdr:col>11</xdr:col>
      <xdr:colOff>82550</xdr:colOff>
      <xdr:row>84</xdr:row>
      <xdr:rowOff>100788</xdr:rowOff>
    </xdr:to>
    <xdr:sp macro="" textlink="">
      <xdr:nvSpPr>
        <xdr:cNvPr id="203" name="フローチャート: 判断 202"/>
        <xdr:cNvSpPr/>
      </xdr:nvSpPr>
      <xdr:spPr>
        <a:xfrm>
          <a:off x="2286000" y="144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85565</xdr:rowOff>
    </xdr:from>
    <xdr:ext cx="762000" cy="259045"/>
    <xdr:sp macro="" textlink="">
      <xdr:nvSpPr>
        <xdr:cNvPr id="204" name="テキスト ボックス 203"/>
        <xdr:cNvSpPr txBox="1"/>
      </xdr:nvSpPr>
      <xdr:spPr>
        <a:xfrm>
          <a:off x="1955800" y="144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58990</xdr:rowOff>
    </xdr:from>
    <xdr:to>
      <xdr:col>7</xdr:col>
      <xdr:colOff>31750</xdr:colOff>
      <xdr:row>84</xdr:row>
      <xdr:rowOff>160590</xdr:rowOff>
    </xdr:to>
    <xdr:sp macro="" textlink="">
      <xdr:nvSpPr>
        <xdr:cNvPr id="205" name="フローチャート: 判断 204"/>
        <xdr:cNvSpPr/>
      </xdr:nvSpPr>
      <xdr:spPr>
        <a:xfrm>
          <a:off x="1397000" y="1446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145367</xdr:rowOff>
    </xdr:from>
    <xdr:ext cx="762000" cy="259045"/>
    <xdr:sp macro="" textlink="">
      <xdr:nvSpPr>
        <xdr:cNvPr id="206" name="テキスト ボックス 205"/>
        <xdr:cNvSpPr txBox="1"/>
      </xdr:nvSpPr>
      <xdr:spPr>
        <a:xfrm>
          <a:off x="1066800" y="145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68535</xdr:rowOff>
    </xdr:from>
    <xdr:to>
      <xdr:col>23</xdr:col>
      <xdr:colOff>184150</xdr:colOff>
      <xdr:row>84</xdr:row>
      <xdr:rowOff>170135</xdr:rowOff>
    </xdr:to>
    <xdr:sp macro="" textlink="">
      <xdr:nvSpPr>
        <xdr:cNvPr id="212" name="楕円 211"/>
        <xdr:cNvSpPr/>
      </xdr:nvSpPr>
      <xdr:spPr>
        <a:xfrm>
          <a:off x="4902200" y="144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40612</xdr:rowOff>
    </xdr:from>
    <xdr:ext cx="762000" cy="259045"/>
    <xdr:sp macro="" textlink="">
      <xdr:nvSpPr>
        <xdr:cNvPr id="213" name="人件費・物件費等の状況該当値テキスト"/>
        <xdr:cNvSpPr txBox="1"/>
      </xdr:nvSpPr>
      <xdr:spPr>
        <a:xfrm>
          <a:off x="5041900" y="144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168278</xdr:rowOff>
    </xdr:from>
    <xdr:to>
      <xdr:col>19</xdr:col>
      <xdr:colOff>184150</xdr:colOff>
      <xdr:row>84</xdr:row>
      <xdr:rowOff>98428</xdr:rowOff>
    </xdr:to>
    <xdr:sp macro="" textlink="">
      <xdr:nvSpPr>
        <xdr:cNvPr id="214" name="楕円 213"/>
        <xdr:cNvSpPr/>
      </xdr:nvSpPr>
      <xdr:spPr>
        <a:xfrm>
          <a:off x="4064000" y="143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108605</xdr:rowOff>
    </xdr:from>
    <xdr:ext cx="736600" cy="259045"/>
    <xdr:sp macro="" textlink="">
      <xdr:nvSpPr>
        <xdr:cNvPr id="215" name="テキスト ボックス 214"/>
        <xdr:cNvSpPr txBox="1"/>
      </xdr:nvSpPr>
      <xdr:spPr>
        <a:xfrm>
          <a:off x="3733800" y="1416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171321</xdr:rowOff>
    </xdr:from>
    <xdr:to>
      <xdr:col>15</xdr:col>
      <xdr:colOff>133350</xdr:colOff>
      <xdr:row>84</xdr:row>
      <xdr:rowOff>101471</xdr:rowOff>
    </xdr:to>
    <xdr:sp macro="" textlink="">
      <xdr:nvSpPr>
        <xdr:cNvPr id="216" name="楕円 215"/>
        <xdr:cNvSpPr/>
      </xdr:nvSpPr>
      <xdr:spPr>
        <a:xfrm>
          <a:off x="3175000" y="144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111648</xdr:rowOff>
    </xdr:from>
    <xdr:ext cx="762000" cy="259045"/>
    <xdr:sp macro="" textlink="">
      <xdr:nvSpPr>
        <xdr:cNvPr id="217" name="テキスト ボックス 216"/>
        <xdr:cNvSpPr txBox="1"/>
      </xdr:nvSpPr>
      <xdr:spPr>
        <a:xfrm>
          <a:off x="2844800" y="141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103449</xdr:rowOff>
    </xdr:from>
    <xdr:to>
      <xdr:col>11</xdr:col>
      <xdr:colOff>82550</xdr:colOff>
      <xdr:row>84</xdr:row>
      <xdr:rowOff>33599</xdr:rowOff>
    </xdr:to>
    <xdr:sp macro="" textlink="">
      <xdr:nvSpPr>
        <xdr:cNvPr id="218" name="楕円 217"/>
        <xdr:cNvSpPr/>
      </xdr:nvSpPr>
      <xdr:spPr>
        <a:xfrm>
          <a:off x="2286000" y="143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43776</xdr:rowOff>
    </xdr:from>
    <xdr:ext cx="762000" cy="259045"/>
    <xdr:sp macro="" textlink="">
      <xdr:nvSpPr>
        <xdr:cNvPr id="219" name="テキスト ボックス 218"/>
        <xdr:cNvSpPr txBox="1"/>
      </xdr:nvSpPr>
      <xdr:spPr>
        <a:xfrm>
          <a:off x="1955800" y="1410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35201</xdr:rowOff>
    </xdr:from>
    <xdr:to>
      <xdr:col>7</xdr:col>
      <xdr:colOff>31750</xdr:colOff>
      <xdr:row>83</xdr:row>
      <xdr:rowOff>136801</xdr:rowOff>
    </xdr:to>
    <xdr:sp macro="" textlink="">
      <xdr:nvSpPr>
        <xdr:cNvPr id="220" name="楕円 219"/>
        <xdr:cNvSpPr/>
      </xdr:nvSpPr>
      <xdr:spPr>
        <a:xfrm>
          <a:off x="1397000" y="142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146978</xdr:rowOff>
    </xdr:from>
    <xdr:ext cx="762000" cy="259045"/>
    <xdr:sp macro="" textlink="">
      <xdr:nvSpPr>
        <xdr:cNvPr id="221" name="テキスト ボックス 220"/>
        <xdr:cNvSpPr txBox="1"/>
      </xdr:nvSpPr>
      <xdr:spPr>
        <a:xfrm>
          <a:off x="1066800" y="14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国家公務員に準拠し対応しているが、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経験年数段階内における職員の分布が変わったことが主な要因である。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今後も国の動向や他自治体の状況等を踏まえ、給与制度の運用や水準の適正化に努める。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104321</xdr:rowOff>
    </xdr:to>
    <xdr:cxnSp macro="">
      <xdr:nvCxnSpPr>
        <xdr:cNvPr id="257" name="直線コネクタ 256"/>
        <xdr:cNvCxnSpPr/>
      </xdr:nvCxnSpPr>
      <xdr:spPr>
        <a:xfrm>
          <a:off x="16179800" y="152771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138793</xdr:rowOff>
    </xdr:to>
    <xdr:cxnSp macro="">
      <xdr:nvCxnSpPr>
        <xdr:cNvPr id="260" name="直線コネクタ 259"/>
        <xdr:cNvCxnSpPr/>
      </xdr:nvCxnSpPr>
      <xdr:spPr>
        <a:xfrm flipV="1">
          <a:off x="15290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138793</xdr:rowOff>
    </xdr:to>
    <xdr:cxnSp macro="">
      <xdr:nvCxnSpPr>
        <xdr:cNvPr id="263" name="直線コネクタ 262"/>
        <xdr:cNvCxnSpPr/>
      </xdr:nvCxnSpPr>
      <xdr:spPr>
        <a:xfrm>
          <a:off x="14401800" y="151565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68943</xdr:rowOff>
    </xdr:to>
    <xdr:cxnSp macro="">
      <xdr:nvCxnSpPr>
        <xdr:cNvPr id="266" name="直線コネクタ 265"/>
        <xdr:cNvCxnSpPr/>
      </xdr:nvCxnSpPr>
      <xdr:spPr>
        <a:xfrm>
          <a:off x="13512800" y="150703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69" name="フローチャート: 判断 268"/>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0" name="テキスト ボックス 269"/>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76" name="楕円 275"/>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25598</xdr:rowOff>
    </xdr:from>
    <xdr:ext cx="762000" cy="259045"/>
    <xdr:sp macro="" textlink="">
      <xdr:nvSpPr>
        <xdr:cNvPr id="277" name="給与水準   （国との比較）該当値テキスト"/>
        <xdr:cNvSpPr txBox="1"/>
      </xdr:nvSpPr>
      <xdr:spPr>
        <a:xfrm>
          <a:off x="17106900" y="152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8" name="楕円 277"/>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9" name="テキスト ボックス 278"/>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0" name="楕円 279"/>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1" name="テキスト ボックス 280"/>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人減少したが、住民基本台帳人口は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人増加しているため、人口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人当たりの職員数は前年度比でみると減少となっている。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住民サービスを低下させることなく、定員適正化計画に基づき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適正な人員配置となるよう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70168</xdr:rowOff>
    </xdr:to>
    <xdr:cxnSp macro="">
      <xdr:nvCxnSpPr>
        <xdr:cNvPr id="320" name="直線コネクタ 319"/>
        <xdr:cNvCxnSpPr/>
      </xdr:nvCxnSpPr>
      <xdr:spPr>
        <a:xfrm flipV="1">
          <a:off x="16179800" y="101796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40005</xdr:rowOff>
    </xdr:from>
    <xdr:to>
      <xdr:col>77</xdr:col>
      <xdr:colOff>44450</xdr:colOff>
      <xdr:row>59</xdr:row>
      <xdr:rowOff>70168</xdr:rowOff>
    </xdr:to>
    <xdr:cxnSp macro="">
      <xdr:nvCxnSpPr>
        <xdr:cNvPr id="323" name="直線コネクタ 322"/>
        <xdr:cNvCxnSpPr/>
      </xdr:nvCxnSpPr>
      <xdr:spPr>
        <a:xfrm>
          <a:off x="15290800" y="101555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145521</xdr:rowOff>
    </xdr:from>
    <xdr:to>
      <xdr:col>77</xdr:col>
      <xdr:colOff>95250</xdr:colOff>
      <xdr:row>61</xdr:row>
      <xdr:rowOff>75671</xdr:rowOff>
    </xdr:to>
    <xdr:sp macro="" textlink="">
      <xdr:nvSpPr>
        <xdr:cNvPr id="324" name="フローチャート: 判断 323"/>
        <xdr:cNvSpPr/>
      </xdr:nvSpPr>
      <xdr:spPr>
        <a:xfrm>
          <a:off x="16129000" y="1043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60448</xdr:rowOff>
    </xdr:from>
    <xdr:ext cx="736600" cy="259045"/>
    <xdr:sp macro="" textlink="">
      <xdr:nvSpPr>
        <xdr:cNvPr id="325" name="テキスト ボックス 324"/>
        <xdr:cNvSpPr txBox="1"/>
      </xdr:nvSpPr>
      <xdr:spPr>
        <a:xfrm>
          <a:off x="15798800" y="1051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84244</xdr:rowOff>
    </xdr:to>
    <xdr:cxnSp macro="">
      <xdr:nvCxnSpPr>
        <xdr:cNvPr id="326" name="直線コネクタ 325"/>
        <xdr:cNvCxnSpPr/>
      </xdr:nvCxnSpPr>
      <xdr:spPr>
        <a:xfrm flipV="1">
          <a:off x="14401800" y="1015555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84244</xdr:rowOff>
    </xdr:to>
    <xdr:cxnSp macro="">
      <xdr:nvCxnSpPr>
        <xdr:cNvPr id="329" name="直線コネクタ 328"/>
        <xdr:cNvCxnSpPr/>
      </xdr:nvCxnSpPr>
      <xdr:spPr>
        <a:xfrm>
          <a:off x="13512800" y="101796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109326</xdr:rowOff>
    </xdr:from>
    <xdr:to>
      <xdr:col>68</xdr:col>
      <xdr:colOff>203200</xdr:colOff>
      <xdr:row>61</xdr:row>
      <xdr:rowOff>39476</xdr:rowOff>
    </xdr:to>
    <xdr:sp macro="" textlink="">
      <xdr:nvSpPr>
        <xdr:cNvPr id="330" name="フローチャート: 判断 329"/>
        <xdr:cNvSpPr/>
      </xdr:nvSpPr>
      <xdr:spPr>
        <a:xfrm>
          <a:off x="14351000" y="1039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24253</xdr:rowOff>
    </xdr:from>
    <xdr:ext cx="762000" cy="259045"/>
    <xdr:sp macro="" textlink="">
      <xdr:nvSpPr>
        <xdr:cNvPr id="331" name="テキスト ボックス 330"/>
        <xdr:cNvSpPr txBox="1"/>
      </xdr:nvSpPr>
      <xdr:spPr>
        <a:xfrm>
          <a:off x="14020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30374</xdr:rowOff>
    </xdr:from>
    <xdr:to>
      <xdr:col>64</xdr:col>
      <xdr:colOff>152400</xdr:colOff>
      <xdr:row>61</xdr:row>
      <xdr:rowOff>131974</xdr:rowOff>
    </xdr:to>
    <xdr:sp macro="" textlink="">
      <xdr:nvSpPr>
        <xdr:cNvPr id="332" name="フローチャート: 判断 331"/>
        <xdr:cNvSpPr/>
      </xdr:nvSpPr>
      <xdr:spPr>
        <a:xfrm>
          <a:off x="13462000" y="104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116751</xdr:rowOff>
    </xdr:from>
    <xdr:ext cx="762000" cy="259045"/>
    <xdr:sp macro="" textlink="">
      <xdr:nvSpPr>
        <xdr:cNvPr id="333" name="テキスト ボックス 332"/>
        <xdr:cNvSpPr txBox="1"/>
      </xdr:nvSpPr>
      <xdr:spPr>
        <a:xfrm>
          <a:off x="131318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13335</xdr:rowOff>
    </xdr:from>
    <xdr:to>
      <xdr:col>81</xdr:col>
      <xdr:colOff>95250</xdr:colOff>
      <xdr:row>59</xdr:row>
      <xdr:rowOff>114935</xdr:rowOff>
    </xdr:to>
    <xdr:sp macro="" textlink="">
      <xdr:nvSpPr>
        <xdr:cNvPr id="339" name="楕円 338"/>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29862</xdr:rowOff>
    </xdr:from>
    <xdr:ext cx="762000" cy="259045"/>
    <xdr:sp macro="" textlink="">
      <xdr:nvSpPr>
        <xdr:cNvPr id="340" name="定員管理の状況該当値テキスト"/>
        <xdr:cNvSpPr txBox="1"/>
      </xdr:nvSpPr>
      <xdr:spPr>
        <a:xfrm>
          <a:off x="17106900" y="997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19368</xdr:rowOff>
    </xdr:from>
    <xdr:to>
      <xdr:col>77</xdr:col>
      <xdr:colOff>95250</xdr:colOff>
      <xdr:row>59</xdr:row>
      <xdr:rowOff>120968</xdr:rowOff>
    </xdr:to>
    <xdr:sp macro="" textlink="">
      <xdr:nvSpPr>
        <xdr:cNvPr id="341" name="楕円 340"/>
        <xdr:cNvSpPr/>
      </xdr:nvSpPr>
      <xdr:spPr>
        <a:xfrm>
          <a:off x="16129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131145</xdr:rowOff>
    </xdr:from>
    <xdr:ext cx="736600" cy="259045"/>
    <xdr:sp macro="" textlink="">
      <xdr:nvSpPr>
        <xdr:cNvPr id="342" name="テキスト ボックス 341"/>
        <xdr:cNvSpPr txBox="1"/>
      </xdr:nvSpPr>
      <xdr:spPr>
        <a:xfrm>
          <a:off x="15798800" y="990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43" name="楕円 342"/>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4" name="テキスト ボックス 343"/>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33444</xdr:rowOff>
    </xdr:from>
    <xdr:to>
      <xdr:col>68</xdr:col>
      <xdr:colOff>203200</xdr:colOff>
      <xdr:row>59</xdr:row>
      <xdr:rowOff>135044</xdr:rowOff>
    </xdr:to>
    <xdr:sp macro="" textlink="">
      <xdr:nvSpPr>
        <xdr:cNvPr id="345" name="楕円 344"/>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145221</xdr:rowOff>
    </xdr:from>
    <xdr:ext cx="762000" cy="259045"/>
    <xdr:sp macro="" textlink="">
      <xdr:nvSpPr>
        <xdr:cNvPr id="346" name="テキスト ボックス 345"/>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7" name="楕円 346"/>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48" name="テキスト ボックス 347"/>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福岡都市圏南部環境事業組合負担金（平成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年度一般廃棄物処理事業債（平成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月借入分））の据置期間が終了し、元利償還が開始されたことにより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増額となったことが要因である。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今後は、公共施設の更新や長寿命化等に伴う事業の増加が見込まれるため、より事業の必要性、緊急性を精査し、地方債の発行を最小限に止めることで、健全な財政運営に努める。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83566</xdr:rowOff>
    </xdr:from>
    <xdr:to>
      <xdr:col>81</xdr:col>
      <xdr:colOff>44450</xdr:colOff>
      <xdr:row>40</xdr:row>
      <xdr:rowOff>112522</xdr:rowOff>
    </xdr:to>
    <xdr:cxnSp macro="">
      <xdr:nvCxnSpPr>
        <xdr:cNvPr id="379" name="直線コネクタ 378"/>
        <xdr:cNvCxnSpPr/>
      </xdr:nvCxnSpPr>
      <xdr:spPr>
        <a:xfrm>
          <a:off x="16179800" y="69415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83566</xdr:rowOff>
    </xdr:to>
    <xdr:cxnSp macro="">
      <xdr:nvCxnSpPr>
        <xdr:cNvPr id="382" name="直線コネクタ 381"/>
        <xdr:cNvCxnSpPr/>
      </xdr:nvCxnSpPr>
      <xdr:spPr>
        <a:xfrm>
          <a:off x="15290800" y="692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163068</xdr:rowOff>
    </xdr:from>
    <xdr:to>
      <xdr:col>77</xdr:col>
      <xdr:colOff>95250</xdr:colOff>
      <xdr:row>41</xdr:row>
      <xdr:rowOff>93218</xdr:rowOff>
    </xdr:to>
    <xdr:sp macro="" textlink="">
      <xdr:nvSpPr>
        <xdr:cNvPr id="383" name="フローチャート: 判断 382"/>
        <xdr:cNvSpPr/>
      </xdr:nvSpPr>
      <xdr:spPr>
        <a:xfrm>
          <a:off x="16129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384" name="テキスト ボックス 383"/>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64262</xdr:rowOff>
    </xdr:to>
    <xdr:cxnSp macro="">
      <xdr:nvCxnSpPr>
        <xdr:cNvPr id="385" name="直線コネクタ 384"/>
        <xdr:cNvCxnSpPr/>
      </xdr:nvCxnSpPr>
      <xdr:spPr>
        <a:xfrm>
          <a:off x="14401800" y="691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163068</xdr:rowOff>
    </xdr:from>
    <xdr:to>
      <xdr:col>73</xdr:col>
      <xdr:colOff>44450</xdr:colOff>
      <xdr:row>41</xdr:row>
      <xdr:rowOff>93218</xdr:rowOff>
    </xdr:to>
    <xdr:sp macro="" textlink="">
      <xdr:nvSpPr>
        <xdr:cNvPr id="386" name="フローチャート: 判断 385"/>
        <xdr:cNvSpPr/>
      </xdr:nvSpPr>
      <xdr:spPr>
        <a:xfrm>
          <a:off x="15240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387" name="テキスト ボックス 386"/>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78740</xdr:rowOff>
    </xdr:to>
    <xdr:cxnSp macro="">
      <xdr:nvCxnSpPr>
        <xdr:cNvPr id="388" name="直線コネクタ 387"/>
        <xdr:cNvCxnSpPr/>
      </xdr:nvCxnSpPr>
      <xdr:spPr>
        <a:xfrm flipV="1">
          <a:off x="13512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89" name="フローチャート: 判断 388"/>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390" name="テキスト ボックス 389"/>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1" name="フローチャート: 判断 390"/>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92" name="テキスト ボックス 391"/>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61722</xdr:rowOff>
    </xdr:from>
    <xdr:to>
      <xdr:col>81</xdr:col>
      <xdr:colOff>95250</xdr:colOff>
      <xdr:row>40</xdr:row>
      <xdr:rowOff>163322</xdr:rowOff>
    </xdr:to>
    <xdr:sp macro="" textlink="">
      <xdr:nvSpPr>
        <xdr:cNvPr id="398" name="楕円 397"/>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78249</xdr:rowOff>
    </xdr:from>
    <xdr:ext cx="762000" cy="259045"/>
    <xdr:sp macro="" textlink="">
      <xdr:nvSpPr>
        <xdr:cNvPr id="399" name="公債費負担の状況該当値テキスト"/>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32766</xdr:rowOff>
    </xdr:from>
    <xdr:to>
      <xdr:col>77</xdr:col>
      <xdr:colOff>95250</xdr:colOff>
      <xdr:row>40</xdr:row>
      <xdr:rowOff>134366</xdr:rowOff>
    </xdr:to>
    <xdr:sp macro="" textlink="">
      <xdr:nvSpPr>
        <xdr:cNvPr id="400" name="楕円 399"/>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144543</xdr:rowOff>
    </xdr:from>
    <xdr:ext cx="736600" cy="259045"/>
    <xdr:sp macro="" textlink="">
      <xdr:nvSpPr>
        <xdr:cNvPr id="401" name="テキスト ボックス 400"/>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2" name="楕円 401"/>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3" name="テキスト ボックス 402"/>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4" name="楕円 403"/>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5" name="テキスト ボックス 404"/>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将来負担比率は、発生していない状況である。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これは、地方債残高の増加を必要最小限に止め、将来の公共事業等の財源のために、計画的な基金の積立を行っていることが要因である。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今後もこの状況を堅持できるよう、計画的な財政運営に努める。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23520</xdr:rowOff>
    </xdr:from>
    <xdr:to>
      <xdr:col>77</xdr:col>
      <xdr:colOff>95250</xdr:colOff>
      <xdr:row>15</xdr:row>
      <xdr:rowOff>125120</xdr:rowOff>
    </xdr:to>
    <xdr:sp macro="" textlink="">
      <xdr:nvSpPr>
        <xdr:cNvPr id="441" name="フローチャート: 判断 440"/>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135297</xdr:rowOff>
    </xdr:from>
    <xdr:ext cx="736600" cy="259045"/>
    <xdr:sp macro="" textlink="">
      <xdr:nvSpPr>
        <xdr:cNvPr id="442" name="テキスト ボックス 441"/>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31242</xdr:rowOff>
    </xdr:from>
    <xdr:to>
      <xdr:col>73</xdr:col>
      <xdr:colOff>44450</xdr:colOff>
      <xdr:row>15</xdr:row>
      <xdr:rowOff>132842</xdr:rowOff>
    </xdr:to>
    <xdr:sp macro="" textlink="">
      <xdr:nvSpPr>
        <xdr:cNvPr id="443" name="フローチャート: 判断 442"/>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44" name="テキスト ボックス 443"/>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125476</xdr:rowOff>
    </xdr:from>
    <xdr:to>
      <xdr:col>68</xdr:col>
      <xdr:colOff>203200</xdr:colOff>
      <xdr:row>15</xdr:row>
      <xdr:rowOff>55626</xdr:rowOff>
    </xdr:to>
    <xdr:sp macro="" textlink="">
      <xdr:nvSpPr>
        <xdr:cNvPr id="445" name="フローチャート: 判断 444"/>
        <xdr:cNvSpPr/>
      </xdr:nvSpPr>
      <xdr:spPr>
        <a:xfrm>
          <a:off x="14351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65803</xdr:rowOff>
    </xdr:from>
    <xdr:ext cx="762000" cy="259045"/>
    <xdr:sp macro="" textlink="">
      <xdr:nvSpPr>
        <xdr:cNvPr id="446" name="テキスト ボックス 445"/>
        <xdr:cNvSpPr txBox="1"/>
      </xdr:nvSpPr>
      <xdr:spPr>
        <a:xfrm>
          <a:off x="14020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24486</xdr:rowOff>
    </xdr:from>
    <xdr:to>
      <xdr:col>64</xdr:col>
      <xdr:colOff>152400</xdr:colOff>
      <xdr:row>15</xdr:row>
      <xdr:rowOff>126086</xdr:rowOff>
    </xdr:to>
    <xdr:sp macro="" textlink="">
      <xdr:nvSpPr>
        <xdr:cNvPr id="447" name="フローチャート: 判断 446"/>
        <xdr:cNvSpPr/>
      </xdr:nvSpPr>
      <xdr:spPr>
        <a:xfrm>
          <a:off x="13462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136263</xdr:rowOff>
    </xdr:from>
    <xdr:ext cx="762000" cy="259045"/>
    <xdr:sp macro="" textlink="">
      <xdr:nvSpPr>
        <xdr:cNvPr id="448" name="テキスト ボックス 447"/>
        <xdr:cNvSpPr txBox="1"/>
      </xdr:nvSpPr>
      <xdr:spPr>
        <a:xfrm>
          <a:off x="13131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50,420
50,155
74.95
18,780,200
18,440,634
110,907
9,048,805
12,025,542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市制施行に伴い、福祉事務所設置に伴う職員数の増加が要因である。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5080</xdr:rowOff>
    </xdr:to>
    <xdr:cxnSp macro="">
      <xdr:nvCxnSpPr>
        <xdr:cNvPr id="66" name="直線コネクタ 65"/>
        <xdr:cNvCxnSpPr/>
      </xdr:nvCxnSpPr>
      <xdr:spPr>
        <a:xfrm>
          <a:off x="3987800" y="614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50800</xdr:rowOff>
    </xdr:to>
    <xdr:cxnSp macro="">
      <xdr:nvCxnSpPr>
        <xdr:cNvPr id="69" name="直線コネクタ 68"/>
        <xdr:cNvCxnSpPr/>
      </xdr:nvCxnSpPr>
      <xdr:spPr>
        <a:xfrm flipV="1">
          <a:off x="3098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81280</xdr:rowOff>
    </xdr:to>
    <xdr:cxnSp macro="">
      <xdr:nvCxnSpPr>
        <xdr:cNvPr id="72" name="直線コネクタ 71"/>
        <xdr:cNvCxnSpPr/>
      </xdr:nvCxnSpPr>
      <xdr:spPr>
        <a:xfrm flipV="1">
          <a:off x="2209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81280</xdr:rowOff>
    </xdr:to>
    <xdr:cxnSp macro="">
      <xdr:nvCxnSpPr>
        <xdr:cNvPr id="75" name="直線コネクタ 74"/>
        <xdr:cNvCxnSpPr/>
      </xdr:nvCxnSpPr>
      <xdr:spPr>
        <a:xfrm>
          <a:off x="1320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77" name="テキスト ボックス 76"/>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市民課窓口業務の民間企業への外部委託や、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学童保育所の運営に係る経費が増額となったことが主な要因である。また、類似団体と比較すると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ポイント高くなっているのは、人件費削減や業務の効率化等を目的に各施設の管理業務等を民間へ委託を進めてきたためであり、人件費の抑制は図れた反面物件費が増額となった。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今後も、民間委託が可能な業務に関しては業務委託を推進し、効率化に努めるとともに総支出額の抑制に努める。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14986</xdr:rowOff>
    </xdr:from>
    <xdr:to>
      <xdr:col>82</xdr:col>
      <xdr:colOff>107950</xdr:colOff>
      <xdr:row>21</xdr:row>
      <xdr:rowOff>69850</xdr:rowOff>
    </xdr:to>
    <xdr:cxnSp macro="">
      <xdr:nvCxnSpPr>
        <xdr:cNvPr id="125" name="直線コネクタ 124"/>
        <xdr:cNvCxnSpPr/>
      </xdr:nvCxnSpPr>
      <xdr:spPr>
        <a:xfrm>
          <a:off x="15671800" y="3615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147574</xdr:rowOff>
    </xdr:from>
    <xdr:to>
      <xdr:col>78</xdr:col>
      <xdr:colOff>69850</xdr:colOff>
      <xdr:row>21</xdr:row>
      <xdr:rowOff>14986</xdr:rowOff>
    </xdr:to>
    <xdr:cxnSp macro="">
      <xdr:nvCxnSpPr>
        <xdr:cNvPr id="128" name="直線コネクタ 127"/>
        <xdr:cNvCxnSpPr/>
      </xdr:nvCxnSpPr>
      <xdr:spPr>
        <a:xfrm>
          <a:off x="14782800" y="34051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9" name="フローチャート: 判断 128"/>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0" name="テキスト ボックス 129"/>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110998</xdr:rowOff>
    </xdr:from>
    <xdr:to>
      <xdr:col>73</xdr:col>
      <xdr:colOff>180975</xdr:colOff>
      <xdr:row>19</xdr:row>
      <xdr:rowOff>147574</xdr:rowOff>
    </xdr:to>
    <xdr:cxnSp macro="">
      <xdr:nvCxnSpPr>
        <xdr:cNvPr id="131" name="直線コネクタ 130"/>
        <xdr:cNvCxnSpPr/>
      </xdr:nvCxnSpPr>
      <xdr:spPr>
        <a:xfrm>
          <a:off x="13893800" y="3368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2" name="フローチャート: 判断 131"/>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3" name="テキスト ボックス 132"/>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110998</xdr:rowOff>
    </xdr:to>
    <xdr:cxnSp macro="">
      <xdr:nvCxnSpPr>
        <xdr:cNvPr id="134" name="直線コネクタ 133"/>
        <xdr:cNvCxnSpPr/>
      </xdr:nvCxnSpPr>
      <xdr:spPr>
        <a:xfrm>
          <a:off x="13004800" y="32679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7" name="フローチャート: 判断 136"/>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38" name="テキスト ボックス 137"/>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4" name="楕円 143"/>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5"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135636</xdr:rowOff>
    </xdr:from>
    <xdr:to>
      <xdr:col>78</xdr:col>
      <xdr:colOff>120650</xdr:colOff>
      <xdr:row>21</xdr:row>
      <xdr:rowOff>65786</xdr:rowOff>
    </xdr:to>
    <xdr:sp macro="" textlink="">
      <xdr:nvSpPr>
        <xdr:cNvPr id="146" name="楕円 145"/>
        <xdr:cNvSpPr/>
      </xdr:nvSpPr>
      <xdr:spPr>
        <a:xfrm>
          <a:off x="15621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50563</xdr:rowOff>
    </xdr:from>
    <xdr:ext cx="736600" cy="259045"/>
    <xdr:sp macro="" textlink="">
      <xdr:nvSpPr>
        <xdr:cNvPr id="147" name="テキスト ボックス 146"/>
        <xdr:cNvSpPr txBox="1"/>
      </xdr:nvSpPr>
      <xdr:spPr>
        <a:xfrm>
          <a:off x="15290800" y="365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96774</xdr:rowOff>
    </xdr:from>
    <xdr:to>
      <xdr:col>74</xdr:col>
      <xdr:colOff>31750</xdr:colOff>
      <xdr:row>20</xdr:row>
      <xdr:rowOff>26924</xdr:rowOff>
    </xdr:to>
    <xdr:sp macro="" textlink="">
      <xdr:nvSpPr>
        <xdr:cNvPr id="148" name="楕円 147"/>
        <xdr:cNvSpPr/>
      </xdr:nvSpPr>
      <xdr:spPr>
        <a:xfrm>
          <a:off x="14732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11701</xdr:rowOff>
    </xdr:from>
    <xdr:ext cx="762000" cy="259045"/>
    <xdr:sp macro="" textlink="">
      <xdr:nvSpPr>
        <xdr:cNvPr id="149" name="テキスト ボックス 148"/>
        <xdr:cNvSpPr txBox="1"/>
      </xdr:nvSpPr>
      <xdr:spPr>
        <a:xfrm>
          <a:off x="14401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60198</xdr:rowOff>
    </xdr:from>
    <xdr:to>
      <xdr:col>69</xdr:col>
      <xdr:colOff>142875</xdr:colOff>
      <xdr:row>19</xdr:row>
      <xdr:rowOff>161798</xdr:rowOff>
    </xdr:to>
    <xdr:sp macro="" textlink="">
      <xdr:nvSpPr>
        <xdr:cNvPr id="150" name="楕円 149"/>
        <xdr:cNvSpPr/>
      </xdr:nvSpPr>
      <xdr:spPr>
        <a:xfrm>
          <a:off x="13843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146575</xdr:rowOff>
    </xdr:from>
    <xdr:ext cx="762000" cy="259045"/>
    <xdr:sp macro="" textlink="">
      <xdr:nvSpPr>
        <xdr:cNvPr id="151" name="テキスト ボックス 150"/>
        <xdr:cNvSpPr txBox="1"/>
      </xdr:nvSpPr>
      <xdr:spPr>
        <a:xfrm>
          <a:off x="13512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2" name="楕円 151"/>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3" name="テキスト ボックス 152"/>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これは、市制施行により生活保護費の給付が始まったことや新たな小規模保育事業施設の運営費給付費が増加したことなどが主な要因となっている。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今後は、子育て環境の充実や高齢化に伴う社会保障等に要する経費が増加する見込みであることから、扶助費の推移をより一層注視していく必要がある。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129722</xdr:rowOff>
    </xdr:to>
    <xdr:cxnSp macro="">
      <xdr:nvCxnSpPr>
        <xdr:cNvPr id="188" name="直線コネクタ 187"/>
        <xdr:cNvCxnSpPr/>
      </xdr:nvCxnSpPr>
      <xdr:spPr>
        <a:xfrm>
          <a:off x="3987800" y="9472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42635</xdr:rowOff>
    </xdr:to>
    <xdr:cxnSp macro="">
      <xdr:nvCxnSpPr>
        <xdr:cNvPr id="191" name="直線コネクタ 190"/>
        <xdr:cNvCxnSpPr/>
      </xdr:nvCxnSpPr>
      <xdr:spPr>
        <a:xfrm>
          <a:off x="3098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65315</xdr:rowOff>
    </xdr:from>
    <xdr:to>
      <xdr:col>20</xdr:col>
      <xdr:colOff>38100</xdr:colOff>
      <xdr:row>54</xdr:row>
      <xdr:rowOff>166915</xdr:rowOff>
    </xdr:to>
    <xdr:sp macro="" textlink="">
      <xdr:nvSpPr>
        <xdr:cNvPr id="192" name="フローチャート: 判断 191"/>
        <xdr:cNvSpPr/>
      </xdr:nvSpPr>
      <xdr:spPr>
        <a:xfrm>
          <a:off x="3937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193" name="テキスト ボックス 192"/>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127000</xdr:rowOff>
    </xdr:to>
    <xdr:cxnSp macro="">
      <xdr:nvCxnSpPr>
        <xdr:cNvPr id="194" name="直線コネクタ 193"/>
        <xdr:cNvCxnSpPr/>
      </xdr:nvCxnSpPr>
      <xdr:spPr>
        <a:xfrm>
          <a:off x="2209800" y="9330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21772</xdr:rowOff>
    </xdr:from>
    <xdr:to>
      <xdr:col>15</xdr:col>
      <xdr:colOff>149225</xdr:colOff>
      <xdr:row>54</xdr:row>
      <xdr:rowOff>123372</xdr:rowOff>
    </xdr:to>
    <xdr:sp macro="" textlink="">
      <xdr:nvSpPr>
        <xdr:cNvPr id="195" name="フローチャート: 判断 194"/>
        <xdr:cNvSpPr/>
      </xdr:nvSpPr>
      <xdr:spPr>
        <a:xfrm>
          <a:off x="3048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196" name="テキスト ボックス 195"/>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72572</xdr:rowOff>
    </xdr:to>
    <xdr:cxnSp macro="">
      <xdr:nvCxnSpPr>
        <xdr:cNvPr id="197" name="直線コネクタ 196"/>
        <xdr:cNvCxnSpPr/>
      </xdr:nvCxnSpPr>
      <xdr:spPr>
        <a:xfrm>
          <a:off x="1320800" y="9232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127907</xdr:rowOff>
    </xdr:from>
    <xdr:to>
      <xdr:col>11</xdr:col>
      <xdr:colOff>60325</xdr:colOff>
      <xdr:row>54</xdr:row>
      <xdr:rowOff>58057</xdr:rowOff>
    </xdr:to>
    <xdr:sp macro="" textlink="">
      <xdr:nvSpPr>
        <xdr:cNvPr id="198" name="フローチャート: 判断 197"/>
        <xdr:cNvSpPr/>
      </xdr:nvSpPr>
      <xdr:spPr>
        <a:xfrm>
          <a:off x="2159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199" name="テキスト ボックス 198"/>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00" name="フローチャート: 判断 199"/>
        <xdr:cNvSpPr/>
      </xdr:nvSpPr>
      <xdr:spPr>
        <a:xfrm>
          <a:off x="1270000" y="91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01" name="テキスト ボックス 200"/>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7" name="楕円 206"/>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8"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210" name="テキスト ボックス 209"/>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108149</xdr:rowOff>
    </xdr:from>
    <xdr:ext cx="762000" cy="259045"/>
    <xdr:sp macro="" textlink="">
      <xdr:nvSpPr>
        <xdr:cNvPr id="214" name="テキスト ボックス 213"/>
        <xdr:cNvSpPr txBox="1"/>
      </xdr:nvSpPr>
      <xdr:spPr>
        <a:xfrm>
          <a:off x="1828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9.8</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％と平成</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している。これは、</a:t>
          </a: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国民健康保険事業特別会計への繰出金が増加したことが主な要因となっている。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特別会計への繰出金が増加傾向にあるため、赤字解消計画を策定し、</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決算の動向に注視していく。</a:t>
          </a:r>
          <a:endParaRPr kumimoji="0"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48623</xdr:rowOff>
    </xdr:from>
    <xdr:to>
      <xdr:col>82</xdr:col>
      <xdr:colOff>107950</xdr:colOff>
      <xdr:row>54</xdr:row>
      <xdr:rowOff>81280</xdr:rowOff>
    </xdr:to>
    <xdr:cxnSp macro="">
      <xdr:nvCxnSpPr>
        <xdr:cNvPr id="251" name="直線コネクタ 250"/>
        <xdr:cNvCxnSpPr/>
      </xdr:nvCxnSpPr>
      <xdr:spPr>
        <a:xfrm>
          <a:off x="15671800" y="9306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48623</xdr:rowOff>
    </xdr:to>
    <xdr:cxnSp macro="">
      <xdr:nvCxnSpPr>
        <xdr:cNvPr id="254" name="直線コネクタ 253"/>
        <xdr:cNvCxnSpPr/>
      </xdr:nvCxnSpPr>
      <xdr:spPr>
        <a:xfrm>
          <a:off x="14782800" y="92546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14151</xdr:rowOff>
    </xdr:from>
    <xdr:to>
      <xdr:col>78</xdr:col>
      <xdr:colOff>120650</xdr:colOff>
      <xdr:row>56</xdr:row>
      <xdr:rowOff>115751</xdr:rowOff>
    </xdr:to>
    <xdr:sp macro="" textlink="">
      <xdr:nvSpPr>
        <xdr:cNvPr id="255" name="フローチャート: 判断 254"/>
        <xdr:cNvSpPr/>
      </xdr:nvSpPr>
      <xdr:spPr>
        <a:xfrm>
          <a:off x="15621000" y="96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100528</xdr:rowOff>
    </xdr:from>
    <xdr:ext cx="736600" cy="259045"/>
    <xdr:sp macro="" textlink="">
      <xdr:nvSpPr>
        <xdr:cNvPr id="256" name="テキスト ボックス 255"/>
        <xdr:cNvSpPr txBox="1"/>
      </xdr:nvSpPr>
      <xdr:spPr>
        <a:xfrm>
          <a:off x="15290800" y="970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55</xdr:row>
      <xdr:rowOff>14333</xdr:rowOff>
    </xdr:to>
    <xdr:cxnSp macro="">
      <xdr:nvCxnSpPr>
        <xdr:cNvPr id="257" name="直線コネクタ 256"/>
        <xdr:cNvCxnSpPr/>
      </xdr:nvCxnSpPr>
      <xdr:spPr>
        <a:xfrm flipV="1">
          <a:off x="13893800" y="925467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59" name="テキスト ボックス 258"/>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14333</xdr:rowOff>
    </xdr:to>
    <xdr:cxnSp macro="">
      <xdr:nvCxnSpPr>
        <xdr:cNvPr id="260" name="直線コネクタ 259"/>
        <xdr:cNvCxnSpPr/>
      </xdr:nvCxnSpPr>
      <xdr:spPr>
        <a:xfrm>
          <a:off x="13004800" y="9424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3" name="フローチャート: 判断 262"/>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4" name="テキスト ボックス 263"/>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70" name="楕円 269"/>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71"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169273</xdr:rowOff>
    </xdr:from>
    <xdr:to>
      <xdr:col>78</xdr:col>
      <xdr:colOff>120650</xdr:colOff>
      <xdr:row>54</xdr:row>
      <xdr:rowOff>99423</xdr:rowOff>
    </xdr:to>
    <xdr:sp macro="" textlink="">
      <xdr:nvSpPr>
        <xdr:cNvPr id="272" name="楕円 271"/>
        <xdr:cNvSpPr/>
      </xdr:nvSpPr>
      <xdr:spPr>
        <a:xfrm>
          <a:off x="15621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109600</xdr:rowOff>
    </xdr:from>
    <xdr:ext cx="736600" cy="259045"/>
    <xdr:sp macro="" textlink="">
      <xdr:nvSpPr>
        <xdr:cNvPr id="273" name="テキスト ボックス 272"/>
        <xdr:cNvSpPr txBox="1"/>
      </xdr:nvSpPr>
      <xdr:spPr>
        <a:xfrm>
          <a:off x="15290800" y="902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4" name="楕円 273"/>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5" name="テキスト ボックス 274"/>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6" name="楕円 275"/>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7" name="テキスト ボックス 276"/>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115388</xdr:rowOff>
    </xdr:from>
    <xdr:to>
      <xdr:col>65</xdr:col>
      <xdr:colOff>53975</xdr:colOff>
      <xdr:row>55</xdr:row>
      <xdr:rowOff>45538</xdr:rowOff>
    </xdr:to>
    <xdr:sp macro="" textlink="">
      <xdr:nvSpPr>
        <xdr:cNvPr id="278" name="楕円 277"/>
        <xdr:cNvSpPr/>
      </xdr:nvSpPr>
      <xdr:spPr>
        <a:xfrm>
          <a:off x="12954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55715</xdr:rowOff>
    </xdr:from>
    <xdr:ext cx="762000" cy="259045"/>
    <xdr:sp macro="" textlink="">
      <xdr:nvSpPr>
        <xdr:cNvPr id="279" name="テキスト ボックス 278"/>
        <xdr:cNvSpPr txBox="1"/>
      </xdr:nvSpPr>
      <xdr:spPr>
        <a:xfrm>
          <a:off x="12623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11.5</a:t>
          </a: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％と平成</a:t>
          </a:r>
          <a:r>
            <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29</a:t>
          </a: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0.1</a:t>
          </a: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これは、</a:t>
          </a:r>
          <a:r>
            <a:rPr kumimoji="1" lang="ja-JP" altLang="en-US"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私立幼稚園のうち</a:t>
          </a:r>
          <a:r>
            <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園が認定こども園に移行し、私立幼稚園に通っている園児に対しての補助金支給の対象外となったことが主な要因となっている。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今後も補助金等交付基準に基づき、適正な交付額の算出に努める。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11067</xdr:rowOff>
    </xdr:to>
    <xdr:cxnSp macro="">
      <xdr:nvCxnSpPr>
        <xdr:cNvPr id="313" name="直線コネクタ 312"/>
        <xdr:cNvCxnSpPr/>
      </xdr:nvCxnSpPr>
      <xdr:spPr>
        <a:xfrm flipV="1">
          <a:off x="15671800" y="63481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11067</xdr:rowOff>
    </xdr:from>
    <xdr:to>
      <xdr:col>78</xdr:col>
      <xdr:colOff>69850</xdr:colOff>
      <xdr:row>37</xdr:row>
      <xdr:rowOff>109039</xdr:rowOff>
    </xdr:to>
    <xdr:cxnSp macro="">
      <xdr:nvCxnSpPr>
        <xdr:cNvPr id="316" name="直線コネクタ 315"/>
        <xdr:cNvCxnSpPr/>
      </xdr:nvCxnSpPr>
      <xdr:spPr>
        <a:xfrm flipV="1">
          <a:off x="14782800" y="635471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71301</xdr:rowOff>
    </xdr:from>
    <xdr:to>
      <xdr:col>78</xdr:col>
      <xdr:colOff>120650</xdr:colOff>
      <xdr:row>38</xdr:row>
      <xdr:rowOff>1451</xdr:rowOff>
    </xdr:to>
    <xdr:sp macro="" textlink="">
      <xdr:nvSpPr>
        <xdr:cNvPr id="317" name="フローチャート: 判断 316"/>
        <xdr:cNvSpPr/>
      </xdr:nvSpPr>
      <xdr:spPr>
        <a:xfrm>
          <a:off x="15621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157678</xdr:rowOff>
    </xdr:from>
    <xdr:ext cx="736600" cy="259045"/>
    <xdr:sp macro="" textlink="">
      <xdr:nvSpPr>
        <xdr:cNvPr id="318" name="テキスト ボックス 317"/>
        <xdr:cNvSpPr txBox="1"/>
      </xdr:nvSpPr>
      <xdr:spPr>
        <a:xfrm>
          <a:off x="15290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37193</xdr:rowOff>
    </xdr:from>
    <xdr:to>
      <xdr:col>73</xdr:col>
      <xdr:colOff>180975</xdr:colOff>
      <xdr:row>37</xdr:row>
      <xdr:rowOff>109039</xdr:rowOff>
    </xdr:to>
    <xdr:cxnSp macro="">
      <xdr:nvCxnSpPr>
        <xdr:cNvPr id="319" name="直線コネクタ 318"/>
        <xdr:cNvCxnSpPr/>
      </xdr:nvCxnSpPr>
      <xdr:spPr>
        <a:xfrm>
          <a:off x="13893800" y="638084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90896</xdr:rowOff>
    </xdr:from>
    <xdr:to>
      <xdr:col>74</xdr:col>
      <xdr:colOff>31750</xdr:colOff>
      <xdr:row>38</xdr:row>
      <xdr:rowOff>21045</xdr:rowOff>
    </xdr:to>
    <xdr:sp macro="" textlink="">
      <xdr:nvSpPr>
        <xdr:cNvPr id="320" name="フローチャート: 判断 319"/>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5823</xdr:rowOff>
    </xdr:from>
    <xdr:ext cx="762000" cy="259045"/>
    <xdr:sp macro="" textlink="">
      <xdr:nvSpPr>
        <xdr:cNvPr id="321" name="テキスト ボックス 320"/>
        <xdr:cNvSpPr txBox="1"/>
      </xdr:nvSpPr>
      <xdr:spPr>
        <a:xfrm>
          <a:off x="14401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37193</xdr:rowOff>
    </xdr:from>
    <xdr:to>
      <xdr:col>69</xdr:col>
      <xdr:colOff>92075</xdr:colOff>
      <xdr:row>38</xdr:row>
      <xdr:rowOff>9434</xdr:rowOff>
    </xdr:to>
    <xdr:cxnSp macro="">
      <xdr:nvCxnSpPr>
        <xdr:cNvPr id="322" name="直線コネクタ 321"/>
        <xdr:cNvCxnSpPr/>
      </xdr:nvCxnSpPr>
      <xdr:spPr>
        <a:xfrm flipV="1">
          <a:off x="13004800" y="638084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58239</xdr:rowOff>
    </xdr:from>
    <xdr:to>
      <xdr:col>69</xdr:col>
      <xdr:colOff>142875</xdr:colOff>
      <xdr:row>37</xdr:row>
      <xdr:rowOff>159838</xdr:rowOff>
    </xdr:to>
    <xdr:sp macro="" textlink="">
      <xdr:nvSpPr>
        <xdr:cNvPr id="323" name="フローチャート: 判断 322"/>
        <xdr:cNvSpPr/>
      </xdr:nvSpPr>
      <xdr:spPr>
        <a:xfrm>
          <a:off x="13843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144615</xdr:rowOff>
    </xdr:from>
    <xdr:ext cx="762000" cy="259045"/>
    <xdr:sp macro="" textlink="">
      <xdr:nvSpPr>
        <xdr:cNvPr id="324" name="テキスト ボックス 323"/>
        <xdr:cNvSpPr txBox="1"/>
      </xdr:nvSpPr>
      <xdr:spPr>
        <a:xfrm>
          <a:off x="13512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25" name="フローチャート: 判断 324"/>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150421</xdr:rowOff>
    </xdr:from>
    <xdr:ext cx="762000" cy="259045"/>
    <xdr:sp macro="" textlink="">
      <xdr:nvSpPr>
        <xdr:cNvPr id="326" name="テキスト ボックス 325"/>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32" name="楕円 331"/>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141713</xdr:rowOff>
    </xdr:from>
    <xdr:ext cx="762000" cy="259045"/>
    <xdr:sp macro="" textlink="">
      <xdr:nvSpPr>
        <xdr:cNvPr id="333" name="補助費等該当値テキスト"/>
        <xdr:cNvSpPr txBox="1"/>
      </xdr:nvSpPr>
      <xdr:spPr>
        <a:xfrm>
          <a:off x="16598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131717</xdr:rowOff>
    </xdr:from>
    <xdr:to>
      <xdr:col>78</xdr:col>
      <xdr:colOff>120650</xdr:colOff>
      <xdr:row>37</xdr:row>
      <xdr:rowOff>61867</xdr:rowOff>
    </xdr:to>
    <xdr:sp macro="" textlink="">
      <xdr:nvSpPr>
        <xdr:cNvPr id="334" name="楕円 333"/>
        <xdr:cNvSpPr/>
      </xdr:nvSpPr>
      <xdr:spPr>
        <a:xfrm>
          <a:off x="15621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72044</xdr:rowOff>
    </xdr:from>
    <xdr:ext cx="736600" cy="259045"/>
    <xdr:sp macro="" textlink="">
      <xdr:nvSpPr>
        <xdr:cNvPr id="335" name="テキスト ボックス 334"/>
        <xdr:cNvSpPr txBox="1"/>
      </xdr:nvSpPr>
      <xdr:spPr>
        <a:xfrm>
          <a:off x="15290800" y="607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6" name="楕円 335"/>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170016</xdr:rowOff>
    </xdr:from>
    <xdr:ext cx="762000" cy="259045"/>
    <xdr:sp macro="" textlink="">
      <xdr:nvSpPr>
        <xdr:cNvPr id="337" name="テキスト ボックス 336"/>
        <xdr:cNvSpPr txBox="1"/>
      </xdr:nvSpPr>
      <xdr:spPr>
        <a:xfrm>
          <a:off x="14401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38" name="楕円 337"/>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98170</xdr:rowOff>
    </xdr:from>
    <xdr:ext cx="762000" cy="259045"/>
    <xdr:sp macro="" textlink="">
      <xdr:nvSpPr>
        <xdr:cNvPr id="339" name="テキスト ボックス 338"/>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130084</xdr:rowOff>
    </xdr:from>
    <xdr:to>
      <xdr:col>65</xdr:col>
      <xdr:colOff>53975</xdr:colOff>
      <xdr:row>38</xdr:row>
      <xdr:rowOff>60234</xdr:rowOff>
    </xdr:to>
    <xdr:sp macro="" textlink="">
      <xdr:nvSpPr>
        <xdr:cNvPr id="340" name="楕円 339"/>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45011</xdr:rowOff>
    </xdr:from>
    <xdr:ext cx="762000" cy="259045"/>
    <xdr:sp macro="" textlink="">
      <xdr:nvSpPr>
        <xdr:cNvPr id="341" name="テキスト ボックス 340"/>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増減はない。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今後は公共施設の更新や長寿命化等に伴う事業の増加が見込まれるため、より事業の必要性、緊急性を精査し、地方債の発行を最小限に止めることで、健全な財政運営が行えるように努める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5842</xdr:rowOff>
    </xdr:to>
    <xdr:cxnSp macro="">
      <xdr:nvCxnSpPr>
        <xdr:cNvPr id="371" name="直線コネクタ 370"/>
        <xdr:cNvCxnSpPr/>
      </xdr:nvCxnSpPr>
      <xdr:spPr>
        <a:xfrm>
          <a:off x="3987800" y="1320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5842</xdr:rowOff>
    </xdr:to>
    <xdr:cxnSp macro="">
      <xdr:nvCxnSpPr>
        <xdr:cNvPr id="374" name="直線コネクタ 373"/>
        <xdr:cNvCxnSpPr/>
      </xdr:nvCxnSpPr>
      <xdr:spPr>
        <a:xfrm>
          <a:off x="3098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131063</xdr:rowOff>
    </xdr:from>
    <xdr:to>
      <xdr:col>20</xdr:col>
      <xdr:colOff>38100</xdr:colOff>
      <xdr:row>77</xdr:row>
      <xdr:rowOff>61213</xdr:rowOff>
    </xdr:to>
    <xdr:sp macro="" textlink="">
      <xdr:nvSpPr>
        <xdr:cNvPr id="375" name="フローチャート: 判断 374"/>
        <xdr:cNvSpPr/>
      </xdr:nvSpPr>
      <xdr:spPr>
        <a:xfrm>
          <a:off x="3937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45990</xdr:rowOff>
    </xdr:from>
    <xdr:ext cx="736600" cy="259045"/>
    <xdr:sp macro="" textlink="">
      <xdr:nvSpPr>
        <xdr:cNvPr id="376" name="テキスト ボックス 375"/>
        <xdr:cNvSpPr txBox="1"/>
      </xdr:nvSpPr>
      <xdr:spPr>
        <a:xfrm>
          <a:off x="3606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140715</xdr:rowOff>
    </xdr:to>
    <xdr:cxnSp macro="">
      <xdr:nvCxnSpPr>
        <xdr:cNvPr id="377" name="直線コネクタ 376"/>
        <xdr:cNvCxnSpPr/>
      </xdr:nvCxnSpPr>
      <xdr:spPr>
        <a:xfrm>
          <a:off x="2209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135637</xdr:rowOff>
    </xdr:from>
    <xdr:to>
      <xdr:col>15</xdr:col>
      <xdr:colOff>149225</xdr:colOff>
      <xdr:row>77</xdr:row>
      <xdr:rowOff>65787</xdr:rowOff>
    </xdr:to>
    <xdr:sp macro="" textlink="">
      <xdr:nvSpPr>
        <xdr:cNvPr id="378" name="フローチャート: 判断 377"/>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50564</xdr:rowOff>
    </xdr:from>
    <xdr:ext cx="762000" cy="259045"/>
    <xdr:sp macro="" textlink="">
      <xdr:nvSpPr>
        <xdr:cNvPr id="379" name="テキスト ボックス 378"/>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113285</xdr:rowOff>
    </xdr:to>
    <xdr:cxnSp macro="">
      <xdr:nvCxnSpPr>
        <xdr:cNvPr id="380" name="直線コネクタ 379"/>
        <xdr:cNvCxnSpPr/>
      </xdr:nvCxnSpPr>
      <xdr:spPr>
        <a:xfrm flipV="1">
          <a:off x="1320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94487</xdr:rowOff>
    </xdr:from>
    <xdr:to>
      <xdr:col>11</xdr:col>
      <xdr:colOff>60325</xdr:colOff>
      <xdr:row>77</xdr:row>
      <xdr:rowOff>24637</xdr:rowOff>
    </xdr:to>
    <xdr:sp macro="" textlink="">
      <xdr:nvSpPr>
        <xdr:cNvPr id="381" name="フローチャート: 判断 380"/>
        <xdr:cNvSpPr/>
      </xdr:nvSpPr>
      <xdr:spPr>
        <a:xfrm>
          <a:off x="2159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9414</xdr:rowOff>
    </xdr:from>
    <xdr:ext cx="762000" cy="259045"/>
    <xdr:sp macro="" textlink="">
      <xdr:nvSpPr>
        <xdr:cNvPr id="382" name="テキスト ボックス 381"/>
        <xdr:cNvSpPr txBox="1"/>
      </xdr:nvSpPr>
      <xdr:spPr>
        <a:xfrm>
          <a:off x="1828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3" name="フローチャート: 判断 382"/>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84" name="テキスト ボックス 383"/>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90" name="楕円 389"/>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91"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2" name="楕円 391"/>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3" name="テキスト ボックス 392"/>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4" name="楕円 393"/>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5" name="テキスト ボックス 394"/>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6" name="楕円 395"/>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7" name="テキスト ボックス 396"/>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8" name="楕円 39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9" name="テキスト ボックス 39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79.1</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％と平成</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2..2</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して</a:t>
          </a:r>
          <a:r>
            <a:rPr kumimoji="1" lang="ja-JP" altLang="en-US"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いる。</a:t>
          </a:r>
          <a:endParaRPr kumimoji="1" lang="en-US"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今後も財政構造の弾力性を高めていくため、行政改革を推進し経費削減に努める。</a:t>
          </a:r>
          <a:endParaRPr kumimoji="0" lang="ja-JP" altLang="ja-JP" sz="12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85852</xdr:rowOff>
    </xdr:to>
    <xdr:cxnSp macro="">
      <xdr:nvCxnSpPr>
        <xdr:cNvPr id="430" name="直線コネクタ 429"/>
        <xdr:cNvCxnSpPr/>
      </xdr:nvCxnSpPr>
      <xdr:spPr>
        <a:xfrm>
          <a:off x="15671800" y="133583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156718</xdr:rowOff>
    </xdr:to>
    <xdr:cxnSp macro="">
      <xdr:nvCxnSpPr>
        <xdr:cNvPr id="433" name="直線コネクタ 432"/>
        <xdr:cNvCxnSpPr/>
      </xdr:nvCxnSpPr>
      <xdr:spPr>
        <a:xfrm>
          <a:off x="14782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152146</xdr:rowOff>
    </xdr:to>
    <xdr:cxnSp macro="">
      <xdr:nvCxnSpPr>
        <xdr:cNvPr id="436" name="直線コネクタ 435"/>
        <xdr:cNvCxnSpPr/>
      </xdr:nvCxnSpPr>
      <xdr:spPr>
        <a:xfrm flipV="1">
          <a:off x="13893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7" name="フローチャート: 判断 436"/>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8" name="テキスト ボックス 437"/>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152146</xdr:rowOff>
    </xdr:to>
    <xdr:cxnSp macro="">
      <xdr:nvCxnSpPr>
        <xdr:cNvPr id="439" name="直線コネクタ 438"/>
        <xdr:cNvCxnSpPr/>
      </xdr:nvCxnSpPr>
      <xdr:spPr>
        <a:xfrm>
          <a:off x="13004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2" name="フローチャート: 判断 441"/>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3" name="テキスト ボックス 442"/>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2" name="テキスト ボックス 45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3" name="楕円 45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4" name="テキスト ボックス 453"/>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5" name="楕円 454"/>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6" name="テキスト ボックス 455"/>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7" name="楕円 456"/>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8" name="テキスト ボックス 457"/>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32493</xdr:rowOff>
    </xdr:from>
    <xdr:to>
      <xdr:col>29</xdr:col>
      <xdr:colOff>127000</xdr:colOff>
      <xdr:row>18</xdr:row>
      <xdr:rowOff>79813</xdr:rowOff>
    </xdr:to>
    <xdr:cxnSp macro="">
      <xdr:nvCxnSpPr>
        <xdr:cNvPr id="50" name="直線コネクタ 49"/>
        <xdr:cNvCxnSpPr/>
      </xdr:nvCxnSpPr>
      <xdr:spPr bwMode="auto">
        <a:xfrm flipV="1">
          <a:off x="5003800" y="3166218"/>
          <a:ext cx="6477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153308</xdr:rowOff>
    </xdr:from>
    <xdr:to>
      <xdr:col>26</xdr:col>
      <xdr:colOff>50800</xdr:colOff>
      <xdr:row>18</xdr:row>
      <xdr:rowOff>79813</xdr:rowOff>
    </xdr:to>
    <xdr:cxnSp macro="">
      <xdr:nvCxnSpPr>
        <xdr:cNvPr id="53" name="直線コネクタ 52"/>
        <xdr:cNvCxnSpPr/>
      </xdr:nvCxnSpPr>
      <xdr:spPr bwMode="auto">
        <a:xfrm>
          <a:off x="4305300" y="3115583"/>
          <a:ext cx="698500"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157315</xdr:rowOff>
    </xdr:from>
    <xdr:to>
      <xdr:col>26</xdr:col>
      <xdr:colOff>101600</xdr:colOff>
      <xdr:row>17</xdr:row>
      <xdr:rowOff>87465</xdr:rowOff>
    </xdr:to>
    <xdr:sp macro="" textlink="">
      <xdr:nvSpPr>
        <xdr:cNvPr id="54" name="フローチャート: 判断 53"/>
        <xdr:cNvSpPr/>
      </xdr:nvSpPr>
      <xdr:spPr bwMode="auto">
        <a:xfrm>
          <a:off x="4953000" y="294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97642</xdr:rowOff>
    </xdr:from>
    <xdr:ext cx="736600" cy="259045"/>
    <xdr:sp macro="" textlink="">
      <xdr:nvSpPr>
        <xdr:cNvPr id="55" name="テキスト ボックス 54"/>
        <xdr:cNvSpPr txBox="1"/>
      </xdr:nvSpPr>
      <xdr:spPr>
        <a:xfrm>
          <a:off x="4622800" y="271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153308</xdr:rowOff>
    </xdr:from>
    <xdr:to>
      <xdr:col>22</xdr:col>
      <xdr:colOff>114300</xdr:colOff>
      <xdr:row>18</xdr:row>
      <xdr:rowOff>13367</xdr:rowOff>
    </xdr:to>
    <xdr:cxnSp macro="">
      <xdr:nvCxnSpPr>
        <xdr:cNvPr id="56" name="直線コネクタ 55"/>
        <xdr:cNvCxnSpPr/>
      </xdr:nvCxnSpPr>
      <xdr:spPr bwMode="auto">
        <a:xfrm flipV="1">
          <a:off x="3606800" y="3115583"/>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169812</xdr:rowOff>
    </xdr:from>
    <xdr:to>
      <xdr:col>22</xdr:col>
      <xdr:colOff>165100</xdr:colOff>
      <xdr:row>17</xdr:row>
      <xdr:rowOff>99962</xdr:rowOff>
    </xdr:to>
    <xdr:sp macro="" textlink="">
      <xdr:nvSpPr>
        <xdr:cNvPr id="57" name="フローチャート: 判断 56"/>
        <xdr:cNvSpPr/>
      </xdr:nvSpPr>
      <xdr:spPr bwMode="auto">
        <a:xfrm>
          <a:off x="4254500" y="2960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110139</xdr:rowOff>
    </xdr:from>
    <xdr:ext cx="762000" cy="259045"/>
    <xdr:sp macro="" textlink="">
      <xdr:nvSpPr>
        <xdr:cNvPr id="58" name="テキスト ボックス 57"/>
        <xdr:cNvSpPr txBox="1"/>
      </xdr:nvSpPr>
      <xdr:spPr>
        <a:xfrm>
          <a:off x="3924300" y="272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13367</xdr:rowOff>
    </xdr:from>
    <xdr:to>
      <xdr:col>18</xdr:col>
      <xdr:colOff>177800</xdr:colOff>
      <xdr:row>18</xdr:row>
      <xdr:rowOff>46685</xdr:rowOff>
    </xdr:to>
    <xdr:cxnSp macro="">
      <xdr:nvCxnSpPr>
        <xdr:cNvPr id="59" name="直線コネクタ 58"/>
        <xdr:cNvCxnSpPr/>
      </xdr:nvCxnSpPr>
      <xdr:spPr bwMode="auto">
        <a:xfrm flipV="1">
          <a:off x="2908300" y="3147092"/>
          <a:ext cx="698500" cy="3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22765</xdr:rowOff>
    </xdr:from>
    <xdr:to>
      <xdr:col>19</xdr:col>
      <xdr:colOff>38100</xdr:colOff>
      <xdr:row>17</xdr:row>
      <xdr:rowOff>124365</xdr:rowOff>
    </xdr:to>
    <xdr:sp macro="" textlink="">
      <xdr:nvSpPr>
        <xdr:cNvPr id="60" name="フローチャート: 判断 59"/>
        <xdr:cNvSpPr/>
      </xdr:nvSpPr>
      <xdr:spPr bwMode="auto">
        <a:xfrm>
          <a:off x="35560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134542</xdr:rowOff>
    </xdr:from>
    <xdr:ext cx="762000" cy="259045"/>
    <xdr:sp macro="" textlink="">
      <xdr:nvSpPr>
        <xdr:cNvPr id="61" name="テキスト ボックス 60"/>
        <xdr:cNvSpPr txBox="1"/>
      </xdr:nvSpPr>
      <xdr:spPr>
        <a:xfrm>
          <a:off x="3225800" y="27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129540</xdr:rowOff>
    </xdr:from>
    <xdr:to>
      <xdr:col>15</xdr:col>
      <xdr:colOff>101600</xdr:colOff>
      <xdr:row>17</xdr:row>
      <xdr:rowOff>59690</xdr:rowOff>
    </xdr:to>
    <xdr:sp macro="" textlink="">
      <xdr:nvSpPr>
        <xdr:cNvPr id="62" name="フローチャート: 判断 61"/>
        <xdr:cNvSpPr/>
      </xdr:nvSpPr>
      <xdr:spPr bwMode="auto">
        <a:xfrm>
          <a:off x="2857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69867</xdr:rowOff>
    </xdr:from>
    <xdr:ext cx="762000" cy="259045"/>
    <xdr:sp macro="" textlink="">
      <xdr:nvSpPr>
        <xdr:cNvPr id="63" name="テキスト ボックス 62"/>
        <xdr:cNvSpPr txBox="1"/>
      </xdr:nvSpPr>
      <xdr:spPr>
        <a:xfrm>
          <a:off x="2527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153143</xdr:rowOff>
    </xdr:from>
    <xdr:to>
      <xdr:col>29</xdr:col>
      <xdr:colOff>177800</xdr:colOff>
      <xdr:row>18</xdr:row>
      <xdr:rowOff>83293</xdr:rowOff>
    </xdr:to>
    <xdr:sp macro="" textlink="">
      <xdr:nvSpPr>
        <xdr:cNvPr id="69" name="楕円 68"/>
        <xdr:cNvSpPr/>
      </xdr:nvSpPr>
      <xdr:spPr bwMode="auto">
        <a:xfrm>
          <a:off x="5600700" y="311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125220</xdr:rowOff>
    </xdr:from>
    <xdr:ext cx="762000" cy="259045"/>
    <xdr:sp macro="" textlink="">
      <xdr:nvSpPr>
        <xdr:cNvPr id="70" name="人口1人当たり決算額の推移該当値テキスト130"/>
        <xdr:cNvSpPr txBox="1"/>
      </xdr:nvSpPr>
      <xdr:spPr>
        <a:xfrm>
          <a:off x="5740400" y="308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29013</xdr:rowOff>
    </xdr:from>
    <xdr:to>
      <xdr:col>26</xdr:col>
      <xdr:colOff>101600</xdr:colOff>
      <xdr:row>18</xdr:row>
      <xdr:rowOff>130613</xdr:rowOff>
    </xdr:to>
    <xdr:sp macro="" textlink="">
      <xdr:nvSpPr>
        <xdr:cNvPr id="71" name="楕円 70"/>
        <xdr:cNvSpPr/>
      </xdr:nvSpPr>
      <xdr:spPr bwMode="auto">
        <a:xfrm>
          <a:off x="4953000" y="316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115390</xdr:rowOff>
    </xdr:from>
    <xdr:ext cx="736600" cy="259045"/>
    <xdr:sp macro="" textlink="">
      <xdr:nvSpPr>
        <xdr:cNvPr id="72" name="テキスト ボックス 71"/>
        <xdr:cNvSpPr txBox="1"/>
      </xdr:nvSpPr>
      <xdr:spPr>
        <a:xfrm>
          <a:off x="4622800" y="324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102508</xdr:rowOff>
    </xdr:from>
    <xdr:to>
      <xdr:col>22</xdr:col>
      <xdr:colOff>165100</xdr:colOff>
      <xdr:row>18</xdr:row>
      <xdr:rowOff>32658</xdr:rowOff>
    </xdr:to>
    <xdr:sp macro="" textlink="">
      <xdr:nvSpPr>
        <xdr:cNvPr id="73" name="楕円 72"/>
        <xdr:cNvSpPr/>
      </xdr:nvSpPr>
      <xdr:spPr bwMode="auto">
        <a:xfrm>
          <a:off x="4254500" y="306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17435</xdr:rowOff>
    </xdr:from>
    <xdr:ext cx="762000" cy="259045"/>
    <xdr:sp macro="" textlink="">
      <xdr:nvSpPr>
        <xdr:cNvPr id="74" name="テキスト ボックス 73"/>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134017</xdr:rowOff>
    </xdr:from>
    <xdr:to>
      <xdr:col>19</xdr:col>
      <xdr:colOff>38100</xdr:colOff>
      <xdr:row>18</xdr:row>
      <xdr:rowOff>64167</xdr:rowOff>
    </xdr:to>
    <xdr:sp macro="" textlink="">
      <xdr:nvSpPr>
        <xdr:cNvPr id="75" name="楕円 74"/>
        <xdr:cNvSpPr/>
      </xdr:nvSpPr>
      <xdr:spPr bwMode="auto">
        <a:xfrm>
          <a:off x="3556000" y="309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48944</xdr:rowOff>
    </xdr:from>
    <xdr:ext cx="762000" cy="259045"/>
    <xdr:sp macro="" textlink="">
      <xdr:nvSpPr>
        <xdr:cNvPr id="76" name="テキスト ボックス 75"/>
        <xdr:cNvSpPr txBox="1"/>
      </xdr:nvSpPr>
      <xdr:spPr>
        <a:xfrm>
          <a:off x="3225800" y="31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167335</xdr:rowOff>
    </xdr:from>
    <xdr:to>
      <xdr:col>15</xdr:col>
      <xdr:colOff>101600</xdr:colOff>
      <xdr:row>18</xdr:row>
      <xdr:rowOff>97485</xdr:rowOff>
    </xdr:to>
    <xdr:sp macro="" textlink="">
      <xdr:nvSpPr>
        <xdr:cNvPr id="77" name="楕円 76"/>
        <xdr:cNvSpPr/>
      </xdr:nvSpPr>
      <xdr:spPr bwMode="auto">
        <a:xfrm>
          <a:off x="2857500" y="3129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82262</xdr:rowOff>
    </xdr:from>
    <xdr:ext cx="762000" cy="259045"/>
    <xdr:sp macro="" textlink="">
      <xdr:nvSpPr>
        <xdr:cNvPr id="78" name="テキスト ボックス 77"/>
        <xdr:cNvSpPr txBox="1"/>
      </xdr:nvSpPr>
      <xdr:spPr>
        <a:xfrm>
          <a:off x="2527300" y="321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61980</xdr:rowOff>
    </xdr:from>
    <xdr:to>
      <xdr:col>29</xdr:col>
      <xdr:colOff>127000</xdr:colOff>
      <xdr:row>36</xdr:row>
      <xdr:rowOff>104369</xdr:rowOff>
    </xdr:to>
    <xdr:cxnSp macro="">
      <xdr:nvCxnSpPr>
        <xdr:cNvPr id="113" name="直線コネクタ 112"/>
        <xdr:cNvCxnSpPr/>
      </xdr:nvCxnSpPr>
      <xdr:spPr bwMode="auto">
        <a:xfrm flipV="1">
          <a:off x="5003800" y="7015230"/>
          <a:ext cx="6477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85330</xdr:rowOff>
    </xdr:from>
    <xdr:to>
      <xdr:col>26</xdr:col>
      <xdr:colOff>50800</xdr:colOff>
      <xdr:row>36</xdr:row>
      <xdr:rowOff>104369</xdr:rowOff>
    </xdr:to>
    <xdr:cxnSp macro="">
      <xdr:nvCxnSpPr>
        <xdr:cNvPr id="116" name="直線コネクタ 115"/>
        <xdr:cNvCxnSpPr/>
      </xdr:nvCxnSpPr>
      <xdr:spPr bwMode="auto">
        <a:xfrm>
          <a:off x="4305300" y="7038580"/>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7" name="フローチャート: 判断 116"/>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18" name="テキスト ボックス 117"/>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85330</xdr:rowOff>
    </xdr:from>
    <xdr:to>
      <xdr:col>22</xdr:col>
      <xdr:colOff>114300</xdr:colOff>
      <xdr:row>36</xdr:row>
      <xdr:rowOff>142577</xdr:rowOff>
    </xdr:to>
    <xdr:cxnSp macro="">
      <xdr:nvCxnSpPr>
        <xdr:cNvPr id="119" name="直線コネクタ 118"/>
        <xdr:cNvCxnSpPr/>
      </xdr:nvCxnSpPr>
      <xdr:spPr bwMode="auto">
        <a:xfrm flipV="1">
          <a:off x="3606800" y="7038580"/>
          <a:ext cx="698500" cy="5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0" name="フローチャート: 判断 119"/>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1" name="テキスト ボックス 120"/>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142577</xdr:rowOff>
    </xdr:from>
    <xdr:to>
      <xdr:col>18</xdr:col>
      <xdr:colOff>177800</xdr:colOff>
      <xdr:row>36</xdr:row>
      <xdr:rowOff>167756</xdr:rowOff>
    </xdr:to>
    <xdr:cxnSp macro="">
      <xdr:nvCxnSpPr>
        <xdr:cNvPr id="122" name="直線コネクタ 121"/>
        <xdr:cNvCxnSpPr/>
      </xdr:nvCxnSpPr>
      <xdr:spPr bwMode="auto">
        <a:xfrm flipV="1">
          <a:off x="2908300" y="7095827"/>
          <a:ext cx="698500" cy="2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3" name="フローチャート: 判断 122"/>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4" name="テキスト ボックス 123"/>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5" name="フローチャート: 判断 124"/>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6" name="テキスト ボックス 125"/>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11180</xdr:rowOff>
    </xdr:from>
    <xdr:to>
      <xdr:col>29</xdr:col>
      <xdr:colOff>177800</xdr:colOff>
      <xdr:row>36</xdr:row>
      <xdr:rowOff>112780</xdr:rowOff>
    </xdr:to>
    <xdr:sp macro="" textlink="">
      <xdr:nvSpPr>
        <xdr:cNvPr id="132" name="楕円 131"/>
        <xdr:cNvSpPr/>
      </xdr:nvSpPr>
      <xdr:spPr bwMode="auto">
        <a:xfrm>
          <a:off x="5600700" y="696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326157</xdr:rowOff>
    </xdr:from>
    <xdr:ext cx="762000" cy="259045"/>
    <xdr:sp macro="" textlink="">
      <xdr:nvSpPr>
        <xdr:cNvPr id="133" name="人口1人当たり決算額の推移該当値テキスト445"/>
        <xdr:cNvSpPr txBox="1"/>
      </xdr:nvSpPr>
      <xdr:spPr>
        <a:xfrm>
          <a:off x="5740400" y="693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53569</xdr:rowOff>
    </xdr:from>
    <xdr:to>
      <xdr:col>26</xdr:col>
      <xdr:colOff>101600</xdr:colOff>
      <xdr:row>36</xdr:row>
      <xdr:rowOff>155169</xdr:rowOff>
    </xdr:to>
    <xdr:sp macro="" textlink="">
      <xdr:nvSpPr>
        <xdr:cNvPr id="134" name="楕円 133"/>
        <xdr:cNvSpPr/>
      </xdr:nvSpPr>
      <xdr:spPr bwMode="auto">
        <a:xfrm>
          <a:off x="4953000" y="700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139946</xdr:rowOff>
    </xdr:from>
    <xdr:ext cx="736600" cy="259045"/>
    <xdr:sp macro="" textlink="">
      <xdr:nvSpPr>
        <xdr:cNvPr id="135" name="テキスト ボックス 134"/>
        <xdr:cNvSpPr txBox="1"/>
      </xdr:nvSpPr>
      <xdr:spPr>
        <a:xfrm>
          <a:off x="4622800" y="7093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34530</xdr:rowOff>
    </xdr:from>
    <xdr:to>
      <xdr:col>22</xdr:col>
      <xdr:colOff>165100</xdr:colOff>
      <xdr:row>36</xdr:row>
      <xdr:rowOff>136130</xdr:rowOff>
    </xdr:to>
    <xdr:sp macro="" textlink="">
      <xdr:nvSpPr>
        <xdr:cNvPr id="136" name="楕円 135"/>
        <xdr:cNvSpPr/>
      </xdr:nvSpPr>
      <xdr:spPr bwMode="auto">
        <a:xfrm>
          <a:off x="4254500" y="698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120907</xdr:rowOff>
    </xdr:from>
    <xdr:ext cx="762000" cy="259045"/>
    <xdr:sp macro="" textlink="">
      <xdr:nvSpPr>
        <xdr:cNvPr id="137" name="テキスト ボックス 136"/>
        <xdr:cNvSpPr txBox="1"/>
      </xdr:nvSpPr>
      <xdr:spPr>
        <a:xfrm>
          <a:off x="3924300" y="7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91777</xdr:rowOff>
    </xdr:from>
    <xdr:to>
      <xdr:col>19</xdr:col>
      <xdr:colOff>38100</xdr:colOff>
      <xdr:row>37</xdr:row>
      <xdr:rowOff>21927</xdr:rowOff>
    </xdr:to>
    <xdr:sp macro="" textlink="">
      <xdr:nvSpPr>
        <xdr:cNvPr id="138" name="楕円 137"/>
        <xdr:cNvSpPr/>
      </xdr:nvSpPr>
      <xdr:spPr bwMode="auto">
        <a:xfrm>
          <a:off x="3556000" y="704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6704</xdr:rowOff>
    </xdr:from>
    <xdr:ext cx="762000" cy="259045"/>
    <xdr:sp macro="" textlink="">
      <xdr:nvSpPr>
        <xdr:cNvPr id="139" name="テキスト ボックス 138"/>
        <xdr:cNvSpPr txBox="1"/>
      </xdr:nvSpPr>
      <xdr:spPr>
        <a:xfrm>
          <a:off x="3225800" y="71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116956</xdr:rowOff>
    </xdr:from>
    <xdr:to>
      <xdr:col>15</xdr:col>
      <xdr:colOff>101600</xdr:colOff>
      <xdr:row>37</xdr:row>
      <xdr:rowOff>47106</xdr:rowOff>
    </xdr:to>
    <xdr:sp macro="" textlink="">
      <xdr:nvSpPr>
        <xdr:cNvPr id="140" name="楕円 139"/>
        <xdr:cNvSpPr/>
      </xdr:nvSpPr>
      <xdr:spPr bwMode="auto">
        <a:xfrm>
          <a:off x="2857500" y="707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31883</xdr:rowOff>
    </xdr:from>
    <xdr:ext cx="762000" cy="259045"/>
    <xdr:sp macro="" textlink="">
      <xdr:nvSpPr>
        <xdr:cNvPr id="141" name="テキスト ボックス 140"/>
        <xdr:cNvSpPr txBox="1"/>
      </xdr:nvSpPr>
      <xdr:spPr>
        <a:xfrm>
          <a:off x="2527300" y="715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50,420
50,155
74.95
18,780,200
18,440,634
110,907
9,048,805
12,025,542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142424</xdr:rowOff>
    </xdr:from>
    <xdr:to>
      <xdr:col>24</xdr:col>
      <xdr:colOff>63500</xdr:colOff>
      <xdr:row>38</xdr:row>
      <xdr:rowOff>159321</xdr:rowOff>
    </xdr:to>
    <xdr:cxnSp macro="">
      <xdr:nvCxnSpPr>
        <xdr:cNvPr id="61" name="直線コネクタ 60"/>
        <xdr:cNvCxnSpPr/>
      </xdr:nvCxnSpPr>
      <xdr:spPr>
        <a:xfrm flipV="1">
          <a:off x="3797300" y="6657524"/>
          <a:ext cx="8382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32315</xdr:rowOff>
    </xdr:from>
    <xdr:to>
      <xdr:col>19</xdr:col>
      <xdr:colOff>177800</xdr:colOff>
      <xdr:row>38</xdr:row>
      <xdr:rowOff>159321</xdr:rowOff>
    </xdr:to>
    <xdr:cxnSp macro="">
      <xdr:nvCxnSpPr>
        <xdr:cNvPr id="64" name="直線コネクタ 63"/>
        <xdr:cNvCxnSpPr/>
      </xdr:nvCxnSpPr>
      <xdr:spPr>
        <a:xfrm>
          <a:off x="2908300" y="6547415"/>
          <a:ext cx="8890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31845</xdr:rowOff>
    </xdr:from>
    <xdr:to>
      <xdr:col>20</xdr:col>
      <xdr:colOff>38100</xdr:colOff>
      <xdr:row>37</xdr:row>
      <xdr:rowOff>133445</xdr:rowOff>
    </xdr:to>
    <xdr:sp macro="" textlink="">
      <xdr:nvSpPr>
        <xdr:cNvPr id="65" name="フローチャート: 判断 64"/>
        <xdr:cNvSpPr/>
      </xdr:nvSpPr>
      <xdr:spPr>
        <a:xfrm>
          <a:off x="3746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149972</xdr:rowOff>
    </xdr:from>
    <xdr:ext cx="534377" cy="259045"/>
    <xdr:sp macro="" textlink="">
      <xdr:nvSpPr>
        <xdr:cNvPr id="66" name="テキスト ボックス 65"/>
        <xdr:cNvSpPr txBox="1"/>
      </xdr:nvSpPr>
      <xdr:spPr>
        <a:xfrm>
          <a:off x="3530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32315</xdr:rowOff>
    </xdr:from>
    <xdr:to>
      <xdr:col>15</xdr:col>
      <xdr:colOff>50800</xdr:colOff>
      <xdr:row>38</xdr:row>
      <xdr:rowOff>37973</xdr:rowOff>
    </xdr:to>
    <xdr:cxnSp macro="">
      <xdr:nvCxnSpPr>
        <xdr:cNvPr id="67" name="直線コネクタ 66"/>
        <xdr:cNvCxnSpPr/>
      </xdr:nvCxnSpPr>
      <xdr:spPr>
        <a:xfrm flipV="1">
          <a:off x="2019300" y="6547415"/>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34703</xdr:rowOff>
    </xdr:from>
    <xdr:to>
      <xdr:col>15</xdr:col>
      <xdr:colOff>101600</xdr:colOff>
      <xdr:row>37</xdr:row>
      <xdr:rowOff>136303</xdr:rowOff>
    </xdr:to>
    <xdr:sp macro="" textlink="">
      <xdr:nvSpPr>
        <xdr:cNvPr id="68" name="フローチャート: 判断 67"/>
        <xdr:cNvSpPr/>
      </xdr:nvSpPr>
      <xdr:spPr>
        <a:xfrm>
          <a:off x="2857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152830</xdr:rowOff>
    </xdr:from>
    <xdr:ext cx="534377" cy="259045"/>
    <xdr:sp macro="" textlink="">
      <xdr:nvSpPr>
        <xdr:cNvPr id="69" name="テキスト ボックス 68"/>
        <xdr:cNvSpPr txBox="1"/>
      </xdr:nvSpPr>
      <xdr:spPr>
        <a:xfrm>
          <a:off x="2641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37973</xdr:rowOff>
    </xdr:from>
    <xdr:to>
      <xdr:col>10</xdr:col>
      <xdr:colOff>114300</xdr:colOff>
      <xdr:row>38</xdr:row>
      <xdr:rowOff>84227</xdr:rowOff>
    </xdr:to>
    <xdr:cxnSp macro="">
      <xdr:nvCxnSpPr>
        <xdr:cNvPr id="70" name="直線コネクタ 69"/>
        <xdr:cNvCxnSpPr/>
      </xdr:nvCxnSpPr>
      <xdr:spPr>
        <a:xfrm flipV="1">
          <a:off x="1130300" y="6553073"/>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44190</xdr:rowOff>
    </xdr:from>
    <xdr:to>
      <xdr:col>10</xdr:col>
      <xdr:colOff>165100</xdr:colOff>
      <xdr:row>37</xdr:row>
      <xdr:rowOff>145790</xdr:rowOff>
    </xdr:to>
    <xdr:sp macro="" textlink="">
      <xdr:nvSpPr>
        <xdr:cNvPr id="71" name="フローチャート: 判断 70"/>
        <xdr:cNvSpPr/>
      </xdr:nvSpPr>
      <xdr:spPr>
        <a:xfrm>
          <a:off x="1968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162317</xdr:rowOff>
    </xdr:from>
    <xdr:ext cx="534377" cy="259045"/>
    <xdr:sp macro="" textlink="">
      <xdr:nvSpPr>
        <xdr:cNvPr id="72" name="テキスト ボックス 71"/>
        <xdr:cNvSpPr txBox="1"/>
      </xdr:nvSpPr>
      <xdr:spPr>
        <a:xfrm>
          <a:off x="1752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140087</xdr:rowOff>
    </xdr:from>
    <xdr:to>
      <xdr:col>6</xdr:col>
      <xdr:colOff>38100</xdr:colOff>
      <xdr:row>37</xdr:row>
      <xdr:rowOff>70237</xdr:rowOff>
    </xdr:to>
    <xdr:sp macro="" textlink="">
      <xdr:nvSpPr>
        <xdr:cNvPr id="73" name="フローチャート: 判断 72"/>
        <xdr:cNvSpPr/>
      </xdr:nvSpPr>
      <xdr:spPr>
        <a:xfrm>
          <a:off x="1079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86764</xdr:rowOff>
    </xdr:from>
    <xdr:ext cx="534377" cy="259045"/>
    <xdr:sp macro="" textlink="">
      <xdr:nvSpPr>
        <xdr:cNvPr id="74" name="テキスト ボックス 73"/>
        <xdr:cNvSpPr txBox="1"/>
      </xdr:nvSpPr>
      <xdr:spPr>
        <a:xfrm>
          <a:off x="863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91624</xdr:rowOff>
    </xdr:from>
    <xdr:to>
      <xdr:col>24</xdr:col>
      <xdr:colOff>114300</xdr:colOff>
      <xdr:row>39</xdr:row>
      <xdr:rowOff>21774</xdr:rowOff>
    </xdr:to>
    <xdr:sp macro="" textlink="">
      <xdr:nvSpPr>
        <xdr:cNvPr id="80" name="楕円 79"/>
        <xdr:cNvSpPr/>
      </xdr:nvSpPr>
      <xdr:spPr>
        <a:xfrm>
          <a:off x="4584700" y="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70051</xdr:rowOff>
    </xdr:from>
    <xdr:ext cx="534377" cy="259045"/>
    <xdr:sp macro="" textlink="">
      <xdr:nvSpPr>
        <xdr:cNvPr id="81" name="人件費該当値テキスト"/>
        <xdr:cNvSpPr txBox="1"/>
      </xdr:nvSpPr>
      <xdr:spPr>
        <a:xfrm>
          <a:off x="4686300" y="658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108521</xdr:rowOff>
    </xdr:from>
    <xdr:to>
      <xdr:col>20</xdr:col>
      <xdr:colOff>38100</xdr:colOff>
      <xdr:row>39</xdr:row>
      <xdr:rowOff>38671</xdr:rowOff>
    </xdr:to>
    <xdr:sp macro="" textlink="">
      <xdr:nvSpPr>
        <xdr:cNvPr id="82" name="楕円 81"/>
        <xdr:cNvSpPr/>
      </xdr:nvSpPr>
      <xdr:spPr>
        <a:xfrm>
          <a:off x="3746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29798</xdr:rowOff>
    </xdr:from>
    <xdr:ext cx="534377" cy="259045"/>
    <xdr:sp macro="" textlink="">
      <xdr:nvSpPr>
        <xdr:cNvPr id="83" name="テキスト ボックス 82"/>
        <xdr:cNvSpPr txBox="1"/>
      </xdr:nvSpPr>
      <xdr:spPr>
        <a:xfrm>
          <a:off x="3530111" y="67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152965</xdr:rowOff>
    </xdr:from>
    <xdr:to>
      <xdr:col>15</xdr:col>
      <xdr:colOff>101600</xdr:colOff>
      <xdr:row>38</xdr:row>
      <xdr:rowOff>83115</xdr:rowOff>
    </xdr:to>
    <xdr:sp macro="" textlink="">
      <xdr:nvSpPr>
        <xdr:cNvPr id="84" name="楕円 83"/>
        <xdr:cNvSpPr/>
      </xdr:nvSpPr>
      <xdr:spPr>
        <a:xfrm>
          <a:off x="2857500" y="64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74242</xdr:rowOff>
    </xdr:from>
    <xdr:ext cx="534377" cy="259045"/>
    <xdr:sp macro="" textlink="">
      <xdr:nvSpPr>
        <xdr:cNvPr id="85" name="テキスト ボックス 84"/>
        <xdr:cNvSpPr txBox="1"/>
      </xdr:nvSpPr>
      <xdr:spPr>
        <a:xfrm>
          <a:off x="2641111" y="65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158623</xdr:rowOff>
    </xdr:from>
    <xdr:to>
      <xdr:col>10</xdr:col>
      <xdr:colOff>165100</xdr:colOff>
      <xdr:row>38</xdr:row>
      <xdr:rowOff>88773</xdr:rowOff>
    </xdr:to>
    <xdr:sp macro="" textlink="">
      <xdr:nvSpPr>
        <xdr:cNvPr id="86" name="楕円 85"/>
        <xdr:cNvSpPr/>
      </xdr:nvSpPr>
      <xdr:spPr>
        <a:xfrm>
          <a:off x="1968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79900</xdr:rowOff>
    </xdr:from>
    <xdr:ext cx="534377" cy="259045"/>
    <xdr:sp macro="" textlink="">
      <xdr:nvSpPr>
        <xdr:cNvPr id="87" name="テキスト ボックス 86"/>
        <xdr:cNvSpPr txBox="1"/>
      </xdr:nvSpPr>
      <xdr:spPr>
        <a:xfrm>
          <a:off x="1752111" y="659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33427</xdr:rowOff>
    </xdr:from>
    <xdr:to>
      <xdr:col>6</xdr:col>
      <xdr:colOff>38100</xdr:colOff>
      <xdr:row>38</xdr:row>
      <xdr:rowOff>135027</xdr:rowOff>
    </xdr:to>
    <xdr:sp macro="" textlink="">
      <xdr:nvSpPr>
        <xdr:cNvPr id="88" name="楕円 87"/>
        <xdr:cNvSpPr/>
      </xdr:nvSpPr>
      <xdr:spPr>
        <a:xfrm>
          <a:off x="10795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126154</xdr:rowOff>
    </xdr:from>
    <xdr:ext cx="534377" cy="259045"/>
    <xdr:sp macro="" textlink="">
      <xdr:nvSpPr>
        <xdr:cNvPr id="89" name="テキスト ボックス 88"/>
        <xdr:cNvSpPr txBox="1"/>
      </xdr:nvSpPr>
      <xdr:spPr>
        <a:xfrm>
          <a:off x="863111" y="66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61725</xdr:rowOff>
    </xdr:from>
    <xdr:to>
      <xdr:col>24</xdr:col>
      <xdr:colOff>63500</xdr:colOff>
      <xdr:row>52</xdr:row>
      <xdr:rowOff>156662</xdr:rowOff>
    </xdr:to>
    <xdr:cxnSp macro="">
      <xdr:nvCxnSpPr>
        <xdr:cNvPr id="117" name="直線コネクタ 116"/>
        <xdr:cNvCxnSpPr/>
      </xdr:nvCxnSpPr>
      <xdr:spPr>
        <a:xfrm flipV="1">
          <a:off x="3797300" y="8977125"/>
          <a:ext cx="8382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156662</xdr:rowOff>
    </xdr:from>
    <xdr:to>
      <xdr:col>19</xdr:col>
      <xdr:colOff>177800</xdr:colOff>
      <xdr:row>53</xdr:row>
      <xdr:rowOff>80698</xdr:rowOff>
    </xdr:to>
    <xdr:cxnSp macro="">
      <xdr:nvCxnSpPr>
        <xdr:cNvPr id="120" name="直線コネクタ 119"/>
        <xdr:cNvCxnSpPr/>
      </xdr:nvCxnSpPr>
      <xdr:spPr>
        <a:xfrm flipV="1">
          <a:off x="2908300" y="9072062"/>
          <a:ext cx="8890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76487</xdr:rowOff>
    </xdr:from>
    <xdr:to>
      <xdr:col>20</xdr:col>
      <xdr:colOff>38100</xdr:colOff>
      <xdr:row>54</xdr:row>
      <xdr:rowOff>6637</xdr:rowOff>
    </xdr:to>
    <xdr:sp macro="" textlink="">
      <xdr:nvSpPr>
        <xdr:cNvPr id="121" name="フローチャート: 判断 120"/>
        <xdr:cNvSpPr/>
      </xdr:nvSpPr>
      <xdr:spPr>
        <a:xfrm>
          <a:off x="3746500" y="916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169214</xdr:rowOff>
    </xdr:from>
    <xdr:ext cx="534377" cy="259045"/>
    <xdr:sp macro="" textlink="">
      <xdr:nvSpPr>
        <xdr:cNvPr id="122" name="テキスト ボックス 121"/>
        <xdr:cNvSpPr txBox="1"/>
      </xdr:nvSpPr>
      <xdr:spPr>
        <a:xfrm>
          <a:off x="3530111" y="92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80698</xdr:rowOff>
    </xdr:from>
    <xdr:to>
      <xdr:col>15</xdr:col>
      <xdr:colOff>50800</xdr:colOff>
      <xdr:row>54</xdr:row>
      <xdr:rowOff>9284</xdr:rowOff>
    </xdr:to>
    <xdr:cxnSp macro="">
      <xdr:nvCxnSpPr>
        <xdr:cNvPr id="123" name="直線コネクタ 122"/>
        <xdr:cNvCxnSpPr/>
      </xdr:nvCxnSpPr>
      <xdr:spPr>
        <a:xfrm flipV="1">
          <a:off x="2019300" y="9167548"/>
          <a:ext cx="8890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69949</xdr:rowOff>
    </xdr:from>
    <xdr:to>
      <xdr:col>15</xdr:col>
      <xdr:colOff>101600</xdr:colOff>
      <xdr:row>54</xdr:row>
      <xdr:rowOff>99</xdr:rowOff>
    </xdr:to>
    <xdr:sp macro="" textlink="">
      <xdr:nvSpPr>
        <xdr:cNvPr id="124" name="フローチャート: 判断 123"/>
        <xdr:cNvSpPr/>
      </xdr:nvSpPr>
      <xdr:spPr>
        <a:xfrm>
          <a:off x="2857500" y="915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162676</xdr:rowOff>
    </xdr:from>
    <xdr:ext cx="534377" cy="259045"/>
    <xdr:sp macro="" textlink="">
      <xdr:nvSpPr>
        <xdr:cNvPr id="125" name="テキスト ボックス 124"/>
        <xdr:cNvSpPr txBox="1"/>
      </xdr:nvSpPr>
      <xdr:spPr>
        <a:xfrm>
          <a:off x="2641111" y="924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9284</xdr:rowOff>
    </xdr:from>
    <xdr:to>
      <xdr:col>10</xdr:col>
      <xdr:colOff>114300</xdr:colOff>
      <xdr:row>54</xdr:row>
      <xdr:rowOff>107467</xdr:rowOff>
    </xdr:to>
    <xdr:cxnSp macro="">
      <xdr:nvCxnSpPr>
        <xdr:cNvPr id="126" name="直線コネクタ 125"/>
        <xdr:cNvCxnSpPr/>
      </xdr:nvCxnSpPr>
      <xdr:spPr>
        <a:xfrm flipV="1">
          <a:off x="1130300" y="9267584"/>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4112</xdr:rowOff>
    </xdr:from>
    <xdr:to>
      <xdr:col>10</xdr:col>
      <xdr:colOff>165100</xdr:colOff>
      <xdr:row>54</xdr:row>
      <xdr:rowOff>105712</xdr:rowOff>
    </xdr:to>
    <xdr:sp macro="" textlink="">
      <xdr:nvSpPr>
        <xdr:cNvPr id="127" name="フローチャート: 判断 126"/>
        <xdr:cNvSpPr/>
      </xdr:nvSpPr>
      <xdr:spPr>
        <a:xfrm>
          <a:off x="1968500" y="926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96839</xdr:rowOff>
    </xdr:from>
    <xdr:ext cx="534377" cy="259045"/>
    <xdr:sp macro="" textlink="">
      <xdr:nvSpPr>
        <xdr:cNvPr id="128" name="テキスト ボックス 127"/>
        <xdr:cNvSpPr txBox="1"/>
      </xdr:nvSpPr>
      <xdr:spPr>
        <a:xfrm>
          <a:off x="1752111" y="935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153663</xdr:rowOff>
    </xdr:from>
    <xdr:to>
      <xdr:col>6</xdr:col>
      <xdr:colOff>38100</xdr:colOff>
      <xdr:row>54</xdr:row>
      <xdr:rowOff>83813</xdr:rowOff>
    </xdr:to>
    <xdr:sp macro="" textlink="">
      <xdr:nvSpPr>
        <xdr:cNvPr id="129" name="フローチャート: 判断 128"/>
        <xdr:cNvSpPr/>
      </xdr:nvSpPr>
      <xdr:spPr>
        <a:xfrm>
          <a:off x="1079500" y="92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100340</xdr:rowOff>
    </xdr:from>
    <xdr:ext cx="534377" cy="259045"/>
    <xdr:sp macro="" textlink="">
      <xdr:nvSpPr>
        <xdr:cNvPr id="130" name="テキスト ボックス 129"/>
        <xdr:cNvSpPr txBox="1"/>
      </xdr:nvSpPr>
      <xdr:spPr>
        <a:xfrm>
          <a:off x="863111" y="90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10925</xdr:rowOff>
    </xdr:from>
    <xdr:to>
      <xdr:col>24</xdr:col>
      <xdr:colOff>114300</xdr:colOff>
      <xdr:row>52</xdr:row>
      <xdr:rowOff>112525</xdr:rowOff>
    </xdr:to>
    <xdr:sp macro="" textlink="">
      <xdr:nvSpPr>
        <xdr:cNvPr id="136" name="楕円 135"/>
        <xdr:cNvSpPr/>
      </xdr:nvSpPr>
      <xdr:spPr>
        <a:xfrm>
          <a:off x="4584700" y="89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33802</xdr:rowOff>
    </xdr:from>
    <xdr:ext cx="534377" cy="259045"/>
    <xdr:sp macro="" textlink="">
      <xdr:nvSpPr>
        <xdr:cNvPr id="137" name="物件費該当値テキスト"/>
        <xdr:cNvSpPr txBox="1"/>
      </xdr:nvSpPr>
      <xdr:spPr>
        <a:xfrm>
          <a:off x="4686300" y="87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105862</xdr:rowOff>
    </xdr:from>
    <xdr:to>
      <xdr:col>20</xdr:col>
      <xdr:colOff>38100</xdr:colOff>
      <xdr:row>53</xdr:row>
      <xdr:rowOff>36012</xdr:rowOff>
    </xdr:to>
    <xdr:sp macro="" textlink="">
      <xdr:nvSpPr>
        <xdr:cNvPr id="138" name="楕円 137"/>
        <xdr:cNvSpPr/>
      </xdr:nvSpPr>
      <xdr:spPr>
        <a:xfrm>
          <a:off x="3746500" y="90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52539</xdr:rowOff>
    </xdr:from>
    <xdr:ext cx="534377" cy="259045"/>
    <xdr:sp macro="" textlink="">
      <xdr:nvSpPr>
        <xdr:cNvPr id="139" name="テキスト ボックス 138"/>
        <xdr:cNvSpPr txBox="1"/>
      </xdr:nvSpPr>
      <xdr:spPr>
        <a:xfrm>
          <a:off x="3530111" y="87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29898</xdr:rowOff>
    </xdr:from>
    <xdr:to>
      <xdr:col>15</xdr:col>
      <xdr:colOff>101600</xdr:colOff>
      <xdr:row>53</xdr:row>
      <xdr:rowOff>131498</xdr:rowOff>
    </xdr:to>
    <xdr:sp macro="" textlink="">
      <xdr:nvSpPr>
        <xdr:cNvPr id="140" name="楕円 139"/>
        <xdr:cNvSpPr/>
      </xdr:nvSpPr>
      <xdr:spPr>
        <a:xfrm>
          <a:off x="2857500" y="91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148025</xdr:rowOff>
    </xdr:from>
    <xdr:ext cx="534377" cy="259045"/>
    <xdr:sp macro="" textlink="">
      <xdr:nvSpPr>
        <xdr:cNvPr id="141" name="テキスト ボックス 140"/>
        <xdr:cNvSpPr txBox="1"/>
      </xdr:nvSpPr>
      <xdr:spPr>
        <a:xfrm>
          <a:off x="2641111" y="88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129934</xdr:rowOff>
    </xdr:from>
    <xdr:to>
      <xdr:col>10</xdr:col>
      <xdr:colOff>165100</xdr:colOff>
      <xdr:row>54</xdr:row>
      <xdr:rowOff>60084</xdr:rowOff>
    </xdr:to>
    <xdr:sp macro="" textlink="">
      <xdr:nvSpPr>
        <xdr:cNvPr id="142" name="楕円 141"/>
        <xdr:cNvSpPr/>
      </xdr:nvSpPr>
      <xdr:spPr>
        <a:xfrm>
          <a:off x="1968500" y="92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76611</xdr:rowOff>
    </xdr:from>
    <xdr:ext cx="534377" cy="259045"/>
    <xdr:sp macro="" textlink="">
      <xdr:nvSpPr>
        <xdr:cNvPr id="143" name="テキスト ボックス 142"/>
        <xdr:cNvSpPr txBox="1"/>
      </xdr:nvSpPr>
      <xdr:spPr>
        <a:xfrm>
          <a:off x="1752111" y="89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56667</xdr:rowOff>
    </xdr:from>
    <xdr:to>
      <xdr:col>6</xdr:col>
      <xdr:colOff>38100</xdr:colOff>
      <xdr:row>54</xdr:row>
      <xdr:rowOff>158267</xdr:rowOff>
    </xdr:to>
    <xdr:sp macro="" textlink="">
      <xdr:nvSpPr>
        <xdr:cNvPr id="144" name="楕円 143"/>
        <xdr:cNvSpPr/>
      </xdr:nvSpPr>
      <xdr:spPr>
        <a:xfrm>
          <a:off x="1079500" y="93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149394</xdr:rowOff>
    </xdr:from>
    <xdr:ext cx="534377" cy="259045"/>
    <xdr:sp macro="" textlink="">
      <xdr:nvSpPr>
        <xdr:cNvPr id="145" name="テキスト ボックス 144"/>
        <xdr:cNvSpPr txBox="1"/>
      </xdr:nvSpPr>
      <xdr:spPr>
        <a:xfrm>
          <a:off x="863111" y="94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109936</xdr:rowOff>
    </xdr:from>
    <xdr:to>
      <xdr:col>24</xdr:col>
      <xdr:colOff>63500</xdr:colOff>
      <xdr:row>77</xdr:row>
      <xdr:rowOff>170973</xdr:rowOff>
    </xdr:to>
    <xdr:cxnSp macro="">
      <xdr:nvCxnSpPr>
        <xdr:cNvPr id="172" name="直線コネクタ 171"/>
        <xdr:cNvCxnSpPr/>
      </xdr:nvCxnSpPr>
      <xdr:spPr>
        <a:xfrm>
          <a:off x="3797300" y="13311586"/>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109936</xdr:rowOff>
    </xdr:from>
    <xdr:to>
      <xdr:col>19</xdr:col>
      <xdr:colOff>177800</xdr:colOff>
      <xdr:row>77</xdr:row>
      <xdr:rowOff>139334</xdr:rowOff>
    </xdr:to>
    <xdr:cxnSp macro="">
      <xdr:nvCxnSpPr>
        <xdr:cNvPr id="175" name="直線コネクタ 174"/>
        <xdr:cNvCxnSpPr/>
      </xdr:nvCxnSpPr>
      <xdr:spPr>
        <a:xfrm flipV="1">
          <a:off x="2908300" y="13311586"/>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86158</xdr:rowOff>
    </xdr:from>
    <xdr:to>
      <xdr:col>20</xdr:col>
      <xdr:colOff>38100</xdr:colOff>
      <xdr:row>78</xdr:row>
      <xdr:rowOff>16308</xdr:rowOff>
    </xdr:to>
    <xdr:sp macro="" textlink="">
      <xdr:nvSpPr>
        <xdr:cNvPr id="176" name="フローチャート: 判断 175"/>
        <xdr:cNvSpPr/>
      </xdr:nvSpPr>
      <xdr:spPr>
        <a:xfrm>
          <a:off x="3746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7435</xdr:rowOff>
    </xdr:from>
    <xdr:ext cx="469744" cy="259045"/>
    <xdr:sp macro="" textlink="">
      <xdr:nvSpPr>
        <xdr:cNvPr id="177" name="テキスト ボックス 176"/>
        <xdr:cNvSpPr txBox="1"/>
      </xdr:nvSpPr>
      <xdr:spPr>
        <a:xfrm>
          <a:off x="3562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139334</xdr:rowOff>
    </xdr:from>
    <xdr:to>
      <xdr:col>15</xdr:col>
      <xdr:colOff>50800</xdr:colOff>
      <xdr:row>77</xdr:row>
      <xdr:rowOff>140889</xdr:rowOff>
    </xdr:to>
    <xdr:cxnSp macro="">
      <xdr:nvCxnSpPr>
        <xdr:cNvPr id="178" name="直線コネクタ 177"/>
        <xdr:cNvCxnSpPr/>
      </xdr:nvCxnSpPr>
      <xdr:spPr>
        <a:xfrm flipV="1">
          <a:off x="2019300" y="1334098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100605</xdr:rowOff>
    </xdr:from>
    <xdr:to>
      <xdr:col>15</xdr:col>
      <xdr:colOff>101600</xdr:colOff>
      <xdr:row>78</xdr:row>
      <xdr:rowOff>30755</xdr:rowOff>
    </xdr:to>
    <xdr:sp macro="" textlink="">
      <xdr:nvSpPr>
        <xdr:cNvPr id="179" name="フローチャート: 判断 178"/>
        <xdr:cNvSpPr/>
      </xdr:nvSpPr>
      <xdr:spPr>
        <a:xfrm>
          <a:off x="2857500" y="133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21882</xdr:rowOff>
    </xdr:from>
    <xdr:ext cx="469744" cy="259045"/>
    <xdr:sp macro="" textlink="">
      <xdr:nvSpPr>
        <xdr:cNvPr id="180" name="テキスト ボックス 179"/>
        <xdr:cNvSpPr txBox="1"/>
      </xdr:nvSpPr>
      <xdr:spPr>
        <a:xfrm>
          <a:off x="2673428" y="1339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140889</xdr:rowOff>
    </xdr:from>
    <xdr:to>
      <xdr:col>10</xdr:col>
      <xdr:colOff>114300</xdr:colOff>
      <xdr:row>77</xdr:row>
      <xdr:rowOff>145369</xdr:rowOff>
    </xdr:to>
    <xdr:cxnSp macro="">
      <xdr:nvCxnSpPr>
        <xdr:cNvPr id="181" name="直線コネクタ 180"/>
        <xdr:cNvCxnSpPr/>
      </xdr:nvCxnSpPr>
      <xdr:spPr>
        <a:xfrm flipV="1">
          <a:off x="1130300" y="1334253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100330</xdr:rowOff>
    </xdr:from>
    <xdr:to>
      <xdr:col>10</xdr:col>
      <xdr:colOff>165100</xdr:colOff>
      <xdr:row>78</xdr:row>
      <xdr:rowOff>30480</xdr:rowOff>
    </xdr:to>
    <xdr:sp macro="" textlink="">
      <xdr:nvSpPr>
        <xdr:cNvPr id="182" name="フローチャート: 判断 181"/>
        <xdr:cNvSpPr/>
      </xdr:nvSpPr>
      <xdr:spPr>
        <a:xfrm>
          <a:off x="1968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21607</xdr:rowOff>
    </xdr:from>
    <xdr:ext cx="469744" cy="259045"/>
    <xdr:sp macro="" textlink="">
      <xdr:nvSpPr>
        <xdr:cNvPr id="183" name="テキスト ボックス 182"/>
        <xdr:cNvSpPr txBox="1"/>
      </xdr:nvSpPr>
      <xdr:spPr>
        <a:xfrm>
          <a:off x="1784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89357</xdr:rowOff>
    </xdr:from>
    <xdr:to>
      <xdr:col>6</xdr:col>
      <xdr:colOff>38100</xdr:colOff>
      <xdr:row>78</xdr:row>
      <xdr:rowOff>19507</xdr:rowOff>
    </xdr:to>
    <xdr:sp macro="" textlink="">
      <xdr:nvSpPr>
        <xdr:cNvPr id="184" name="フローチャート: 判断 183"/>
        <xdr:cNvSpPr/>
      </xdr:nvSpPr>
      <xdr:spPr>
        <a:xfrm>
          <a:off x="1079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36034</xdr:rowOff>
    </xdr:from>
    <xdr:ext cx="469744" cy="259045"/>
    <xdr:sp macro="" textlink="">
      <xdr:nvSpPr>
        <xdr:cNvPr id="185" name="テキスト ボックス 184"/>
        <xdr:cNvSpPr txBox="1"/>
      </xdr:nvSpPr>
      <xdr:spPr>
        <a:xfrm>
          <a:off x="895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120173</xdr:rowOff>
    </xdr:from>
    <xdr:to>
      <xdr:col>24</xdr:col>
      <xdr:colOff>114300</xdr:colOff>
      <xdr:row>78</xdr:row>
      <xdr:rowOff>50323</xdr:rowOff>
    </xdr:to>
    <xdr:sp macro="" textlink="">
      <xdr:nvSpPr>
        <xdr:cNvPr id="191" name="楕円 190"/>
        <xdr:cNvSpPr/>
      </xdr:nvSpPr>
      <xdr:spPr>
        <a:xfrm>
          <a:off x="4584700" y="13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68471</xdr:rowOff>
    </xdr:from>
    <xdr:ext cx="469744" cy="259045"/>
    <xdr:sp macro="" textlink="">
      <xdr:nvSpPr>
        <xdr:cNvPr id="192" name="維持補修費該当値テキスト"/>
        <xdr:cNvSpPr txBox="1"/>
      </xdr:nvSpPr>
      <xdr:spPr>
        <a:xfrm>
          <a:off x="4686300" y="132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59136</xdr:rowOff>
    </xdr:from>
    <xdr:to>
      <xdr:col>20</xdr:col>
      <xdr:colOff>38100</xdr:colOff>
      <xdr:row>77</xdr:row>
      <xdr:rowOff>160736</xdr:rowOff>
    </xdr:to>
    <xdr:sp macro="" textlink="">
      <xdr:nvSpPr>
        <xdr:cNvPr id="193" name="楕円 192"/>
        <xdr:cNvSpPr/>
      </xdr:nvSpPr>
      <xdr:spPr>
        <a:xfrm>
          <a:off x="37465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5813</xdr:rowOff>
    </xdr:from>
    <xdr:ext cx="469744" cy="259045"/>
    <xdr:sp macro="" textlink="">
      <xdr:nvSpPr>
        <xdr:cNvPr id="194" name="テキスト ボックス 193"/>
        <xdr:cNvSpPr txBox="1"/>
      </xdr:nvSpPr>
      <xdr:spPr>
        <a:xfrm>
          <a:off x="3562428" y="13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88534</xdr:rowOff>
    </xdr:from>
    <xdr:to>
      <xdr:col>15</xdr:col>
      <xdr:colOff>101600</xdr:colOff>
      <xdr:row>78</xdr:row>
      <xdr:rowOff>18684</xdr:rowOff>
    </xdr:to>
    <xdr:sp macro="" textlink="">
      <xdr:nvSpPr>
        <xdr:cNvPr id="195" name="楕円 194"/>
        <xdr:cNvSpPr/>
      </xdr:nvSpPr>
      <xdr:spPr>
        <a:xfrm>
          <a:off x="2857500" y="132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35211</xdr:rowOff>
    </xdr:from>
    <xdr:ext cx="469744" cy="259045"/>
    <xdr:sp macro="" textlink="">
      <xdr:nvSpPr>
        <xdr:cNvPr id="196" name="テキスト ボックス 195"/>
        <xdr:cNvSpPr txBox="1"/>
      </xdr:nvSpPr>
      <xdr:spPr>
        <a:xfrm>
          <a:off x="2673428" y="130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90089</xdr:rowOff>
    </xdr:from>
    <xdr:to>
      <xdr:col>10</xdr:col>
      <xdr:colOff>165100</xdr:colOff>
      <xdr:row>78</xdr:row>
      <xdr:rowOff>20239</xdr:rowOff>
    </xdr:to>
    <xdr:sp macro="" textlink="">
      <xdr:nvSpPr>
        <xdr:cNvPr id="197" name="楕円 196"/>
        <xdr:cNvSpPr/>
      </xdr:nvSpPr>
      <xdr:spPr>
        <a:xfrm>
          <a:off x="1968500" y="132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36766</xdr:rowOff>
    </xdr:from>
    <xdr:ext cx="469744" cy="259045"/>
    <xdr:sp macro="" textlink="">
      <xdr:nvSpPr>
        <xdr:cNvPr id="198" name="テキスト ボックス 197"/>
        <xdr:cNvSpPr txBox="1"/>
      </xdr:nvSpPr>
      <xdr:spPr>
        <a:xfrm>
          <a:off x="1784428" y="1306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94569</xdr:rowOff>
    </xdr:from>
    <xdr:to>
      <xdr:col>6</xdr:col>
      <xdr:colOff>38100</xdr:colOff>
      <xdr:row>78</xdr:row>
      <xdr:rowOff>24719</xdr:rowOff>
    </xdr:to>
    <xdr:sp macro="" textlink="">
      <xdr:nvSpPr>
        <xdr:cNvPr id="199" name="楕円 198"/>
        <xdr:cNvSpPr/>
      </xdr:nvSpPr>
      <xdr:spPr>
        <a:xfrm>
          <a:off x="1079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15846</xdr:rowOff>
    </xdr:from>
    <xdr:ext cx="469744" cy="259045"/>
    <xdr:sp macro="" textlink="">
      <xdr:nvSpPr>
        <xdr:cNvPr id="200" name="テキスト ボックス 199"/>
        <xdr:cNvSpPr txBox="1"/>
      </xdr:nvSpPr>
      <xdr:spPr>
        <a:xfrm>
          <a:off x="895428" y="133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98871</xdr:rowOff>
    </xdr:from>
    <xdr:to>
      <xdr:col>24</xdr:col>
      <xdr:colOff>63500</xdr:colOff>
      <xdr:row>97</xdr:row>
      <xdr:rowOff>159085</xdr:rowOff>
    </xdr:to>
    <xdr:cxnSp macro="">
      <xdr:nvCxnSpPr>
        <xdr:cNvPr id="228" name="直線コネクタ 227"/>
        <xdr:cNvCxnSpPr/>
      </xdr:nvCxnSpPr>
      <xdr:spPr>
        <a:xfrm flipV="1">
          <a:off x="3797300" y="16558071"/>
          <a:ext cx="838200" cy="23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159085</xdr:rowOff>
    </xdr:from>
    <xdr:to>
      <xdr:col>19</xdr:col>
      <xdr:colOff>177800</xdr:colOff>
      <xdr:row>98</xdr:row>
      <xdr:rowOff>22733</xdr:rowOff>
    </xdr:to>
    <xdr:cxnSp macro="">
      <xdr:nvCxnSpPr>
        <xdr:cNvPr id="231" name="直線コネクタ 230"/>
        <xdr:cNvCxnSpPr/>
      </xdr:nvCxnSpPr>
      <xdr:spPr>
        <a:xfrm flipV="1">
          <a:off x="2908300" y="16789735"/>
          <a:ext cx="889000" cy="3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142255</xdr:rowOff>
    </xdr:from>
    <xdr:to>
      <xdr:col>20</xdr:col>
      <xdr:colOff>38100</xdr:colOff>
      <xdr:row>98</xdr:row>
      <xdr:rowOff>72405</xdr:rowOff>
    </xdr:to>
    <xdr:sp macro="" textlink="">
      <xdr:nvSpPr>
        <xdr:cNvPr id="232" name="フローチャート: 判断 231"/>
        <xdr:cNvSpPr/>
      </xdr:nvSpPr>
      <xdr:spPr>
        <a:xfrm>
          <a:off x="3746500" y="1677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63532</xdr:rowOff>
    </xdr:from>
    <xdr:ext cx="534377" cy="259045"/>
    <xdr:sp macro="" textlink="">
      <xdr:nvSpPr>
        <xdr:cNvPr id="233" name="テキスト ボックス 232"/>
        <xdr:cNvSpPr txBox="1"/>
      </xdr:nvSpPr>
      <xdr:spPr>
        <a:xfrm>
          <a:off x="3530111" y="168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22733</xdr:rowOff>
    </xdr:from>
    <xdr:to>
      <xdr:col>15</xdr:col>
      <xdr:colOff>50800</xdr:colOff>
      <xdr:row>98</xdr:row>
      <xdr:rowOff>145155</xdr:rowOff>
    </xdr:to>
    <xdr:cxnSp macro="">
      <xdr:nvCxnSpPr>
        <xdr:cNvPr id="234" name="直線コネクタ 233"/>
        <xdr:cNvCxnSpPr/>
      </xdr:nvCxnSpPr>
      <xdr:spPr>
        <a:xfrm flipV="1">
          <a:off x="2019300" y="16824833"/>
          <a:ext cx="889000" cy="1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7153</xdr:rowOff>
    </xdr:from>
    <xdr:to>
      <xdr:col>15</xdr:col>
      <xdr:colOff>101600</xdr:colOff>
      <xdr:row>98</xdr:row>
      <xdr:rowOff>108753</xdr:rowOff>
    </xdr:to>
    <xdr:sp macro="" textlink="">
      <xdr:nvSpPr>
        <xdr:cNvPr id="235" name="フローチャート: 判断 234"/>
        <xdr:cNvSpPr/>
      </xdr:nvSpPr>
      <xdr:spPr>
        <a:xfrm>
          <a:off x="2857500" y="1680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99880</xdr:rowOff>
    </xdr:from>
    <xdr:ext cx="534377" cy="259045"/>
    <xdr:sp macro="" textlink="">
      <xdr:nvSpPr>
        <xdr:cNvPr id="236" name="テキスト ボックス 235"/>
        <xdr:cNvSpPr txBox="1"/>
      </xdr:nvSpPr>
      <xdr:spPr>
        <a:xfrm>
          <a:off x="2641111" y="169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145155</xdr:rowOff>
    </xdr:from>
    <xdr:to>
      <xdr:col>10</xdr:col>
      <xdr:colOff>114300</xdr:colOff>
      <xdr:row>99</xdr:row>
      <xdr:rowOff>6015</xdr:rowOff>
    </xdr:to>
    <xdr:cxnSp macro="">
      <xdr:nvCxnSpPr>
        <xdr:cNvPr id="237" name="直線コネクタ 236"/>
        <xdr:cNvCxnSpPr/>
      </xdr:nvCxnSpPr>
      <xdr:spPr>
        <a:xfrm flipV="1">
          <a:off x="1130300" y="16947255"/>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93335</xdr:rowOff>
    </xdr:from>
    <xdr:to>
      <xdr:col>10</xdr:col>
      <xdr:colOff>165100</xdr:colOff>
      <xdr:row>99</xdr:row>
      <xdr:rowOff>23485</xdr:rowOff>
    </xdr:to>
    <xdr:sp macro="" textlink="">
      <xdr:nvSpPr>
        <xdr:cNvPr id="238" name="フローチャート: 判断 237"/>
        <xdr:cNvSpPr/>
      </xdr:nvSpPr>
      <xdr:spPr>
        <a:xfrm>
          <a:off x="1968500" y="1689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40012</xdr:rowOff>
    </xdr:from>
    <xdr:ext cx="534377" cy="259045"/>
    <xdr:sp macro="" textlink="">
      <xdr:nvSpPr>
        <xdr:cNvPr id="239" name="テキスト ボックス 238"/>
        <xdr:cNvSpPr txBox="1"/>
      </xdr:nvSpPr>
      <xdr:spPr>
        <a:xfrm>
          <a:off x="1752111" y="166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142956</xdr:rowOff>
    </xdr:from>
    <xdr:to>
      <xdr:col>6</xdr:col>
      <xdr:colOff>38100</xdr:colOff>
      <xdr:row>99</xdr:row>
      <xdr:rowOff>73106</xdr:rowOff>
    </xdr:to>
    <xdr:sp macro="" textlink="">
      <xdr:nvSpPr>
        <xdr:cNvPr id="240" name="フローチャート: 判断 239"/>
        <xdr:cNvSpPr/>
      </xdr:nvSpPr>
      <xdr:spPr>
        <a:xfrm>
          <a:off x="1079500" y="1694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64233</xdr:rowOff>
    </xdr:from>
    <xdr:ext cx="534377" cy="259045"/>
    <xdr:sp macro="" textlink="">
      <xdr:nvSpPr>
        <xdr:cNvPr id="241" name="テキスト ボックス 240"/>
        <xdr:cNvSpPr txBox="1"/>
      </xdr:nvSpPr>
      <xdr:spPr>
        <a:xfrm>
          <a:off x="863111" y="170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48071</xdr:rowOff>
    </xdr:from>
    <xdr:to>
      <xdr:col>24</xdr:col>
      <xdr:colOff>114300</xdr:colOff>
      <xdr:row>96</xdr:row>
      <xdr:rowOff>149671</xdr:rowOff>
    </xdr:to>
    <xdr:sp macro="" textlink="">
      <xdr:nvSpPr>
        <xdr:cNvPr id="247" name="楕円 246"/>
        <xdr:cNvSpPr/>
      </xdr:nvSpPr>
      <xdr:spPr>
        <a:xfrm>
          <a:off x="4584700" y="165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26498</xdr:rowOff>
    </xdr:from>
    <xdr:ext cx="534377" cy="259045"/>
    <xdr:sp macro="" textlink="">
      <xdr:nvSpPr>
        <xdr:cNvPr id="248" name="扶助費該当値テキスト"/>
        <xdr:cNvSpPr txBox="1"/>
      </xdr:nvSpPr>
      <xdr:spPr>
        <a:xfrm>
          <a:off x="4686300" y="164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108285</xdr:rowOff>
    </xdr:from>
    <xdr:to>
      <xdr:col>20</xdr:col>
      <xdr:colOff>38100</xdr:colOff>
      <xdr:row>98</xdr:row>
      <xdr:rowOff>38435</xdr:rowOff>
    </xdr:to>
    <xdr:sp macro="" textlink="">
      <xdr:nvSpPr>
        <xdr:cNvPr id="249" name="楕円 248"/>
        <xdr:cNvSpPr/>
      </xdr:nvSpPr>
      <xdr:spPr>
        <a:xfrm>
          <a:off x="3746500" y="167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54962</xdr:rowOff>
    </xdr:from>
    <xdr:ext cx="534377" cy="259045"/>
    <xdr:sp macro="" textlink="">
      <xdr:nvSpPr>
        <xdr:cNvPr id="250" name="テキスト ボックス 249"/>
        <xdr:cNvSpPr txBox="1"/>
      </xdr:nvSpPr>
      <xdr:spPr>
        <a:xfrm>
          <a:off x="3530111" y="165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143383</xdr:rowOff>
    </xdr:from>
    <xdr:to>
      <xdr:col>15</xdr:col>
      <xdr:colOff>101600</xdr:colOff>
      <xdr:row>98</xdr:row>
      <xdr:rowOff>73533</xdr:rowOff>
    </xdr:to>
    <xdr:sp macro="" textlink="">
      <xdr:nvSpPr>
        <xdr:cNvPr id="251" name="楕円 250"/>
        <xdr:cNvSpPr/>
      </xdr:nvSpPr>
      <xdr:spPr>
        <a:xfrm>
          <a:off x="2857500" y="16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90060</xdr:rowOff>
    </xdr:from>
    <xdr:ext cx="534377" cy="259045"/>
    <xdr:sp macro="" textlink="">
      <xdr:nvSpPr>
        <xdr:cNvPr id="252" name="テキスト ボックス 251"/>
        <xdr:cNvSpPr txBox="1"/>
      </xdr:nvSpPr>
      <xdr:spPr>
        <a:xfrm>
          <a:off x="2641111" y="165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94355</xdr:rowOff>
    </xdr:from>
    <xdr:to>
      <xdr:col>10</xdr:col>
      <xdr:colOff>165100</xdr:colOff>
      <xdr:row>99</xdr:row>
      <xdr:rowOff>24505</xdr:rowOff>
    </xdr:to>
    <xdr:sp macro="" textlink="">
      <xdr:nvSpPr>
        <xdr:cNvPr id="253" name="楕円 252"/>
        <xdr:cNvSpPr/>
      </xdr:nvSpPr>
      <xdr:spPr>
        <a:xfrm>
          <a:off x="1968500" y="168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15632</xdr:rowOff>
    </xdr:from>
    <xdr:ext cx="534377" cy="259045"/>
    <xdr:sp macro="" textlink="">
      <xdr:nvSpPr>
        <xdr:cNvPr id="254" name="テキスト ボックス 253"/>
        <xdr:cNvSpPr txBox="1"/>
      </xdr:nvSpPr>
      <xdr:spPr>
        <a:xfrm>
          <a:off x="1752111" y="169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126665</xdr:rowOff>
    </xdr:from>
    <xdr:to>
      <xdr:col>6</xdr:col>
      <xdr:colOff>38100</xdr:colOff>
      <xdr:row>99</xdr:row>
      <xdr:rowOff>56815</xdr:rowOff>
    </xdr:to>
    <xdr:sp macro="" textlink="">
      <xdr:nvSpPr>
        <xdr:cNvPr id="255" name="楕円 254"/>
        <xdr:cNvSpPr/>
      </xdr:nvSpPr>
      <xdr:spPr>
        <a:xfrm>
          <a:off x="1079500" y="169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73342</xdr:rowOff>
    </xdr:from>
    <xdr:ext cx="534377" cy="259045"/>
    <xdr:sp macro="" textlink="">
      <xdr:nvSpPr>
        <xdr:cNvPr id="256" name="テキスト ボックス 255"/>
        <xdr:cNvSpPr txBox="1"/>
      </xdr:nvSpPr>
      <xdr:spPr>
        <a:xfrm>
          <a:off x="863111" y="167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74235</xdr:rowOff>
    </xdr:from>
    <xdr:to>
      <xdr:col>55</xdr:col>
      <xdr:colOff>0</xdr:colOff>
      <xdr:row>37</xdr:row>
      <xdr:rowOff>87350</xdr:rowOff>
    </xdr:to>
    <xdr:cxnSp macro="">
      <xdr:nvCxnSpPr>
        <xdr:cNvPr id="289" name="直線コネクタ 288"/>
        <xdr:cNvCxnSpPr/>
      </xdr:nvCxnSpPr>
      <xdr:spPr>
        <a:xfrm>
          <a:off x="9639300" y="6417885"/>
          <a:ext cx="838200" cy="1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43245</xdr:rowOff>
    </xdr:from>
    <xdr:to>
      <xdr:col>50</xdr:col>
      <xdr:colOff>114300</xdr:colOff>
      <xdr:row>37</xdr:row>
      <xdr:rowOff>74235</xdr:rowOff>
    </xdr:to>
    <xdr:cxnSp macro="">
      <xdr:nvCxnSpPr>
        <xdr:cNvPr id="292" name="直線コネクタ 291"/>
        <xdr:cNvCxnSpPr/>
      </xdr:nvCxnSpPr>
      <xdr:spPr>
        <a:xfrm>
          <a:off x="8750300" y="6386895"/>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157937</xdr:rowOff>
    </xdr:from>
    <xdr:to>
      <xdr:col>50</xdr:col>
      <xdr:colOff>165100</xdr:colOff>
      <xdr:row>36</xdr:row>
      <xdr:rowOff>88087</xdr:rowOff>
    </xdr:to>
    <xdr:sp macro="" textlink="">
      <xdr:nvSpPr>
        <xdr:cNvPr id="293" name="フローチャート: 判断 292"/>
        <xdr:cNvSpPr/>
      </xdr:nvSpPr>
      <xdr:spPr>
        <a:xfrm>
          <a:off x="9588500" y="615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104614</xdr:rowOff>
    </xdr:from>
    <xdr:ext cx="534377" cy="259045"/>
    <xdr:sp macro="" textlink="">
      <xdr:nvSpPr>
        <xdr:cNvPr id="294" name="テキスト ボックス 293"/>
        <xdr:cNvSpPr txBox="1"/>
      </xdr:nvSpPr>
      <xdr:spPr>
        <a:xfrm>
          <a:off x="9372111" y="59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157016</xdr:rowOff>
    </xdr:from>
    <xdr:to>
      <xdr:col>45</xdr:col>
      <xdr:colOff>177800</xdr:colOff>
      <xdr:row>37</xdr:row>
      <xdr:rowOff>43245</xdr:rowOff>
    </xdr:to>
    <xdr:cxnSp macro="">
      <xdr:nvCxnSpPr>
        <xdr:cNvPr id="295" name="直線コネクタ 294"/>
        <xdr:cNvCxnSpPr/>
      </xdr:nvCxnSpPr>
      <xdr:spPr>
        <a:xfrm>
          <a:off x="7861300" y="6329216"/>
          <a:ext cx="889000" cy="5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123461</xdr:rowOff>
    </xdr:from>
    <xdr:to>
      <xdr:col>46</xdr:col>
      <xdr:colOff>38100</xdr:colOff>
      <xdr:row>36</xdr:row>
      <xdr:rowOff>53611</xdr:rowOff>
    </xdr:to>
    <xdr:sp macro="" textlink="">
      <xdr:nvSpPr>
        <xdr:cNvPr id="296" name="フローチャート: 判断 295"/>
        <xdr:cNvSpPr/>
      </xdr:nvSpPr>
      <xdr:spPr>
        <a:xfrm>
          <a:off x="8699500" y="612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70138</xdr:rowOff>
    </xdr:from>
    <xdr:ext cx="534377" cy="259045"/>
    <xdr:sp macro="" textlink="">
      <xdr:nvSpPr>
        <xdr:cNvPr id="297" name="テキスト ボックス 296"/>
        <xdr:cNvSpPr txBox="1"/>
      </xdr:nvSpPr>
      <xdr:spPr>
        <a:xfrm>
          <a:off x="8483111" y="58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157016</xdr:rowOff>
    </xdr:from>
    <xdr:to>
      <xdr:col>41</xdr:col>
      <xdr:colOff>50800</xdr:colOff>
      <xdr:row>37</xdr:row>
      <xdr:rowOff>31358</xdr:rowOff>
    </xdr:to>
    <xdr:cxnSp macro="">
      <xdr:nvCxnSpPr>
        <xdr:cNvPr id="298" name="直線コネクタ 297"/>
        <xdr:cNvCxnSpPr/>
      </xdr:nvCxnSpPr>
      <xdr:spPr>
        <a:xfrm flipV="1">
          <a:off x="6972300" y="6329216"/>
          <a:ext cx="889000" cy="4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4261</xdr:rowOff>
    </xdr:from>
    <xdr:to>
      <xdr:col>41</xdr:col>
      <xdr:colOff>101600</xdr:colOff>
      <xdr:row>36</xdr:row>
      <xdr:rowOff>105861</xdr:rowOff>
    </xdr:to>
    <xdr:sp macro="" textlink="">
      <xdr:nvSpPr>
        <xdr:cNvPr id="299" name="フローチャート: 判断 298"/>
        <xdr:cNvSpPr/>
      </xdr:nvSpPr>
      <xdr:spPr>
        <a:xfrm>
          <a:off x="7810500" y="617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122388</xdr:rowOff>
    </xdr:from>
    <xdr:ext cx="534377" cy="259045"/>
    <xdr:sp macro="" textlink="">
      <xdr:nvSpPr>
        <xdr:cNvPr id="300" name="テキスト ボックス 299"/>
        <xdr:cNvSpPr txBox="1"/>
      </xdr:nvSpPr>
      <xdr:spPr>
        <a:xfrm>
          <a:off x="7594111" y="59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28249</xdr:rowOff>
    </xdr:from>
    <xdr:to>
      <xdr:col>36</xdr:col>
      <xdr:colOff>165100</xdr:colOff>
      <xdr:row>36</xdr:row>
      <xdr:rowOff>129849</xdr:rowOff>
    </xdr:to>
    <xdr:sp macro="" textlink="">
      <xdr:nvSpPr>
        <xdr:cNvPr id="301" name="フローチャート: 判断 300"/>
        <xdr:cNvSpPr/>
      </xdr:nvSpPr>
      <xdr:spPr>
        <a:xfrm>
          <a:off x="6921500" y="620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146376</xdr:rowOff>
    </xdr:from>
    <xdr:ext cx="534377" cy="259045"/>
    <xdr:sp macro="" textlink="">
      <xdr:nvSpPr>
        <xdr:cNvPr id="302" name="テキスト ボックス 301"/>
        <xdr:cNvSpPr txBox="1"/>
      </xdr:nvSpPr>
      <xdr:spPr>
        <a:xfrm>
          <a:off x="6705111" y="59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36550</xdr:rowOff>
    </xdr:from>
    <xdr:to>
      <xdr:col>55</xdr:col>
      <xdr:colOff>50800</xdr:colOff>
      <xdr:row>37</xdr:row>
      <xdr:rowOff>138150</xdr:rowOff>
    </xdr:to>
    <xdr:sp macro="" textlink="">
      <xdr:nvSpPr>
        <xdr:cNvPr id="308" name="楕円 307"/>
        <xdr:cNvSpPr/>
      </xdr:nvSpPr>
      <xdr:spPr>
        <a:xfrm>
          <a:off x="104267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14977</xdr:rowOff>
    </xdr:from>
    <xdr:ext cx="534377" cy="259045"/>
    <xdr:sp macro="" textlink="">
      <xdr:nvSpPr>
        <xdr:cNvPr id="309" name="補助費等該当値テキスト"/>
        <xdr:cNvSpPr txBox="1"/>
      </xdr:nvSpPr>
      <xdr:spPr>
        <a:xfrm>
          <a:off x="10528300" y="63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23435</xdr:rowOff>
    </xdr:from>
    <xdr:to>
      <xdr:col>50</xdr:col>
      <xdr:colOff>165100</xdr:colOff>
      <xdr:row>37</xdr:row>
      <xdr:rowOff>125035</xdr:rowOff>
    </xdr:to>
    <xdr:sp macro="" textlink="">
      <xdr:nvSpPr>
        <xdr:cNvPr id="310" name="楕円 309"/>
        <xdr:cNvSpPr/>
      </xdr:nvSpPr>
      <xdr:spPr>
        <a:xfrm>
          <a:off x="9588500" y="63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116162</xdr:rowOff>
    </xdr:from>
    <xdr:ext cx="534377" cy="259045"/>
    <xdr:sp macro="" textlink="">
      <xdr:nvSpPr>
        <xdr:cNvPr id="311" name="テキスト ボックス 310"/>
        <xdr:cNvSpPr txBox="1"/>
      </xdr:nvSpPr>
      <xdr:spPr>
        <a:xfrm>
          <a:off x="9372111" y="64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163895</xdr:rowOff>
    </xdr:from>
    <xdr:to>
      <xdr:col>46</xdr:col>
      <xdr:colOff>38100</xdr:colOff>
      <xdr:row>37</xdr:row>
      <xdr:rowOff>94045</xdr:rowOff>
    </xdr:to>
    <xdr:sp macro="" textlink="">
      <xdr:nvSpPr>
        <xdr:cNvPr id="312" name="楕円 311"/>
        <xdr:cNvSpPr/>
      </xdr:nvSpPr>
      <xdr:spPr>
        <a:xfrm>
          <a:off x="8699500" y="63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85172</xdr:rowOff>
    </xdr:from>
    <xdr:ext cx="534377" cy="259045"/>
    <xdr:sp macro="" textlink="">
      <xdr:nvSpPr>
        <xdr:cNvPr id="313" name="テキスト ボックス 312"/>
        <xdr:cNvSpPr txBox="1"/>
      </xdr:nvSpPr>
      <xdr:spPr>
        <a:xfrm>
          <a:off x="8483111" y="642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106216</xdr:rowOff>
    </xdr:from>
    <xdr:to>
      <xdr:col>41</xdr:col>
      <xdr:colOff>101600</xdr:colOff>
      <xdr:row>37</xdr:row>
      <xdr:rowOff>36366</xdr:rowOff>
    </xdr:to>
    <xdr:sp macro="" textlink="">
      <xdr:nvSpPr>
        <xdr:cNvPr id="314" name="楕円 313"/>
        <xdr:cNvSpPr/>
      </xdr:nvSpPr>
      <xdr:spPr>
        <a:xfrm>
          <a:off x="7810500" y="62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27493</xdr:rowOff>
    </xdr:from>
    <xdr:ext cx="534377" cy="259045"/>
    <xdr:sp macro="" textlink="">
      <xdr:nvSpPr>
        <xdr:cNvPr id="315" name="テキスト ボックス 314"/>
        <xdr:cNvSpPr txBox="1"/>
      </xdr:nvSpPr>
      <xdr:spPr>
        <a:xfrm>
          <a:off x="7594111" y="63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152008</xdr:rowOff>
    </xdr:from>
    <xdr:to>
      <xdr:col>36</xdr:col>
      <xdr:colOff>165100</xdr:colOff>
      <xdr:row>37</xdr:row>
      <xdr:rowOff>82158</xdr:rowOff>
    </xdr:to>
    <xdr:sp macro="" textlink="">
      <xdr:nvSpPr>
        <xdr:cNvPr id="316" name="楕円 315"/>
        <xdr:cNvSpPr/>
      </xdr:nvSpPr>
      <xdr:spPr>
        <a:xfrm>
          <a:off x="6921500" y="63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73285</xdr:rowOff>
    </xdr:from>
    <xdr:ext cx="534377" cy="259045"/>
    <xdr:sp macro="" textlink="">
      <xdr:nvSpPr>
        <xdr:cNvPr id="317" name="テキスト ボックス 316"/>
        <xdr:cNvSpPr txBox="1"/>
      </xdr:nvSpPr>
      <xdr:spPr>
        <a:xfrm>
          <a:off x="6705111" y="64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33556</xdr:rowOff>
    </xdr:from>
    <xdr:to>
      <xdr:col>55</xdr:col>
      <xdr:colOff>0</xdr:colOff>
      <xdr:row>57</xdr:row>
      <xdr:rowOff>98936</xdr:rowOff>
    </xdr:to>
    <xdr:cxnSp macro="">
      <xdr:nvCxnSpPr>
        <xdr:cNvPr id="344" name="直線コネクタ 343"/>
        <xdr:cNvCxnSpPr/>
      </xdr:nvCxnSpPr>
      <xdr:spPr>
        <a:xfrm flipV="1">
          <a:off x="9639300" y="9806206"/>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98936</xdr:rowOff>
    </xdr:from>
    <xdr:to>
      <xdr:col>50</xdr:col>
      <xdr:colOff>114300</xdr:colOff>
      <xdr:row>57</xdr:row>
      <xdr:rowOff>170890</xdr:rowOff>
    </xdr:to>
    <xdr:cxnSp macro="">
      <xdr:nvCxnSpPr>
        <xdr:cNvPr id="347" name="直線コネクタ 346"/>
        <xdr:cNvCxnSpPr/>
      </xdr:nvCxnSpPr>
      <xdr:spPr>
        <a:xfrm flipV="1">
          <a:off x="8750300" y="9871586"/>
          <a:ext cx="8890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21733</xdr:rowOff>
    </xdr:from>
    <xdr:to>
      <xdr:col>50</xdr:col>
      <xdr:colOff>165100</xdr:colOff>
      <xdr:row>57</xdr:row>
      <xdr:rowOff>123333</xdr:rowOff>
    </xdr:to>
    <xdr:sp macro="" textlink="">
      <xdr:nvSpPr>
        <xdr:cNvPr id="348" name="フローチャート: 判断 347"/>
        <xdr:cNvSpPr/>
      </xdr:nvSpPr>
      <xdr:spPr>
        <a:xfrm>
          <a:off x="9588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139860</xdr:rowOff>
    </xdr:from>
    <xdr:ext cx="534377" cy="259045"/>
    <xdr:sp macro="" textlink="">
      <xdr:nvSpPr>
        <xdr:cNvPr id="349" name="テキスト ボックス 348"/>
        <xdr:cNvSpPr txBox="1"/>
      </xdr:nvSpPr>
      <xdr:spPr>
        <a:xfrm>
          <a:off x="9372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170890</xdr:rowOff>
    </xdr:from>
    <xdr:to>
      <xdr:col>45</xdr:col>
      <xdr:colOff>177800</xdr:colOff>
      <xdr:row>58</xdr:row>
      <xdr:rowOff>15031</xdr:rowOff>
    </xdr:to>
    <xdr:cxnSp macro="">
      <xdr:nvCxnSpPr>
        <xdr:cNvPr id="350" name="直線コネクタ 349"/>
        <xdr:cNvCxnSpPr/>
      </xdr:nvCxnSpPr>
      <xdr:spPr>
        <a:xfrm flipV="1">
          <a:off x="7861300" y="9943540"/>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42092</xdr:rowOff>
    </xdr:from>
    <xdr:to>
      <xdr:col>46</xdr:col>
      <xdr:colOff>38100</xdr:colOff>
      <xdr:row>57</xdr:row>
      <xdr:rowOff>143692</xdr:rowOff>
    </xdr:to>
    <xdr:sp macro="" textlink="">
      <xdr:nvSpPr>
        <xdr:cNvPr id="351" name="フローチャート: 判断 350"/>
        <xdr:cNvSpPr/>
      </xdr:nvSpPr>
      <xdr:spPr>
        <a:xfrm>
          <a:off x="8699500" y="9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160219</xdr:rowOff>
    </xdr:from>
    <xdr:ext cx="534377" cy="259045"/>
    <xdr:sp macro="" textlink="">
      <xdr:nvSpPr>
        <xdr:cNvPr id="352" name="テキスト ボックス 351"/>
        <xdr:cNvSpPr txBox="1"/>
      </xdr:nvSpPr>
      <xdr:spPr>
        <a:xfrm>
          <a:off x="8483111" y="95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96536</xdr:rowOff>
    </xdr:from>
    <xdr:to>
      <xdr:col>41</xdr:col>
      <xdr:colOff>50800</xdr:colOff>
      <xdr:row>58</xdr:row>
      <xdr:rowOff>15031</xdr:rowOff>
    </xdr:to>
    <xdr:cxnSp macro="">
      <xdr:nvCxnSpPr>
        <xdr:cNvPr id="353" name="直線コネクタ 352"/>
        <xdr:cNvCxnSpPr/>
      </xdr:nvCxnSpPr>
      <xdr:spPr>
        <a:xfrm>
          <a:off x="6972300" y="9869186"/>
          <a:ext cx="889000" cy="8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32121</xdr:rowOff>
    </xdr:from>
    <xdr:to>
      <xdr:col>41</xdr:col>
      <xdr:colOff>101600</xdr:colOff>
      <xdr:row>57</xdr:row>
      <xdr:rowOff>133721</xdr:rowOff>
    </xdr:to>
    <xdr:sp macro="" textlink="">
      <xdr:nvSpPr>
        <xdr:cNvPr id="354" name="フローチャート: 判断 353"/>
        <xdr:cNvSpPr/>
      </xdr:nvSpPr>
      <xdr:spPr>
        <a:xfrm>
          <a:off x="7810500" y="98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150248</xdr:rowOff>
    </xdr:from>
    <xdr:ext cx="534377" cy="259045"/>
    <xdr:sp macro="" textlink="">
      <xdr:nvSpPr>
        <xdr:cNvPr id="355" name="テキスト ボックス 354"/>
        <xdr:cNvSpPr txBox="1"/>
      </xdr:nvSpPr>
      <xdr:spPr>
        <a:xfrm>
          <a:off x="7594111" y="95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56" name="フローチャート: 判断 355"/>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134826</xdr:rowOff>
    </xdr:from>
    <xdr:ext cx="534377" cy="259045"/>
    <xdr:sp macro="" textlink="">
      <xdr:nvSpPr>
        <xdr:cNvPr id="357" name="テキスト ボックス 356"/>
        <xdr:cNvSpPr txBox="1"/>
      </xdr:nvSpPr>
      <xdr:spPr>
        <a:xfrm>
          <a:off x="6705111" y="95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154206</xdr:rowOff>
    </xdr:from>
    <xdr:to>
      <xdr:col>55</xdr:col>
      <xdr:colOff>50800</xdr:colOff>
      <xdr:row>57</xdr:row>
      <xdr:rowOff>84356</xdr:rowOff>
    </xdr:to>
    <xdr:sp macro="" textlink="">
      <xdr:nvSpPr>
        <xdr:cNvPr id="363" name="楕円 362"/>
        <xdr:cNvSpPr/>
      </xdr:nvSpPr>
      <xdr:spPr>
        <a:xfrm>
          <a:off x="10426700" y="97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5633</xdr:rowOff>
    </xdr:from>
    <xdr:ext cx="534377" cy="259045"/>
    <xdr:sp macro="" textlink="">
      <xdr:nvSpPr>
        <xdr:cNvPr id="364" name="普通建設事業費該当値テキスト"/>
        <xdr:cNvSpPr txBox="1"/>
      </xdr:nvSpPr>
      <xdr:spPr>
        <a:xfrm>
          <a:off x="10528300" y="960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48136</xdr:rowOff>
    </xdr:from>
    <xdr:to>
      <xdr:col>50</xdr:col>
      <xdr:colOff>165100</xdr:colOff>
      <xdr:row>57</xdr:row>
      <xdr:rowOff>149736</xdr:rowOff>
    </xdr:to>
    <xdr:sp macro="" textlink="">
      <xdr:nvSpPr>
        <xdr:cNvPr id="365" name="楕円 364"/>
        <xdr:cNvSpPr/>
      </xdr:nvSpPr>
      <xdr:spPr>
        <a:xfrm>
          <a:off x="9588500" y="98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140863</xdr:rowOff>
    </xdr:from>
    <xdr:ext cx="534377" cy="259045"/>
    <xdr:sp macro="" textlink="">
      <xdr:nvSpPr>
        <xdr:cNvPr id="366" name="テキスト ボックス 365"/>
        <xdr:cNvSpPr txBox="1"/>
      </xdr:nvSpPr>
      <xdr:spPr>
        <a:xfrm>
          <a:off x="9372111" y="99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120090</xdr:rowOff>
    </xdr:from>
    <xdr:to>
      <xdr:col>46</xdr:col>
      <xdr:colOff>38100</xdr:colOff>
      <xdr:row>58</xdr:row>
      <xdr:rowOff>50240</xdr:rowOff>
    </xdr:to>
    <xdr:sp macro="" textlink="">
      <xdr:nvSpPr>
        <xdr:cNvPr id="367" name="楕円 366"/>
        <xdr:cNvSpPr/>
      </xdr:nvSpPr>
      <xdr:spPr>
        <a:xfrm>
          <a:off x="8699500" y="98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41367</xdr:rowOff>
    </xdr:from>
    <xdr:ext cx="534377" cy="259045"/>
    <xdr:sp macro="" textlink="">
      <xdr:nvSpPr>
        <xdr:cNvPr id="368" name="テキスト ボックス 367"/>
        <xdr:cNvSpPr txBox="1"/>
      </xdr:nvSpPr>
      <xdr:spPr>
        <a:xfrm>
          <a:off x="8483111" y="99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135681</xdr:rowOff>
    </xdr:from>
    <xdr:to>
      <xdr:col>41</xdr:col>
      <xdr:colOff>101600</xdr:colOff>
      <xdr:row>58</xdr:row>
      <xdr:rowOff>65831</xdr:rowOff>
    </xdr:to>
    <xdr:sp macro="" textlink="">
      <xdr:nvSpPr>
        <xdr:cNvPr id="369" name="楕円 368"/>
        <xdr:cNvSpPr/>
      </xdr:nvSpPr>
      <xdr:spPr>
        <a:xfrm>
          <a:off x="7810500" y="99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56958</xdr:rowOff>
    </xdr:from>
    <xdr:ext cx="534377" cy="259045"/>
    <xdr:sp macro="" textlink="">
      <xdr:nvSpPr>
        <xdr:cNvPr id="370" name="テキスト ボックス 369"/>
        <xdr:cNvSpPr txBox="1"/>
      </xdr:nvSpPr>
      <xdr:spPr>
        <a:xfrm>
          <a:off x="7594111" y="100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45736</xdr:rowOff>
    </xdr:from>
    <xdr:to>
      <xdr:col>36</xdr:col>
      <xdr:colOff>165100</xdr:colOff>
      <xdr:row>57</xdr:row>
      <xdr:rowOff>147336</xdr:rowOff>
    </xdr:to>
    <xdr:sp macro="" textlink="">
      <xdr:nvSpPr>
        <xdr:cNvPr id="371" name="楕円 370"/>
        <xdr:cNvSpPr/>
      </xdr:nvSpPr>
      <xdr:spPr>
        <a:xfrm>
          <a:off x="6921500" y="98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138463</xdr:rowOff>
    </xdr:from>
    <xdr:ext cx="534377" cy="259045"/>
    <xdr:sp macro="" textlink="">
      <xdr:nvSpPr>
        <xdr:cNvPr id="372" name="テキスト ボックス 371"/>
        <xdr:cNvSpPr txBox="1"/>
      </xdr:nvSpPr>
      <xdr:spPr>
        <a:xfrm>
          <a:off x="6705111" y="99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151076</xdr:rowOff>
    </xdr:from>
    <xdr:to>
      <xdr:col>55</xdr:col>
      <xdr:colOff>0</xdr:colOff>
      <xdr:row>78</xdr:row>
      <xdr:rowOff>152687</xdr:rowOff>
    </xdr:to>
    <xdr:cxnSp macro="">
      <xdr:nvCxnSpPr>
        <xdr:cNvPr id="403" name="直線コネクタ 402"/>
        <xdr:cNvCxnSpPr/>
      </xdr:nvCxnSpPr>
      <xdr:spPr>
        <a:xfrm flipV="1">
          <a:off x="9639300" y="13352726"/>
          <a:ext cx="838200" cy="1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152687</xdr:rowOff>
    </xdr:from>
    <xdr:to>
      <xdr:col>50</xdr:col>
      <xdr:colOff>114300</xdr:colOff>
      <xdr:row>79</xdr:row>
      <xdr:rowOff>36623</xdr:rowOff>
    </xdr:to>
    <xdr:cxnSp macro="">
      <xdr:nvCxnSpPr>
        <xdr:cNvPr id="406" name="直線コネクタ 405"/>
        <xdr:cNvCxnSpPr/>
      </xdr:nvCxnSpPr>
      <xdr:spPr>
        <a:xfrm flipV="1">
          <a:off x="8750300" y="13525787"/>
          <a:ext cx="8890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07" name="フローチャート: 判断 406"/>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08" name="テキスト ボックス 407"/>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126724</xdr:rowOff>
    </xdr:from>
    <xdr:to>
      <xdr:col>45</xdr:col>
      <xdr:colOff>177800</xdr:colOff>
      <xdr:row>79</xdr:row>
      <xdr:rowOff>36623</xdr:rowOff>
    </xdr:to>
    <xdr:cxnSp macro="">
      <xdr:nvCxnSpPr>
        <xdr:cNvPr id="409" name="直線コネクタ 408"/>
        <xdr:cNvCxnSpPr/>
      </xdr:nvCxnSpPr>
      <xdr:spPr>
        <a:xfrm>
          <a:off x="7861300" y="13499824"/>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0" name="フローチャート: 判断 409"/>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11" name="テキスト ボックス 410"/>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28829</xdr:rowOff>
    </xdr:from>
    <xdr:to>
      <xdr:col>41</xdr:col>
      <xdr:colOff>50800</xdr:colOff>
      <xdr:row>78</xdr:row>
      <xdr:rowOff>126724</xdr:rowOff>
    </xdr:to>
    <xdr:cxnSp macro="">
      <xdr:nvCxnSpPr>
        <xdr:cNvPr id="412" name="直線コネクタ 411"/>
        <xdr:cNvCxnSpPr/>
      </xdr:nvCxnSpPr>
      <xdr:spPr>
        <a:xfrm>
          <a:off x="6972300" y="13401929"/>
          <a:ext cx="889000" cy="9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13" name="フローチャート: 判断 412"/>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14" name="テキスト ボックス 413"/>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15" name="フローチャート: 判断 414"/>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16" name="テキスト ボックス 415"/>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100276</xdr:rowOff>
    </xdr:from>
    <xdr:to>
      <xdr:col>55</xdr:col>
      <xdr:colOff>50800</xdr:colOff>
      <xdr:row>78</xdr:row>
      <xdr:rowOff>30426</xdr:rowOff>
    </xdr:to>
    <xdr:sp macro="" textlink="">
      <xdr:nvSpPr>
        <xdr:cNvPr id="422" name="楕円 421"/>
        <xdr:cNvSpPr/>
      </xdr:nvSpPr>
      <xdr:spPr>
        <a:xfrm>
          <a:off x="10426700" y="133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123153</xdr:rowOff>
    </xdr:from>
    <xdr:ext cx="534377" cy="259045"/>
    <xdr:sp macro="" textlink="">
      <xdr:nvSpPr>
        <xdr:cNvPr id="423" name="普通建設事業費 （ うち新規整備　）該当値テキスト"/>
        <xdr:cNvSpPr txBox="1"/>
      </xdr:nvSpPr>
      <xdr:spPr>
        <a:xfrm>
          <a:off x="10528300" y="131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101887</xdr:rowOff>
    </xdr:from>
    <xdr:to>
      <xdr:col>50</xdr:col>
      <xdr:colOff>165100</xdr:colOff>
      <xdr:row>79</xdr:row>
      <xdr:rowOff>32037</xdr:rowOff>
    </xdr:to>
    <xdr:sp macro="" textlink="">
      <xdr:nvSpPr>
        <xdr:cNvPr id="424" name="楕円 423"/>
        <xdr:cNvSpPr/>
      </xdr:nvSpPr>
      <xdr:spPr>
        <a:xfrm>
          <a:off x="9588500" y="13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23164</xdr:rowOff>
    </xdr:from>
    <xdr:ext cx="534377" cy="259045"/>
    <xdr:sp macro="" textlink="">
      <xdr:nvSpPr>
        <xdr:cNvPr id="425" name="テキスト ボックス 424"/>
        <xdr:cNvSpPr txBox="1"/>
      </xdr:nvSpPr>
      <xdr:spPr>
        <a:xfrm>
          <a:off x="9372111" y="135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157273</xdr:rowOff>
    </xdr:from>
    <xdr:to>
      <xdr:col>46</xdr:col>
      <xdr:colOff>38100</xdr:colOff>
      <xdr:row>79</xdr:row>
      <xdr:rowOff>87423</xdr:rowOff>
    </xdr:to>
    <xdr:sp macro="" textlink="">
      <xdr:nvSpPr>
        <xdr:cNvPr id="426" name="楕円 425"/>
        <xdr:cNvSpPr/>
      </xdr:nvSpPr>
      <xdr:spPr>
        <a:xfrm>
          <a:off x="8699500" y="135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78550</xdr:rowOff>
    </xdr:from>
    <xdr:ext cx="469744" cy="259045"/>
    <xdr:sp macro="" textlink="">
      <xdr:nvSpPr>
        <xdr:cNvPr id="427" name="テキスト ボックス 426"/>
        <xdr:cNvSpPr txBox="1"/>
      </xdr:nvSpPr>
      <xdr:spPr>
        <a:xfrm>
          <a:off x="8515428" y="1362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75924</xdr:rowOff>
    </xdr:from>
    <xdr:to>
      <xdr:col>41</xdr:col>
      <xdr:colOff>101600</xdr:colOff>
      <xdr:row>79</xdr:row>
      <xdr:rowOff>6074</xdr:rowOff>
    </xdr:to>
    <xdr:sp macro="" textlink="">
      <xdr:nvSpPr>
        <xdr:cNvPr id="428" name="楕円 427"/>
        <xdr:cNvSpPr/>
      </xdr:nvSpPr>
      <xdr:spPr>
        <a:xfrm>
          <a:off x="7810500" y="134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168651</xdr:rowOff>
    </xdr:from>
    <xdr:ext cx="534377" cy="259045"/>
    <xdr:sp macro="" textlink="">
      <xdr:nvSpPr>
        <xdr:cNvPr id="429" name="テキスト ボックス 428"/>
        <xdr:cNvSpPr txBox="1"/>
      </xdr:nvSpPr>
      <xdr:spPr>
        <a:xfrm>
          <a:off x="7594111" y="135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149479</xdr:rowOff>
    </xdr:from>
    <xdr:to>
      <xdr:col>36</xdr:col>
      <xdr:colOff>165100</xdr:colOff>
      <xdr:row>78</xdr:row>
      <xdr:rowOff>79629</xdr:rowOff>
    </xdr:to>
    <xdr:sp macro="" textlink="">
      <xdr:nvSpPr>
        <xdr:cNvPr id="430" name="楕円 429"/>
        <xdr:cNvSpPr/>
      </xdr:nvSpPr>
      <xdr:spPr>
        <a:xfrm>
          <a:off x="6921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70756</xdr:rowOff>
    </xdr:from>
    <xdr:ext cx="534377" cy="259045"/>
    <xdr:sp macro="" textlink="">
      <xdr:nvSpPr>
        <xdr:cNvPr id="431" name="テキスト ボックス 430"/>
        <xdr:cNvSpPr txBox="1"/>
      </xdr:nvSpPr>
      <xdr:spPr>
        <a:xfrm>
          <a:off x="6705111" y="134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111435</xdr:rowOff>
    </xdr:from>
    <xdr:to>
      <xdr:col>55</xdr:col>
      <xdr:colOff>0</xdr:colOff>
      <xdr:row>97</xdr:row>
      <xdr:rowOff>107908</xdr:rowOff>
    </xdr:to>
    <xdr:cxnSp macro="">
      <xdr:nvCxnSpPr>
        <xdr:cNvPr id="462" name="直線コネクタ 461"/>
        <xdr:cNvCxnSpPr/>
      </xdr:nvCxnSpPr>
      <xdr:spPr>
        <a:xfrm>
          <a:off x="9639300" y="16570635"/>
          <a:ext cx="838200" cy="1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111435</xdr:rowOff>
    </xdr:from>
    <xdr:to>
      <xdr:col>50</xdr:col>
      <xdr:colOff>114300</xdr:colOff>
      <xdr:row>97</xdr:row>
      <xdr:rowOff>119534</xdr:rowOff>
    </xdr:to>
    <xdr:cxnSp macro="">
      <xdr:nvCxnSpPr>
        <xdr:cNvPr id="465" name="直線コネクタ 464"/>
        <xdr:cNvCxnSpPr/>
      </xdr:nvCxnSpPr>
      <xdr:spPr>
        <a:xfrm flipV="1">
          <a:off x="8750300" y="16570635"/>
          <a:ext cx="889000" cy="17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123256</xdr:rowOff>
    </xdr:from>
    <xdr:to>
      <xdr:col>50</xdr:col>
      <xdr:colOff>165100</xdr:colOff>
      <xdr:row>97</xdr:row>
      <xdr:rowOff>53406</xdr:rowOff>
    </xdr:to>
    <xdr:sp macro="" textlink="">
      <xdr:nvSpPr>
        <xdr:cNvPr id="466" name="フローチャート: 判断 465"/>
        <xdr:cNvSpPr/>
      </xdr:nvSpPr>
      <xdr:spPr>
        <a:xfrm>
          <a:off x="9588500" y="1658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44533</xdr:rowOff>
    </xdr:from>
    <xdr:ext cx="534377" cy="259045"/>
    <xdr:sp macro="" textlink="">
      <xdr:nvSpPr>
        <xdr:cNvPr id="467" name="テキスト ボックス 466"/>
        <xdr:cNvSpPr txBox="1"/>
      </xdr:nvSpPr>
      <xdr:spPr>
        <a:xfrm>
          <a:off x="9372111" y="166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119534</xdr:rowOff>
    </xdr:from>
    <xdr:to>
      <xdr:col>45</xdr:col>
      <xdr:colOff>177800</xdr:colOff>
      <xdr:row>98</xdr:row>
      <xdr:rowOff>157122</xdr:rowOff>
    </xdr:to>
    <xdr:cxnSp macro="">
      <xdr:nvCxnSpPr>
        <xdr:cNvPr id="468" name="直線コネクタ 467"/>
        <xdr:cNvCxnSpPr/>
      </xdr:nvCxnSpPr>
      <xdr:spPr>
        <a:xfrm flipV="1">
          <a:off x="7861300" y="16750184"/>
          <a:ext cx="889000" cy="20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167522</xdr:rowOff>
    </xdr:from>
    <xdr:to>
      <xdr:col>46</xdr:col>
      <xdr:colOff>38100</xdr:colOff>
      <xdr:row>97</xdr:row>
      <xdr:rowOff>97672</xdr:rowOff>
    </xdr:to>
    <xdr:sp macro="" textlink="">
      <xdr:nvSpPr>
        <xdr:cNvPr id="469" name="フローチャート: 判断 468"/>
        <xdr:cNvSpPr/>
      </xdr:nvSpPr>
      <xdr:spPr>
        <a:xfrm>
          <a:off x="8699500" y="166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114199</xdr:rowOff>
    </xdr:from>
    <xdr:ext cx="534377" cy="259045"/>
    <xdr:sp macro="" textlink="">
      <xdr:nvSpPr>
        <xdr:cNvPr id="470" name="テキスト ボックス 469"/>
        <xdr:cNvSpPr txBox="1"/>
      </xdr:nvSpPr>
      <xdr:spPr>
        <a:xfrm>
          <a:off x="8483111" y="164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139683</xdr:rowOff>
    </xdr:from>
    <xdr:to>
      <xdr:col>41</xdr:col>
      <xdr:colOff>50800</xdr:colOff>
      <xdr:row>98</xdr:row>
      <xdr:rowOff>157122</xdr:rowOff>
    </xdr:to>
    <xdr:cxnSp macro="">
      <xdr:nvCxnSpPr>
        <xdr:cNvPr id="471" name="直線コネクタ 470"/>
        <xdr:cNvCxnSpPr/>
      </xdr:nvCxnSpPr>
      <xdr:spPr>
        <a:xfrm>
          <a:off x="6972300" y="16770333"/>
          <a:ext cx="8890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98893</xdr:rowOff>
    </xdr:from>
    <xdr:to>
      <xdr:col>41</xdr:col>
      <xdr:colOff>101600</xdr:colOff>
      <xdr:row>98</xdr:row>
      <xdr:rowOff>29043</xdr:rowOff>
    </xdr:to>
    <xdr:sp macro="" textlink="">
      <xdr:nvSpPr>
        <xdr:cNvPr id="472" name="フローチャート: 判断 471"/>
        <xdr:cNvSpPr/>
      </xdr:nvSpPr>
      <xdr:spPr>
        <a:xfrm>
          <a:off x="7810500" y="167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45570</xdr:rowOff>
    </xdr:from>
    <xdr:ext cx="534377" cy="259045"/>
    <xdr:sp macro="" textlink="">
      <xdr:nvSpPr>
        <xdr:cNvPr id="473" name="テキスト ボックス 472"/>
        <xdr:cNvSpPr txBox="1"/>
      </xdr:nvSpPr>
      <xdr:spPr>
        <a:xfrm>
          <a:off x="7594111" y="165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74" name="フローチャート: 判断 473"/>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75" name="テキスト ボックス 474"/>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57108</xdr:rowOff>
    </xdr:from>
    <xdr:to>
      <xdr:col>55</xdr:col>
      <xdr:colOff>50800</xdr:colOff>
      <xdr:row>97</xdr:row>
      <xdr:rowOff>158708</xdr:rowOff>
    </xdr:to>
    <xdr:sp macro="" textlink="">
      <xdr:nvSpPr>
        <xdr:cNvPr id="481" name="楕円 480"/>
        <xdr:cNvSpPr/>
      </xdr:nvSpPr>
      <xdr:spPr>
        <a:xfrm>
          <a:off x="10426700" y="166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35535</xdr:rowOff>
    </xdr:from>
    <xdr:ext cx="534377" cy="259045"/>
    <xdr:sp macro="" textlink="">
      <xdr:nvSpPr>
        <xdr:cNvPr id="482" name="普通建設事業費 （ うち更新整備　）該当値テキスト"/>
        <xdr:cNvSpPr txBox="1"/>
      </xdr:nvSpPr>
      <xdr:spPr>
        <a:xfrm>
          <a:off x="10528300"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60635</xdr:rowOff>
    </xdr:from>
    <xdr:to>
      <xdr:col>50</xdr:col>
      <xdr:colOff>165100</xdr:colOff>
      <xdr:row>96</xdr:row>
      <xdr:rowOff>162235</xdr:rowOff>
    </xdr:to>
    <xdr:sp macro="" textlink="">
      <xdr:nvSpPr>
        <xdr:cNvPr id="483" name="楕円 482"/>
        <xdr:cNvSpPr/>
      </xdr:nvSpPr>
      <xdr:spPr>
        <a:xfrm>
          <a:off x="9588500" y="165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7312</xdr:rowOff>
    </xdr:from>
    <xdr:ext cx="534377" cy="259045"/>
    <xdr:sp macro="" textlink="">
      <xdr:nvSpPr>
        <xdr:cNvPr id="484" name="テキスト ボックス 483"/>
        <xdr:cNvSpPr txBox="1"/>
      </xdr:nvSpPr>
      <xdr:spPr>
        <a:xfrm>
          <a:off x="9372111" y="1629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68734</xdr:rowOff>
    </xdr:from>
    <xdr:to>
      <xdr:col>46</xdr:col>
      <xdr:colOff>38100</xdr:colOff>
      <xdr:row>97</xdr:row>
      <xdr:rowOff>170334</xdr:rowOff>
    </xdr:to>
    <xdr:sp macro="" textlink="">
      <xdr:nvSpPr>
        <xdr:cNvPr id="485" name="楕円 484"/>
        <xdr:cNvSpPr/>
      </xdr:nvSpPr>
      <xdr:spPr>
        <a:xfrm>
          <a:off x="8699500" y="166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161461</xdr:rowOff>
    </xdr:from>
    <xdr:ext cx="534377" cy="259045"/>
    <xdr:sp macro="" textlink="">
      <xdr:nvSpPr>
        <xdr:cNvPr id="486" name="テキスト ボックス 485"/>
        <xdr:cNvSpPr txBox="1"/>
      </xdr:nvSpPr>
      <xdr:spPr>
        <a:xfrm>
          <a:off x="8483111" y="1679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106322</xdr:rowOff>
    </xdr:from>
    <xdr:to>
      <xdr:col>41</xdr:col>
      <xdr:colOff>101600</xdr:colOff>
      <xdr:row>99</xdr:row>
      <xdr:rowOff>36472</xdr:rowOff>
    </xdr:to>
    <xdr:sp macro="" textlink="">
      <xdr:nvSpPr>
        <xdr:cNvPr id="487" name="楕円 486"/>
        <xdr:cNvSpPr/>
      </xdr:nvSpPr>
      <xdr:spPr>
        <a:xfrm>
          <a:off x="7810500" y="169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27599</xdr:rowOff>
    </xdr:from>
    <xdr:ext cx="469744" cy="259045"/>
    <xdr:sp macro="" textlink="">
      <xdr:nvSpPr>
        <xdr:cNvPr id="488" name="テキスト ボックス 487"/>
        <xdr:cNvSpPr txBox="1"/>
      </xdr:nvSpPr>
      <xdr:spPr>
        <a:xfrm>
          <a:off x="7626428" y="1700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88883</xdr:rowOff>
    </xdr:from>
    <xdr:to>
      <xdr:col>36</xdr:col>
      <xdr:colOff>165100</xdr:colOff>
      <xdr:row>98</xdr:row>
      <xdr:rowOff>19033</xdr:rowOff>
    </xdr:to>
    <xdr:sp macro="" textlink="">
      <xdr:nvSpPr>
        <xdr:cNvPr id="489" name="楕円 488"/>
        <xdr:cNvSpPr/>
      </xdr:nvSpPr>
      <xdr:spPr>
        <a:xfrm>
          <a:off x="6921500" y="167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10160</xdr:rowOff>
    </xdr:from>
    <xdr:ext cx="534377" cy="259045"/>
    <xdr:sp macro="" textlink="">
      <xdr:nvSpPr>
        <xdr:cNvPr id="490" name="テキスト ボックス 489"/>
        <xdr:cNvSpPr txBox="1"/>
      </xdr:nvSpPr>
      <xdr:spPr>
        <a:xfrm>
          <a:off x="6705111" y="168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57556</xdr:rowOff>
    </xdr:from>
    <xdr:to>
      <xdr:col>85</xdr:col>
      <xdr:colOff>127000</xdr:colOff>
      <xdr:row>39</xdr:row>
      <xdr:rowOff>42735</xdr:rowOff>
    </xdr:to>
    <xdr:cxnSp macro="">
      <xdr:nvCxnSpPr>
        <xdr:cNvPr id="519" name="直線コネクタ 518"/>
        <xdr:cNvCxnSpPr/>
      </xdr:nvCxnSpPr>
      <xdr:spPr>
        <a:xfrm flipV="1">
          <a:off x="15481300" y="6572656"/>
          <a:ext cx="8382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32106</xdr:rowOff>
    </xdr:from>
    <xdr:to>
      <xdr:col>81</xdr:col>
      <xdr:colOff>50800</xdr:colOff>
      <xdr:row>39</xdr:row>
      <xdr:rowOff>42735</xdr:rowOff>
    </xdr:to>
    <xdr:cxnSp macro="">
      <xdr:nvCxnSpPr>
        <xdr:cNvPr id="522" name="直線コネクタ 521"/>
        <xdr:cNvCxnSpPr/>
      </xdr:nvCxnSpPr>
      <xdr:spPr>
        <a:xfrm>
          <a:off x="14592300" y="6718656"/>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139116</xdr:rowOff>
    </xdr:from>
    <xdr:to>
      <xdr:col>81</xdr:col>
      <xdr:colOff>101600</xdr:colOff>
      <xdr:row>39</xdr:row>
      <xdr:rowOff>69266</xdr:rowOff>
    </xdr:to>
    <xdr:sp macro="" textlink="">
      <xdr:nvSpPr>
        <xdr:cNvPr id="523" name="フローチャート: 判断 522"/>
        <xdr:cNvSpPr/>
      </xdr:nvSpPr>
      <xdr:spPr>
        <a:xfrm>
          <a:off x="15430500" y="66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85793</xdr:rowOff>
    </xdr:from>
    <xdr:ext cx="378565" cy="259045"/>
    <xdr:sp macro="" textlink="">
      <xdr:nvSpPr>
        <xdr:cNvPr id="524" name="テキスト ボックス 523"/>
        <xdr:cNvSpPr txBox="1"/>
      </xdr:nvSpPr>
      <xdr:spPr>
        <a:xfrm>
          <a:off x="15292017" y="64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32106</xdr:rowOff>
    </xdr:from>
    <xdr:to>
      <xdr:col>76</xdr:col>
      <xdr:colOff>114300</xdr:colOff>
      <xdr:row>39</xdr:row>
      <xdr:rowOff>40869</xdr:rowOff>
    </xdr:to>
    <xdr:cxnSp macro="">
      <xdr:nvCxnSpPr>
        <xdr:cNvPr id="525" name="直線コネクタ 524"/>
        <xdr:cNvCxnSpPr/>
      </xdr:nvCxnSpPr>
      <xdr:spPr>
        <a:xfrm flipV="1">
          <a:off x="13703300" y="67186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97358</xdr:rowOff>
    </xdr:from>
    <xdr:to>
      <xdr:col>76</xdr:col>
      <xdr:colOff>165100</xdr:colOff>
      <xdr:row>39</xdr:row>
      <xdr:rowOff>27508</xdr:rowOff>
    </xdr:to>
    <xdr:sp macro="" textlink="">
      <xdr:nvSpPr>
        <xdr:cNvPr id="526" name="フローチャート: 判断 525"/>
        <xdr:cNvSpPr/>
      </xdr:nvSpPr>
      <xdr:spPr>
        <a:xfrm>
          <a:off x="14541500" y="661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44035</xdr:rowOff>
    </xdr:from>
    <xdr:ext cx="469744" cy="259045"/>
    <xdr:sp macro="" textlink="">
      <xdr:nvSpPr>
        <xdr:cNvPr id="527" name="テキスト ボックス 526"/>
        <xdr:cNvSpPr txBox="1"/>
      </xdr:nvSpPr>
      <xdr:spPr>
        <a:xfrm>
          <a:off x="14357428" y="63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26353</xdr:rowOff>
    </xdr:from>
    <xdr:to>
      <xdr:col>71</xdr:col>
      <xdr:colOff>177800</xdr:colOff>
      <xdr:row>39</xdr:row>
      <xdr:rowOff>40869</xdr:rowOff>
    </xdr:to>
    <xdr:cxnSp macro="">
      <xdr:nvCxnSpPr>
        <xdr:cNvPr id="528" name="直線コネクタ 527"/>
        <xdr:cNvCxnSpPr/>
      </xdr:nvCxnSpPr>
      <xdr:spPr>
        <a:xfrm>
          <a:off x="12814300" y="6712903"/>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128715</xdr:rowOff>
    </xdr:from>
    <xdr:to>
      <xdr:col>72</xdr:col>
      <xdr:colOff>38100</xdr:colOff>
      <xdr:row>39</xdr:row>
      <xdr:rowOff>58865</xdr:rowOff>
    </xdr:to>
    <xdr:sp macro="" textlink="">
      <xdr:nvSpPr>
        <xdr:cNvPr id="529" name="フローチャート: 判断 528"/>
        <xdr:cNvSpPr/>
      </xdr:nvSpPr>
      <xdr:spPr>
        <a:xfrm>
          <a:off x="13652500" y="66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75392</xdr:rowOff>
    </xdr:from>
    <xdr:ext cx="378565" cy="259045"/>
    <xdr:sp macro="" textlink="">
      <xdr:nvSpPr>
        <xdr:cNvPr id="530" name="テキスト ボックス 529"/>
        <xdr:cNvSpPr txBox="1"/>
      </xdr:nvSpPr>
      <xdr:spPr>
        <a:xfrm>
          <a:off x="13514017" y="641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114046</xdr:rowOff>
    </xdr:from>
    <xdr:to>
      <xdr:col>67</xdr:col>
      <xdr:colOff>101600</xdr:colOff>
      <xdr:row>39</xdr:row>
      <xdr:rowOff>44196</xdr:rowOff>
    </xdr:to>
    <xdr:sp macro="" textlink="">
      <xdr:nvSpPr>
        <xdr:cNvPr id="531" name="フローチャート: 判断 530"/>
        <xdr:cNvSpPr/>
      </xdr:nvSpPr>
      <xdr:spPr>
        <a:xfrm>
          <a:off x="12763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60723</xdr:rowOff>
    </xdr:from>
    <xdr:ext cx="469744" cy="259045"/>
    <xdr:sp macro="" textlink="">
      <xdr:nvSpPr>
        <xdr:cNvPr id="532" name="テキスト ボックス 531"/>
        <xdr:cNvSpPr txBox="1"/>
      </xdr:nvSpPr>
      <xdr:spPr>
        <a:xfrm>
          <a:off x="12579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6756</xdr:rowOff>
    </xdr:from>
    <xdr:to>
      <xdr:col>85</xdr:col>
      <xdr:colOff>177800</xdr:colOff>
      <xdr:row>38</xdr:row>
      <xdr:rowOff>108356</xdr:rowOff>
    </xdr:to>
    <xdr:sp macro="" textlink="">
      <xdr:nvSpPr>
        <xdr:cNvPr id="538" name="楕円 537"/>
        <xdr:cNvSpPr/>
      </xdr:nvSpPr>
      <xdr:spPr>
        <a:xfrm>
          <a:off x="16268700" y="65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29634</xdr:rowOff>
    </xdr:from>
    <xdr:ext cx="469744" cy="259045"/>
    <xdr:sp macro="" textlink="">
      <xdr:nvSpPr>
        <xdr:cNvPr id="539" name="災害復旧事業費該当値テキスト"/>
        <xdr:cNvSpPr txBox="1"/>
      </xdr:nvSpPr>
      <xdr:spPr>
        <a:xfrm>
          <a:off x="16370300" y="63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163385</xdr:rowOff>
    </xdr:from>
    <xdr:to>
      <xdr:col>81</xdr:col>
      <xdr:colOff>101600</xdr:colOff>
      <xdr:row>39</xdr:row>
      <xdr:rowOff>93535</xdr:rowOff>
    </xdr:to>
    <xdr:sp macro="" textlink="">
      <xdr:nvSpPr>
        <xdr:cNvPr id="540" name="楕円 539"/>
        <xdr:cNvSpPr/>
      </xdr:nvSpPr>
      <xdr:spPr>
        <a:xfrm>
          <a:off x="15430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84662</xdr:rowOff>
    </xdr:from>
    <xdr:ext cx="313932" cy="259045"/>
    <xdr:sp macro="" textlink="">
      <xdr:nvSpPr>
        <xdr:cNvPr id="541" name="テキスト ボックス 540"/>
        <xdr:cNvSpPr txBox="1"/>
      </xdr:nvSpPr>
      <xdr:spPr>
        <a:xfrm>
          <a:off x="15324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152756</xdr:rowOff>
    </xdr:from>
    <xdr:to>
      <xdr:col>76</xdr:col>
      <xdr:colOff>165100</xdr:colOff>
      <xdr:row>39</xdr:row>
      <xdr:rowOff>82906</xdr:rowOff>
    </xdr:to>
    <xdr:sp macro="" textlink="">
      <xdr:nvSpPr>
        <xdr:cNvPr id="542" name="楕円 541"/>
        <xdr:cNvSpPr/>
      </xdr:nvSpPr>
      <xdr:spPr>
        <a:xfrm>
          <a:off x="14541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74033</xdr:rowOff>
    </xdr:from>
    <xdr:ext cx="378565" cy="259045"/>
    <xdr:sp macro="" textlink="">
      <xdr:nvSpPr>
        <xdr:cNvPr id="543" name="テキスト ボックス 542"/>
        <xdr:cNvSpPr txBox="1"/>
      </xdr:nvSpPr>
      <xdr:spPr>
        <a:xfrm>
          <a:off x="14403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161519</xdr:rowOff>
    </xdr:from>
    <xdr:to>
      <xdr:col>72</xdr:col>
      <xdr:colOff>38100</xdr:colOff>
      <xdr:row>39</xdr:row>
      <xdr:rowOff>91669</xdr:rowOff>
    </xdr:to>
    <xdr:sp macro="" textlink="">
      <xdr:nvSpPr>
        <xdr:cNvPr id="544" name="楕円 543"/>
        <xdr:cNvSpPr/>
      </xdr:nvSpPr>
      <xdr:spPr>
        <a:xfrm>
          <a:off x="13652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82796</xdr:rowOff>
    </xdr:from>
    <xdr:ext cx="313932" cy="259045"/>
    <xdr:sp macro="" textlink="">
      <xdr:nvSpPr>
        <xdr:cNvPr id="545" name="テキスト ボックス 544"/>
        <xdr:cNvSpPr txBox="1"/>
      </xdr:nvSpPr>
      <xdr:spPr>
        <a:xfrm>
          <a:off x="13546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147003</xdr:rowOff>
    </xdr:from>
    <xdr:to>
      <xdr:col>67</xdr:col>
      <xdr:colOff>101600</xdr:colOff>
      <xdr:row>39</xdr:row>
      <xdr:rowOff>77153</xdr:rowOff>
    </xdr:to>
    <xdr:sp macro="" textlink="">
      <xdr:nvSpPr>
        <xdr:cNvPr id="546" name="楕円 545"/>
        <xdr:cNvSpPr/>
      </xdr:nvSpPr>
      <xdr:spPr>
        <a:xfrm>
          <a:off x="12763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68280</xdr:rowOff>
    </xdr:from>
    <xdr:ext cx="378565" cy="259045"/>
    <xdr:sp macro="" textlink="">
      <xdr:nvSpPr>
        <xdr:cNvPr id="547" name="テキスト ボックス 546"/>
        <xdr:cNvSpPr txBox="1"/>
      </xdr:nvSpPr>
      <xdr:spPr>
        <a:xfrm>
          <a:off x="12625017" y="675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119041</xdr:rowOff>
    </xdr:from>
    <xdr:to>
      <xdr:col>85</xdr:col>
      <xdr:colOff>127000</xdr:colOff>
      <xdr:row>77</xdr:row>
      <xdr:rowOff>119983</xdr:rowOff>
    </xdr:to>
    <xdr:cxnSp macro="">
      <xdr:nvCxnSpPr>
        <xdr:cNvPr id="629" name="直線コネクタ 628"/>
        <xdr:cNvCxnSpPr/>
      </xdr:nvCxnSpPr>
      <xdr:spPr>
        <a:xfrm flipV="1">
          <a:off x="15481300" y="13320691"/>
          <a:ext cx="8382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119983</xdr:rowOff>
    </xdr:from>
    <xdr:to>
      <xdr:col>81</xdr:col>
      <xdr:colOff>50800</xdr:colOff>
      <xdr:row>77</xdr:row>
      <xdr:rowOff>132814</xdr:rowOff>
    </xdr:to>
    <xdr:cxnSp macro="">
      <xdr:nvCxnSpPr>
        <xdr:cNvPr id="632" name="直線コネクタ 631"/>
        <xdr:cNvCxnSpPr/>
      </xdr:nvCxnSpPr>
      <xdr:spPr>
        <a:xfrm flipV="1">
          <a:off x="14592300" y="13321633"/>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147250</xdr:rowOff>
    </xdr:from>
    <xdr:to>
      <xdr:col>81</xdr:col>
      <xdr:colOff>101600</xdr:colOff>
      <xdr:row>77</xdr:row>
      <xdr:rowOff>77400</xdr:rowOff>
    </xdr:to>
    <xdr:sp macro="" textlink="">
      <xdr:nvSpPr>
        <xdr:cNvPr id="633" name="フローチャート: 判断 632"/>
        <xdr:cNvSpPr/>
      </xdr:nvSpPr>
      <xdr:spPr>
        <a:xfrm>
          <a:off x="15430500" y="131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93927</xdr:rowOff>
    </xdr:from>
    <xdr:ext cx="534377" cy="259045"/>
    <xdr:sp macro="" textlink="">
      <xdr:nvSpPr>
        <xdr:cNvPr id="634" name="テキスト ボックス 633"/>
        <xdr:cNvSpPr txBox="1"/>
      </xdr:nvSpPr>
      <xdr:spPr>
        <a:xfrm>
          <a:off x="15214111" y="12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132814</xdr:rowOff>
    </xdr:from>
    <xdr:to>
      <xdr:col>76</xdr:col>
      <xdr:colOff>114300</xdr:colOff>
      <xdr:row>77</xdr:row>
      <xdr:rowOff>157217</xdr:rowOff>
    </xdr:to>
    <xdr:cxnSp macro="">
      <xdr:nvCxnSpPr>
        <xdr:cNvPr id="635" name="直線コネクタ 634"/>
        <xdr:cNvCxnSpPr/>
      </xdr:nvCxnSpPr>
      <xdr:spPr>
        <a:xfrm flipV="1">
          <a:off x="13703300" y="13334464"/>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149679</xdr:rowOff>
    </xdr:from>
    <xdr:to>
      <xdr:col>76</xdr:col>
      <xdr:colOff>165100</xdr:colOff>
      <xdr:row>77</xdr:row>
      <xdr:rowOff>79829</xdr:rowOff>
    </xdr:to>
    <xdr:sp macro="" textlink="">
      <xdr:nvSpPr>
        <xdr:cNvPr id="636" name="フローチャート: 判断 635"/>
        <xdr:cNvSpPr/>
      </xdr:nvSpPr>
      <xdr:spPr>
        <a:xfrm>
          <a:off x="14541500" y="1317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96356</xdr:rowOff>
    </xdr:from>
    <xdr:ext cx="534377" cy="259045"/>
    <xdr:sp macro="" textlink="">
      <xdr:nvSpPr>
        <xdr:cNvPr id="637" name="テキスト ボックス 636"/>
        <xdr:cNvSpPr txBox="1"/>
      </xdr:nvSpPr>
      <xdr:spPr>
        <a:xfrm>
          <a:off x="14325111" y="1295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154888</xdr:rowOff>
    </xdr:from>
    <xdr:to>
      <xdr:col>71</xdr:col>
      <xdr:colOff>177800</xdr:colOff>
      <xdr:row>77</xdr:row>
      <xdr:rowOff>157217</xdr:rowOff>
    </xdr:to>
    <xdr:cxnSp macro="">
      <xdr:nvCxnSpPr>
        <xdr:cNvPr id="638" name="直線コネクタ 637"/>
        <xdr:cNvCxnSpPr/>
      </xdr:nvCxnSpPr>
      <xdr:spPr>
        <a:xfrm>
          <a:off x="12814300" y="13356538"/>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7018</xdr:rowOff>
    </xdr:from>
    <xdr:to>
      <xdr:col>72</xdr:col>
      <xdr:colOff>38100</xdr:colOff>
      <xdr:row>77</xdr:row>
      <xdr:rowOff>108618</xdr:rowOff>
    </xdr:to>
    <xdr:sp macro="" textlink="">
      <xdr:nvSpPr>
        <xdr:cNvPr id="639" name="フローチャート: 判断 638"/>
        <xdr:cNvSpPr/>
      </xdr:nvSpPr>
      <xdr:spPr>
        <a:xfrm>
          <a:off x="13652500" y="132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125145</xdr:rowOff>
    </xdr:from>
    <xdr:ext cx="534377" cy="259045"/>
    <xdr:sp macro="" textlink="">
      <xdr:nvSpPr>
        <xdr:cNvPr id="640" name="テキスト ボックス 639"/>
        <xdr:cNvSpPr txBox="1"/>
      </xdr:nvSpPr>
      <xdr:spPr>
        <a:xfrm>
          <a:off x="13436111" y="129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114246</xdr:rowOff>
    </xdr:from>
    <xdr:to>
      <xdr:col>67</xdr:col>
      <xdr:colOff>101600</xdr:colOff>
      <xdr:row>77</xdr:row>
      <xdr:rowOff>44396</xdr:rowOff>
    </xdr:to>
    <xdr:sp macro="" textlink="">
      <xdr:nvSpPr>
        <xdr:cNvPr id="641" name="フローチャート: 判断 640"/>
        <xdr:cNvSpPr/>
      </xdr:nvSpPr>
      <xdr:spPr>
        <a:xfrm>
          <a:off x="12763500" y="131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60923</xdr:rowOff>
    </xdr:from>
    <xdr:ext cx="534377" cy="259045"/>
    <xdr:sp macro="" textlink="">
      <xdr:nvSpPr>
        <xdr:cNvPr id="642" name="テキスト ボックス 641"/>
        <xdr:cNvSpPr txBox="1"/>
      </xdr:nvSpPr>
      <xdr:spPr>
        <a:xfrm>
          <a:off x="12547111" y="129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68241</xdr:rowOff>
    </xdr:from>
    <xdr:to>
      <xdr:col>85</xdr:col>
      <xdr:colOff>177800</xdr:colOff>
      <xdr:row>77</xdr:row>
      <xdr:rowOff>169841</xdr:rowOff>
    </xdr:to>
    <xdr:sp macro="" textlink="">
      <xdr:nvSpPr>
        <xdr:cNvPr id="648" name="楕円 647"/>
        <xdr:cNvSpPr/>
      </xdr:nvSpPr>
      <xdr:spPr>
        <a:xfrm>
          <a:off x="16268700" y="132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46668</xdr:rowOff>
    </xdr:from>
    <xdr:ext cx="534377" cy="259045"/>
    <xdr:sp macro="" textlink="">
      <xdr:nvSpPr>
        <xdr:cNvPr id="649" name="公債費該当値テキスト"/>
        <xdr:cNvSpPr txBox="1"/>
      </xdr:nvSpPr>
      <xdr:spPr>
        <a:xfrm>
          <a:off x="16370300" y="132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69183</xdr:rowOff>
    </xdr:from>
    <xdr:to>
      <xdr:col>81</xdr:col>
      <xdr:colOff>101600</xdr:colOff>
      <xdr:row>77</xdr:row>
      <xdr:rowOff>170783</xdr:rowOff>
    </xdr:to>
    <xdr:sp macro="" textlink="">
      <xdr:nvSpPr>
        <xdr:cNvPr id="650" name="楕円 649"/>
        <xdr:cNvSpPr/>
      </xdr:nvSpPr>
      <xdr:spPr>
        <a:xfrm>
          <a:off x="15430500" y="132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161910</xdr:rowOff>
    </xdr:from>
    <xdr:ext cx="534377" cy="259045"/>
    <xdr:sp macro="" textlink="">
      <xdr:nvSpPr>
        <xdr:cNvPr id="651" name="テキスト ボックス 650"/>
        <xdr:cNvSpPr txBox="1"/>
      </xdr:nvSpPr>
      <xdr:spPr>
        <a:xfrm>
          <a:off x="15214111" y="133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82014</xdr:rowOff>
    </xdr:from>
    <xdr:to>
      <xdr:col>76</xdr:col>
      <xdr:colOff>165100</xdr:colOff>
      <xdr:row>78</xdr:row>
      <xdr:rowOff>12164</xdr:rowOff>
    </xdr:to>
    <xdr:sp macro="" textlink="">
      <xdr:nvSpPr>
        <xdr:cNvPr id="652" name="楕円 651"/>
        <xdr:cNvSpPr/>
      </xdr:nvSpPr>
      <xdr:spPr>
        <a:xfrm>
          <a:off x="14541500" y="13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3291</xdr:rowOff>
    </xdr:from>
    <xdr:ext cx="534377" cy="259045"/>
    <xdr:sp macro="" textlink="">
      <xdr:nvSpPr>
        <xdr:cNvPr id="653" name="テキスト ボックス 652"/>
        <xdr:cNvSpPr txBox="1"/>
      </xdr:nvSpPr>
      <xdr:spPr>
        <a:xfrm>
          <a:off x="14325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106417</xdr:rowOff>
    </xdr:from>
    <xdr:to>
      <xdr:col>72</xdr:col>
      <xdr:colOff>38100</xdr:colOff>
      <xdr:row>78</xdr:row>
      <xdr:rowOff>36567</xdr:rowOff>
    </xdr:to>
    <xdr:sp macro="" textlink="">
      <xdr:nvSpPr>
        <xdr:cNvPr id="654" name="楕円 653"/>
        <xdr:cNvSpPr/>
      </xdr:nvSpPr>
      <xdr:spPr>
        <a:xfrm>
          <a:off x="13652500" y="133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27694</xdr:rowOff>
    </xdr:from>
    <xdr:ext cx="534377" cy="259045"/>
    <xdr:sp macro="" textlink="">
      <xdr:nvSpPr>
        <xdr:cNvPr id="655" name="テキスト ボックス 654"/>
        <xdr:cNvSpPr txBox="1"/>
      </xdr:nvSpPr>
      <xdr:spPr>
        <a:xfrm>
          <a:off x="13436111" y="134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104088</xdr:rowOff>
    </xdr:from>
    <xdr:to>
      <xdr:col>67</xdr:col>
      <xdr:colOff>101600</xdr:colOff>
      <xdr:row>78</xdr:row>
      <xdr:rowOff>34238</xdr:rowOff>
    </xdr:to>
    <xdr:sp macro="" textlink="">
      <xdr:nvSpPr>
        <xdr:cNvPr id="656" name="楕円 655"/>
        <xdr:cNvSpPr/>
      </xdr:nvSpPr>
      <xdr:spPr>
        <a:xfrm>
          <a:off x="12763500" y="133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25365</xdr:rowOff>
    </xdr:from>
    <xdr:ext cx="534377" cy="259045"/>
    <xdr:sp macro="" textlink="">
      <xdr:nvSpPr>
        <xdr:cNvPr id="657" name="テキスト ボックス 656"/>
        <xdr:cNvSpPr txBox="1"/>
      </xdr:nvSpPr>
      <xdr:spPr>
        <a:xfrm>
          <a:off x="12547111" y="1339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54851</xdr:rowOff>
    </xdr:from>
    <xdr:to>
      <xdr:col>85</xdr:col>
      <xdr:colOff>127000</xdr:colOff>
      <xdr:row>97</xdr:row>
      <xdr:rowOff>68662</xdr:rowOff>
    </xdr:to>
    <xdr:cxnSp macro="">
      <xdr:nvCxnSpPr>
        <xdr:cNvPr id="686" name="直線コネクタ 685"/>
        <xdr:cNvCxnSpPr/>
      </xdr:nvCxnSpPr>
      <xdr:spPr>
        <a:xfrm>
          <a:off x="15481300" y="16514051"/>
          <a:ext cx="838200" cy="18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54851</xdr:rowOff>
    </xdr:from>
    <xdr:to>
      <xdr:col>81</xdr:col>
      <xdr:colOff>50800</xdr:colOff>
      <xdr:row>96</xdr:row>
      <xdr:rowOff>150749</xdr:rowOff>
    </xdr:to>
    <xdr:cxnSp macro="">
      <xdr:nvCxnSpPr>
        <xdr:cNvPr id="689" name="直線コネクタ 688"/>
        <xdr:cNvCxnSpPr/>
      </xdr:nvCxnSpPr>
      <xdr:spPr>
        <a:xfrm flipV="1">
          <a:off x="14592300" y="16514051"/>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29063</xdr:rowOff>
    </xdr:from>
    <xdr:to>
      <xdr:col>81</xdr:col>
      <xdr:colOff>101600</xdr:colOff>
      <xdr:row>97</xdr:row>
      <xdr:rowOff>130663</xdr:rowOff>
    </xdr:to>
    <xdr:sp macro="" textlink="">
      <xdr:nvSpPr>
        <xdr:cNvPr id="690" name="フローチャート: 判断 689"/>
        <xdr:cNvSpPr/>
      </xdr:nvSpPr>
      <xdr:spPr>
        <a:xfrm>
          <a:off x="15430500" y="166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121790</xdr:rowOff>
    </xdr:from>
    <xdr:ext cx="534377" cy="259045"/>
    <xdr:sp macro="" textlink="">
      <xdr:nvSpPr>
        <xdr:cNvPr id="691" name="テキスト ボックス 690"/>
        <xdr:cNvSpPr txBox="1"/>
      </xdr:nvSpPr>
      <xdr:spPr>
        <a:xfrm>
          <a:off x="15214111" y="167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149664</xdr:rowOff>
    </xdr:from>
    <xdr:to>
      <xdr:col>76</xdr:col>
      <xdr:colOff>114300</xdr:colOff>
      <xdr:row>96</xdr:row>
      <xdr:rowOff>150749</xdr:rowOff>
    </xdr:to>
    <xdr:cxnSp macro="">
      <xdr:nvCxnSpPr>
        <xdr:cNvPr id="692" name="直線コネクタ 691"/>
        <xdr:cNvCxnSpPr/>
      </xdr:nvCxnSpPr>
      <xdr:spPr>
        <a:xfrm>
          <a:off x="13703300" y="16608864"/>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69050</xdr:rowOff>
    </xdr:from>
    <xdr:to>
      <xdr:col>76</xdr:col>
      <xdr:colOff>165100</xdr:colOff>
      <xdr:row>97</xdr:row>
      <xdr:rowOff>170650</xdr:rowOff>
    </xdr:to>
    <xdr:sp macro="" textlink="">
      <xdr:nvSpPr>
        <xdr:cNvPr id="693" name="フローチャート: 判断 692"/>
        <xdr:cNvSpPr/>
      </xdr:nvSpPr>
      <xdr:spPr>
        <a:xfrm>
          <a:off x="14541500" y="166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161777</xdr:rowOff>
    </xdr:from>
    <xdr:ext cx="534377" cy="259045"/>
    <xdr:sp macro="" textlink="">
      <xdr:nvSpPr>
        <xdr:cNvPr id="694" name="テキスト ボックス 693"/>
        <xdr:cNvSpPr txBox="1"/>
      </xdr:nvSpPr>
      <xdr:spPr>
        <a:xfrm>
          <a:off x="14325111" y="167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149664</xdr:rowOff>
    </xdr:from>
    <xdr:to>
      <xdr:col>71</xdr:col>
      <xdr:colOff>177800</xdr:colOff>
      <xdr:row>98</xdr:row>
      <xdr:rowOff>68892</xdr:rowOff>
    </xdr:to>
    <xdr:cxnSp macro="">
      <xdr:nvCxnSpPr>
        <xdr:cNvPr id="695" name="直線コネクタ 694"/>
        <xdr:cNvCxnSpPr/>
      </xdr:nvCxnSpPr>
      <xdr:spPr>
        <a:xfrm flipV="1">
          <a:off x="12814300" y="16608864"/>
          <a:ext cx="8890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68517</xdr:rowOff>
    </xdr:from>
    <xdr:to>
      <xdr:col>72</xdr:col>
      <xdr:colOff>38100</xdr:colOff>
      <xdr:row>97</xdr:row>
      <xdr:rowOff>170117</xdr:rowOff>
    </xdr:to>
    <xdr:sp macro="" textlink="">
      <xdr:nvSpPr>
        <xdr:cNvPr id="696" name="フローチャート: 判断 695"/>
        <xdr:cNvSpPr/>
      </xdr:nvSpPr>
      <xdr:spPr>
        <a:xfrm>
          <a:off x="13652500" y="1669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161244</xdr:rowOff>
    </xdr:from>
    <xdr:ext cx="534377" cy="259045"/>
    <xdr:sp macro="" textlink="">
      <xdr:nvSpPr>
        <xdr:cNvPr id="697" name="テキスト ボックス 696"/>
        <xdr:cNvSpPr txBox="1"/>
      </xdr:nvSpPr>
      <xdr:spPr>
        <a:xfrm>
          <a:off x="13436111" y="167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93853</xdr:rowOff>
    </xdr:from>
    <xdr:to>
      <xdr:col>67</xdr:col>
      <xdr:colOff>101600</xdr:colOff>
      <xdr:row>98</xdr:row>
      <xdr:rowOff>24003</xdr:rowOff>
    </xdr:to>
    <xdr:sp macro="" textlink="">
      <xdr:nvSpPr>
        <xdr:cNvPr id="698" name="フローチャート: 判断 697"/>
        <xdr:cNvSpPr/>
      </xdr:nvSpPr>
      <xdr:spPr>
        <a:xfrm>
          <a:off x="12763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40530</xdr:rowOff>
    </xdr:from>
    <xdr:ext cx="534377" cy="259045"/>
    <xdr:sp macro="" textlink="">
      <xdr:nvSpPr>
        <xdr:cNvPr id="699" name="テキスト ボックス 698"/>
        <xdr:cNvSpPr txBox="1"/>
      </xdr:nvSpPr>
      <xdr:spPr>
        <a:xfrm>
          <a:off x="12547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17862</xdr:rowOff>
    </xdr:from>
    <xdr:to>
      <xdr:col>85</xdr:col>
      <xdr:colOff>177800</xdr:colOff>
      <xdr:row>97</xdr:row>
      <xdr:rowOff>119462</xdr:rowOff>
    </xdr:to>
    <xdr:sp macro="" textlink="">
      <xdr:nvSpPr>
        <xdr:cNvPr id="705" name="楕円 704"/>
        <xdr:cNvSpPr/>
      </xdr:nvSpPr>
      <xdr:spPr>
        <a:xfrm>
          <a:off x="16268700" y="166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40739</xdr:rowOff>
    </xdr:from>
    <xdr:ext cx="534377" cy="259045"/>
    <xdr:sp macro="" textlink="">
      <xdr:nvSpPr>
        <xdr:cNvPr id="706" name="積立金該当値テキスト"/>
        <xdr:cNvSpPr txBox="1"/>
      </xdr:nvSpPr>
      <xdr:spPr>
        <a:xfrm>
          <a:off x="16370300" y="164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4051</xdr:rowOff>
    </xdr:from>
    <xdr:to>
      <xdr:col>81</xdr:col>
      <xdr:colOff>101600</xdr:colOff>
      <xdr:row>96</xdr:row>
      <xdr:rowOff>105651</xdr:rowOff>
    </xdr:to>
    <xdr:sp macro="" textlink="">
      <xdr:nvSpPr>
        <xdr:cNvPr id="707" name="楕円 706"/>
        <xdr:cNvSpPr/>
      </xdr:nvSpPr>
      <xdr:spPr>
        <a:xfrm>
          <a:off x="15430500" y="16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122178</xdr:rowOff>
    </xdr:from>
    <xdr:ext cx="534377" cy="259045"/>
    <xdr:sp macro="" textlink="">
      <xdr:nvSpPr>
        <xdr:cNvPr id="708" name="テキスト ボックス 707"/>
        <xdr:cNvSpPr txBox="1"/>
      </xdr:nvSpPr>
      <xdr:spPr>
        <a:xfrm>
          <a:off x="15214111" y="162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99949</xdr:rowOff>
    </xdr:from>
    <xdr:to>
      <xdr:col>76</xdr:col>
      <xdr:colOff>165100</xdr:colOff>
      <xdr:row>97</xdr:row>
      <xdr:rowOff>30099</xdr:rowOff>
    </xdr:to>
    <xdr:sp macro="" textlink="">
      <xdr:nvSpPr>
        <xdr:cNvPr id="709" name="楕円 708"/>
        <xdr:cNvSpPr/>
      </xdr:nvSpPr>
      <xdr:spPr>
        <a:xfrm>
          <a:off x="14541500" y="165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46626</xdr:rowOff>
    </xdr:from>
    <xdr:ext cx="534377" cy="259045"/>
    <xdr:sp macro="" textlink="">
      <xdr:nvSpPr>
        <xdr:cNvPr id="710" name="テキスト ボックス 709"/>
        <xdr:cNvSpPr txBox="1"/>
      </xdr:nvSpPr>
      <xdr:spPr>
        <a:xfrm>
          <a:off x="14325111" y="163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98864</xdr:rowOff>
    </xdr:from>
    <xdr:to>
      <xdr:col>72</xdr:col>
      <xdr:colOff>38100</xdr:colOff>
      <xdr:row>97</xdr:row>
      <xdr:rowOff>29014</xdr:rowOff>
    </xdr:to>
    <xdr:sp macro="" textlink="">
      <xdr:nvSpPr>
        <xdr:cNvPr id="711" name="楕円 710"/>
        <xdr:cNvSpPr/>
      </xdr:nvSpPr>
      <xdr:spPr>
        <a:xfrm>
          <a:off x="13652500" y="165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45541</xdr:rowOff>
    </xdr:from>
    <xdr:ext cx="534377" cy="259045"/>
    <xdr:sp macro="" textlink="">
      <xdr:nvSpPr>
        <xdr:cNvPr id="712" name="テキスト ボックス 711"/>
        <xdr:cNvSpPr txBox="1"/>
      </xdr:nvSpPr>
      <xdr:spPr>
        <a:xfrm>
          <a:off x="13436111" y="163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18092</xdr:rowOff>
    </xdr:from>
    <xdr:to>
      <xdr:col>67</xdr:col>
      <xdr:colOff>101600</xdr:colOff>
      <xdr:row>98</xdr:row>
      <xdr:rowOff>119692</xdr:rowOff>
    </xdr:to>
    <xdr:sp macro="" textlink="">
      <xdr:nvSpPr>
        <xdr:cNvPr id="713" name="楕円 712"/>
        <xdr:cNvSpPr/>
      </xdr:nvSpPr>
      <xdr:spPr>
        <a:xfrm>
          <a:off x="12763500" y="168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110819</xdr:rowOff>
    </xdr:from>
    <xdr:ext cx="469744" cy="259045"/>
    <xdr:sp macro="" textlink="">
      <xdr:nvSpPr>
        <xdr:cNvPr id="714" name="テキスト ボックス 713"/>
        <xdr:cNvSpPr txBox="1"/>
      </xdr:nvSpPr>
      <xdr:spPr>
        <a:xfrm>
          <a:off x="12579428" y="169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83965</xdr:rowOff>
    </xdr:from>
    <xdr:to>
      <xdr:col>116</xdr:col>
      <xdr:colOff>63500</xdr:colOff>
      <xdr:row>39</xdr:row>
      <xdr:rowOff>88428</xdr:rowOff>
    </xdr:to>
    <xdr:cxnSp macro="">
      <xdr:nvCxnSpPr>
        <xdr:cNvPr id="745" name="直線コネクタ 744"/>
        <xdr:cNvCxnSpPr/>
      </xdr:nvCxnSpPr>
      <xdr:spPr>
        <a:xfrm>
          <a:off x="21323300" y="6770515"/>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112051</xdr:rowOff>
    </xdr:from>
    <xdr:to>
      <xdr:col>111</xdr:col>
      <xdr:colOff>177800</xdr:colOff>
      <xdr:row>39</xdr:row>
      <xdr:rowOff>83965</xdr:rowOff>
    </xdr:to>
    <xdr:cxnSp macro="">
      <xdr:nvCxnSpPr>
        <xdr:cNvPr id="748" name="直線コネクタ 747"/>
        <xdr:cNvCxnSpPr/>
      </xdr:nvCxnSpPr>
      <xdr:spPr>
        <a:xfrm>
          <a:off x="20434300" y="6627151"/>
          <a:ext cx="889000" cy="1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102289</xdr:rowOff>
    </xdr:from>
    <xdr:to>
      <xdr:col>112</xdr:col>
      <xdr:colOff>38100</xdr:colOff>
      <xdr:row>39</xdr:row>
      <xdr:rowOff>32439</xdr:rowOff>
    </xdr:to>
    <xdr:sp macro="" textlink="">
      <xdr:nvSpPr>
        <xdr:cNvPr id="749" name="フローチャート: 判断 748"/>
        <xdr:cNvSpPr/>
      </xdr:nvSpPr>
      <xdr:spPr>
        <a:xfrm>
          <a:off x="21272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48966</xdr:rowOff>
    </xdr:from>
    <xdr:ext cx="469744" cy="259045"/>
    <xdr:sp macro="" textlink="">
      <xdr:nvSpPr>
        <xdr:cNvPr id="750" name="テキスト ボックス 749"/>
        <xdr:cNvSpPr txBox="1"/>
      </xdr:nvSpPr>
      <xdr:spPr>
        <a:xfrm>
          <a:off x="21088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112051</xdr:rowOff>
    </xdr:from>
    <xdr:to>
      <xdr:col>107</xdr:col>
      <xdr:colOff>50800</xdr:colOff>
      <xdr:row>38</xdr:row>
      <xdr:rowOff>152763</xdr:rowOff>
    </xdr:to>
    <xdr:cxnSp macro="">
      <xdr:nvCxnSpPr>
        <xdr:cNvPr id="751" name="直線コネクタ 750"/>
        <xdr:cNvCxnSpPr/>
      </xdr:nvCxnSpPr>
      <xdr:spPr>
        <a:xfrm flipV="1">
          <a:off x="19545300" y="6627151"/>
          <a:ext cx="889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124714</xdr:rowOff>
    </xdr:from>
    <xdr:to>
      <xdr:col>107</xdr:col>
      <xdr:colOff>101600</xdr:colOff>
      <xdr:row>39</xdr:row>
      <xdr:rowOff>54864</xdr:rowOff>
    </xdr:to>
    <xdr:sp macro="" textlink="">
      <xdr:nvSpPr>
        <xdr:cNvPr id="752" name="フローチャート: 判断 751"/>
        <xdr:cNvSpPr/>
      </xdr:nvSpPr>
      <xdr:spPr>
        <a:xfrm>
          <a:off x="20383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45991</xdr:rowOff>
    </xdr:from>
    <xdr:ext cx="378565" cy="259045"/>
    <xdr:sp macro="" textlink="">
      <xdr:nvSpPr>
        <xdr:cNvPr id="753" name="テキスト ボックス 752"/>
        <xdr:cNvSpPr txBox="1"/>
      </xdr:nvSpPr>
      <xdr:spPr>
        <a:xfrm>
          <a:off x="20245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152763</xdr:rowOff>
    </xdr:from>
    <xdr:to>
      <xdr:col>102</xdr:col>
      <xdr:colOff>114300</xdr:colOff>
      <xdr:row>39</xdr:row>
      <xdr:rowOff>61650</xdr:rowOff>
    </xdr:to>
    <xdr:cxnSp macro="">
      <xdr:nvCxnSpPr>
        <xdr:cNvPr id="754" name="直線コネクタ 753"/>
        <xdr:cNvCxnSpPr/>
      </xdr:nvCxnSpPr>
      <xdr:spPr>
        <a:xfrm flipV="1">
          <a:off x="18656300" y="6667863"/>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152690</xdr:rowOff>
    </xdr:from>
    <xdr:to>
      <xdr:col>102</xdr:col>
      <xdr:colOff>165100</xdr:colOff>
      <xdr:row>39</xdr:row>
      <xdr:rowOff>82840</xdr:rowOff>
    </xdr:to>
    <xdr:sp macro="" textlink="">
      <xdr:nvSpPr>
        <xdr:cNvPr id="755" name="フローチャート: 判断 754"/>
        <xdr:cNvSpPr/>
      </xdr:nvSpPr>
      <xdr:spPr>
        <a:xfrm>
          <a:off x="19494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73967</xdr:rowOff>
    </xdr:from>
    <xdr:ext cx="378565" cy="259045"/>
    <xdr:sp macro="" textlink="">
      <xdr:nvSpPr>
        <xdr:cNvPr id="756" name="テキスト ボックス 755"/>
        <xdr:cNvSpPr txBox="1"/>
      </xdr:nvSpPr>
      <xdr:spPr>
        <a:xfrm>
          <a:off x="19356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154759</xdr:rowOff>
    </xdr:from>
    <xdr:to>
      <xdr:col>98</xdr:col>
      <xdr:colOff>38100</xdr:colOff>
      <xdr:row>39</xdr:row>
      <xdr:rowOff>84909</xdr:rowOff>
    </xdr:to>
    <xdr:sp macro="" textlink="">
      <xdr:nvSpPr>
        <xdr:cNvPr id="757" name="フローチャート: 判断 756"/>
        <xdr:cNvSpPr/>
      </xdr:nvSpPr>
      <xdr:spPr>
        <a:xfrm>
          <a:off x="18605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101435</xdr:rowOff>
    </xdr:from>
    <xdr:ext cx="378565" cy="259045"/>
    <xdr:sp macro="" textlink="">
      <xdr:nvSpPr>
        <xdr:cNvPr id="758" name="テキスト ボックス 757"/>
        <xdr:cNvSpPr txBox="1"/>
      </xdr:nvSpPr>
      <xdr:spPr>
        <a:xfrm>
          <a:off x="18467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37628</xdr:rowOff>
    </xdr:from>
    <xdr:to>
      <xdr:col>116</xdr:col>
      <xdr:colOff>114300</xdr:colOff>
      <xdr:row>39</xdr:row>
      <xdr:rowOff>139228</xdr:rowOff>
    </xdr:to>
    <xdr:sp macro="" textlink="">
      <xdr:nvSpPr>
        <xdr:cNvPr id="764" name="楕円 763"/>
        <xdr:cNvSpPr/>
      </xdr:nvSpPr>
      <xdr:spPr>
        <a:xfrm>
          <a:off x="22110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124005</xdr:rowOff>
    </xdr:from>
    <xdr:ext cx="313932" cy="259045"/>
    <xdr:sp macro="" textlink="">
      <xdr:nvSpPr>
        <xdr:cNvPr id="765" name="投資及び出資金該当値テキスト"/>
        <xdr:cNvSpPr txBox="1"/>
      </xdr:nvSpPr>
      <xdr:spPr>
        <a:xfrm>
          <a:off x="22212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33165</xdr:rowOff>
    </xdr:from>
    <xdr:to>
      <xdr:col>112</xdr:col>
      <xdr:colOff>38100</xdr:colOff>
      <xdr:row>39</xdr:row>
      <xdr:rowOff>134765</xdr:rowOff>
    </xdr:to>
    <xdr:sp macro="" textlink="">
      <xdr:nvSpPr>
        <xdr:cNvPr id="766" name="楕円 765"/>
        <xdr:cNvSpPr/>
      </xdr:nvSpPr>
      <xdr:spPr>
        <a:xfrm>
          <a:off x="21272500" y="67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125892</xdr:rowOff>
    </xdr:from>
    <xdr:ext cx="378565" cy="259045"/>
    <xdr:sp macro="" textlink="">
      <xdr:nvSpPr>
        <xdr:cNvPr id="767" name="テキスト ボックス 766"/>
        <xdr:cNvSpPr txBox="1"/>
      </xdr:nvSpPr>
      <xdr:spPr>
        <a:xfrm>
          <a:off x="21134017" y="681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61251</xdr:rowOff>
    </xdr:from>
    <xdr:to>
      <xdr:col>107</xdr:col>
      <xdr:colOff>101600</xdr:colOff>
      <xdr:row>38</xdr:row>
      <xdr:rowOff>162851</xdr:rowOff>
    </xdr:to>
    <xdr:sp macro="" textlink="">
      <xdr:nvSpPr>
        <xdr:cNvPr id="768" name="楕円 767"/>
        <xdr:cNvSpPr/>
      </xdr:nvSpPr>
      <xdr:spPr>
        <a:xfrm>
          <a:off x="20383500" y="65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7927</xdr:rowOff>
    </xdr:from>
    <xdr:ext cx="469744" cy="259045"/>
    <xdr:sp macro="" textlink="">
      <xdr:nvSpPr>
        <xdr:cNvPr id="769" name="テキスト ボックス 768"/>
        <xdr:cNvSpPr txBox="1"/>
      </xdr:nvSpPr>
      <xdr:spPr>
        <a:xfrm>
          <a:off x="20199428" y="63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101963</xdr:rowOff>
    </xdr:from>
    <xdr:to>
      <xdr:col>102</xdr:col>
      <xdr:colOff>165100</xdr:colOff>
      <xdr:row>39</xdr:row>
      <xdr:rowOff>32113</xdr:rowOff>
    </xdr:to>
    <xdr:sp macro="" textlink="">
      <xdr:nvSpPr>
        <xdr:cNvPr id="770" name="楕円 769"/>
        <xdr:cNvSpPr/>
      </xdr:nvSpPr>
      <xdr:spPr>
        <a:xfrm>
          <a:off x="19494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48640</xdr:rowOff>
    </xdr:from>
    <xdr:ext cx="469744" cy="259045"/>
    <xdr:sp macro="" textlink="">
      <xdr:nvSpPr>
        <xdr:cNvPr id="771" name="テキスト ボックス 770"/>
        <xdr:cNvSpPr txBox="1"/>
      </xdr:nvSpPr>
      <xdr:spPr>
        <a:xfrm>
          <a:off x="19310428" y="639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10850</xdr:rowOff>
    </xdr:from>
    <xdr:to>
      <xdr:col>98</xdr:col>
      <xdr:colOff>38100</xdr:colOff>
      <xdr:row>39</xdr:row>
      <xdr:rowOff>112450</xdr:rowOff>
    </xdr:to>
    <xdr:sp macro="" textlink="">
      <xdr:nvSpPr>
        <xdr:cNvPr id="772" name="楕円 771"/>
        <xdr:cNvSpPr/>
      </xdr:nvSpPr>
      <xdr:spPr>
        <a:xfrm>
          <a:off x="18605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103577</xdr:rowOff>
    </xdr:from>
    <xdr:ext cx="378565" cy="259045"/>
    <xdr:sp macro="" textlink="">
      <xdr:nvSpPr>
        <xdr:cNvPr id="773" name="テキスト ボックス 772"/>
        <xdr:cNvSpPr txBox="1"/>
      </xdr:nvSpPr>
      <xdr:spPr>
        <a:xfrm>
          <a:off x="18467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14160</xdr:rowOff>
    </xdr:from>
    <xdr:to>
      <xdr:col>116</xdr:col>
      <xdr:colOff>63500</xdr:colOff>
      <xdr:row>59</xdr:row>
      <xdr:rowOff>14236</xdr:rowOff>
    </xdr:to>
    <xdr:cxnSp macro="">
      <xdr:nvCxnSpPr>
        <xdr:cNvPr id="802" name="直線コネクタ 801"/>
        <xdr:cNvCxnSpPr/>
      </xdr:nvCxnSpPr>
      <xdr:spPr>
        <a:xfrm>
          <a:off x="21323300" y="1012971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14160</xdr:rowOff>
    </xdr:from>
    <xdr:to>
      <xdr:col>111</xdr:col>
      <xdr:colOff>177800</xdr:colOff>
      <xdr:row>59</xdr:row>
      <xdr:rowOff>14198</xdr:rowOff>
    </xdr:to>
    <xdr:cxnSp macro="">
      <xdr:nvCxnSpPr>
        <xdr:cNvPr id="805" name="直線コネクタ 804"/>
        <xdr:cNvCxnSpPr/>
      </xdr:nvCxnSpPr>
      <xdr:spPr>
        <a:xfrm flipV="1">
          <a:off x="20434300" y="1012971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113017</xdr:rowOff>
    </xdr:from>
    <xdr:to>
      <xdr:col>112</xdr:col>
      <xdr:colOff>38100</xdr:colOff>
      <xdr:row>59</xdr:row>
      <xdr:rowOff>43167</xdr:rowOff>
    </xdr:to>
    <xdr:sp macro="" textlink="">
      <xdr:nvSpPr>
        <xdr:cNvPr id="806" name="フローチャート: 判断 805"/>
        <xdr:cNvSpPr/>
      </xdr:nvSpPr>
      <xdr:spPr>
        <a:xfrm>
          <a:off x="21272500" y="100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59694</xdr:rowOff>
    </xdr:from>
    <xdr:ext cx="469744" cy="259045"/>
    <xdr:sp macro="" textlink="">
      <xdr:nvSpPr>
        <xdr:cNvPr id="807" name="テキスト ボックス 806"/>
        <xdr:cNvSpPr txBox="1"/>
      </xdr:nvSpPr>
      <xdr:spPr>
        <a:xfrm>
          <a:off x="21088428" y="98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14122</xdr:rowOff>
    </xdr:from>
    <xdr:to>
      <xdr:col>107</xdr:col>
      <xdr:colOff>50800</xdr:colOff>
      <xdr:row>59</xdr:row>
      <xdr:rowOff>14198</xdr:rowOff>
    </xdr:to>
    <xdr:cxnSp macro="">
      <xdr:nvCxnSpPr>
        <xdr:cNvPr id="808" name="直線コネクタ 807"/>
        <xdr:cNvCxnSpPr/>
      </xdr:nvCxnSpPr>
      <xdr:spPr>
        <a:xfrm>
          <a:off x="19545300" y="1012967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106845</xdr:rowOff>
    </xdr:from>
    <xdr:to>
      <xdr:col>107</xdr:col>
      <xdr:colOff>101600</xdr:colOff>
      <xdr:row>59</xdr:row>
      <xdr:rowOff>36995</xdr:rowOff>
    </xdr:to>
    <xdr:sp macro="" textlink="">
      <xdr:nvSpPr>
        <xdr:cNvPr id="809" name="フローチャート: 判断 808"/>
        <xdr:cNvSpPr/>
      </xdr:nvSpPr>
      <xdr:spPr>
        <a:xfrm>
          <a:off x="20383500" y="100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53522</xdr:rowOff>
    </xdr:from>
    <xdr:ext cx="469744" cy="259045"/>
    <xdr:sp macro="" textlink="">
      <xdr:nvSpPr>
        <xdr:cNvPr id="810" name="テキスト ボックス 809"/>
        <xdr:cNvSpPr txBox="1"/>
      </xdr:nvSpPr>
      <xdr:spPr>
        <a:xfrm>
          <a:off x="20199428" y="982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14084</xdr:rowOff>
    </xdr:from>
    <xdr:to>
      <xdr:col>102</xdr:col>
      <xdr:colOff>114300</xdr:colOff>
      <xdr:row>59</xdr:row>
      <xdr:rowOff>14122</xdr:rowOff>
    </xdr:to>
    <xdr:cxnSp macro="">
      <xdr:nvCxnSpPr>
        <xdr:cNvPr id="811" name="直線コネクタ 810"/>
        <xdr:cNvCxnSpPr/>
      </xdr:nvCxnSpPr>
      <xdr:spPr>
        <a:xfrm>
          <a:off x="18656300" y="1012963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119304</xdr:rowOff>
    </xdr:from>
    <xdr:to>
      <xdr:col>102</xdr:col>
      <xdr:colOff>165100</xdr:colOff>
      <xdr:row>59</xdr:row>
      <xdr:rowOff>49454</xdr:rowOff>
    </xdr:to>
    <xdr:sp macro="" textlink="">
      <xdr:nvSpPr>
        <xdr:cNvPr id="812" name="フローチャート: 判断 811"/>
        <xdr:cNvSpPr/>
      </xdr:nvSpPr>
      <xdr:spPr>
        <a:xfrm>
          <a:off x="19494500" y="100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65981</xdr:rowOff>
    </xdr:from>
    <xdr:ext cx="469744" cy="259045"/>
    <xdr:sp macro="" textlink="">
      <xdr:nvSpPr>
        <xdr:cNvPr id="813" name="テキスト ボックス 812"/>
        <xdr:cNvSpPr txBox="1"/>
      </xdr:nvSpPr>
      <xdr:spPr>
        <a:xfrm>
          <a:off x="19310428" y="983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110960</xdr:rowOff>
    </xdr:from>
    <xdr:to>
      <xdr:col>98</xdr:col>
      <xdr:colOff>38100</xdr:colOff>
      <xdr:row>59</xdr:row>
      <xdr:rowOff>41110</xdr:rowOff>
    </xdr:to>
    <xdr:sp macro="" textlink="">
      <xdr:nvSpPr>
        <xdr:cNvPr id="814" name="フローチャート: 判断 813"/>
        <xdr:cNvSpPr/>
      </xdr:nvSpPr>
      <xdr:spPr>
        <a:xfrm>
          <a:off x="18605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57637</xdr:rowOff>
    </xdr:from>
    <xdr:ext cx="469744" cy="259045"/>
    <xdr:sp macro="" textlink="">
      <xdr:nvSpPr>
        <xdr:cNvPr id="815" name="テキスト ボックス 814"/>
        <xdr:cNvSpPr txBox="1"/>
      </xdr:nvSpPr>
      <xdr:spPr>
        <a:xfrm>
          <a:off x="18421428" y="98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134886</xdr:rowOff>
    </xdr:from>
    <xdr:to>
      <xdr:col>116</xdr:col>
      <xdr:colOff>114300</xdr:colOff>
      <xdr:row>59</xdr:row>
      <xdr:rowOff>65036</xdr:rowOff>
    </xdr:to>
    <xdr:sp macro="" textlink="">
      <xdr:nvSpPr>
        <xdr:cNvPr id="821" name="楕円 820"/>
        <xdr:cNvSpPr/>
      </xdr:nvSpPr>
      <xdr:spPr>
        <a:xfrm>
          <a:off x="221107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378565" cy="259045"/>
    <xdr:sp macro="" textlink="">
      <xdr:nvSpPr>
        <xdr:cNvPr id="822" name="貸付金該当値テキスト"/>
        <xdr:cNvSpPr txBox="1"/>
      </xdr:nvSpPr>
      <xdr:spPr>
        <a:xfrm>
          <a:off x="22212300" y="999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134810</xdr:rowOff>
    </xdr:from>
    <xdr:to>
      <xdr:col>112</xdr:col>
      <xdr:colOff>38100</xdr:colOff>
      <xdr:row>59</xdr:row>
      <xdr:rowOff>64960</xdr:rowOff>
    </xdr:to>
    <xdr:sp macro="" textlink="">
      <xdr:nvSpPr>
        <xdr:cNvPr id="823" name="楕円 822"/>
        <xdr:cNvSpPr/>
      </xdr:nvSpPr>
      <xdr:spPr>
        <a:xfrm>
          <a:off x="21272500" y="100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56087</xdr:rowOff>
    </xdr:from>
    <xdr:ext cx="378565" cy="259045"/>
    <xdr:sp macro="" textlink="">
      <xdr:nvSpPr>
        <xdr:cNvPr id="824" name="テキスト ボックス 823"/>
        <xdr:cNvSpPr txBox="1"/>
      </xdr:nvSpPr>
      <xdr:spPr>
        <a:xfrm>
          <a:off x="21134017" y="1017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134848</xdr:rowOff>
    </xdr:from>
    <xdr:to>
      <xdr:col>107</xdr:col>
      <xdr:colOff>101600</xdr:colOff>
      <xdr:row>59</xdr:row>
      <xdr:rowOff>64998</xdr:rowOff>
    </xdr:to>
    <xdr:sp macro="" textlink="">
      <xdr:nvSpPr>
        <xdr:cNvPr id="825" name="楕円 824"/>
        <xdr:cNvSpPr/>
      </xdr:nvSpPr>
      <xdr:spPr>
        <a:xfrm>
          <a:off x="20383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56125</xdr:rowOff>
    </xdr:from>
    <xdr:ext cx="378565" cy="259045"/>
    <xdr:sp macro="" textlink="">
      <xdr:nvSpPr>
        <xdr:cNvPr id="826" name="テキスト ボックス 825"/>
        <xdr:cNvSpPr txBox="1"/>
      </xdr:nvSpPr>
      <xdr:spPr>
        <a:xfrm>
          <a:off x="20245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134772</xdr:rowOff>
    </xdr:from>
    <xdr:to>
      <xdr:col>102</xdr:col>
      <xdr:colOff>165100</xdr:colOff>
      <xdr:row>59</xdr:row>
      <xdr:rowOff>64922</xdr:rowOff>
    </xdr:to>
    <xdr:sp macro="" textlink="">
      <xdr:nvSpPr>
        <xdr:cNvPr id="827" name="楕円 826"/>
        <xdr:cNvSpPr/>
      </xdr:nvSpPr>
      <xdr:spPr>
        <a:xfrm>
          <a:off x="194945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56049</xdr:rowOff>
    </xdr:from>
    <xdr:ext cx="378565" cy="259045"/>
    <xdr:sp macro="" textlink="">
      <xdr:nvSpPr>
        <xdr:cNvPr id="828" name="テキスト ボックス 827"/>
        <xdr:cNvSpPr txBox="1"/>
      </xdr:nvSpPr>
      <xdr:spPr>
        <a:xfrm>
          <a:off x="19356017" y="101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134734</xdr:rowOff>
    </xdr:from>
    <xdr:to>
      <xdr:col>98</xdr:col>
      <xdr:colOff>38100</xdr:colOff>
      <xdr:row>59</xdr:row>
      <xdr:rowOff>64884</xdr:rowOff>
    </xdr:to>
    <xdr:sp macro="" textlink="">
      <xdr:nvSpPr>
        <xdr:cNvPr id="829" name="楕円 828"/>
        <xdr:cNvSpPr/>
      </xdr:nvSpPr>
      <xdr:spPr>
        <a:xfrm>
          <a:off x="18605500" y="100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56011</xdr:rowOff>
    </xdr:from>
    <xdr:ext cx="378565" cy="259045"/>
    <xdr:sp macro="" textlink="">
      <xdr:nvSpPr>
        <xdr:cNvPr id="830" name="テキスト ボックス 829"/>
        <xdr:cNvSpPr txBox="1"/>
      </xdr:nvSpPr>
      <xdr:spPr>
        <a:xfrm>
          <a:off x="18467017" y="1017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91032</xdr:rowOff>
    </xdr:from>
    <xdr:to>
      <xdr:col>116</xdr:col>
      <xdr:colOff>63500</xdr:colOff>
      <xdr:row>77</xdr:row>
      <xdr:rowOff>132133</xdr:rowOff>
    </xdr:to>
    <xdr:cxnSp macro="">
      <xdr:nvCxnSpPr>
        <xdr:cNvPr id="858" name="直線コネクタ 857"/>
        <xdr:cNvCxnSpPr/>
      </xdr:nvCxnSpPr>
      <xdr:spPr>
        <a:xfrm flipV="1">
          <a:off x="21323300" y="13292682"/>
          <a:ext cx="8382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132133</xdr:rowOff>
    </xdr:from>
    <xdr:to>
      <xdr:col>111</xdr:col>
      <xdr:colOff>177800</xdr:colOff>
      <xdr:row>77</xdr:row>
      <xdr:rowOff>152730</xdr:rowOff>
    </xdr:to>
    <xdr:cxnSp macro="">
      <xdr:nvCxnSpPr>
        <xdr:cNvPr id="861" name="直線コネクタ 860"/>
        <xdr:cNvCxnSpPr/>
      </xdr:nvCxnSpPr>
      <xdr:spPr>
        <a:xfrm flipV="1">
          <a:off x="20434300" y="13333783"/>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98616</xdr:rowOff>
    </xdr:from>
    <xdr:to>
      <xdr:col>112</xdr:col>
      <xdr:colOff>38100</xdr:colOff>
      <xdr:row>76</xdr:row>
      <xdr:rowOff>28766</xdr:rowOff>
    </xdr:to>
    <xdr:sp macro="" textlink="">
      <xdr:nvSpPr>
        <xdr:cNvPr id="862" name="フローチャート: 判断 861"/>
        <xdr:cNvSpPr/>
      </xdr:nvSpPr>
      <xdr:spPr>
        <a:xfrm>
          <a:off x="21272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45293</xdr:rowOff>
    </xdr:from>
    <xdr:ext cx="534377" cy="259045"/>
    <xdr:sp macro="" textlink="">
      <xdr:nvSpPr>
        <xdr:cNvPr id="863" name="テキスト ボックス 862"/>
        <xdr:cNvSpPr txBox="1"/>
      </xdr:nvSpPr>
      <xdr:spPr>
        <a:xfrm>
          <a:off x="21056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75783</xdr:rowOff>
    </xdr:from>
    <xdr:to>
      <xdr:col>107</xdr:col>
      <xdr:colOff>50800</xdr:colOff>
      <xdr:row>77</xdr:row>
      <xdr:rowOff>152730</xdr:rowOff>
    </xdr:to>
    <xdr:cxnSp macro="">
      <xdr:nvCxnSpPr>
        <xdr:cNvPr id="864" name="直線コネクタ 863"/>
        <xdr:cNvCxnSpPr/>
      </xdr:nvCxnSpPr>
      <xdr:spPr>
        <a:xfrm>
          <a:off x="19545300" y="13277433"/>
          <a:ext cx="8890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99164</xdr:rowOff>
    </xdr:from>
    <xdr:to>
      <xdr:col>107</xdr:col>
      <xdr:colOff>101600</xdr:colOff>
      <xdr:row>76</xdr:row>
      <xdr:rowOff>29314</xdr:rowOff>
    </xdr:to>
    <xdr:sp macro="" textlink="">
      <xdr:nvSpPr>
        <xdr:cNvPr id="865" name="フローチャート: 判断 864"/>
        <xdr:cNvSpPr/>
      </xdr:nvSpPr>
      <xdr:spPr>
        <a:xfrm>
          <a:off x="20383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45841</xdr:rowOff>
    </xdr:from>
    <xdr:ext cx="534377" cy="259045"/>
    <xdr:sp macro="" textlink="">
      <xdr:nvSpPr>
        <xdr:cNvPr id="866" name="テキスト ボックス 865"/>
        <xdr:cNvSpPr txBox="1"/>
      </xdr:nvSpPr>
      <xdr:spPr>
        <a:xfrm>
          <a:off x="20167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75783</xdr:rowOff>
    </xdr:from>
    <xdr:to>
      <xdr:col>102</xdr:col>
      <xdr:colOff>114300</xdr:colOff>
      <xdr:row>77</xdr:row>
      <xdr:rowOff>107925</xdr:rowOff>
    </xdr:to>
    <xdr:cxnSp macro="">
      <xdr:nvCxnSpPr>
        <xdr:cNvPr id="867" name="直線コネクタ 866"/>
        <xdr:cNvCxnSpPr/>
      </xdr:nvCxnSpPr>
      <xdr:spPr>
        <a:xfrm flipV="1">
          <a:off x="18656300" y="13277433"/>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95164</xdr:rowOff>
    </xdr:from>
    <xdr:to>
      <xdr:col>102</xdr:col>
      <xdr:colOff>165100</xdr:colOff>
      <xdr:row>76</xdr:row>
      <xdr:rowOff>25313</xdr:rowOff>
    </xdr:to>
    <xdr:sp macro="" textlink="">
      <xdr:nvSpPr>
        <xdr:cNvPr id="868" name="フローチャート: 判断 867"/>
        <xdr:cNvSpPr/>
      </xdr:nvSpPr>
      <xdr:spPr>
        <a:xfrm>
          <a:off x="19494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41841</xdr:rowOff>
    </xdr:from>
    <xdr:ext cx="534377" cy="259045"/>
    <xdr:sp macro="" textlink="">
      <xdr:nvSpPr>
        <xdr:cNvPr id="869" name="テキスト ボックス 868"/>
        <xdr:cNvSpPr txBox="1"/>
      </xdr:nvSpPr>
      <xdr:spPr>
        <a:xfrm>
          <a:off x="19278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109428</xdr:rowOff>
    </xdr:from>
    <xdr:to>
      <xdr:col>98</xdr:col>
      <xdr:colOff>38100</xdr:colOff>
      <xdr:row>76</xdr:row>
      <xdr:rowOff>39579</xdr:rowOff>
    </xdr:to>
    <xdr:sp macro="" textlink="">
      <xdr:nvSpPr>
        <xdr:cNvPr id="870" name="フローチャート: 判断 869"/>
        <xdr:cNvSpPr/>
      </xdr:nvSpPr>
      <xdr:spPr>
        <a:xfrm>
          <a:off x="18605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56105</xdr:rowOff>
    </xdr:from>
    <xdr:ext cx="534377" cy="259045"/>
    <xdr:sp macro="" textlink="">
      <xdr:nvSpPr>
        <xdr:cNvPr id="871" name="テキスト ボックス 870"/>
        <xdr:cNvSpPr txBox="1"/>
      </xdr:nvSpPr>
      <xdr:spPr>
        <a:xfrm>
          <a:off x="18389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40232</xdr:rowOff>
    </xdr:from>
    <xdr:to>
      <xdr:col>116</xdr:col>
      <xdr:colOff>114300</xdr:colOff>
      <xdr:row>77</xdr:row>
      <xdr:rowOff>141832</xdr:rowOff>
    </xdr:to>
    <xdr:sp macro="" textlink="">
      <xdr:nvSpPr>
        <xdr:cNvPr id="877" name="楕円 876"/>
        <xdr:cNvSpPr/>
      </xdr:nvSpPr>
      <xdr:spPr>
        <a:xfrm>
          <a:off x="22110700" y="13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18659</xdr:rowOff>
    </xdr:from>
    <xdr:ext cx="534377" cy="259045"/>
    <xdr:sp macro="" textlink="">
      <xdr:nvSpPr>
        <xdr:cNvPr id="878" name="繰出金該当値テキスト"/>
        <xdr:cNvSpPr txBox="1"/>
      </xdr:nvSpPr>
      <xdr:spPr>
        <a:xfrm>
          <a:off x="22212300" y="132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81333</xdr:rowOff>
    </xdr:from>
    <xdr:to>
      <xdr:col>112</xdr:col>
      <xdr:colOff>38100</xdr:colOff>
      <xdr:row>78</xdr:row>
      <xdr:rowOff>11483</xdr:rowOff>
    </xdr:to>
    <xdr:sp macro="" textlink="">
      <xdr:nvSpPr>
        <xdr:cNvPr id="879" name="楕円 878"/>
        <xdr:cNvSpPr/>
      </xdr:nvSpPr>
      <xdr:spPr>
        <a:xfrm>
          <a:off x="21272500" y="132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2610</xdr:rowOff>
    </xdr:from>
    <xdr:ext cx="534377" cy="259045"/>
    <xdr:sp macro="" textlink="">
      <xdr:nvSpPr>
        <xdr:cNvPr id="880" name="テキスト ボックス 879"/>
        <xdr:cNvSpPr txBox="1"/>
      </xdr:nvSpPr>
      <xdr:spPr>
        <a:xfrm>
          <a:off x="21056111" y="133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101930</xdr:rowOff>
    </xdr:from>
    <xdr:to>
      <xdr:col>107</xdr:col>
      <xdr:colOff>101600</xdr:colOff>
      <xdr:row>78</xdr:row>
      <xdr:rowOff>32080</xdr:rowOff>
    </xdr:to>
    <xdr:sp macro="" textlink="">
      <xdr:nvSpPr>
        <xdr:cNvPr id="881" name="楕円 880"/>
        <xdr:cNvSpPr/>
      </xdr:nvSpPr>
      <xdr:spPr>
        <a:xfrm>
          <a:off x="20383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23207</xdr:rowOff>
    </xdr:from>
    <xdr:ext cx="534377" cy="259045"/>
    <xdr:sp macro="" textlink="">
      <xdr:nvSpPr>
        <xdr:cNvPr id="882" name="テキスト ボックス 881"/>
        <xdr:cNvSpPr txBox="1"/>
      </xdr:nvSpPr>
      <xdr:spPr>
        <a:xfrm>
          <a:off x="20167111" y="133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24983</xdr:rowOff>
    </xdr:from>
    <xdr:to>
      <xdr:col>102</xdr:col>
      <xdr:colOff>165100</xdr:colOff>
      <xdr:row>77</xdr:row>
      <xdr:rowOff>126583</xdr:rowOff>
    </xdr:to>
    <xdr:sp macro="" textlink="">
      <xdr:nvSpPr>
        <xdr:cNvPr id="883" name="楕円 882"/>
        <xdr:cNvSpPr/>
      </xdr:nvSpPr>
      <xdr:spPr>
        <a:xfrm>
          <a:off x="19494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117710</xdr:rowOff>
    </xdr:from>
    <xdr:ext cx="534377" cy="259045"/>
    <xdr:sp macro="" textlink="">
      <xdr:nvSpPr>
        <xdr:cNvPr id="884" name="テキスト ボックス 883"/>
        <xdr:cNvSpPr txBox="1"/>
      </xdr:nvSpPr>
      <xdr:spPr>
        <a:xfrm>
          <a:off x="19278111" y="133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57125</xdr:rowOff>
    </xdr:from>
    <xdr:to>
      <xdr:col>98</xdr:col>
      <xdr:colOff>38100</xdr:colOff>
      <xdr:row>77</xdr:row>
      <xdr:rowOff>158725</xdr:rowOff>
    </xdr:to>
    <xdr:sp macro="" textlink="">
      <xdr:nvSpPr>
        <xdr:cNvPr id="885" name="楕円 884"/>
        <xdr:cNvSpPr/>
      </xdr:nvSpPr>
      <xdr:spPr>
        <a:xfrm>
          <a:off x="18605500" y="132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149852</xdr:rowOff>
    </xdr:from>
    <xdr:ext cx="534377" cy="259045"/>
    <xdr:sp macro="" textlink="">
      <xdr:nvSpPr>
        <xdr:cNvPr id="886" name="テキスト ボックス 885"/>
        <xdr:cNvSpPr txBox="1"/>
      </xdr:nvSpPr>
      <xdr:spPr>
        <a:xfrm>
          <a:off x="18389111" y="133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扶助費は住民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85,179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15,201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市制施行により生活保護費の給付が始まったことや、新たな小規模保育事業施設の運営費給付費が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が主な要因となっている。また、普通建設事業費については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整備に係る費用が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26,705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円増額となっている。これは、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五ケ山ダム水源地域公園の整備にかかる費用及び総合運動公園の用地取得費が実施されたことによる。また、物件費は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68,411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円増加している。これは福祉事務所設置に伴い、職員数が増加したことによる。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今後は、公共施設の老朽化に伴う更新や長寿命化対策等に要する費用が増額となる見込みであり、これまで以上に必要性、緊急性を精査し、健全な財政運営に努める必要がある。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福岡県那珂川市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50,420
50,155
74.95
18,780,200
18,440,634
110,907
9,048,805
12,025,542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68834</xdr:rowOff>
    </xdr:from>
    <xdr:to>
      <xdr:col>24</xdr:col>
      <xdr:colOff>63500</xdr:colOff>
      <xdr:row>36</xdr:row>
      <xdr:rowOff>18542</xdr:rowOff>
    </xdr:to>
    <xdr:cxnSp macro="">
      <xdr:nvCxnSpPr>
        <xdr:cNvPr id="59" name="直線コネクタ 58"/>
        <xdr:cNvCxnSpPr/>
      </xdr:nvCxnSpPr>
      <xdr:spPr>
        <a:xfrm flipV="1">
          <a:off x="3797300" y="6069584"/>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82550</xdr:rowOff>
    </xdr:to>
    <xdr:cxnSp macro="">
      <xdr:nvCxnSpPr>
        <xdr:cNvPr id="62" name="直線コネクタ 61"/>
        <xdr:cNvCxnSpPr/>
      </xdr:nvCxnSpPr>
      <xdr:spPr>
        <a:xfrm flipV="1">
          <a:off x="2908300" y="61907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112217</xdr:rowOff>
    </xdr:from>
    <xdr:to>
      <xdr:col>20</xdr:col>
      <xdr:colOff>38100</xdr:colOff>
      <xdr:row>34</xdr:row>
      <xdr:rowOff>42367</xdr:rowOff>
    </xdr:to>
    <xdr:sp macro="" textlink="">
      <xdr:nvSpPr>
        <xdr:cNvPr id="63" name="フローチャート: 判断 62"/>
        <xdr:cNvSpPr/>
      </xdr:nvSpPr>
      <xdr:spPr>
        <a:xfrm>
          <a:off x="3746500" y="577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58894</xdr:rowOff>
    </xdr:from>
    <xdr:ext cx="469744" cy="259045"/>
    <xdr:sp macro="" textlink="">
      <xdr:nvSpPr>
        <xdr:cNvPr id="64" name="テキスト ボックス 63"/>
        <xdr:cNvSpPr txBox="1"/>
      </xdr:nvSpPr>
      <xdr:spPr>
        <a:xfrm>
          <a:off x="3562428"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113182</xdr:rowOff>
    </xdr:from>
    <xdr:to>
      <xdr:col>15</xdr:col>
      <xdr:colOff>50800</xdr:colOff>
      <xdr:row>36</xdr:row>
      <xdr:rowOff>82550</xdr:rowOff>
    </xdr:to>
    <xdr:cxnSp macro="">
      <xdr:nvCxnSpPr>
        <xdr:cNvPr id="65" name="直線コネクタ 64"/>
        <xdr:cNvCxnSpPr/>
      </xdr:nvCxnSpPr>
      <xdr:spPr>
        <a:xfrm>
          <a:off x="2019300" y="6113932"/>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103073</xdr:rowOff>
    </xdr:from>
    <xdr:to>
      <xdr:col>15</xdr:col>
      <xdr:colOff>101600</xdr:colOff>
      <xdr:row>34</xdr:row>
      <xdr:rowOff>33223</xdr:rowOff>
    </xdr:to>
    <xdr:sp macro="" textlink="">
      <xdr:nvSpPr>
        <xdr:cNvPr id="66" name="フローチャート: 判断 65"/>
        <xdr:cNvSpPr/>
      </xdr:nvSpPr>
      <xdr:spPr>
        <a:xfrm>
          <a:off x="2857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49750</xdr:rowOff>
    </xdr:from>
    <xdr:ext cx="469744" cy="259045"/>
    <xdr:sp macro="" textlink="">
      <xdr:nvSpPr>
        <xdr:cNvPr id="67" name="テキスト ボックス 66"/>
        <xdr:cNvSpPr txBox="1"/>
      </xdr:nvSpPr>
      <xdr:spPr>
        <a:xfrm>
          <a:off x="2673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113182</xdr:rowOff>
    </xdr:from>
    <xdr:to>
      <xdr:col>10</xdr:col>
      <xdr:colOff>114300</xdr:colOff>
      <xdr:row>36</xdr:row>
      <xdr:rowOff>3912</xdr:rowOff>
    </xdr:to>
    <xdr:cxnSp macro="">
      <xdr:nvCxnSpPr>
        <xdr:cNvPr id="68" name="直線コネクタ 67"/>
        <xdr:cNvCxnSpPr/>
      </xdr:nvCxnSpPr>
      <xdr:spPr>
        <a:xfrm flipV="1">
          <a:off x="1130300" y="6113932"/>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161595</xdr:rowOff>
    </xdr:from>
    <xdr:to>
      <xdr:col>10</xdr:col>
      <xdr:colOff>165100</xdr:colOff>
      <xdr:row>33</xdr:row>
      <xdr:rowOff>91745</xdr:rowOff>
    </xdr:to>
    <xdr:sp macro="" textlink="">
      <xdr:nvSpPr>
        <xdr:cNvPr id="69" name="フローチャート: 判断 68"/>
        <xdr:cNvSpPr/>
      </xdr:nvSpPr>
      <xdr:spPr>
        <a:xfrm>
          <a:off x="1968500" y="564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108272</xdr:rowOff>
    </xdr:from>
    <xdr:ext cx="469744" cy="259045"/>
    <xdr:sp macro="" textlink="">
      <xdr:nvSpPr>
        <xdr:cNvPr id="70" name="テキスト ボックス 69"/>
        <xdr:cNvSpPr txBox="1"/>
      </xdr:nvSpPr>
      <xdr:spPr>
        <a:xfrm>
          <a:off x="1784428" y="54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148336</xdr:rowOff>
    </xdr:from>
    <xdr:to>
      <xdr:col>6</xdr:col>
      <xdr:colOff>38100</xdr:colOff>
      <xdr:row>33</xdr:row>
      <xdr:rowOff>78486</xdr:rowOff>
    </xdr:to>
    <xdr:sp macro="" textlink="">
      <xdr:nvSpPr>
        <xdr:cNvPr id="71" name="フローチャート: 判断 70"/>
        <xdr:cNvSpPr/>
      </xdr:nvSpPr>
      <xdr:spPr>
        <a:xfrm>
          <a:off x="1079500" y="563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95013</xdr:rowOff>
    </xdr:from>
    <xdr:ext cx="469744" cy="259045"/>
    <xdr:sp macro="" textlink="">
      <xdr:nvSpPr>
        <xdr:cNvPr id="72" name="テキスト ボックス 71"/>
        <xdr:cNvSpPr txBox="1"/>
      </xdr:nvSpPr>
      <xdr:spPr>
        <a:xfrm>
          <a:off x="895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18034</xdr:rowOff>
    </xdr:from>
    <xdr:to>
      <xdr:col>24</xdr:col>
      <xdr:colOff>114300</xdr:colOff>
      <xdr:row>35</xdr:row>
      <xdr:rowOff>119634</xdr:rowOff>
    </xdr:to>
    <xdr:sp macro="" textlink="">
      <xdr:nvSpPr>
        <xdr:cNvPr id="78" name="楕円 77"/>
        <xdr:cNvSpPr/>
      </xdr:nvSpPr>
      <xdr:spPr>
        <a:xfrm>
          <a:off x="45847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167911</xdr:rowOff>
    </xdr:from>
    <xdr:ext cx="469744" cy="259045"/>
    <xdr:sp macro="" textlink="">
      <xdr:nvSpPr>
        <xdr:cNvPr id="79" name="議会費該当値テキスト"/>
        <xdr:cNvSpPr txBox="1"/>
      </xdr:nvSpPr>
      <xdr:spPr>
        <a:xfrm>
          <a:off x="4686300"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139192</xdr:rowOff>
    </xdr:from>
    <xdr:to>
      <xdr:col>20</xdr:col>
      <xdr:colOff>38100</xdr:colOff>
      <xdr:row>36</xdr:row>
      <xdr:rowOff>69342</xdr:rowOff>
    </xdr:to>
    <xdr:sp macro="" textlink="">
      <xdr:nvSpPr>
        <xdr:cNvPr id="80" name="楕円 79"/>
        <xdr:cNvSpPr/>
      </xdr:nvSpPr>
      <xdr:spPr>
        <a:xfrm>
          <a:off x="3746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60469</xdr:rowOff>
    </xdr:from>
    <xdr:ext cx="469744" cy="259045"/>
    <xdr:sp macro="" textlink="">
      <xdr:nvSpPr>
        <xdr:cNvPr id="81" name="テキスト ボックス 80"/>
        <xdr:cNvSpPr txBox="1"/>
      </xdr:nvSpPr>
      <xdr:spPr>
        <a:xfrm>
          <a:off x="3562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31750</xdr:rowOff>
    </xdr:from>
    <xdr:to>
      <xdr:col>15</xdr:col>
      <xdr:colOff>101600</xdr:colOff>
      <xdr:row>36</xdr:row>
      <xdr:rowOff>133350</xdr:rowOff>
    </xdr:to>
    <xdr:sp macro="" textlink="">
      <xdr:nvSpPr>
        <xdr:cNvPr id="82" name="楕円 81"/>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83" name="テキスト ボックス 82"/>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62382</xdr:rowOff>
    </xdr:from>
    <xdr:to>
      <xdr:col>10</xdr:col>
      <xdr:colOff>165100</xdr:colOff>
      <xdr:row>35</xdr:row>
      <xdr:rowOff>163982</xdr:rowOff>
    </xdr:to>
    <xdr:sp macro="" textlink="">
      <xdr:nvSpPr>
        <xdr:cNvPr id="84" name="楕円 83"/>
        <xdr:cNvSpPr/>
      </xdr:nvSpPr>
      <xdr:spPr>
        <a:xfrm>
          <a:off x="1968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155109</xdr:rowOff>
    </xdr:from>
    <xdr:ext cx="469744" cy="259045"/>
    <xdr:sp macro="" textlink="">
      <xdr:nvSpPr>
        <xdr:cNvPr id="85" name="テキスト ボックス 84"/>
        <xdr:cNvSpPr txBox="1"/>
      </xdr:nvSpPr>
      <xdr:spPr>
        <a:xfrm>
          <a:off x="1784428"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124562</xdr:rowOff>
    </xdr:from>
    <xdr:to>
      <xdr:col>6</xdr:col>
      <xdr:colOff>38100</xdr:colOff>
      <xdr:row>36</xdr:row>
      <xdr:rowOff>54712</xdr:rowOff>
    </xdr:to>
    <xdr:sp macro="" textlink="">
      <xdr:nvSpPr>
        <xdr:cNvPr id="86" name="楕円 85"/>
        <xdr:cNvSpPr/>
      </xdr:nvSpPr>
      <xdr:spPr>
        <a:xfrm>
          <a:off x="1079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45839</xdr:rowOff>
    </xdr:from>
    <xdr:ext cx="469744" cy="259045"/>
    <xdr:sp macro="" textlink="">
      <xdr:nvSpPr>
        <xdr:cNvPr id="87" name="テキスト ボックス 86"/>
        <xdr:cNvSpPr txBox="1"/>
      </xdr:nvSpPr>
      <xdr:spPr>
        <a:xfrm>
          <a:off x="895428" y="62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162119</xdr:rowOff>
    </xdr:from>
    <xdr:to>
      <xdr:col>24</xdr:col>
      <xdr:colOff>63500</xdr:colOff>
      <xdr:row>54</xdr:row>
      <xdr:rowOff>111827</xdr:rowOff>
    </xdr:to>
    <xdr:cxnSp macro="">
      <xdr:nvCxnSpPr>
        <xdr:cNvPr id="119" name="直線コネクタ 118"/>
        <xdr:cNvCxnSpPr/>
      </xdr:nvCxnSpPr>
      <xdr:spPr>
        <a:xfrm flipV="1">
          <a:off x="3797300" y="9248969"/>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111827</xdr:rowOff>
    </xdr:from>
    <xdr:to>
      <xdr:col>19</xdr:col>
      <xdr:colOff>177800</xdr:colOff>
      <xdr:row>55</xdr:row>
      <xdr:rowOff>83024</xdr:rowOff>
    </xdr:to>
    <xdr:cxnSp macro="">
      <xdr:nvCxnSpPr>
        <xdr:cNvPr id="122" name="直線コネクタ 121"/>
        <xdr:cNvCxnSpPr/>
      </xdr:nvCxnSpPr>
      <xdr:spPr>
        <a:xfrm flipV="1">
          <a:off x="2908300" y="9370127"/>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127125</xdr:rowOff>
    </xdr:from>
    <xdr:to>
      <xdr:col>20</xdr:col>
      <xdr:colOff>38100</xdr:colOff>
      <xdr:row>56</xdr:row>
      <xdr:rowOff>57275</xdr:rowOff>
    </xdr:to>
    <xdr:sp macro="" textlink="">
      <xdr:nvSpPr>
        <xdr:cNvPr id="123" name="フローチャート: 判断 122"/>
        <xdr:cNvSpPr/>
      </xdr:nvSpPr>
      <xdr:spPr>
        <a:xfrm>
          <a:off x="3746500" y="955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48402</xdr:rowOff>
    </xdr:from>
    <xdr:ext cx="534377" cy="259045"/>
    <xdr:sp macro="" textlink="">
      <xdr:nvSpPr>
        <xdr:cNvPr id="124" name="テキスト ボックス 123"/>
        <xdr:cNvSpPr txBox="1"/>
      </xdr:nvSpPr>
      <xdr:spPr>
        <a:xfrm>
          <a:off x="3530111" y="96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83024</xdr:rowOff>
    </xdr:from>
    <xdr:to>
      <xdr:col>15</xdr:col>
      <xdr:colOff>50800</xdr:colOff>
      <xdr:row>56</xdr:row>
      <xdr:rowOff>48620</xdr:rowOff>
    </xdr:to>
    <xdr:cxnSp macro="">
      <xdr:nvCxnSpPr>
        <xdr:cNvPr id="125" name="直線コネクタ 124"/>
        <xdr:cNvCxnSpPr/>
      </xdr:nvCxnSpPr>
      <xdr:spPr>
        <a:xfrm flipV="1">
          <a:off x="2019300" y="9512774"/>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9951</xdr:rowOff>
    </xdr:from>
    <xdr:to>
      <xdr:col>15</xdr:col>
      <xdr:colOff>101600</xdr:colOff>
      <xdr:row>56</xdr:row>
      <xdr:rowOff>111551</xdr:rowOff>
    </xdr:to>
    <xdr:sp macro="" textlink="">
      <xdr:nvSpPr>
        <xdr:cNvPr id="126" name="フローチャート: 判断 125"/>
        <xdr:cNvSpPr/>
      </xdr:nvSpPr>
      <xdr:spPr>
        <a:xfrm>
          <a:off x="2857500" y="961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102678</xdr:rowOff>
    </xdr:from>
    <xdr:ext cx="534377" cy="259045"/>
    <xdr:sp macro="" textlink="">
      <xdr:nvSpPr>
        <xdr:cNvPr id="127" name="テキスト ボックス 126"/>
        <xdr:cNvSpPr txBox="1"/>
      </xdr:nvSpPr>
      <xdr:spPr>
        <a:xfrm>
          <a:off x="2641111" y="97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48620</xdr:rowOff>
    </xdr:from>
    <xdr:to>
      <xdr:col>10</xdr:col>
      <xdr:colOff>114300</xdr:colOff>
      <xdr:row>57</xdr:row>
      <xdr:rowOff>109410</xdr:rowOff>
    </xdr:to>
    <xdr:cxnSp macro="">
      <xdr:nvCxnSpPr>
        <xdr:cNvPr id="128" name="直線コネクタ 127"/>
        <xdr:cNvCxnSpPr/>
      </xdr:nvCxnSpPr>
      <xdr:spPr>
        <a:xfrm flipV="1">
          <a:off x="1130300" y="9649820"/>
          <a:ext cx="889000" cy="2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13152</xdr:rowOff>
    </xdr:from>
    <xdr:to>
      <xdr:col>10</xdr:col>
      <xdr:colOff>165100</xdr:colOff>
      <xdr:row>56</xdr:row>
      <xdr:rowOff>114752</xdr:rowOff>
    </xdr:to>
    <xdr:sp macro="" textlink="">
      <xdr:nvSpPr>
        <xdr:cNvPr id="129" name="フローチャート: 判断 128"/>
        <xdr:cNvSpPr/>
      </xdr:nvSpPr>
      <xdr:spPr>
        <a:xfrm>
          <a:off x="1968500" y="961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105879</xdr:rowOff>
    </xdr:from>
    <xdr:ext cx="534377" cy="259045"/>
    <xdr:sp macro="" textlink="">
      <xdr:nvSpPr>
        <xdr:cNvPr id="130" name="テキスト ボックス 129"/>
        <xdr:cNvSpPr txBox="1"/>
      </xdr:nvSpPr>
      <xdr:spPr>
        <a:xfrm>
          <a:off x="1752111" y="97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12286</xdr:rowOff>
    </xdr:from>
    <xdr:to>
      <xdr:col>6</xdr:col>
      <xdr:colOff>38100</xdr:colOff>
      <xdr:row>56</xdr:row>
      <xdr:rowOff>113886</xdr:rowOff>
    </xdr:to>
    <xdr:sp macro="" textlink="">
      <xdr:nvSpPr>
        <xdr:cNvPr id="131" name="フローチャート: 判断 130"/>
        <xdr:cNvSpPr/>
      </xdr:nvSpPr>
      <xdr:spPr>
        <a:xfrm>
          <a:off x="1079500" y="961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130413</xdr:rowOff>
    </xdr:from>
    <xdr:ext cx="534377" cy="259045"/>
    <xdr:sp macro="" textlink="">
      <xdr:nvSpPr>
        <xdr:cNvPr id="132" name="テキスト ボックス 131"/>
        <xdr:cNvSpPr txBox="1"/>
      </xdr:nvSpPr>
      <xdr:spPr>
        <a:xfrm>
          <a:off x="863111" y="93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111319</xdr:rowOff>
    </xdr:from>
    <xdr:to>
      <xdr:col>24</xdr:col>
      <xdr:colOff>114300</xdr:colOff>
      <xdr:row>54</xdr:row>
      <xdr:rowOff>41469</xdr:rowOff>
    </xdr:to>
    <xdr:sp macro="" textlink="">
      <xdr:nvSpPr>
        <xdr:cNvPr id="138" name="楕円 137"/>
        <xdr:cNvSpPr/>
      </xdr:nvSpPr>
      <xdr:spPr>
        <a:xfrm>
          <a:off x="4584700" y="91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134196</xdr:rowOff>
    </xdr:from>
    <xdr:ext cx="534377" cy="259045"/>
    <xdr:sp macro="" textlink="">
      <xdr:nvSpPr>
        <xdr:cNvPr id="139" name="総務費該当値テキスト"/>
        <xdr:cNvSpPr txBox="1"/>
      </xdr:nvSpPr>
      <xdr:spPr>
        <a:xfrm>
          <a:off x="4686300" y="90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61027</xdr:rowOff>
    </xdr:from>
    <xdr:to>
      <xdr:col>20</xdr:col>
      <xdr:colOff>38100</xdr:colOff>
      <xdr:row>54</xdr:row>
      <xdr:rowOff>162627</xdr:rowOff>
    </xdr:to>
    <xdr:sp macro="" textlink="">
      <xdr:nvSpPr>
        <xdr:cNvPr id="140" name="楕円 139"/>
        <xdr:cNvSpPr/>
      </xdr:nvSpPr>
      <xdr:spPr>
        <a:xfrm>
          <a:off x="3746500" y="93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7704</xdr:rowOff>
    </xdr:from>
    <xdr:ext cx="534377" cy="259045"/>
    <xdr:sp macro="" textlink="">
      <xdr:nvSpPr>
        <xdr:cNvPr id="141" name="テキスト ボックス 140"/>
        <xdr:cNvSpPr txBox="1"/>
      </xdr:nvSpPr>
      <xdr:spPr>
        <a:xfrm>
          <a:off x="3530111" y="90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32224</xdr:rowOff>
    </xdr:from>
    <xdr:to>
      <xdr:col>15</xdr:col>
      <xdr:colOff>101600</xdr:colOff>
      <xdr:row>55</xdr:row>
      <xdr:rowOff>133824</xdr:rowOff>
    </xdr:to>
    <xdr:sp macro="" textlink="">
      <xdr:nvSpPr>
        <xdr:cNvPr id="142" name="楕円 141"/>
        <xdr:cNvSpPr/>
      </xdr:nvSpPr>
      <xdr:spPr>
        <a:xfrm>
          <a:off x="2857500" y="94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150351</xdr:rowOff>
    </xdr:from>
    <xdr:ext cx="534377" cy="259045"/>
    <xdr:sp macro="" textlink="">
      <xdr:nvSpPr>
        <xdr:cNvPr id="143" name="テキスト ボックス 142"/>
        <xdr:cNvSpPr txBox="1"/>
      </xdr:nvSpPr>
      <xdr:spPr>
        <a:xfrm>
          <a:off x="2641111" y="92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169270</xdr:rowOff>
    </xdr:from>
    <xdr:to>
      <xdr:col>10</xdr:col>
      <xdr:colOff>165100</xdr:colOff>
      <xdr:row>56</xdr:row>
      <xdr:rowOff>99420</xdr:rowOff>
    </xdr:to>
    <xdr:sp macro="" textlink="">
      <xdr:nvSpPr>
        <xdr:cNvPr id="144" name="楕円 143"/>
        <xdr:cNvSpPr/>
      </xdr:nvSpPr>
      <xdr:spPr>
        <a:xfrm>
          <a:off x="1968500" y="95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115947</xdr:rowOff>
    </xdr:from>
    <xdr:ext cx="534377" cy="259045"/>
    <xdr:sp macro="" textlink="">
      <xdr:nvSpPr>
        <xdr:cNvPr id="145" name="テキスト ボックス 144"/>
        <xdr:cNvSpPr txBox="1"/>
      </xdr:nvSpPr>
      <xdr:spPr>
        <a:xfrm>
          <a:off x="1752111" y="93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58610</xdr:rowOff>
    </xdr:from>
    <xdr:to>
      <xdr:col>6</xdr:col>
      <xdr:colOff>38100</xdr:colOff>
      <xdr:row>57</xdr:row>
      <xdr:rowOff>160210</xdr:rowOff>
    </xdr:to>
    <xdr:sp macro="" textlink="">
      <xdr:nvSpPr>
        <xdr:cNvPr id="146" name="楕円 145"/>
        <xdr:cNvSpPr/>
      </xdr:nvSpPr>
      <xdr:spPr>
        <a:xfrm>
          <a:off x="1079500" y="98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151337</xdr:rowOff>
    </xdr:from>
    <xdr:ext cx="534377" cy="259045"/>
    <xdr:sp macro="" textlink="">
      <xdr:nvSpPr>
        <xdr:cNvPr id="147" name="テキスト ボックス 146"/>
        <xdr:cNvSpPr txBox="1"/>
      </xdr:nvSpPr>
      <xdr:spPr>
        <a:xfrm>
          <a:off x="863111" y="99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164074</xdr:rowOff>
    </xdr:from>
    <xdr:to>
      <xdr:col>24</xdr:col>
      <xdr:colOff>63500</xdr:colOff>
      <xdr:row>77</xdr:row>
      <xdr:rowOff>142889</xdr:rowOff>
    </xdr:to>
    <xdr:cxnSp macro="">
      <xdr:nvCxnSpPr>
        <xdr:cNvPr id="179" name="直線コネクタ 178"/>
        <xdr:cNvCxnSpPr/>
      </xdr:nvCxnSpPr>
      <xdr:spPr>
        <a:xfrm flipV="1">
          <a:off x="3797300" y="13194274"/>
          <a:ext cx="838200" cy="1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142889</xdr:rowOff>
    </xdr:from>
    <xdr:to>
      <xdr:col>19</xdr:col>
      <xdr:colOff>177800</xdr:colOff>
      <xdr:row>78</xdr:row>
      <xdr:rowOff>14590</xdr:rowOff>
    </xdr:to>
    <xdr:cxnSp macro="">
      <xdr:nvCxnSpPr>
        <xdr:cNvPr id="182" name="直線コネクタ 181"/>
        <xdr:cNvCxnSpPr/>
      </xdr:nvCxnSpPr>
      <xdr:spPr>
        <a:xfrm flipV="1">
          <a:off x="2908300" y="13344539"/>
          <a:ext cx="8890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3" name="フローチャート: 判断 182"/>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4" name="テキスト ボックス 183"/>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14590</xdr:rowOff>
    </xdr:from>
    <xdr:to>
      <xdr:col>15</xdr:col>
      <xdr:colOff>50800</xdr:colOff>
      <xdr:row>78</xdr:row>
      <xdr:rowOff>20731</xdr:rowOff>
    </xdr:to>
    <xdr:cxnSp macro="">
      <xdr:nvCxnSpPr>
        <xdr:cNvPr id="185" name="直線コネクタ 184"/>
        <xdr:cNvCxnSpPr/>
      </xdr:nvCxnSpPr>
      <xdr:spPr>
        <a:xfrm flipV="1">
          <a:off x="2019300" y="13387690"/>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6" name="フローチャート: 判断 185"/>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7" name="テキスト ボックス 186"/>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20731</xdr:rowOff>
    </xdr:from>
    <xdr:to>
      <xdr:col>10</xdr:col>
      <xdr:colOff>114300</xdr:colOff>
      <xdr:row>78</xdr:row>
      <xdr:rowOff>109961</xdr:rowOff>
    </xdr:to>
    <xdr:cxnSp macro="">
      <xdr:nvCxnSpPr>
        <xdr:cNvPr id="188" name="直線コネクタ 187"/>
        <xdr:cNvCxnSpPr/>
      </xdr:nvCxnSpPr>
      <xdr:spPr>
        <a:xfrm flipV="1">
          <a:off x="1130300" y="13393831"/>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9" name="フローチャート: 判断 188"/>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90" name="テキスト ボックス 189"/>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1" name="フローチャート: 判断 190"/>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2" name="テキスト ボックス 191"/>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113274</xdr:rowOff>
    </xdr:from>
    <xdr:to>
      <xdr:col>24</xdr:col>
      <xdr:colOff>114300</xdr:colOff>
      <xdr:row>77</xdr:row>
      <xdr:rowOff>43424</xdr:rowOff>
    </xdr:to>
    <xdr:sp macro="" textlink="">
      <xdr:nvSpPr>
        <xdr:cNvPr id="198" name="楕円 197"/>
        <xdr:cNvSpPr/>
      </xdr:nvSpPr>
      <xdr:spPr>
        <a:xfrm>
          <a:off x="4584700" y="13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91701</xdr:rowOff>
    </xdr:from>
    <xdr:ext cx="599010" cy="259045"/>
    <xdr:sp macro="" textlink="">
      <xdr:nvSpPr>
        <xdr:cNvPr id="199" name="民生費該当値テキスト"/>
        <xdr:cNvSpPr txBox="1"/>
      </xdr:nvSpPr>
      <xdr:spPr>
        <a:xfrm>
          <a:off x="4686300" y="1312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92089</xdr:rowOff>
    </xdr:from>
    <xdr:to>
      <xdr:col>20</xdr:col>
      <xdr:colOff>38100</xdr:colOff>
      <xdr:row>78</xdr:row>
      <xdr:rowOff>22239</xdr:rowOff>
    </xdr:to>
    <xdr:sp macro="" textlink="">
      <xdr:nvSpPr>
        <xdr:cNvPr id="200" name="楕円 199"/>
        <xdr:cNvSpPr/>
      </xdr:nvSpPr>
      <xdr:spPr>
        <a:xfrm>
          <a:off x="3746500" y="132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13366</xdr:rowOff>
    </xdr:from>
    <xdr:ext cx="599010" cy="259045"/>
    <xdr:sp macro="" textlink="">
      <xdr:nvSpPr>
        <xdr:cNvPr id="201" name="テキスト ボックス 200"/>
        <xdr:cNvSpPr txBox="1"/>
      </xdr:nvSpPr>
      <xdr:spPr>
        <a:xfrm>
          <a:off x="3497795" y="1338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135240</xdr:rowOff>
    </xdr:from>
    <xdr:to>
      <xdr:col>15</xdr:col>
      <xdr:colOff>101600</xdr:colOff>
      <xdr:row>78</xdr:row>
      <xdr:rowOff>65390</xdr:rowOff>
    </xdr:to>
    <xdr:sp macro="" textlink="">
      <xdr:nvSpPr>
        <xdr:cNvPr id="202" name="楕円 201"/>
        <xdr:cNvSpPr/>
      </xdr:nvSpPr>
      <xdr:spPr>
        <a:xfrm>
          <a:off x="2857500" y="13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56517</xdr:rowOff>
    </xdr:from>
    <xdr:ext cx="599010" cy="259045"/>
    <xdr:sp macro="" textlink="">
      <xdr:nvSpPr>
        <xdr:cNvPr id="203" name="テキスト ボックス 202"/>
        <xdr:cNvSpPr txBox="1"/>
      </xdr:nvSpPr>
      <xdr:spPr>
        <a:xfrm>
          <a:off x="2608795" y="134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141381</xdr:rowOff>
    </xdr:from>
    <xdr:to>
      <xdr:col>10</xdr:col>
      <xdr:colOff>165100</xdr:colOff>
      <xdr:row>78</xdr:row>
      <xdr:rowOff>71531</xdr:rowOff>
    </xdr:to>
    <xdr:sp macro="" textlink="">
      <xdr:nvSpPr>
        <xdr:cNvPr id="204" name="楕円 203"/>
        <xdr:cNvSpPr/>
      </xdr:nvSpPr>
      <xdr:spPr>
        <a:xfrm>
          <a:off x="1968500" y="133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62658</xdr:rowOff>
    </xdr:from>
    <xdr:ext cx="599010" cy="259045"/>
    <xdr:sp macro="" textlink="">
      <xdr:nvSpPr>
        <xdr:cNvPr id="205" name="テキスト ボックス 204"/>
        <xdr:cNvSpPr txBox="1"/>
      </xdr:nvSpPr>
      <xdr:spPr>
        <a:xfrm>
          <a:off x="1719795" y="1343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59161</xdr:rowOff>
    </xdr:from>
    <xdr:to>
      <xdr:col>6</xdr:col>
      <xdr:colOff>38100</xdr:colOff>
      <xdr:row>78</xdr:row>
      <xdr:rowOff>160761</xdr:rowOff>
    </xdr:to>
    <xdr:sp macro="" textlink="">
      <xdr:nvSpPr>
        <xdr:cNvPr id="206" name="楕円 205"/>
        <xdr:cNvSpPr/>
      </xdr:nvSpPr>
      <xdr:spPr>
        <a:xfrm>
          <a:off x="1079500" y="134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151888</xdr:rowOff>
    </xdr:from>
    <xdr:ext cx="599010" cy="259045"/>
    <xdr:sp macro="" textlink="">
      <xdr:nvSpPr>
        <xdr:cNvPr id="207" name="テキスト ボックス 206"/>
        <xdr:cNvSpPr txBox="1"/>
      </xdr:nvSpPr>
      <xdr:spPr>
        <a:xfrm>
          <a:off x="830795" y="1352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68590</xdr:rowOff>
    </xdr:from>
    <xdr:to>
      <xdr:col>24</xdr:col>
      <xdr:colOff>63500</xdr:colOff>
      <xdr:row>99</xdr:row>
      <xdr:rowOff>77113</xdr:rowOff>
    </xdr:to>
    <xdr:cxnSp macro="">
      <xdr:nvCxnSpPr>
        <xdr:cNvPr id="239" name="直線コネクタ 238"/>
        <xdr:cNvCxnSpPr/>
      </xdr:nvCxnSpPr>
      <xdr:spPr>
        <a:xfrm>
          <a:off x="3797300" y="17042140"/>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40683</xdr:rowOff>
    </xdr:from>
    <xdr:to>
      <xdr:col>19</xdr:col>
      <xdr:colOff>177800</xdr:colOff>
      <xdr:row>99</xdr:row>
      <xdr:rowOff>68590</xdr:rowOff>
    </xdr:to>
    <xdr:cxnSp macro="">
      <xdr:nvCxnSpPr>
        <xdr:cNvPr id="242" name="直線コネクタ 241"/>
        <xdr:cNvCxnSpPr/>
      </xdr:nvCxnSpPr>
      <xdr:spPr>
        <a:xfrm>
          <a:off x="2908300" y="17014233"/>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3" name="フローチャート: 判断 242"/>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4" name="テキスト ボックス 243"/>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40275</xdr:rowOff>
    </xdr:from>
    <xdr:to>
      <xdr:col>15</xdr:col>
      <xdr:colOff>50800</xdr:colOff>
      <xdr:row>99</xdr:row>
      <xdr:rowOff>40683</xdr:rowOff>
    </xdr:to>
    <xdr:cxnSp macro="">
      <xdr:nvCxnSpPr>
        <xdr:cNvPr id="245" name="直線コネクタ 244"/>
        <xdr:cNvCxnSpPr/>
      </xdr:nvCxnSpPr>
      <xdr:spPr>
        <a:xfrm>
          <a:off x="2019300" y="17013825"/>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6" name="フローチャート: 判断 245"/>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7" name="テキスト ボックス 246"/>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133266</xdr:rowOff>
    </xdr:from>
    <xdr:to>
      <xdr:col>10</xdr:col>
      <xdr:colOff>114300</xdr:colOff>
      <xdr:row>99</xdr:row>
      <xdr:rowOff>40275</xdr:rowOff>
    </xdr:to>
    <xdr:cxnSp macro="">
      <xdr:nvCxnSpPr>
        <xdr:cNvPr id="248" name="直線コネクタ 247"/>
        <xdr:cNvCxnSpPr/>
      </xdr:nvCxnSpPr>
      <xdr:spPr>
        <a:xfrm>
          <a:off x="1130300" y="16935366"/>
          <a:ext cx="8890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9" name="フローチャート: 判断 248"/>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50" name="テキスト ボックス 249"/>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1" name="フローチャート: 判断 250"/>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2" name="テキスト ボックス 251"/>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26313</xdr:rowOff>
    </xdr:from>
    <xdr:to>
      <xdr:col>24</xdr:col>
      <xdr:colOff>114300</xdr:colOff>
      <xdr:row>99</xdr:row>
      <xdr:rowOff>127913</xdr:rowOff>
    </xdr:to>
    <xdr:sp macro="" textlink="">
      <xdr:nvSpPr>
        <xdr:cNvPr id="258" name="楕円 257"/>
        <xdr:cNvSpPr/>
      </xdr:nvSpPr>
      <xdr:spPr>
        <a:xfrm>
          <a:off x="4584700" y="169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112690</xdr:rowOff>
    </xdr:from>
    <xdr:ext cx="534377" cy="259045"/>
    <xdr:sp macro="" textlink="">
      <xdr:nvSpPr>
        <xdr:cNvPr id="259" name="衛生費該当値テキスト"/>
        <xdr:cNvSpPr txBox="1"/>
      </xdr:nvSpPr>
      <xdr:spPr>
        <a:xfrm>
          <a:off x="4686300" y="169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17790</xdr:rowOff>
    </xdr:from>
    <xdr:to>
      <xdr:col>20</xdr:col>
      <xdr:colOff>38100</xdr:colOff>
      <xdr:row>99</xdr:row>
      <xdr:rowOff>119390</xdr:rowOff>
    </xdr:to>
    <xdr:sp macro="" textlink="">
      <xdr:nvSpPr>
        <xdr:cNvPr id="260" name="楕円 259"/>
        <xdr:cNvSpPr/>
      </xdr:nvSpPr>
      <xdr:spPr>
        <a:xfrm>
          <a:off x="3746500" y="169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110517</xdr:rowOff>
    </xdr:from>
    <xdr:ext cx="534377" cy="259045"/>
    <xdr:sp macro="" textlink="">
      <xdr:nvSpPr>
        <xdr:cNvPr id="261" name="テキスト ボックス 260"/>
        <xdr:cNvSpPr txBox="1"/>
      </xdr:nvSpPr>
      <xdr:spPr>
        <a:xfrm>
          <a:off x="3530111" y="170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161333</xdr:rowOff>
    </xdr:from>
    <xdr:to>
      <xdr:col>15</xdr:col>
      <xdr:colOff>101600</xdr:colOff>
      <xdr:row>99</xdr:row>
      <xdr:rowOff>91483</xdr:rowOff>
    </xdr:to>
    <xdr:sp macro="" textlink="">
      <xdr:nvSpPr>
        <xdr:cNvPr id="262" name="楕円 261"/>
        <xdr:cNvSpPr/>
      </xdr:nvSpPr>
      <xdr:spPr>
        <a:xfrm>
          <a:off x="2857500" y="169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82610</xdr:rowOff>
    </xdr:from>
    <xdr:ext cx="534377" cy="259045"/>
    <xdr:sp macro="" textlink="">
      <xdr:nvSpPr>
        <xdr:cNvPr id="263" name="テキスト ボックス 262"/>
        <xdr:cNvSpPr txBox="1"/>
      </xdr:nvSpPr>
      <xdr:spPr>
        <a:xfrm>
          <a:off x="2641111" y="1705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160925</xdr:rowOff>
    </xdr:from>
    <xdr:to>
      <xdr:col>10</xdr:col>
      <xdr:colOff>165100</xdr:colOff>
      <xdr:row>99</xdr:row>
      <xdr:rowOff>91075</xdr:rowOff>
    </xdr:to>
    <xdr:sp macro="" textlink="">
      <xdr:nvSpPr>
        <xdr:cNvPr id="264" name="楕円 263"/>
        <xdr:cNvSpPr/>
      </xdr:nvSpPr>
      <xdr:spPr>
        <a:xfrm>
          <a:off x="1968500" y="16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82202</xdr:rowOff>
    </xdr:from>
    <xdr:ext cx="534377" cy="259045"/>
    <xdr:sp macro="" textlink="">
      <xdr:nvSpPr>
        <xdr:cNvPr id="265" name="テキスト ボックス 264"/>
        <xdr:cNvSpPr txBox="1"/>
      </xdr:nvSpPr>
      <xdr:spPr>
        <a:xfrm>
          <a:off x="1752111" y="170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82466</xdr:rowOff>
    </xdr:from>
    <xdr:to>
      <xdr:col>6</xdr:col>
      <xdr:colOff>38100</xdr:colOff>
      <xdr:row>99</xdr:row>
      <xdr:rowOff>12616</xdr:rowOff>
    </xdr:to>
    <xdr:sp macro="" textlink="">
      <xdr:nvSpPr>
        <xdr:cNvPr id="266" name="楕円 265"/>
        <xdr:cNvSpPr/>
      </xdr:nvSpPr>
      <xdr:spPr>
        <a:xfrm>
          <a:off x="1079500" y="16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3743</xdr:rowOff>
    </xdr:from>
    <xdr:ext cx="534377" cy="259045"/>
    <xdr:sp macro="" textlink="">
      <xdr:nvSpPr>
        <xdr:cNvPr id="267" name="テキスト ボックス 266"/>
        <xdr:cNvSpPr txBox="1"/>
      </xdr:nvSpPr>
      <xdr:spPr>
        <a:xfrm>
          <a:off x="863111" y="16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xdr:rowOff>
    </xdr:from>
    <xdr:to>
      <xdr:col>55</xdr:col>
      <xdr:colOff>0</xdr:colOff>
      <xdr:row>38</xdr:row>
      <xdr:rowOff>12827</xdr:rowOff>
    </xdr:to>
    <xdr:cxnSp macro="">
      <xdr:nvCxnSpPr>
        <xdr:cNvPr id="296" name="直線コネクタ 295"/>
        <xdr:cNvCxnSpPr/>
      </xdr:nvCxnSpPr>
      <xdr:spPr>
        <a:xfrm>
          <a:off x="9639300" y="652487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xdr:rowOff>
    </xdr:from>
    <xdr:to>
      <xdr:col>50</xdr:col>
      <xdr:colOff>114300</xdr:colOff>
      <xdr:row>38</xdr:row>
      <xdr:rowOff>9779</xdr:rowOff>
    </xdr:to>
    <xdr:cxnSp macro="">
      <xdr:nvCxnSpPr>
        <xdr:cNvPr id="299" name="直線コネクタ 298"/>
        <xdr:cNvCxnSpPr/>
      </xdr:nvCxnSpPr>
      <xdr:spPr>
        <a:xfrm>
          <a:off x="8750300" y="651611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300" name="フローチャート: 判断 299"/>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1" name="テキスト ボックス 300"/>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1016</xdr:rowOff>
    </xdr:from>
    <xdr:to>
      <xdr:col>45</xdr:col>
      <xdr:colOff>177800</xdr:colOff>
      <xdr:row>38</xdr:row>
      <xdr:rowOff>4445</xdr:rowOff>
    </xdr:to>
    <xdr:cxnSp macro="">
      <xdr:nvCxnSpPr>
        <xdr:cNvPr id="302" name="直線コネクタ 301"/>
        <xdr:cNvCxnSpPr/>
      </xdr:nvCxnSpPr>
      <xdr:spPr>
        <a:xfrm flipV="1">
          <a:off x="7861300" y="651611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3" name="フローチャート: 判断 302"/>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4" name="テキスト ボックス 303"/>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166370</xdr:rowOff>
    </xdr:from>
    <xdr:to>
      <xdr:col>41</xdr:col>
      <xdr:colOff>50800</xdr:colOff>
      <xdr:row>38</xdr:row>
      <xdr:rowOff>4445</xdr:rowOff>
    </xdr:to>
    <xdr:cxnSp macro="">
      <xdr:nvCxnSpPr>
        <xdr:cNvPr id="305" name="直線コネクタ 304"/>
        <xdr:cNvCxnSpPr/>
      </xdr:nvCxnSpPr>
      <xdr:spPr>
        <a:xfrm>
          <a:off x="6972300" y="6510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6" name="フローチャート: 判断 305"/>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7" name="テキスト ボックス 306"/>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8" name="フローチャート: 判断 307"/>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9" name="テキスト ボックス 308"/>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133477</xdr:rowOff>
    </xdr:from>
    <xdr:to>
      <xdr:col>55</xdr:col>
      <xdr:colOff>50800</xdr:colOff>
      <xdr:row>38</xdr:row>
      <xdr:rowOff>63627</xdr:rowOff>
    </xdr:to>
    <xdr:sp macro="" textlink="">
      <xdr:nvSpPr>
        <xdr:cNvPr id="315" name="楕円 314"/>
        <xdr:cNvSpPr/>
      </xdr:nvSpPr>
      <xdr:spPr>
        <a:xfrm>
          <a:off x="10426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111904</xdr:rowOff>
    </xdr:from>
    <xdr:ext cx="378565" cy="259045"/>
    <xdr:sp macro="" textlink="">
      <xdr:nvSpPr>
        <xdr:cNvPr id="316" name="労働費該当値テキスト"/>
        <xdr:cNvSpPr txBox="1"/>
      </xdr:nvSpPr>
      <xdr:spPr>
        <a:xfrm>
          <a:off x="10528300" y="645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130429</xdr:rowOff>
    </xdr:from>
    <xdr:to>
      <xdr:col>50</xdr:col>
      <xdr:colOff>165100</xdr:colOff>
      <xdr:row>38</xdr:row>
      <xdr:rowOff>60579</xdr:rowOff>
    </xdr:to>
    <xdr:sp macro="" textlink="">
      <xdr:nvSpPr>
        <xdr:cNvPr id="317" name="楕円 316"/>
        <xdr:cNvSpPr/>
      </xdr:nvSpPr>
      <xdr:spPr>
        <a:xfrm>
          <a:off x="9588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77106</xdr:rowOff>
    </xdr:from>
    <xdr:ext cx="378565" cy="259045"/>
    <xdr:sp macro="" textlink="">
      <xdr:nvSpPr>
        <xdr:cNvPr id="318" name="テキスト ボックス 317"/>
        <xdr:cNvSpPr txBox="1"/>
      </xdr:nvSpPr>
      <xdr:spPr>
        <a:xfrm>
          <a:off x="9450017" y="624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121666</xdr:rowOff>
    </xdr:from>
    <xdr:to>
      <xdr:col>46</xdr:col>
      <xdr:colOff>38100</xdr:colOff>
      <xdr:row>38</xdr:row>
      <xdr:rowOff>51815</xdr:rowOff>
    </xdr:to>
    <xdr:sp macro="" textlink="">
      <xdr:nvSpPr>
        <xdr:cNvPr id="319" name="楕円 318"/>
        <xdr:cNvSpPr/>
      </xdr:nvSpPr>
      <xdr:spPr>
        <a:xfrm>
          <a:off x="8699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68343</xdr:rowOff>
    </xdr:from>
    <xdr:ext cx="378565" cy="259045"/>
    <xdr:sp macro="" textlink="">
      <xdr:nvSpPr>
        <xdr:cNvPr id="320" name="テキスト ボックス 319"/>
        <xdr:cNvSpPr txBox="1"/>
      </xdr:nvSpPr>
      <xdr:spPr>
        <a:xfrm>
          <a:off x="8561017" y="624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125095</xdr:rowOff>
    </xdr:from>
    <xdr:to>
      <xdr:col>41</xdr:col>
      <xdr:colOff>101600</xdr:colOff>
      <xdr:row>38</xdr:row>
      <xdr:rowOff>55245</xdr:rowOff>
    </xdr:to>
    <xdr:sp macro="" textlink="">
      <xdr:nvSpPr>
        <xdr:cNvPr id="321" name="楕円 320"/>
        <xdr:cNvSpPr/>
      </xdr:nvSpPr>
      <xdr:spPr>
        <a:xfrm>
          <a:off x="7810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46372</xdr:rowOff>
    </xdr:from>
    <xdr:ext cx="378565" cy="259045"/>
    <xdr:sp macro="" textlink="">
      <xdr:nvSpPr>
        <xdr:cNvPr id="322" name="テキスト ボックス 321"/>
        <xdr:cNvSpPr txBox="1"/>
      </xdr:nvSpPr>
      <xdr:spPr>
        <a:xfrm>
          <a:off x="7672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23" name="楕円 322"/>
        <xdr:cNvSpPr/>
      </xdr:nvSpPr>
      <xdr:spPr>
        <a:xfrm>
          <a:off x="6921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36847</xdr:rowOff>
    </xdr:from>
    <xdr:ext cx="378565" cy="259045"/>
    <xdr:sp macro="" textlink="">
      <xdr:nvSpPr>
        <xdr:cNvPr id="324" name="テキスト ボックス 323"/>
        <xdr:cNvSpPr txBox="1"/>
      </xdr:nvSpPr>
      <xdr:spPr>
        <a:xfrm>
          <a:off x="6783017" y="655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146291</xdr:rowOff>
    </xdr:from>
    <xdr:to>
      <xdr:col>55</xdr:col>
      <xdr:colOff>0</xdr:colOff>
      <xdr:row>58</xdr:row>
      <xdr:rowOff>156045</xdr:rowOff>
    </xdr:to>
    <xdr:cxnSp macro="">
      <xdr:nvCxnSpPr>
        <xdr:cNvPr id="353" name="直線コネクタ 352"/>
        <xdr:cNvCxnSpPr/>
      </xdr:nvCxnSpPr>
      <xdr:spPr>
        <a:xfrm flipV="1">
          <a:off x="9639300" y="10090391"/>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127984</xdr:rowOff>
    </xdr:from>
    <xdr:to>
      <xdr:col>50</xdr:col>
      <xdr:colOff>114300</xdr:colOff>
      <xdr:row>58</xdr:row>
      <xdr:rowOff>156045</xdr:rowOff>
    </xdr:to>
    <xdr:cxnSp macro="">
      <xdr:nvCxnSpPr>
        <xdr:cNvPr id="356" name="直線コネクタ 355"/>
        <xdr:cNvCxnSpPr/>
      </xdr:nvCxnSpPr>
      <xdr:spPr>
        <a:xfrm>
          <a:off x="8750300" y="10072084"/>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128048</xdr:rowOff>
    </xdr:from>
    <xdr:to>
      <xdr:col>50</xdr:col>
      <xdr:colOff>165100</xdr:colOff>
      <xdr:row>58</xdr:row>
      <xdr:rowOff>58198</xdr:rowOff>
    </xdr:to>
    <xdr:sp macro="" textlink="">
      <xdr:nvSpPr>
        <xdr:cNvPr id="357" name="フローチャート: 判断 356"/>
        <xdr:cNvSpPr/>
      </xdr:nvSpPr>
      <xdr:spPr>
        <a:xfrm>
          <a:off x="9588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74725</xdr:rowOff>
    </xdr:from>
    <xdr:ext cx="534377" cy="259045"/>
    <xdr:sp macro="" textlink="">
      <xdr:nvSpPr>
        <xdr:cNvPr id="358" name="テキスト ボックス 357"/>
        <xdr:cNvSpPr txBox="1"/>
      </xdr:nvSpPr>
      <xdr:spPr>
        <a:xfrm>
          <a:off x="9372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99333</xdr:rowOff>
    </xdr:from>
    <xdr:to>
      <xdr:col>45</xdr:col>
      <xdr:colOff>177800</xdr:colOff>
      <xdr:row>58</xdr:row>
      <xdr:rowOff>127984</xdr:rowOff>
    </xdr:to>
    <xdr:cxnSp macro="">
      <xdr:nvCxnSpPr>
        <xdr:cNvPr id="359" name="直線コネクタ 358"/>
        <xdr:cNvCxnSpPr/>
      </xdr:nvCxnSpPr>
      <xdr:spPr>
        <a:xfrm>
          <a:off x="7861300" y="10043433"/>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133020</xdr:rowOff>
    </xdr:from>
    <xdr:to>
      <xdr:col>46</xdr:col>
      <xdr:colOff>38100</xdr:colOff>
      <xdr:row>58</xdr:row>
      <xdr:rowOff>63170</xdr:rowOff>
    </xdr:to>
    <xdr:sp macro="" textlink="">
      <xdr:nvSpPr>
        <xdr:cNvPr id="360" name="フローチャート: 判断 359"/>
        <xdr:cNvSpPr/>
      </xdr:nvSpPr>
      <xdr:spPr>
        <a:xfrm>
          <a:off x="8699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79697</xdr:rowOff>
    </xdr:from>
    <xdr:ext cx="534377" cy="259045"/>
    <xdr:sp macro="" textlink="">
      <xdr:nvSpPr>
        <xdr:cNvPr id="361" name="テキスト ボックス 360"/>
        <xdr:cNvSpPr txBox="1"/>
      </xdr:nvSpPr>
      <xdr:spPr>
        <a:xfrm>
          <a:off x="8483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170828</xdr:rowOff>
    </xdr:from>
    <xdr:to>
      <xdr:col>41</xdr:col>
      <xdr:colOff>50800</xdr:colOff>
      <xdr:row>58</xdr:row>
      <xdr:rowOff>99333</xdr:rowOff>
    </xdr:to>
    <xdr:cxnSp macro="">
      <xdr:nvCxnSpPr>
        <xdr:cNvPr id="362" name="直線コネクタ 361"/>
        <xdr:cNvCxnSpPr/>
      </xdr:nvCxnSpPr>
      <xdr:spPr>
        <a:xfrm>
          <a:off x="6972300" y="9943478"/>
          <a:ext cx="889000" cy="9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160051</xdr:rowOff>
    </xdr:from>
    <xdr:to>
      <xdr:col>41</xdr:col>
      <xdr:colOff>101600</xdr:colOff>
      <xdr:row>58</xdr:row>
      <xdr:rowOff>90201</xdr:rowOff>
    </xdr:to>
    <xdr:sp macro="" textlink="">
      <xdr:nvSpPr>
        <xdr:cNvPr id="363" name="フローチャート: 判断 362"/>
        <xdr:cNvSpPr/>
      </xdr:nvSpPr>
      <xdr:spPr>
        <a:xfrm>
          <a:off x="7810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106728</xdr:rowOff>
    </xdr:from>
    <xdr:ext cx="469744" cy="259045"/>
    <xdr:sp macro="" textlink="">
      <xdr:nvSpPr>
        <xdr:cNvPr id="364" name="テキスト ボックス 363"/>
        <xdr:cNvSpPr txBox="1"/>
      </xdr:nvSpPr>
      <xdr:spPr>
        <a:xfrm>
          <a:off x="7626428"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5" name="フローチャート: 判断 364"/>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6" name="テキスト ボックス 365"/>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95491</xdr:rowOff>
    </xdr:from>
    <xdr:to>
      <xdr:col>55</xdr:col>
      <xdr:colOff>50800</xdr:colOff>
      <xdr:row>59</xdr:row>
      <xdr:rowOff>25641</xdr:rowOff>
    </xdr:to>
    <xdr:sp macro="" textlink="">
      <xdr:nvSpPr>
        <xdr:cNvPr id="372" name="楕円 371"/>
        <xdr:cNvSpPr/>
      </xdr:nvSpPr>
      <xdr:spPr>
        <a:xfrm>
          <a:off x="104267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30636</xdr:rowOff>
    </xdr:from>
    <xdr:ext cx="469744" cy="259045"/>
    <xdr:sp macro="" textlink="">
      <xdr:nvSpPr>
        <xdr:cNvPr id="373" name="農林水産業費該当値テキスト"/>
        <xdr:cNvSpPr txBox="1"/>
      </xdr:nvSpPr>
      <xdr:spPr>
        <a:xfrm>
          <a:off x="10528300" y="997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105245</xdr:rowOff>
    </xdr:from>
    <xdr:to>
      <xdr:col>50</xdr:col>
      <xdr:colOff>165100</xdr:colOff>
      <xdr:row>59</xdr:row>
      <xdr:rowOff>35395</xdr:rowOff>
    </xdr:to>
    <xdr:sp macro="" textlink="">
      <xdr:nvSpPr>
        <xdr:cNvPr id="374" name="楕円 373"/>
        <xdr:cNvSpPr/>
      </xdr:nvSpPr>
      <xdr:spPr>
        <a:xfrm>
          <a:off x="9588500" y="100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26522</xdr:rowOff>
    </xdr:from>
    <xdr:ext cx="469744" cy="259045"/>
    <xdr:sp macro="" textlink="">
      <xdr:nvSpPr>
        <xdr:cNvPr id="375" name="テキスト ボックス 374"/>
        <xdr:cNvSpPr txBox="1"/>
      </xdr:nvSpPr>
      <xdr:spPr>
        <a:xfrm>
          <a:off x="9404428" y="101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77184</xdr:rowOff>
    </xdr:from>
    <xdr:to>
      <xdr:col>46</xdr:col>
      <xdr:colOff>38100</xdr:colOff>
      <xdr:row>59</xdr:row>
      <xdr:rowOff>7334</xdr:rowOff>
    </xdr:to>
    <xdr:sp macro="" textlink="">
      <xdr:nvSpPr>
        <xdr:cNvPr id="376" name="楕円 375"/>
        <xdr:cNvSpPr/>
      </xdr:nvSpPr>
      <xdr:spPr>
        <a:xfrm>
          <a:off x="8699500" y="100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169911</xdr:rowOff>
    </xdr:from>
    <xdr:ext cx="469744" cy="259045"/>
    <xdr:sp macro="" textlink="">
      <xdr:nvSpPr>
        <xdr:cNvPr id="377" name="テキスト ボックス 376"/>
        <xdr:cNvSpPr txBox="1"/>
      </xdr:nvSpPr>
      <xdr:spPr>
        <a:xfrm>
          <a:off x="8515428" y="101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48533</xdr:rowOff>
    </xdr:from>
    <xdr:to>
      <xdr:col>41</xdr:col>
      <xdr:colOff>101600</xdr:colOff>
      <xdr:row>58</xdr:row>
      <xdr:rowOff>150133</xdr:rowOff>
    </xdr:to>
    <xdr:sp macro="" textlink="">
      <xdr:nvSpPr>
        <xdr:cNvPr id="378" name="楕円 377"/>
        <xdr:cNvSpPr/>
      </xdr:nvSpPr>
      <xdr:spPr>
        <a:xfrm>
          <a:off x="7810500" y="99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141260</xdr:rowOff>
    </xdr:from>
    <xdr:ext cx="469744" cy="259045"/>
    <xdr:sp macro="" textlink="">
      <xdr:nvSpPr>
        <xdr:cNvPr id="379" name="テキスト ボックス 378"/>
        <xdr:cNvSpPr txBox="1"/>
      </xdr:nvSpPr>
      <xdr:spPr>
        <a:xfrm>
          <a:off x="7626428" y="1008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120028</xdr:rowOff>
    </xdr:from>
    <xdr:to>
      <xdr:col>36</xdr:col>
      <xdr:colOff>165100</xdr:colOff>
      <xdr:row>58</xdr:row>
      <xdr:rowOff>50178</xdr:rowOff>
    </xdr:to>
    <xdr:sp macro="" textlink="">
      <xdr:nvSpPr>
        <xdr:cNvPr id="380" name="楕円 379"/>
        <xdr:cNvSpPr/>
      </xdr:nvSpPr>
      <xdr:spPr>
        <a:xfrm>
          <a:off x="69215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66705</xdr:rowOff>
    </xdr:from>
    <xdr:ext cx="534377" cy="259045"/>
    <xdr:sp macro="" textlink="">
      <xdr:nvSpPr>
        <xdr:cNvPr id="381" name="テキスト ボックス 380"/>
        <xdr:cNvSpPr txBox="1"/>
      </xdr:nvSpPr>
      <xdr:spPr>
        <a:xfrm>
          <a:off x="670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160182</xdr:rowOff>
    </xdr:from>
    <xdr:to>
      <xdr:col>55</xdr:col>
      <xdr:colOff>0</xdr:colOff>
      <xdr:row>78</xdr:row>
      <xdr:rowOff>12736</xdr:rowOff>
    </xdr:to>
    <xdr:cxnSp macro="">
      <xdr:nvCxnSpPr>
        <xdr:cNvPr id="408" name="直線コネクタ 407"/>
        <xdr:cNvCxnSpPr/>
      </xdr:nvCxnSpPr>
      <xdr:spPr>
        <a:xfrm flipV="1">
          <a:off x="9639300" y="13361832"/>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12736</xdr:rowOff>
    </xdr:from>
    <xdr:to>
      <xdr:col>50</xdr:col>
      <xdr:colOff>114300</xdr:colOff>
      <xdr:row>78</xdr:row>
      <xdr:rowOff>21148</xdr:rowOff>
    </xdr:to>
    <xdr:cxnSp macro="">
      <xdr:nvCxnSpPr>
        <xdr:cNvPr id="411" name="直線コネクタ 410"/>
        <xdr:cNvCxnSpPr/>
      </xdr:nvCxnSpPr>
      <xdr:spPr>
        <a:xfrm flipV="1">
          <a:off x="8750300" y="13385836"/>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152862</xdr:rowOff>
    </xdr:from>
    <xdr:to>
      <xdr:col>50</xdr:col>
      <xdr:colOff>165100</xdr:colOff>
      <xdr:row>77</xdr:row>
      <xdr:rowOff>83012</xdr:rowOff>
    </xdr:to>
    <xdr:sp macro="" textlink="">
      <xdr:nvSpPr>
        <xdr:cNvPr id="412" name="フローチャート: 判断 411"/>
        <xdr:cNvSpPr/>
      </xdr:nvSpPr>
      <xdr:spPr>
        <a:xfrm>
          <a:off x="9588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99539</xdr:rowOff>
    </xdr:from>
    <xdr:ext cx="469744" cy="259045"/>
    <xdr:sp macro="" textlink="">
      <xdr:nvSpPr>
        <xdr:cNvPr id="413" name="テキスト ボックス 412"/>
        <xdr:cNvSpPr txBox="1"/>
      </xdr:nvSpPr>
      <xdr:spPr>
        <a:xfrm>
          <a:off x="9404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171017</xdr:rowOff>
    </xdr:from>
    <xdr:to>
      <xdr:col>45</xdr:col>
      <xdr:colOff>177800</xdr:colOff>
      <xdr:row>78</xdr:row>
      <xdr:rowOff>21148</xdr:rowOff>
    </xdr:to>
    <xdr:cxnSp macro="">
      <xdr:nvCxnSpPr>
        <xdr:cNvPr id="414" name="直線コネクタ 413"/>
        <xdr:cNvCxnSpPr/>
      </xdr:nvCxnSpPr>
      <xdr:spPr>
        <a:xfrm>
          <a:off x="7861300" y="13372667"/>
          <a:ext cx="889000" cy="2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152130</xdr:rowOff>
    </xdr:from>
    <xdr:to>
      <xdr:col>46</xdr:col>
      <xdr:colOff>38100</xdr:colOff>
      <xdr:row>77</xdr:row>
      <xdr:rowOff>82280</xdr:rowOff>
    </xdr:to>
    <xdr:sp macro="" textlink="">
      <xdr:nvSpPr>
        <xdr:cNvPr id="415" name="フローチャート: 判断 414"/>
        <xdr:cNvSpPr/>
      </xdr:nvSpPr>
      <xdr:spPr>
        <a:xfrm>
          <a:off x="8699500" y="1318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98808</xdr:rowOff>
    </xdr:from>
    <xdr:ext cx="469744" cy="259045"/>
    <xdr:sp macro="" textlink="">
      <xdr:nvSpPr>
        <xdr:cNvPr id="416" name="テキスト ボックス 415"/>
        <xdr:cNvSpPr txBox="1"/>
      </xdr:nvSpPr>
      <xdr:spPr>
        <a:xfrm>
          <a:off x="8515428" y="129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171017</xdr:rowOff>
    </xdr:from>
    <xdr:to>
      <xdr:col>41</xdr:col>
      <xdr:colOff>50800</xdr:colOff>
      <xdr:row>78</xdr:row>
      <xdr:rowOff>28921</xdr:rowOff>
    </xdr:to>
    <xdr:cxnSp macro="">
      <xdr:nvCxnSpPr>
        <xdr:cNvPr id="417" name="直線コネクタ 416"/>
        <xdr:cNvCxnSpPr/>
      </xdr:nvCxnSpPr>
      <xdr:spPr>
        <a:xfrm flipV="1">
          <a:off x="6972300" y="13372667"/>
          <a:ext cx="889000" cy="2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133339</xdr:rowOff>
    </xdr:from>
    <xdr:to>
      <xdr:col>41</xdr:col>
      <xdr:colOff>101600</xdr:colOff>
      <xdr:row>77</xdr:row>
      <xdr:rowOff>63489</xdr:rowOff>
    </xdr:to>
    <xdr:sp macro="" textlink="">
      <xdr:nvSpPr>
        <xdr:cNvPr id="418" name="フローチャート: 判断 417"/>
        <xdr:cNvSpPr/>
      </xdr:nvSpPr>
      <xdr:spPr>
        <a:xfrm>
          <a:off x="78105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80017</xdr:rowOff>
    </xdr:from>
    <xdr:ext cx="469744" cy="259045"/>
    <xdr:sp macro="" textlink="">
      <xdr:nvSpPr>
        <xdr:cNvPr id="419" name="テキスト ボックス 418"/>
        <xdr:cNvSpPr txBox="1"/>
      </xdr:nvSpPr>
      <xdr:spPr>
        <a:xfrm>
          <a:off x="7626428" y="129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8068</xdr:rowOff>
    </xdr:from>
    <xdr:to>
      <xdr:col>36</xdr:col>
      <xdr:colOff>165100</xdr:colOff>
      <xdr:row>77</xdr:row>
      <xdr:rowOff>109668</xdr:rowOff>
    </xdr:to>
    <xdr:sp macro="" textlink="">
      <xdr:nvSpPr>
        <xdr:cNvPr id="420" name="フローチャート: 判断 419"/>
        <xdr:cNvSpPr/>
      </xdr:nvSpPr>
      <xdr:spPr>
        <a:xfrm>
          <a:off x="6921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126195</xdr:rowOff>
    </xdr:from>
    <xdr:ext cx="469744" cy="259045"/>
    <xdr:sp macro="" textlink="">
      <xdr:nvSpPr>
        <xdr:cNvPr id="421" name="テキスト ボックス 420"/>
        <xdr:cNvSpPr txBox="1"/>
      </xdr:nvSpPr>
      <xdr:spPr>
        <a:xfrm>
          <a:off x="6737428"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109382</xdr:rowOff>
    </xdr:from>
    <xdr:to>
      <xdr:col>55</xdr:col>
      <xdr:colOff>50800</xdr:colOff>
      <xdr:row>78</xdr:row>
      <xdr:rowOff>39532</xdr:rowOff>
    </xdr:to>
    <xdr:sp macro="" textlink="">
      <xdr:nvSpPr>
        <xdr:cNvPr id="427" name="楕円 426"/>
        <xdr:cNvSpPr/>
      </xdr:nvSpPr>
      <xdr:spPr>
        <a:xfrm>
          <a:off x="10426700" y="133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24309</xdr:rowOff>
    </xdr:from>
    <xdr:ext cx="469744" cy="259045"/>
    <xdr:sp macro="" textlink="">
      <xdr:nvSpPr>
        <xdr:cNvPr id="428" name="商工費該当値テキスト"/>
        <xdr:cNvSpPr txBox="1"/>
      </xdr:nvSpPr>
      <xdr:spPr>
        <a:xfrm>
          <a:off x="10528300" y="1322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133386</xdr:rowOff>
    </xdr:from>
    <xdr:to>
      <xdr:col>50</xdr:col>
      <xdr:colOff>165100</xdr:colOff>
      <xdr:row>78</xdr:row>
      <xdr:rowOff>63536</xdr:rowOff>
    </xdr:to>
    <xdr:sp macro="" textlink="">
      <xdr:nvSpPr>
        <xdr:cNvPr id="429" name="楕円 428"/>
        <xdr:cNvSpPr/>
      </xdr:nvSpPr>
      <xdr:spPr>
        <a:xfrm>
          <a:off x="95885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54663</xdr:rowOff>
    </xdr:from>
    <xdr:ext cx="469744" cy="259045"/>
    <xdr:sp macro="" textlink="">
      <xdr:nvSpPr>
        <xdr:cNvPr id="430" name="テキスト ボックス 429"/>
        <xdr:cNvSpPr txBox="1"/>
      </xdr:nvSpPr>
      <xdr:spPr>
        <a:xfrm>
          <a:off x="9404428" y="1342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141798</xdr:rowOff>
    </xdr:from>
    <xdr:to>
      <xdr:col>46</xdr:col>
      <xdr:colOff>38100</xdr:colOff>
      <xdr:row>78</xdr:row>
      <xdr:rowOff>71948</xdr:rowOff>
    </xdr:to>
    <xdr:sp macro="" textlink="">
      <xdr:nvSpPr>
        <xdr:cNvPr id="431" name="楕円 430"/>
        <xdr:cNvSpPr/>
      </xdr:nvSpPr>
      <xdr:spPr>
        <a:xfrm>
          <a:off x="8699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63075</xdr:rowOff>
    </xdr:from>
    <xdr:ext cx="469744" cy="259045"/>
    <xdr:sp macro="" textlink="">
      <xdr:nvSpPr>
        <xdr:cNvPr id="432" name="テキスト ボックス 431"/>
        <xdr:cNvSpPr txBox="1"/>
      </xdr:nvSpPr>
      <xdr:spPr>
        <a:xfrm>
          <a:off x="8515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120217</xdr:rowOff>
    </xdr:from>
    <xdr:to>
      <xdr:col>41</xdr:col>
      <xdr:colOff>101600</xdr:colOff>
      <xdr:row>78</xdr:row>
      <xdr:rowOff>50367</xdr:rowOff>
    </xdr:to>
    <xdr:sp macro="" textlink="">
      <xdr:nvSpPr>
        <xdr:cNvPr id="433" name="楕円 432"/>
        <xdr:cNvSpPr/>
      </xdr:nvSpPr>
      <xdr:spPr>
        <a:xfrm>
          <a:off x="7810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41494</xdr:rowOff>
    </xdr:from>
    <xdr:ext cx="469744" cy="259045"/>
    <xdr:sp macro="" textlink="">
      <xdr:nvSpPr>
        <xdr:cNvPr id="434" name="テキスト ボックス 433"/>
        <xdr:cNvSpPr txBox="1"/>
      </xdr:nvSpPr>
      <xdr:spPr>
        <a:xfrm>
          <a:off x="7626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149571</xdr:rowOff>
    </xdr:from>
    <xdr:to>
      <xdr:col>36</xdr:col>
      <xdr:colOff>165100</xdr:colOff>
      <xdr:row>78</xdr:row>
      <xdr:rowOff>79721</xdr:rowOff>
    </xdr:to>
    <xdr:sp macro="" textlink="">
      <xdr:nvSpPr>
        <xdr:cNvPr id="435" name="楕円 434"/>
        <xdr:cNvSpPr/>
      </xdr:nvSpPr>
      <xdr:spPr>
        <a:xfrm>
          <a:off x="6921500" y="133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70848</xdr:rowOff>
    </xdr:from>
    <xdr:ext cx="469744" cy="259045"/>
    <xdr:sp macro="" textlink="">
      <xdr:nvSpPr>
        <xdr:cNvPr id="436" name="テキスト ボックス 435"/>
        <xdr:cNvSpPr txBox="1"/>
      </xdr:nvSpPr>
      <xdr:spPr>
        <a:xfrm>
          <a:off x="6737428" y="134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27056</xdr:rowOff>
    </xdr:from>
    <xdr:to>
      <xdr:col>55</xdr:col>
      <xdr:colOff>0</xdr:colOff>
      <xdr:row>98</xdr:row>
      <xdr:rowOff>45713</xdr:rowOff>
    </xdr:to>
    <xdr:cxnSp macro="">
      <xdr:nvCxnSpPr>
        <xdr:cNvPr id="463" name="直線コネクタ 462"/>
        <xdr:cNvCxnSpPr/>
      </xdr:nvCxnSpPr>
      <xdr:spPr>
        <a:xfrm>
          <a:off x="9639300" y="16829156"/>
          <a:ext cx="8382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27056</xdr:rowOff>
    </xdr:from>
    <xdr:to>
      <xdr:col>50</xdr:col>
      <xdr:colOff>114300</xdr:colOff>
      <xdr:row>98</xdr:row>
      <xdr:rowOff>58469</xdr:rowOff>
    </xdr:to>
    <xdr:cxnSp macro="">
      <xdr:nvCxnSpPr>
        <xdr:cNvPr id="466" name="直線コネクタ 465"/>
        <xdr:cNvCxnSpPr/>
      </xdr:nvCxnSpPr>
      <xdr:spPr>
        <a:xfrm flipV="1">
          <a:off x="8750300" y="16829156"/>
          <a:ext cx="889000" cy="3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73428</xdr:rowOff>
    </xdr:from>
    <xdr:to>
      <xdr:col>50</xdr:col>
      <xdr:colOff>165100</xdr:colOff>
      <xdr:row>98</xdr:row>
      <xdr:rowOff>3578</xdr:rowOff>
    </xdr:to>
    <xdr:sp macro="" textlink="">
      <xdr:nvSpPr>
        <xdr:cNvPr id="467" name="フローチャート: 判断 466"/>
        <xdr:cNvSpPr/>
      </xdr:nvSpPr>
      <xdr:spPr>
        <a:xfrm>
          <a:off x="9588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20105</xdr:rowOff>
    </xdr:from>
    <xdr:ext cx="534377" cy="259045"/>
    <xdr:sp macro="" textlink="">
      <xdr:nvSpPr>
        <xdr:cNvPr id="468" name="テキスト ボックス 467"/>
        <xdr:cNvSpPr txBox="1"/>
      </xdr:nvSpPr>
      <xdr:spPr>
        <a:xfrm>
          <a:off x="9372111" y="16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58469</xdr:rowOff>
    </xdr:from>
    <xdr:to>
      <xdr:col>45</xdr:col>
      <xdr:colOff>177800</xdr:colOff>
      <xdr:row>98</xdr:row>
      <xdr:rowOff>60665</xdr:rowOff>
    </xdr:to>
    <xdr:cxnSp macro="">
      <xdr:nvCxnSpPr>
        <xdr:cNvPr id="469" name="直線コネクタ 468"/>
        <xdr:cNvCxnSpPr/>
      </xdr:nvCxnSpPr>
      <xdr:spPr>
        <a:xfrm flipV="1">
          <a:off x="7861300" y="16860569"/>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78508</xdr:rowOff>
    </xdr:from>
    <xdr:to>
      <xdr:col>46</xdr:col>
      <xdr:colOff>38100</xdr:colOff>
      <xdr:row>98</xdr:row>
      <xdr:rowOff>8658</xdr:rowOff>
    </xdr:to>
    <xdr:sp macro="" textlink="">
      <xdr:nvSpPr>
        <xdr:cNvPr id="470" name="フローチャート: 判断 469"/>
        <xdr:cNvSpPr/>
      </xdr:nvSpPr>
      <xdr:spPr>
        <a:xfrm>
          <a:off x="8699500" y="1670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25185</xdr:rowOff>
    </xdr:from>
    <xdr:ext cx="534377" cy="259045"/>
    <xdr:sp macro="" textlink="">
      <xdr:nvSpPr>
        <xdr:cNvPr id="471" name="テキスト ボックス 470"/>
        <xdr:cNvSpPr txBox="1"/>
      </xdr:nvSpPr>
      <xdr:spPr>
        <a:xfrm>
          <a:off x="8483111" y="1648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60665</xdr:rowOff>
    </xdr:from>
    <xdr:to>
      <xdr:col>41</xdr:col>
      <xdr:colOff>50800</xdr:colOff>
      <xdr:row>98</xdr:row>
      <xdr:rowOff>63778</xdr:rowOff>
    </xdr:to>
    <xdr:cxnSp macro="">
      <xdr:nvCxnSpPr>
        <xdr:cNvPr id="472" name="直線コネクタ 471"/>
        <xdr:cNvCxnSpPr/>
      </xdr:nvCxnSpPr>
      <xdr:spPr>
        <a:xfrm flipV="1">
          <a:off x="6972300" y="16862765"/>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83395</xdr:rowOff>
    </xdr:from>
    <xdr:to>
      <xdr:col>41</xdr:col>
      <xdr:colOff>101600</xdr:colOff>
      <xdr:row>98</xdr:row>
      <xdr:rowOff>13545</xdr:rowOff>
    </xdr:to>
    <xdr:sp macro="" textlink="">
      <xdr:nvSpPr>
        <xdr:cNvPr id="473" name="フローチャート: 判断 472"/>
        <xdr:cNvSpPr/>
      </xdr:nvSpPr>
      <xdr:spPr>
        <a:xfrm>
          <a:off x="7810500" y="167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30072</xdr:rowOff>
    </xdr:from>
    <xdr:ext cx="534377" cy="259045"/>
    <xdr:sp macro="" textlink="">
      <xdr:nvSpPr>
        <xdr:cNvPr id="474" name="テキスト ボックス 473"/>
        <xdr:cNvSpPr txBox="1"/>
      </xdr:nvSpPr>
      <xdr:spPr>
        <a:xfrm>
          <a:off x="7594111" y="1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75" name="フローチャート: 判断 474"/>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27142</xdr:rowOff>
    </xdr:from>
    <xdr:ext cx="534377" cy="259045"/>
    <xdr:sp macro="" textlink="">
      <xdr:nvSpPr>
        <xdr:cNvPr id="476" name="テキスト ボックス 475"/>
        <xdr:cNvSpPr txBox="1"/>
      </xdr:nvSpPr>
      <xdr:spPr>
        <a:xfrm>
          <a:off x="6705111" y="164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166363</xdr:rowOff>
    </xdr:from>
    <xdr:to>
      <xdr:col>55</xdr:col>
      <xdr:colOff>50800</xdr:colOff>
      <xdr:row>98</xdr:row>
      <xdr:rowOff>96513</xdr:rowOff>
    </xdr:to>
    <xdr:sp macro="" textlink="">
      <xdr:nvSpPr>
        <xdr:cNvPr id="482" name="楕円 481"/>
        <xdr:cNvSpPr/>
      </xdr:nvSpPr>
      <xdr:spPr>
        <a:xfrm>
          <a:off x="10426700" y="167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81290</xdr:rowOff>
    </xdr:from>
    <xdr:ext cx="534377" cy="259045"/>
    <xdr:sp macro="" textlink="">
      <xdr:nvSpPr>
        <xdr:cNvPr id="483" name="土木費該当値テキスト"/>
        <xdr:cNvSpPr txBox="1"/>
      </xdr:nvSpPr>
      <xdr:spPr>
        <a:xfrm>
          <a:off x="10528300" y="1671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147706</xdr:rowOff>
    </xdr:from>
    <xdr:to>
      <xdr:col>50</xdr:col>
      <xdr:colOff>165100</xdr:colOff>
      <xdr:row>98</xdr:row>
      <xdr:rowOff>77856</xdr:rowOff>
    </xdr:to>
    <xdr:sp macro="" textlink="">
      <xdr:nvSpPr>
        <xdr:cNvPr id="484" name="楕円 483"/>
        <xdr:cNvSpPr/>
      </xdr:nvSpPr>
      <xdr:spPr>
        <a:xfrm>
          <a:off x="9588500" y="167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68983</xdr:rowOff>
    </xdr:from>
    <xdr:ext cx="534377" cy="259045"/>
    <xdr:sp macro="" textlink="">
      <xdr:nvSpPr>
        <xdr:cNvPr id="485" name="テキスト ボックス 484"/>
        <xdr:cNvSpPr txBox="1"/>
      </xdr:nvSpPr>
      <xdr:spPr>
        <a:xfrm>
          <a:off x="9372111" y="168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7669</xdr:rowOff>
    </xdr:from>
    <xdr:to>
      <xdr:col>46</xdr:col>
      <xdr:colOff>38100</xdr:colOff>
      <xdr:row>98</xdr:row>
      <xdr:rowOff>109269</xdr:rowOff>
    </xdr:to>
    <xdr:sp macro="" textlink="">
      <xdr:nvSpPr>
        <xdr:cNvPr id="486" name="楕円 485"/>
        <xdr:cNvSpPr/>
      </xdr:nvSpPr>
      <xdr:spPr>
        <a:xfrm>
          <a:off x="8699500" y="168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100396</xdr:rowOff>
    </xdr:from>
    <xdr:ext cx="534377" cy="259045"/>
    <xdr:sp macro="" textlink="">
      <xdr:nvSpPr>
        <xdr:cNvPr id="487" name="テキスト ボックス 486"/>
        <xdr:cNvSpPr txBox="1"/>
      </xdr:nvSpPr>
      <xdr:spPr>
        <a:xfrm>
          <a:off x="8483111" y="169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9865</xdr:rowOff>
    </xdr:from>
    <xdr:to>
      <xdr:col>41</xdr:col>
      <xdr:colOff>101600</xdr:colOff>
      <xdr:row>98</xdr:row>
      <xdr:rowOff>111465</xdr:rowOff>
    </xdr:to>
    <xdr:sp macro="" textlink="">
      <xdr:nvSpPr>
        <xdr:cNvPr id="488" name="楕円 487"/>
        <xdr:cNvSpPr/>
      </xdr:nvSpPr>
      <xdr:spPr>
        <a:xfrm>
          <a:off x="7810500" y="168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102592</xdr:rowOff>
    </xdr:from>
    <xdr:ext cx="534377" cy="259045"/>
    <xdr:sp macro="" textlink="">
      <xdr:nvSpPr>
        <xdr:cNvPr id="489" name="テキスト ボックス 488"/>
        <xdr:cNvSpPr txBox="1"/>
      </xdr:nvSpPr>
      <xdr:spPr>
        <a:xfrm>
          <a:off x="7594111" y="169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12978</xdr:rowOff>
    </xdr:from>
    <xdr:to>
      <xdr:col>36</xdr:col>
      <xdr:colOff>165100</xdr:colOff>
      <xdr:row>98</xdr:row>
      <xdr:rowOff>114578</xdr:rowOff>
    </xdr:to>
    <xdr:sp macro="" textlink="">
      <xdr:nvSpPr>
        <xdr:cNvPr id="490" name="楕円 489"/>
        <xdr:cNvSpPr/>
      </xdr:nvSpPr>
      <xdr:spPr>
        <a:xfrm>
          <a:off x="6921500" y="168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105705</xdr:rowOff>
    </xdr:from>
    <xdr:ext cx="534377" cy="259045"/>
    <xdr:sp macro="" textlink="">
      <xdr:nvSpPr>
        <xdr:cNvPr id="491" name="テキスト ボックス 490"/>
        <xdr:cNvSpPr txBox="1"/>
      </xdr:nvSpPr>
      <xdr:spPr>
        <a:xfrm>
          <a:off x="6705111" y="169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112680</xdr:rowOff>
    </xdr:from>
    <xdr:to>
      <xdr:col>85</xdr:col>
      <xdr:colOff>127000</xdr:colOff>
      <xdr:row>37</xdr:row>
      <xdr:rowOff>137368</xdr:rowOff>
    </xdr:to>
    <xdr:cxnSp macro="">
      <xdr:nvCxnSpPr>
        <xdr:cNvPr id="519" name="直線コネクタ 518"/>
        <xdr:cNvCxnSpPr/>
      </xdr:nvCxnSpPr>
      <xdr:spPr>
        <a:xfrm flipV="1">
          <a:off x="15481300" y="6456330"/>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96860</xdr:rowOff>
    </xdr:from>
    <xdr:to>
      <xdr:col>81</xdr:col>
      <xdr:colOff>50800</xdr:colOff>
      <xdr:row>37</xdr:row>
      <xdr:rowOff>137368</xdr:rowOff>
    </xdr:to>
    <xdr:cxnSp macro="">
      <xdr:nvCxnSpPr>
        <xdr:cNvPr id="522" name="直線コネクタ 521"/>
        <xdr:cNvCxnSpPr/>
      </xdr:nvCxnSpPr>
      <xdr:spPr>
        <a:xfrm>
          <a:off x="14592300" y="6440510"/>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157663</xdr:rowOff>
    </xdr:from>
    <xdr:to>
      <xdr:col>81</xdr:col>
      <xdr:colOff>101600</xdr:colOff>
      <xdr:row>37</xdr:row>
      <xdr:rowOff>87813</xdr:rowOff>
    </xdr:to>
    <xdr:sp macro="" textlink="">
      <xdr:nvSpPr>
        <xdr:cNvPr id="523" name="フローチャート: 判断 522"/>
        <xdr:cNvSpPr/>
      </xdr:nvSpPr>
      <xdr:spPr>
        <a:xfrm>
          <a:off x="15430500" y="632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104340</xdr:rowOff>
    </xdr:from>
    <xdr:ext cx="534377" cy="259045"/>
    <xdr:sp macro="" textlink="">
      <xdr:nvSpPr>
        <xdr:cNvPr id="524" name="テキスト ボックス 523"/>
        <xdr:cNvSpPr txBox="1"/>
      </xdr:nvSpPr>
      <xdr:spPr>
        <a:xfrm>
          <a:off x="15214111" y="61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96860</xdr:rowOff>
    </xdr:from>
    <xdr:to>
      <xdr:col>76</xdr:col>
      <xdr:colOff>114300</xdr:colOff>
      <xdr:row>37</xdr:row>
      <xdr:rowOff>129825</xdr:rowOff>
    </xdr:to>
    <xdr:cxnSp macro="">
      <xdr:nvCxnSpPr>
        <xdr:cNvPr id="525" name="直線コネクタ 524"/>
        <xdr:cNvCxnSpPr/>
      </xdr:nvCxnSpPr>
      <xdr:spPr>
        <a:xfrm flipV="1">
          <a:off x="13703300" y="6440510"/>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134208</xdr:rowOff>
    </xdr:from>
    <xdr:to>
      <xdr:col>76</xdr:col>
      <xdr:colOff>165100</xdr:colOff>
      <xdr:row>37</xdr:row>
      <xdr:rowOff>64358</xdr:rowOff>
    </xdr:to>
    <xdr:sp macro="" textlink="">
      <xdr:nvSpPr>
        <xdr:cNvPr id="526" name="フローチャート: 判断 525"/>
        <xdr:cNvSpPr/>
      </xdr:nvSpPr>
      <xdr:spPr>
        <a:xfrm>
          <a:off x="145415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80885</xdr:rowOff>
    </xdr:from>
    <xdr:ext cx="534377" cy="259045"/>
    <xdr:sp macro="" textlink="">
      <xdr:nvSpPr>
        <xdr:cNvPr id="527" name="テキスト ボックス 526"/>
        <xdr:cNvSpPr txBox="1"/>
      </xdr:nvSpPr>
      <xdr:spPr>
        <a:xfrm>
          <a:off x="14325111" y="60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129825</xdr:rowOff>
    </xdr:from>
    <xdr:to>
      <xdr:col>71</xdr:col>
      <xdr:colOff>177800</xdr:colOff>
      <xdr:row>37</xdr:row>
      <xdr:rowOff>143495</xdr:rowOff>
    </xdr:to>
    <xdr:cxnSp macro="">
      <xdr:nvCxnSpPr>
        <xdr:cNvPr id="528" name="直線コネクタ 527"/>
        <xdr:cNvCxnSpPr/>
      </xdr:nvCxnSpPr>
      <xdr:spPr>
        <a:xfrm flipV="1">
          <a:off x="12814300" y="6473475"/>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153685</xdr:rowOff>
    </xdr:from>
    <xdr:to>
      <xdr:col>72</xdr:col>
      <xdr:colOff>38100</xdr:colOff>
      <xdr:row>37</xdr:row>
      <xdr:rowOff>83835</xdr:rowOff>
    </xdr:to>
    <xdr:sp macro="" textlink="">
      <xdr:nvSpPr>
        <xdr:cNvPr id="529" name="フローチャート: 判断 528"/>
        <xdr:cNvSpPr/>
      </xdr:nvSpPr>
      <xdr:spPr>
        <a:xfrm>
          <a:off x="13652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100362</xdr:rowOff>
    </xdr:from>
    <xdr:ext cx="534377" cy="259045"/>
    <xdr:sp macro="" textlink="">
      <xdr:nvSpPr>
        <xdr:cNvPr id="530" name="テキスト ボックス 529"/>
        <xdr:cNvSpPr txBox="1"/>
      </xdr:nvSpPr>
      <xdr:spPr>
        <a:xfrm>
          <a:off x="13436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88534</xdr:rowOff>
    </xdr:from>
    <xdr:to>
      <xdr:col>67</xdr:col>
      <xdr:colOff>101600</xdr:colOff>
      <xdr:row>37</xdr:row>
      <xdr:rowOff>18684</xdr:rowOff>
    </xdr:to>
    <xdr:sp macro="" textlink="">
      <xdr:nvSpPr>
        <xdr:cNvPr id="531" name="フローチャート: 判断 530"/>
        <xdr:cNvSpPr/>
      </xdr:nvSpPr>
      <xdr:spPr>
        <a:xfrm>
          <a:off x="12763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35211</xdr:rowOff>
    </xdr:from>
    <xdr:ext cx="534377" cy="259045"/>
    <xdr:sp macro="" textlink="">
      <xdr:nvSpPr>
        <xdr:cNvPr id="532" name="テキスト ボックス 531"/>
        <xdr:cNvSpPr txBox="1"/>
      </xdr:nvSpPr>
      <xdr:spPr>
        <a:xfrm>
          <a:off x="12547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61880</xdr:rowOff>
    </xdr:from>
    <xdr:to>
      <xdr:col>85</xdr:col>
      <xdr:colOff>177800</xdr:colOff>
      <xdr:row>37</xdr:row>
      <xdr:rowOff>163480</xdr:rowOff>
    </xdr:to>
    <xdr:sp macro="" textlink="">
      <xdr:nvSpPr>
        <xdr:cNvPr id="538" name="楕円 537"/>
        <xdr:cNvSpPr/>
      </xdr:nvSpPr>
      <xdr:spPr>
        <a:xfrm>
          <a:off x="16268700" y="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84757</xdr:rowOff>
    </xdr:from>
    <xdr:ext cx="534377" cy="259045"/>
    <xdr:sp macro="" textlink="">
      <xdr:nvSpPr>
        <xdr:cNvPr id="539" name="消防費該当値テキスト"/>
        <xdr:cNvSpPr txBox="1"/>
      </xdr:nvSpPr>
      <xdr:spPr>
        <a:xfrm>
          <a:off x="16370300" y="62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86568</xdr:rowOff>
    </xdr:from>
    <xdr:to>
      <xdr:col>81</xdr:col>
      <xdr:colOff>101600</xdr:colOff>
      <xdr:row>38</xdr:row>
      <xdr:rowOff>16718</xdr:rowOff>
    </xdr:to>
    <xdr:sp macro="" textlink="">
      <xdr:nvSpPr>
        <xdr:cNvPr id="540" name="楕円 539"/>
        <xdr:cNvSpPr/>
      </xdr:nvSpPr>
      <xdr:spPr>
        <a:xfrm>
          <a:off x="15430500" y="64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7845</xdr:rowOff>
    </xdr:from>
    <xdr:ext cx="534377" cy="259045"/>
    <xdr:sp macro="" textlink="">
      <xdr:nvSpPr>
        <xdr:cNvPr id="541" name="テキスト ボックス 540"/>
        <xdr:cNvSpPr txBox="1"/>
      </xdr:nvSpPr>
      <xdr:spPr>
        <a:xfrm>
          <a:off x="15214111" y="652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46060</xdr:rowOff>
    </xdr:from>
    <xdr:to>
      <xdr:col>76</xdr:col>
      <xdr:colOff>165100</xdr:colOff>
      <xdr:row>37</xdr:row>
      <xdr:rowOff>147660</xdr:rowOff>
    </xdr:to>
    <xdr:sp macro="" textlink="">
      <xdr:nvSpPr>
        <xdr:cNvPr id="542" name="楕円 541"/>
        <xdr:cNvSpPr/>
      </xdr:nvSpPr>
      <xdr:spPr>
        <a:xfrm>
          <a:off x="14541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138787</xdr:rowOff>
    </xdr:from>
    <xdr:ext cx="534377" cy="259045"/>
    <xdr:sp macro="" textlink="">
      <xdr:nvSpPr>
        <xdr:cNvPr id="543" name="テキスト ボックス 542"/>
        <xdr:cNvSpPr txBox="1"/>
      </xdr:nvSpPr>
      <xdr:spPr>
        <a:xfrm>
          <a:off x="14325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79025</xdr:rowOff>
    </xdr:from>
    <xdr:to>
      <xdr:col>72</xdr:col>
      <xdr:colOff>38100</xdr:colOff>
      <xdr:row>38</xdr:row>
      <xdr:rowOff>9175</xdr:rowOff>
    </xdr:to>
    <xdr:sp macro="" textlink="">
      <xdr:nvSpPr>
        <xdr:cNvPr id="544" name="楕円 543"/>
        <xdr:cNvSpPr/>
      </xdr:nvSpPr>
      <xdr:spPr>
        <a:xfrm>
          <a:off x="13652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xdr:rowOff>
    </xdr:from>
    <xdr:ext cx="534377" cy="259045"/>
    <xdr:sp macro="" textlink="">
      <xdr:nvSpPr>
        <xdr:cNvPr id="545" name="テキスト ボックス 544"/>
        <xdr:cNvSpPr txBox="1"/>
      </xdr:nvSpPr>
      <xdr:spPr>
        <a:xfrm>
          <a:off x="13436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92695</xdr:rowOff>
    </xdr:from>
    <xdr:to>
      <xdr:col>67</xdr:col>
      <xdr:colOff>101600</xdr:colOff>
      <xdr:row>38</xdr:row>
      <xdr:rowOff>22845</xdr:rowOff>
    </xdr:to>
    <xdr:sp macro="" textlink="">
      <xdr:nvSpPr>
        <xdr:cNvPr id="546" name="楕円 545"/>
        <xdr:cNvSpPr/>
      </xdr:nvSpPr>
      <xdr:spPr>
        <a:xfrm>
          <a:off x="12763500" y="64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13972</xdr:rowOff>
    </xdr:from>
    <xdr:ext cx="534377" cy="259045"/>
    <xdr:sp macro="" textlink="">
      <xdr:nvSpPr>
        <xdr:cNvPr id="547" name="テキスト ボックス 546"/>
        <xdr:cNvSpPr txBox="1"/>
      </xdr:nvSpPr>
      <xdr:spPr>
        <a:xfrm>
          <a:off x="12547111" y="65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163493</xdr:rowOff>
    </xdr:from>
    <xdr:to>
      <xdr:col>85</xdr:col>
      <xdr:colOff>127000</xdr:colOff>
      <xdr:row>55</xdr:row>
      <xdr:rowOff>103753</xdr:rowOff>
    </xdr:to>
    <xdr:cxnSp macro="">
      <xdr:nvCxnSpPr>
        <xdr:cNvPr id="577" name="直線コネクタ 576"/>
        <xdr:cNvCxnSpPr/>
      </xdr:nvCxnSpPr>
      <xdr:spPr>
        <a:xfrm flipV="1">
          <a:off x="15481300" y="9421793"/>
          <a:ext cx="838200" cy="1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103753</xdr:rowOff>
    </xdr:from>
    <xdr:to>
      <xdr:col>81</xdr:col>
      <xdr:colOff>50800</xdr:colOff>
      <xdr:row>55</xdr:row>
      <xdr:rowOff>157855</xdr:rowOff>
    </xdr:to>
    <xdr:cxnSp macro="">
      <xdr:nvCxnSpPr>
        <xdr:cNvPr id="580" name="直線コネクタ 579"/>
        <xdr:cNvCxnSpPr/>
      </xdr:nvCxnSpPr>
      <xdr:spPr>
        <a:xfrm flipV="1">
          <a:off x="14592300" y="953350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144793</xdr:rowOff>
    </xdr:from>
    <xdr:to>
      <xdr:col>81</xdr:col>
      <xdr:colOff>101600</xdr:colOff>
      <xdr:row>56</xdr:row>
      <xdr:rowOff>74943</xdr:rowOff>
    </xdr:to>
    <xdr:sp macro="" textlink="">
      <xdr:nvSpPr>
        <xdr:cNvPr id="581" name="フローチャート: 判断 580"/>
        <xdr:cNvSpPr/>
      </xdr:nvSpPr>
      <xdr:spPr>
        <a:xfrm>
          <a:off x="15430500" y="95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66070</xdr:rowOff>
    </xdr:from>
    <xdr:ext cx="534377" cy="259045"/>
    <xdr:sp macro="" textlink="">
      <xdr:nvSpPr>
        <xdr:cNvPr id="582" name="テキスト ボックス 581"/>
        <xdr:cNvSpPr txBox="1"/>
      </xdr:nvSpPr>
      <xdr:spPr>
        <a:xfrm>
          <a:off x="15214111" y="96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157855</xdr:rowOff>
    </xdr:from>
    <xdr:to>
      <xdr:col>76</xdr:col>
      <xdr:colOff>114300</xdr:colOff>
      <xdr:row>56</xdr:row>
      <xdr:rowOff>9284</xdr:rowOff>
    </xdr:to>
    <xdr:cxnSp macro="">
      <xdr:nvCxnSpPr>
        <xdr:cNvPr id="583" name="直線コネクタ 582"/>
        <xdr:cNvCxnSpPr/>
      </xdr:nvCxnSpPr>
      <xdr:spPr>
        <a:xfrm flipV="1">
          <a:off x="13703300" y="9587605"/>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44628</xdr:rowOff>
    </xdr:from>
    <xdr:to>
      <xdr:col>76</xdr:col>
      <xdr:colOff>165100</xdr:colOff>
      <xdr:row>56</xdr:row>
      <xdr:rowOff>146228</xdr:rowOff>
    </xdr:to>
    <xdr:sp macro="" textlink="">
      <xdr:nvSpPr>
        <xdr:cNvPr id="584" name="フローチャート: 判断 583"/>
        <xdr:cNvSpPr/>
      </xdr:nvSpPr>
      <xdr:spPr>
        <a:xfrm>
          <a:off x="14541500" y="96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137355</xdr:rowOff>
    </xdr:from>
    <xdr:ext cx="534377" cy="259045"/>
    <xdr:sp macro="" textlink="">
      <xdr:nvSpPr>
        <xdr:cNvPr id="585" name="テキスト ボックス 584"/>
        <xdr:cNvSpPr txBox="1"/>
      </xdr:nvSpPr>
      <xdr:spPr>
        <a:xfrm>
          <a:off x="14325111" y="9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71710</xdr:rowOff>
    </xdr:from>
    <xdr:to>
      <xdr:col>71</xdr:col>
      <xdr:colOff>177800</xdr:colOff>
      <xdr:row>56</xdr:row>
      <xdr:rowOff>9284</xdr:rowOff>
    </xdr:to>
    <xdr:cxnSp macro="">
      <xdr:nvCxnSpPr>
        <xdr:cNvPr id="586" name="直線コネクタ 585"/>
        <xdr:cNvCxnSpPr/>
      </xdr:nvCxnSpPr>
      <xdr:spPr>
        <a:xfrm>
          <a:off x="12814300" y="9501460"/>
          <a:ext cx="889000" cy="10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12205</xdr:rowOff>
    </xdr:from>
    <xdr:to>
      <xdr:col>72</xdr:col>
      <xdr:colOff>38100</xdr:colOff>
      <xdr:row>56</xdr:row>
      <xdr:rowOff>113805</xdr:rowOff>
    </xdr:to>
    <xdr:sp macro="" textlink="">
      <xdr:nvSpPr>
        <xdr:cNvPr id="587" name="フローチャート: 判断 586"/>
        <xdr:cNvSpPr/>
      </xdr:nvSpPr>
      <xdr:spPr>
        <a:xfrm>
          <a:off x="13652500" y="961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104932</xdr:rowOff>
    </xdr:from>
    <xdr:ext cx="534377" cy="259045"/>
    <xdr:sp macro="" textlink="">
      <xdr:nvSpPr>
        <xdr:cNvPr id="588" name="テキスト ボックス 587"/>
        <xdr:cNvSpPr txBox="1"/>
      </xdr:nvSpPr>
      <xdr:spPr>
        <a:xfrm>
          <a:off x="13436111" y="97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171368</xdr:rowOff>
    </xdr:from>
    <xdr:to>
      <xdr:col>67</xdr:col>
      <xdr:colOff>101600</xdr:colOff>
      <xdr:row>56</xdr:row>
      <xdr:rowOff>101518</xdr:rowOff>
    </xdr:to>
    <xdr:sp macro="" textlink="">
      <xdr:nvSpPr>
        <xdr:cNvPr id="589" name="フローチャート: 判断 588"/>
        <xdr:cNvSpPr/>
      </xdr:nvSpPr>
      <xdr:spPr>
        <a:xfrm>
          <a:off x="12763500" y="960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92645</xdr:rowOff>
    </xdr:from>
    <xdr:ext cx="534377" cy="259045"/>
    <xdr:sp macro="" textlink="">
      <xdr:nvSpPr>
        <xdr:cNvPr id="590" name="テキスト ボックス 589"/>
        <xdr:cNvSpPr txBox="1"/>
      </xdr:nvSpPr>
      <xdr:spPr>
        <a:xfrm>
          <a:off x="12547111" y="96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112693</xdr:rowOff>
    </xdr:from>
    <xdr:to>
      <xdr:col>85</xdr:col>
      <xdr:colOff>177800</xdr:colOff>
      <xdr:row>55</xdr:row>
      <xdr:rowOff>42843</xdr:rowOff>
    </xdr:to>
    <xdr:sp macro="" textlink="">
      <xdr:nvSpPr>
        <xdr:cNvPr id="596" name="楕円 595"/>
        <xdr:cNvSpPr/>
      </xdr:nvSpPr>
      <xdr:spPr>
        <a:xfrm>
          <a:off x="16268700" y="93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135570</xdr:rowOff>
    </xdr:from>
    <xdr:ext cx="534377" cy="259045"/>
    <xdr:sp macro="" textlink="">
      <xdr:nvSpPr>
        <xdr:cNvPr id="597" name="教育費該当値テキスト"/>
        <xdr:cNvSpPr txBox="1"/>
      </xdr:nvSpPr>
      <xdr:spPr>
        <a:xfrm>
          <a:off x="16370300" y="92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52953</xdr:rowOff>
    </xdr:from>
    <xdr:to>
      <xdr:col>81</xdr:col>
      <xdr:colOff>101600</xdr:colOff>
      <xdr:row>55</xdr:row>
      <xdr:rowOff>154553</xdr:rowOff>
    </xdr:to>
    <xdr:sp macro="" textlink="">
      <xdr:nvSpPr>
        <xdr:cNvPr id="598" name="楕円 597"/>
        <xdr:cNvSpPr/>
      </xdr:nvSpPr>
      <xdr:spPr>
        <a:xfrm>
          <a:off x="15430500" y="9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171080</xdr:rowOff>
    </xdr:from>
    <xdr:ext cx="534377" cy="259045"/>
    <xdr:sp macro="" textlink="">
      <xdr:nvSpPr>
        <xdr:cNvPr id="599" name="テキスト ボックス 598"/>
        <xdr:cNvSpPr txBox="1"/>
      </xdr:nvSpPr>
      <xdr:spPr>
        <a:xfrm>
          <a:off x="15214111" y="92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107055</xdr:rowOff>
    </xdr:from>
    <xdr:to>
      <xdr:col>76</xdr:col>
      <xdr:colOff>165100</xdr:colOff>
      <xdr:row>56</xdr:row>
      <xdr:rowOff>37205</xdr:rowOff>
    </xdr:to>
    <xdr:sp macro="" textlink="">
      <xdr:nvSpPr>
        <xdr:cNvPr id="600" name="楕円 599"/>
        <xdr:cNvSpPr/>
      </xdr:nvSpPr>
      <xdr:spPr>
        <a:xfrm>
          <a:off x="14541500" y="9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53732</xdr:rowOff>
    </xdr:from>
    <xdr:ext cx="534377" cy="259045"/>
    <xdr:sp macro="" textlink="">
      <xdr:nvSpPr>
        <xdr:cNvPr id="601" name="テキスト ボックス 600"/>
        <xdr:cNvSpPr txBox="1"/>
      </xdr:nvSpPr>
      <xdr:spPr>
        <a:xfrm>
          <a:off x="14325111" y="93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129934</xdr:rowOff>
    </xdr:from>
    <xdr:to>
      <xdr:col>72</xdr:col>
      <xdr:colOff>38100</xdr:colOff>
      <xdr:row>56</xdr:row>
      <xdr:rowOff>60084</xdr:rowOff>
    </xdr:to>
    <xdr:sp macro="" textlink="">
      <xdr:nvSpPr>
        <xdr:cNvPr id="602" name="楕円 601"/>
        <xdr:cNvSpPr/>
      </xdr:nvSpPr>
      <xdr:spPr>
        <a:xfrm>
          <a:off x="13652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76611</xdr:rowOff>
    </xdr:from>
    <xdr:ext cx="534377" cy="259045"/>
    <xdr:sp macro="" textlink="">
      <xdr:nvSpPr>
        <xdr:cNvPr id="603" name="テキスト ボックス 602"/>
        <xdr:cNvSpPr txBox="1"/>
      </xdr:nvSpPr>
      <xdr:spPr>
        <a:xfrm>
          <a:off x="13436111" y="93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20910</xdr:rowOff>
    </xdr:from>
    <xdr:to>
      <xdr:col>67</xdr:col>
      <xdr:colOff>101600</xdr:colOff>
      <xdr:row>55</xdr:row>
      <xdr:rowOff>122510</xdr:rowOff>
    </xdr:to>
    <xdr:sp macro="" textlink="">
      <xdr:nvSpPr>
        <xdr:cNvPr id="604" name="楕円 603"/>
        <xdr:cNvSpPr/>
      </xdr:nvSpPr>
      <xdr:spPr>
        <a:xfrm>
          <a:off x="12763500" y="94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139037</xdr:rowOff>
    </xdr:from>
    <xdr:ext cx="534377" cy="259045"/>
    <xdr:sp macro="" textlink="">
      <xdr:nvSpPr>
        <xdr:cNvPr id="605" name="テキスト ボックス 604"/>
        <xdr:cNvSpPr txBox="1"/>
      </xdr:nvSpPr>
      <xdr:spPr>
        <a:xfrm>
          <a:off x="12547111" y="9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57556</xdr:rowOff>
    </xdr:from>
    <xdr:to>
      <xdr:col>85</xdr:col>
      <xdr:colOff>127000</xdr:colOff>
      <xdr:row>79</xdr:row>
      <xdr:rowOff>42735</xdr:rowOff>
    </xdr:to>
    <xdr:cxnSp macro="">
      <xdr:nvCxnSpPr>
        <xdr:cNvPr id="634" name="直線コネクタ 633"/>
        <xdr:cNvCxnSpPr/>
      </xdr:nvCxnSpPr>
      <xdr:spPr>
        <a:xfrm flipV="1">
          <a:off x="15481300" y="13430656"/>
          <a:ext cx="8382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32105</xdr:rowOff>
    </xdr:from>
    <xdr:to>
      <xdr:col>81</xdr:col>
      <xdr:colOff>50800</xdr:colOff>
      <xdr:row>79</xdr:row>
      <xdr:rowOff>42735</xdr:rowOff>
    </xdr:to>
    <xdr:cxnSp macro="">
      <xdr:nvCxnSpPr>
        <xdr:cNvPr id="637" name="直線コネクタ 636"/>
        <xdr:cNvCxnSpPr/>
      </xdr:nvCxnSpPr>
      <xdr:spPr>
        <a:xfrm>
          <a:off x="14592300" y="1357665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139078</xdr:rowOff>
    </xdr:from>
    <xdr:to>
      <xdr:col>81</xdr:col>
      <xdr:colOff>101600</xdr:colOff>
      <xdr:row>79</xdr:row>
      <xdr:rowOff>69228</xdr:rowOff>
    </xdr:to>
    <xdr:sp macro="" textlink="">
      <xdr:nvSpPr>
        <xdr:cNvPr id="638" name="フローチャート: 判断 637"/>
        <xdr:cNvSpPr/>
      </xdr:nvSpPr>
      <xdr:spPr>
        <a:xfrm>
          <a:off x="15430500" y="1351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85755</xdr:rowOff>
    </xdr:from>
    <xdr:ext cx="378565" cy="259045"/>
    <xdr:sp macro="" textlink="">
      <xdr:nvSpPr>
        <xdr:cNvPr id="639" name="テキスト ボックス 638"/>
        <xdr:cNvSpPr txBox="1"/>
      </xdr:nvSpPr>
      <xdr:spPr>
        <a:xfrm>
          <a:off x="15292017" y="13287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32105</xdr:rowOff>
    </xdr:from>
    <xdr:to>
      <xdr:col>76</xdr:col>
      <xdr:colOff>114300</xdr:colOff>
      <xdr:row>79</xdr:row>
      <xdr:rowOff>40869</xdr:rowOff>
    </xdr:to>
    <xdr:cxnSp macro="">
      <xdr:nvCxnSpPr>
        <xdr:cNvPr id="640" name="直線コネクタ 639"/>
        <xdr:cNvCxnSpPr/>
      </xdr:nvCxnSpPr>
      <xdr:spPr>
        <a:xfrm flipV="1">
          <a:off x="13703300" y="1357665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97358</xdr:rowOff>
    </xdr:from>
    <xdr:to>
      <xdr:col>76</xdr:col>
      <xdr:colOff>165100</xdr:colOff>
      <xdr:row>79</xdr:row>
      <xdr:rowOff>27508</xdr:rowOff>
    </xdr:to>
    <xdr:sp macro="" textlink="">
      <xdr:nvSpPr>
        <xdr:cNvPr id="641" name="フローチャート: 判断 640"/>
        <xdr:cNvSpPr/>
      </xdr:nvSpPr>
      <xdr:spPr>
        <a:xfrm>
          <a:off x="14541500" y="1347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44035</xdr:rowOff>
    </xdr:from>
    <xdr:ext cx="469744" cy="259045"/>
    <xdr:sp macro="" textlink="">
      <xdr:nvSpPr>
        <xdr:cNvPr id="642" name="テキスト ボックス 641"/>
        <xdr:cNvSpPr txBox="1"/>
      </xdr:nvSpPr>
      <xdr:spPr>
        <a:xfrm>
          <a:off x="14357428" y="1324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26352</xdr:rowOff>
    </xdr:from>
    <xdr:to>
      <xdr:col>71</xdr:col>
      <xdr:colOff>177800</xdr:colOff>
      <xdr:row>79</xdr:row>
      <xdr:rowOff>40869</xdr:rowOff>
    </xdr:to>
    <xdr:cxnSp macro="">
      <xdr:nvCxnSpPr>
        <xdr:cNvPr id="643" name="直線コネクタ 642"/>
        <xdr:cNvCxnSpPr/>
      </xdr:nvCxnSpPr>
      <xdr:spPr>
        <a:xfrm>
          <a:off x="12814300" y="13570902"/>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128715</xdr:rowOff>
    </xdr:from>
    <xdr:to>
      <xdr:col>72</xdr:col>
      <xdr:colOff>38100</xdr:colOff>
      <xdr:row>79</xdr:row>
      <xdr:rowOff>58865</xdr:rowOff>
    </xdr:to>
    <xdr:sp macro="" textlink="">
      <xdr:nvSpPr>
        <xdr:cNvPr id="644" name="フローチャート: 判断 643"/>
        <xdr:cNvSpPr/>
      </xdr:nvSpPr>
      <xdr:spPr>
        <a:xfrm>
          <a:off x="13652500" y="135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75392</xdr:rowOff>
    </xdr:from>
    <xdr:ext cx="378565" cy="259045"/>
    <xdr:sp macro="" textlink="">
      <xdr:nvSpPr>
        <xdr:cNvPr id="645" name="テキスト ボックス 644"/>
        <xdr:cNvSpPr txBox="1"/>
      </xdr:nvSpPr>
      <xdr:spPr>
        <a:xfrm>
          <a:off x="13514017" y="1327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46" name="フローチャート: 判断 645"/>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47" name="テキスト ボックス 646"/>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6756</xdr:rowOff>
    </xdr:from>
    <xdr:to>
      <xdr:col>85</xdr:col>
      <xdr:colOff>177800</xdr:colOff>
      <xdr:row>78</xdr:row>
      <xdr:rowOff>108356</xdr:rowOff>
    </xdr:to>
    <xdr:sp macro="" textlink="">
      <xdr:nvSpPr>
        <xdr:cNvPr id="653" name="楕円 652"/>
        <xdr:cNvSpPr/>
      </xdr:nvSpPr>
      <xdr:spPr>
        <a:xfrm>
          <a:off x="162687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29633</xdr:rowOff>
    </xdr:from>
    <xdr:ext cx="469744" cy="259045"/>
    <xdr:sp macro="" textlink="">
      <xdr:nvSpPr>
        <xdr:cNvPr id="654" name="災害復旧費該当値テキスト"/>
        <xdr:cNvSpPr txBox="1"/>
      </xdr:nvSpPr>
      <xdr:spPr>
        <a:xfrm>
          <a:off x="16370300"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163385</xdr:rowOff>
    </xdr:from>
    <xdr:to>
      <xdr:col>81</xdr:col>
      <xdr:colOff>101600</xdr:colOff>
      <xdr:row>79</xdr:row>
      <xdr:rowOff>93535</xdr:rowOff>
    </xdr:to>
    <xdr:sp macro="" textlink="">
      <xdr:nvSpPr>
        <xdr:cNvPr id="655" name="楕円 654"/>
        <xdr:cNvSpPr/>
      </xdr:nvSpPr>
      <xdr:spPr>
        <a:xfrm>
          <a:off x="15430500" y="13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84662</xdr:rowOff>
    </xdr:from>
    <xdr:ext cx="313932" cy="259045"/>
    <xdr:sp macro="" textlink="">
      <xdr:nvSpPr>
        <xdr:cNvPr id="656" name="テキスト ボックス 655"/>
        <xdr:cNvSpPr txBox="1"/>
      </xdr:nvSpPr>
      <xdr:spPr>
        <a:xfrm>
          <a:off x="15324333" y="13629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152755</xdr:rowOff>
    </xdr:from>
    <xdr:to>
      <xdr:col>76</xdr:col>
      <xdr:colOff>165100</xdr:colOff>
      <xdr:row>79</xdr:row>
      <xdr:rowOff>82905</xdr:rowOff>
    </xdr:to>
    <xdr:sp macro="" textlink="">
      <xdr:nvSpPr>
        <xdr:cNvPr id="657" name="楕円 656"/>
        <xdr:cNvSpPr/>
      </xdr:nvSpPr>
      <xdr:spPr>
        <a:xfrm>
          <a:off x="14541500" y="135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74032</xdr:rowOff>
    </xdr:from>
    <xdr:ext cx="378565" cy="259045"/>
    <xdr:sp macro="" textlink="">
      <xdr:nvSpPr>
        <xdr:cNvPr id="658" name="テキスト ボックス 657"/>
        <xdr:cNvSpPr txBox="1"/>
      </xdr:nvSpPr>
      <xdr:spPr>
        <a:xfrm>
          <a:off x="14403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161519</xdr:rowOff>
    </xdr:from>
    <xdr:to>
      <xdr:col>72</xdr:col>
      <xdr:colOff>38100</xdr:colOff>
      <xdr:row>79</xdr:row>
      <xdr:rowOff>91669</xdr:rowOff>
    </xdr:to>
    <xdr:sp macro="" textlink="">
      <xdr:nvSpPr>
        <xdr:cNvPr id="659" name="楕円 658"/>
        <xdr:cNvSpPr/>
      </xdr:nvSpPr>
      <xdr:spPr>
        <a:xfrm>
          <a:off x="13652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82796</xdr:rowOff>
    </xdr:from>
    <xdr:ext cx="313932" cy="259045"/>
    <xdr:sp macro="" textlink="">
      <xdr:nvSpPr>
        <xdr:cNvPr id="660" name="テキスト ボックス 659"/>
        <xdr:cNvSpPr txBox="1"/>
      </xdr:nvSpPr>
      <xdr:spPr>
        <a:xfrm>
          <a:off x="13546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147002</xdr:rowOff>
    </xdr:from>
    <xdr:to>
      <xdr:col>67</xdr:col>
      <xdr:colOff>101600</xdr:colOff>
      <xdr:row>79</xdr:row>
      <xdr:rowOff>77152</xdr:rowOff>
    </xdr:to>
    <xdr:sp macro="" textlink="">
      <xdr:nvSpPr>
        <xdr:cNvPr id="661" name="楕円 660"/>
        <xdr:cNvSpPr/>
      </xdr:nvSpPr>
      <xdr:spPr>
        <a:xfrm>
          <a:off x="12763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68279</xdr:rowOff>
    </xdr:from>
    <xdr:ext cx="378565" cy="259045"/>
    <xdr:sp macro="" textlink="">
      <xdr:nvSpPr>
        <xdr:cNvPr id="662" name="テキスト ボックス 661"/>
        <xdr:cNvSpPr txBox="1"/>
      </xdr:nvSpPr>
      <xdr:spPr>
        <a:xfrm>
          <a:off x="12625017" y="1361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119041</xdr:rowOff>
    </xdr:from>
    <xdr:to>
      <xdr:col>85</xdr:col>
      <xdr:colOff>127000</xdr:colOff>
      <xdr:row>97</xdr:row>
      <xdr:rowOff>119983</xdr:rowOff>
    </xdr:to>
    <xdr:cxnSp macro="">
      <xdr:nvCxnSpPr>
        <xdr:cNvPr id="695" name="直線コネクタ 694"/>
        <xdr:cNvCxnSpPr/>
      </xdr:nvCxnSpPr>
      <xdr:spPr>
        <a:xfrm flipV="1">
          <a:off x="15481300" y="16749691"/>
          <a:ext cx="8382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119983</xdr:rowOff>
    </xdr:from>
    <xdr:to>
      <xdr:col>81</xdr:col>
      <xdr:colOff>50800</xdr:colOff>
      <xdr:row>97</xdr:row>
      <xdr:rowOff>132814</xdr:rowOff>
    </xdr:to>
    <xdr:cxnSp macro="">
      <xdr:nvCxnSpPr>
        <xdr:cNvPr id="698" name="直線コネクタ 697"/>
        <xdr:cNvCxnSpPr/>
      </xdr:nvCxnSpPr>
      <xdr:spPr>
        <a:xfrm flipV="1">
          <a:off x="14592300" y="16750633"/>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147250</xdr:rowOff>
    </xdr:from>
    <xdr:to>
      <xdr:col>81</xdr:col>
      <xdr:colOff>101600</xdr:colOff>
      <xdr:row>97</xdr:row>
      <xdr:rowOff>77400</xdr:rowOff>
    </xdr:to>
    <xdr:sp macro="" textlink="">
      <xdr:nvSpPr>
        <xdr:cNvPr id="699" name="フローチャート: 判断 698"/>
        <xdr:cNvSpPr/>
      </xdr:nvSpPr>
      <xdr:spPr>
        <a:xfrm>
          <a:off x="15430500" y="166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93927</xdr:rowOff>
    </xdr:from>
    <xdr:ext cx="534377" cy="259045"/>
    <xdr:sp macro="" textlink="">
      <xdr:nvSpPr>
        <xdr:cNvPr id="700" name="テキスト ボックス 699"/>
        <xdr:cNvSpPr txBox="1"/>
      </xdr:nvSpPr>
      <xdr:spPr>
        <a:xfrm>
          <a:off x="15214111" y="163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132814</xdr:rowOff>
    </xdr:from>
    <xdr:to>
      <xdr:col>76</xdr:col>
      <xdr:colOff>114300</xdr:colOff>
      <xdr:row>97</xdr:row>
      <xdr:rowOff>157217</xdr:rowOff>
    </xdr:to>
    <xdr:cxnSp macro="">
      <xdr:nvCxnSpPr>
        <xdr:cNvPr id="701" name="直線コネクタ 700"/>
        <xdr:cNvCxnSpPr/>
      </xdr:nvCxnSpPr>
      <xdr:spPr>
        <a:xfrm flipV="1">
          <a:off x="13703300" y="16763464"/>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149679</xdr:rowOff>
    </xdr:from>
    <xdr:to>
      <xdr:col>76</xdr:col>
      <xdr:colOff>165100</xdr:colOff>
      <xdr:row>97</xdr:row>
      <xdr:rowOff>79829</xdr:rowOff>
    </xdr:to>
    <xdr:sp macro="" textlink="">
      <xdr:nvSpPr>
        <xdr:cNvPr id="702" name="フローチャート: 判断 701"/>
        <xdr:cNvSpPr/>
      </xdr:nvSpPr>
      <xdr:spPr>
        <a:xfrm>
          <a:off x="14541500" y="1660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96356</xdr:rowOff>
    </xdr:from>
    <xdr:ext cx="534377" cy="259045"/>
    <xdr:sp macro="" textlink="">
      <xdr:nvSpPr>
        <xdr:cNvPr id="703" name="テキスト ボックス 702"/>
        <xdr:cNvSpPr txBox="1"/>
      </xdr:nvSpPr>
      <xdr:spPr>
        <a:xfrm>
          <a:off x="14325111" y="163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154888</xdr:rowOff>
    </xdr:from>
    <xdr:to>
      <xdr:col>71</xdr:col>
      <xdr:colOff>177800</xdr:colOff>
      <xdr:row>97</xdr:row>
      <xdr:rowOff>157217</xdr:rowOff>
    </xdr:to>
    <xdr:cxnSp macro="">
      <xdr:nvCxnSpPr>
        <xdr:cNvPr id="704" name="直線コネクタ 703"/>
        <xdr:cNvCxnSpPr/>
      </xdr:nvCxnSpPr>
      <xdr:spPr>
        <a:xfrm>
          <a:off x="12814300" y="16785538"/>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7018</xdr:rowOff>
    </xdr:from>
    <xdr:to>
      <xdr:col>72</xdr:col>
      <xdr:colOff>38100</xdr:colOff>
      <xdr:row>97</xdr:row>
      <xdr:rowOff>108618</xdr:rowOff>
    </xdr:to>
    <xdr:sp macro="" textlink="">
      <xdr:nvSpPr>
        <xdr:cNvPr id="705" name="フローチャート: 判断 704"/>
        <xdr:cNvSpPr/>
      </xdr:nvSpPr>
      <xdr:spPr>
        <a:xfrm>
          <a:off x="13652500" y="166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125145</xdr:rowOff>
    </xdr:from>
    <xdr:ext cx="534377" cy="259045"/>
    <xdr:sp macro="" textlink="">
      <xdr:nvSpPr>
        <xdr:cNvPr id="706" name="テキスト ボックス 705"/>
        <xdr:cNvSpPr txBox="1"/>
      </xdr:nvSpPr>
      <xdr:spPr>
        <a:xfrm>
          <a:off x="13436111" y="164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113974</xdr:rowOff>
    </xdr:from>
    <xdr:to>
      <xdr:col>67</xdr:col>
      <xdr:colOff>101600</xdr:colOff>
      <xdr:row>97</xdr:row>
      <xdr:rowOff>44124</xdr:rowOff>
    </xdr:to>
    <xdr:sp macro="" textlink="">
      <xdr:nvSpPr>
        <xdr:cNvPr id="707" name="フローチャート: 判断 706"/>
        <xdr:cNvSpPr/>
      </xdr:nvSpPr>
      <xdr:spPr>
        <a:xfrm>
          <a:off x="12763500" y="1657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60651</xdr:rowOff>
    </xdr:from>
    <xdr:ext cx="534377" cy="259045"/>
    <xdr:sp macro="" textlink="">
      <xdr:nvSpPr>
        <xdr:cNvPr id="708" name="テキスト ボックス 707"/>
        <xdr:cNvSpPr txBox="1"/>
      </xdr:nvSpPr>
      <xdr:spPr>
        <a:xfrm>
          <a:off x="12547111" y="1634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68241</xdr:rowOff>
    </xdr:from>
    <xdr:to>
      <xdr:col>85</xdr:col>
      <xdr:colOff>177800</xdr:colOff>
      <xdr:row>97</xdr:row>
      <xdr:rowOff>169841</xdr:rowOff>
    </xdr:to>
    <xdr:sp macro="" textlink="">
      <xdr:nvSpPr>
        <xdr:cNvPr id="714" name="楕円 713"/>
        <xdr:cNvSpPr/>
      </xdr:nvSpPr>
      <xdr:spPr>
        <a:xfrm>
          <a:off x="16268700" y="166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46668</xdr:rowOff>
    </xdr:from>
    <xdr:ext cx="534377" cy="259045"/>
    <xdr:sp macro="" textlink="">
      <xdr:nvSpPr>
        <xdr:cNvPr id="715" name="公債費該当値テキスト"/>
        <xdr:cNvSpPr txBox="1"/>
      </xdr:nvSpPr>
      <xdr:spPr>
        <a:xfrm>
          <a:off x="16370300" y="166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69183</xdr:rowOff>
    </xdr:from>
    <xdr:to>
      <xdr:col>81</xdr:col>
      <xdr:colOff>101600</xdr:colOff>
      <xdr:row>97</xdr:row>
      <xdr:rowOff>170783</xdr:rowOff>
    </xdr:to>
    <xdr:sp macro="" textlink="">
      <xdr:nvSpPr>
        <xdr:cNvPr id="716" name="楕円 715"/>
        <xdr:cNvSpPr/>
      </xdr:nvSpPr>
      <xdr:spPr>
        <a:xfrm>
          <a:off x="15430500" y="166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161910</xdr:rowOff>
    </xdr:from>
    <xdr:ext cx="534377" cy="259045"/>
    <xdr:sp macro="" textlink="">
      <xdr:nvSpPr>
        <xdr:cNvPr id="717" name="テキスト ボックス 716"/>
        <xdr:cNvSpPr txBox="1"/>
      </xdr:nvSpPr>
      <xdr:spPr>
        <a:xfrm>
          <a:off x="15214111" y="167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82014</xdr:rowOff>
    </xdr:from>
    <xdr:to>
      <xdr:col>76</xdr:col>
      <xdr:colOff>165100</xdr:colOff>
      <xdr:row>98</xdr:row>
      <xdr:rowOff>12164</xdr:rowOff>
    </xdr:to>
    <xdr:sp macro="" textlink="">
      <xdr:nvSpPr>
        <xdr:cNvPr id="718" name="楕円 717"/>
        <xdr:cNvSpPr/>
      </xdr:nvSpPr>
      <xdr:spPr>
        <a:xfrm>
          <a:off x="14541500" y="167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3291</xdr:rowOff>
    </xdr:from>
    <xdr:ext cx="534377" cy="259045"/>
    <xdr:sp macro="" textlink="">
      <xdr:nvSpPr>
        <xdr:cNvPr id="719" name="テキスト ボックス 718"/>
        <xdr:cNvSpPr txBox="1"/>
      </xdr:nvSpPr>
      <xdr:spPr>
        <a:xfrm>
          <a:off x="14325111" y="168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106417</xdr:rowOff>
    </xdr:from>
    <xdr:to>
      <xdr:col>72</xdr:col>
      <xdr:colOff>38100</xdr:colOff>
      <xdr:row>98</xdr:row>
      <xdr:rowOff>36567</xdr:rowOff>
    </xdr:to>
    <xdr:sp macro="" textlink="">
      <xdr:nvSpPr>
        <xdr:cNvPr id="720" name="楕円 719"/>
        <xdr:cNvSpPr/>
      </xdr:nvSpPr>
      <xdr:spPr>
        <a:xfrm>
          <a:off x="13652500" y="1673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27694</xdr:rowOff>
    </xdr:from>
    <xdr:ext cx="534377" cy="259045"/>
    <xdr:sp macro="" textlink="">
      <xdr:nvSpPr>
        <xdr:cNvPr id="721" name="テキスト ボックス 720"/>
        <xdr:cNvSpPr txBox="1"/>
      </xdr:nvSpPr>
      <xdr:spPr>
        <a:xfrm>
          <a:off x="13436111" y="168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104088</xdr:rowOff>
    </xdr:from>
    <xdr:to>
      <xdr:col>67</xdr:col>
      <xdr:colOff>101600</xdr:colOff>
      <xdr:row>98</xdr:row>
      <xdr:rowOff>34238</xdr:rowOff>
    </xdr:to>
    <xdr:sp macro="" textlink="">
      <xdr:nvSpPr>
        <xdr:cNvPr id="722" name="楕円 721"/>
        <xdr:cNvSpPr/>
      </xdr:nvSpPr>
      <xdr:spPr>
        <a:xfrm>
          <a:off x="12763500" y="167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25365</xdr:rowOff>
    </xdr:from>
    <xdr:ext cx="534377" cy="259045"/>
    <xdr:sp macro="" textlink="">
      <xdr:nvSpPr>
        <xdr:cNvPr id="723" name="テキスト ボックス 722"/>
        <xdr:cNvSpPr txBox="1"/>
      </xdr:nvSpPr>
      <xdr:spPr>
        <a:xfrm>
          <a:off x="12547111" y="168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86523</xdr:rowOff>
    </xdr:from>
    <xdr:to>
      <xdr:col>112</xdr:col>
      <xdr:colOff>38100</xdr:colOff>
      <xdr:row>39</xdr:row>
      <xdr:rowOff>16673</xdr:rowOff>
    </xdr:to>
    <xdr:sp macro="" textlink="">
      <xdr:nvSpPr>
        <xdr:cNvPr id="754" name="フローチャート: 判断 753"/>
        <xdr:cNvSpPr/>
      </xdr:nvSpPr>
      <xdr:spPr>
        <a:xfrm>
          <a:off x="21272500" y="660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33200</xdr:rowOff>
    </xdr:from>
    <xdr:ext cx="313932" cy="259045"/>
    <xdr:sp macro="" textlink="">
      <xdr:nvSpPr>
        <xdr:cNvPr id="755" name="テキスト ボックス 754"/>
        <xdr:cNvSpPr txBox="1"/>
      </xdr:nvSpPr>
      <xdr:spPr>
        <a:xfrm>
          <a:off x="21166333" y="6376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86248</xdr:rowOff>
    </xdr:from>
    <xdr:to>
      <xdr:col>107</xdr:col>
      <xdr:colOff>101600</xdr:colOff>
      <xdr:row>39</xdr:row>
      <xdr:rowOff>16398</xdr:rowOff>
    </xdr:to>
    <xdr:sp macro="" textlink="">
      <xdr:nvSpPr>
        <xdr:cNvPr id="757" name="フローチャート: 判断 756"/>
        <xdr:cNvSpPr/>
      </xdr:nvSpPr>
      <xdr:spPr>
        <a:xfrm>
          <a:off x="20383500" y="660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32925</xdr:rowOff>
    </xdr:from>
    <xdr:ext cx="313932" cy="259045"/>
    <xdr:sp macro="" textlink="">
      <xdr:nvSpPr>
        <xdr:cNvPr id="758" name="テキスト ボックス 757"/>
        <xdr:cNvSpPr txBox="1"/>
      </xdr:nvSpPr>
      <xdr:spPr>
        <a:xfrm>
          <a:off x="20277333" y="63765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85654</xdr:rowOff>
    </xdr:from>
    <xdr:to>
      <xdr:col>102</xdr:col>
      <xdr:colOff>165100</xdr:colOff>
      <xdr:row>39</xdr:row>
      <xdr:rowOff>15804</xdr:rowOff>
    </xdr:to>
    <xdr:sp macro="" textlink="">
      <xdr:nvSpPr>
        <xdr:cNvPr id="760" name="フローチャート: 判断 759"/>
        <xdr:cNvSpPr/>
      </xdr:nvSpPr>
      <xdr:spPr>
        <a:xfrm>
          <a:off x="19494500" y="660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32331</xdr:rowOff>
    </xdr:from>
    <xdr:ext cx="313932" cy="259045"/>
    <xdr:sp macro="" textlink="">
      <xdr:nvSpPr>
        <xdr:cNvPr id="761" name="テキスト ボックス 760"/>
        <xdr:cNvSpPr txBox="1"/>
      </xdr:nvSpPr>
      <xdr:spPr>
        <a:xfrm>
          <a:off x="19388333" y="637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81585</xdr:rowOff>
    </xdr:from>
    <xdr:to>
      <xdr:col>98</xdr:col>
      <xdr:colOff>38100</xdr:colOff>
      <xdr:row>39</xdr:row>
      <xdr:rowOff>11735</xdr:rowOff>
    </xdr:to>
    <xdr:sp macro="" textlink="">
      <xdr:nvSpPr>
        <xdr:cNvPr id="762" name="フローチャート: 判断 761"/>
        <xdr:cNvSpPr/>
      </xdr:nvSpPr>
      <xdr:spPr>
        <a:xfrm>
          <a:off x="18605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28262</xdr:rowOff>
    </xdr:from>
    <xdr:ext cx="378565" cy="259045"/>
    <xdr:sp macro="" textlink="">
      <xdr:nvSpPr>
        <xdr:cNvPr id="763" name="テキスト ボックス 762"/>
        <xdr:cNvSpPr txBox="1"/>
      </xdr:nvSpPr>
      <xdr:spPr>
        <a:xfrm>
          <a:off x="18467017" y="637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年度の</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費は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131,261</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円で、</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13,804</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円の増額となっており、</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市制施行による生活保護費や児童扶養手当費の支給が増額の要因となっている。また、総務費は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79,127</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円と前年と比較して　</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7,420</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円の増額となっており、五ケ山ダム水源地域公園等整備工事が主な要因である</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58,751</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5,864</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円の増額となっており、安徳大塚古墳史跡地購入が増額の要因となっている。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今後は、公共施設の老朽化に伴う更新や長寿命化対策等に要する費用が増額となる見込みであり、</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こ</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れまで以上に必要性、緊急性を精査し、健全な財政運営に努め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取崩額よりも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積立額が大きかったためである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。また、実質収支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今後は、大幅な地方税収の伸びが期待できない状況の中、継続して歳出額の抑制を図り健全な財政運営に努める。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一般会計</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については市制施行に係る経費等により黒字額が減額となった一方、</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特別会計は同水準で推移している。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しかしながら、各特別会計</a:t>
          </a: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は今後、市内の高齢化率が高まると黒字額が減額となることが予測される。</a:t>
          </a:r>
          <a:endPar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そのため、</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今後も行政改革を推進し、選択と集中により、健全な財政運営を行っていく必要がある。</a:t>
          </a:r>
          <a:endParaRPr kumimoji="0"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3"/>
      <c r="DK3" s="183"/>
      <c r="DL3" s="183"/>
      <c r="DM3" s="183"/>
      <c r="DN3" s="183"/>
      <c r="DO3" s="183"/>
    </row>
    <row r="4" spans="1:119" ht="18.75" customHeight="1" x14ac:dyDescent="0.15">
      <c r="A4" s="184"/>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18780200</v>
      </c>
      <c r="BO4" s="431"/>
      <c r="BP4" s="431"/>
      <c r="BQ4" s="431"/>
      <c r="BR4" s="431"/>
      <c r="BS4" s="431"/>
      <c r="BT4" s="431"/>
      <c r="BU4" s="432"/>
      <c r="BV4" s="430">
        <v>17461020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v>
      </c>
      <c r="CU4" s="437"/>
      <c r="CV4" s="437"/>
      <c r="CW4" s="437"/>
      <c r="CX4" s="437"/>
      <c r="CY4" s="437"/>
      <c r="CZ4" s="437"/>
      <c r="DA4" s="438"/>
      <c r="DB4" s="436">
        <v>3.5</v>
      </c>
      <c r="DC4" s="437"/>
      <c r="DD4" s="437"/>
      <c r="DE4" s="437"/>
      <c r="DF4" s="437"/>
      <c r="DG4" s="437"/>
      <c r="DH4" s="437"/>
      <c r="DI4" s="438"/>
      <c r="DJ4" s="183"/>
      <c r="DK4" s="183"/>
      <c r="DL4" s="183"/>
      <c r="DM4" s="183"/>
      <c r="DN4" s="183"/>
      <c r="DO4" s="183"/>
    </row>
    <row r="5" spans="1:119" ht="18.75" customHeight="1" x14ac:dyDescent="0.15">
      <c r="A5" s="184"/>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18440634</v>
      </c>
      <c r="BO5" s="468"/>
      <c r="BP5" s="468"/>
      <c r="BQ5" s="468"/>
      <c r="BR5" s="468"/>
      <c r="BS5" s="468"/>
      <c r="BT5" s="468"/>
      <c r="BU5" s="469"/>
      <c r="BV5" s="467">
        <v>16977361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92.7</v>
      </c>
      <c r="CU5" s="465"/>
      <c r="CV5" s="465"/>
      <c r="CW5" s="465"/>
      <c r="CX5" s="465"/>
      <c r="CY5" s="465"/>
      <c r="CZ5" s="465"/>
      <c r="DA5" s="466"/>
      <c r="DB5" s="464">
        <v>90.5</v>
      </c>
      <c r="DC5" s="465"/>
      <c r="DD5" s="465"/>
      <c r="DE5" s="465"/>
      <c r="DF5" s="465"/>
      <c r="DG5" s="465"/>
      <c r="DH5" s="465"/>
      <c r="DI5" s="466"/>
      <c r="DJ5" s="183"/>
      <c r="DK5" s="183"/>
      <c r="DL5" s="183"/>
      <c r="DM5" s="183"/>
      <c r="DN5" s="183"/>
      <c r="DO5" s="183"/>
    </row>
    <row r="6" spans="1:119" ht="18.75" customHeight="1" x14ac:dyDescent="0.15">
      <c r="A6" s="184"/>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339566</v>
      </c>
      <c r="BO6" s="468"/>
      <c r="BP6" s="468"/>
      <c r="BQ6" s="468"/>
      <c r="BR6" s="468"/>
      <c r="BS6" s="468"/>
      <c r="BT6" s="468"/>
      <c r="BU6" s="469"/>
      <c r="BV6" s="467">
        <v>483659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98.5</v>
      </c>
      <c r="CU6" s="505"/>
      <c r="CV6" s="505"/>
      <c r="CW6" s="505"/>
      <c r="CX6" s="505"/>
      <c r="CY6" s="505"/>
      <c r="CZ6" s="505"/>
      <c r="DA6" s="506"/>
      <c r="DB6" s="504">
        <v>95.8</v>
      </c>
      <c r="DC6" s="505"/>
      <c r="DD6" s="505"/>
      <c r="DE6" s="505"/>
      <c r="DF6" s="505"/>
      <c r="DG6" s="505"/>
      <c r="DH6" s="505"/>
      <c r="DI6" s="506"/>
      <c r="DJ6" s="183"/>
      <c r="DK6" s="183"/>
      <c r="DL6" s="183"/>
      <c r="DM6" s="183"/>
      <c r="DN6" s="183"/>
      <c r="DO6" s="183"/>
    </row>
    <row r="7" spans="1:119" ht="18.75" customHeight="1" x14ac:dyDescent="0.15">
      <c r="A7" s="184"/>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228659</v>
      </c>
      <c r="BO7" s="468"/>
      <c r="BP7" s="468"/>
      <c r="BQ7" s="468"/>
      <c r="BR7" s="468"/>
      <c r="BS7" s="468"/>
      <c r="BT7" s="468"/>
      <c r="BU7" s="469"/>
      <c r="BV7" s="467">
        <v>175676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9048805</v>
      </c>
      <c r="CU7" s="468"/>
      <c r="CV7" s="468"/>
      <c r="CW7" s="468"/>
      <c r="CX7" s="468"/>
      <c r="CY7" s="468"/>
      <c r="CZ7" s="468"/>
      <c r="DA7" s="469"/>
      <c r="DB7" s="467">
        <v>8920118</v>
      </c>
      <c r="DC7" s="468"/>
      <c r="DD7" s="468"/>
      <c r="DE7" s="468"/>
      <c r="DF7" s="468"/>
      <c r="DG7" s="468"/>
      <c r="DH7" s="468"/>
      <c r="DI7" s="469"/>
      <c r="DJ7" s="183"/>
      <c r="DK7" s="183"/>
      <c r="DL7" s="183"/>
      <c r="DM7" s="183"/>
      <c r="DN7" s="183"/>
      <c r="DO7" s="183"/>
    </row>
    <row r="8" spans="1:119" ht="18.75" customHeight="1" thickBot="1" x14ac:dyDescent="0.2">
      <c r="A8" s="184"/>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110907</v>
      </c>
      <c r="BO8" s="468"/>
      <c r="BP8" s="468"/>
      <c r="BQ8" s="468"/>
      <c r="BR8" s="468"/>
      <c r="BS8" s="468"/>
      <c r="BT8" s="468"/>
      <c r="BU8" s="469"/>
      <c r="BV8" s="467">
        <v>307983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0.74</v>
      </c>
      <c r="CU8" s="508"/>
      <c r="CV8" s="508"/>
      <c r="CW8" s="508"/>
      <c r="CX8" s="508"/>
      <c r="CY8" s="508"/>
      <c r="CZ8" s="508"/>
      <c r="DA8" s="509"/>
      <c r="DB8" s="507">
        <v>0.72</v>
      </c>
      <c r="DC8" s="508"/>
      <c r="DD8" s="508"/>
      <c r="DE8" s="508"/>
      <c r="DF8" s="508"/>
      <c r="DG8" s="508"/>
      <c r="DH8" s="508"/>
      <c r="DI8" s="509"/>
      <c r="DJ8" s="183"/>
      <c r="DK8" s="183"/>
      <c r="DL8" s="183"/>
      <c r="DM8" s="183"/>
      <c r="DN8" s="183"/>
      <c r="DO8" s="183"/>
    </row>
    <row r="9" spans="1:119" ht="18.75" customHeight="1" thickBot="1" x14ac:dyDescent="0.2">
      <c r="A9" s="184"/>
      <c r="B9" s="461" t="s">
        <v>112</v>
      </c>
      <c r="C9" s="462"/>
      <c r="D9" s="462"/>
      <c r="E9" s="462"/>
      <c r="F9" s="462"/>
      <c r="G9" s="462"/>
      <c r="H9" s="462"/>
      <c r="I9" s="462"/>
      <c r="J9" s="462"/>
      <c r="K9" s="510"/>
      <c r="L9" s="511" t="s">
        <v>113</v>
      </c>
      <c r="M9" s="512"/>
      <c r="N9" s="512"/>
      <c r="O9" s="512"/>
      <c r="P9" s="512"/>
      <c r="Q9" s="513"/>
      <c r="R9" s="514">
        <v>50004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106</v>
      </c>
      <c r="AV9" s="500"/>
      <c r="AW9" s="500"/>
      <c r="AX9" s="500"/>
      <c r="AY9" s="501" t="s">
        <v>116</v>
      </c>
      <c r="AZ9" s="502"/>
      <c r="BA9" s="502"/>
      <c r="BB9" s="502"/>
      <c r="BC9" s="502"/>
      <c r="BD9" s="502"/>
      <c r="BE9" s="502"/>
      <c r="BF9" s="502"/>
      <c r="BG9" s="502"/>
      <c r="BH9" s="502"/>
      <c r="BI9" s="502"/>
      <c r="BJ9" s="502"/>
      <c r="BK9" s="502"/>
      <c r="BL9" s="502"/>
      <c r="BM9" s="503"/>
      <c r="BN9" s="467">
        <v>-197076</v>
      </c>
      <c r="BO9" s="468"/>
      <c r="BP9" s="468"/>
      <c r="BQ9" s="468"/>
      <c r="BR9" s="468"/>
      <c r="BS9" s="468"/>
      <c r="BT9" s="468"/>
      <c r="BU9" s="469"/>
      <c r="BV9" s="467">
        <v>-496272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11.4</v>
      </c>
      <c r="CU9" s="465"/>
      <c r="CV9" s="465"/>
      <c r="CW9" s="465"/>
      <c r="CX9" s="465"/>
      <c r="CY9" s="465"/>
      <c r="CZ9" s="465"/>
      <c r="DA9" s="466"/>
      <c r="DB9" s="464">
        <v>11.3</v>
      </c>
      <c r="DC9" s="465"/>
      <c r="DD9" s="465"/>
      <c r="DE9" s="465"/>
      <c r="DF9" s="465"/>
      <c r="DG9" s="465"/>
      <c r="DH9" s="465"/>
      <c r="DI9" s="466"/>
      <c r="DJ9" s="183"/>
      <c r="DK9" s="183"/>
      <c r="DL9" s="183"/>
      <c r="DM9" s="183"/>
      <c r="DN9" s="183"/>
      <c r="DO9" s="183"/>
    </row>
    <row r="10" spans="1:119" ht="18.75" customHeight="1" thickBot="1" x14ac:dyDescent="0.2">
      <c r="A10" s="184"/>
      <c r="B10" s="461"/>
      <c r="C10" s="462"/>
      <c r="D10" s="462"/>
      <c r="E10" s="462"/>
      <c r="F10" s="462"/>
      <c r="G10" s="462"/>
      <c r="H10" s="462"/>
      <c r="I10" s="462"/>
      <c r="J10" s="462"/>
      <c r="K10" s="510"/>
      <c r="L10" s="517" t="s">
        <v>118</v>
      </c>
      <c r="M10" s="497"/>
      <c r="N10" s="497"/>
      <c r="O10" s="497"/>
      <c r="P10" s="497"/>
      <c r="Q10" s="498"/>
      <c r="R10" s="518">
        <v>49780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169862</v>
      </c>
      <c r="BO10" s="468"/>
      <c r="BP10" s="468"/>
      <c r="BQ10" s="468"/>
      <c r="BR10" s="468"/>
      <c r="BS10" s="468"/>
      <c r="BT10" s="468"/>
      <c r="BU10" s="469"/>
      <c r="BV10" s="467">
        <v>17882</v>
      </c>
      <c r="BW10" s="468"/>
      <c r="BX10" s="468"/>
      <c r="BY10" s="468"/>
      <c r="BZ10" s="468"/>
      <c r="CA10" s="468"/>
      <c r="CB10" s="468"/>
      <c r="CC10" s="469"/>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15880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3"/>
      <c r="DK11" s="183"/>
      <c r="DL11" s="183"/>
      <c r="DM11" s="183"/>
      <c r="DN11" s="183"/>
      <c r="DO11" s="183"/>
    </row>
    <row r="12" spans="1:119" ht="18.75" customHeight="1" x14ac:dyDescent="0.15">
      <c r="A12" s="184"/>
      <c r="B12" s="527" t="s">
        <v>131</v>
      </c>
      <c r="C12" s="528"/>
      <c r="D12" s="528"/>
      <c r="E12" s="528"/>
      <c r="F12" s="528"/>
      <c r="G12" s="528"/>
      <c r="H12" s="528"/>
      <c r="I12" s="528"/>
      <c r="J12" s="528"/>
      <c r="K12" s="529"/>
      <c r="L12" s="536" t="s">
        <v>132</v>
      </c>
      <c r="M12" s="537"/>
      <c r="N12" s="537"/>
      <c r="O12" s="537"/>
      <c r="P12" s="537"/>
      <c r="Q12" s="538"/>
      <c r="R12" s="539">
        <v>50420</v>
      </c>
      <c r="S12" s="540"/>
      <c r="T12" s="540"/>
      <c r="U12" s="540"/>
      <c r="V12" s="541"/>
      <c r="W12" s="542" t="s">
        <v>1</v>
      </c>
      <c r="X12" s="500"/>
      <c r="Y12" s="500"/>
      <c r="Z12" s="500"/>
      <c r="AA12" s="500"/>
      <c r="AB12" s="543"/>
      <c r="AC12" s="499" t="s">
        <v>133</v>
      </c>
      <c r="AD12" s="500"/>
      <c r="AE12" s="500"/>
      <c r="AF12" s="500"/>
      <c r="AG12" s="543"/>
      <c r="AH12" s="499" t="s">
        <v>134</v>
      </c>
      <c r="AI12" s="500"/>
      <c r="AJ12" s="500"/>
      <c r="AK12" s="500"/>
      <c r="AL12" s="544"/>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100000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3"/>
      <c r="DK12" s="183"/>
      <c r="DL12" s="183"/>
      <c r="DM12" s="183"/>
      <c r="DN12" s="183"/>
      <c r="DO12" s="183"/>
    </row>
    <row r="13" spans="1:119" ht="18.75" customHeight="1" x14ac:dyDescent="0.15">
      <c r="A13" s="184"/>
      <c r="B13" s="530"/>
      <c r="C13" s="531"/>
      <c r="D13" s="531"/>
      <c r="E13" s="531"/>
      <c r="F13" s="531"/>
      <c r="G13" s="531"/>
      <c r="H13" s="531"/>
      <c r="I13" s="531"/>
      <c r="J13" s="531"/>
      <c r="K13" s="532"/>
      <c r="L13" s="194"/>
      <c r="M13" s="555" t="s">
        <v>139</v>
      </c>
      <c r="N13" s="556"/>
      <c r="O13" s="556"/>
      <c r="P13" s="556"/>
      <c r="Q13" s="557"/>
      <c r="R13" s="548">
        <v>50155</v>
      </c>
      <c r="S13" s="549"/>
      <c r="T13" s="549"/>
      <c r="U13" s="549"/>
      <c r="V13" s="550"/>
      <c r="W13" s="483" t="s">
        <v>140</v>
      </c>
      <c r="X13" s="484"/>
      <c r="Y13" s="484"/>
      <c r="Z13" s="484"/>
      <c r="AA13" s="484"/>
      <c r="AB13" s="474"/>
      <c r="AC13" s="518">
        <v>388</v>
      </c>
      <c r="AD13" s="519"/>
      <c r="AE13" s="519"/>
      <c r="AF13" s="519"/>
      <c r="AG13" s="558"/>
      <c r="AH13" s="518">
        <v>369</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-127214</v>
      </c>
      <c r="BO13" s="468"/>
      <c r="BP13" s="468"/>
      <c r="BQ13" s="468"/>
      <c r="BR13" s="468"/>
      <c r="BS13" s="468"/>
      <c r="BT13" s="468"/>
      <c r="BU13" s="469"/>
      <c r="BV13" s="467">
        <v>-562510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4.7</v>
      </c>
      <c r="CU13" s="465"/>
      <c r="CV13" s="465"/>
      <c r="CW13" s="465"/>
      <c r="CX13" s="465"/>
      <c r="CY13" s="465"/>
      <c r="CZ13" s="465"/>
      <c r="DA13" s="466"/>
      <c r="DB13" s="464">
        <v>4.0999999999999996</v>
      </c>
      <c r="DC13" s="465"/>
      <c r="DD13" s="465"/>
      <c r="DE13" s="465"/>
      <c r="DF13" s="465"/>
      <c r="DG13" s="465"/>
      <c r="DH13" s="465"/>
      <c r="DI13" s="466"/>
      <c r="DJ13" s="183"/>
      <c r="DK13" s="183"/>
      <c r="DL13" s="183"/>
      <c r="DM13" s="183"/>
      <c r="DN13" s="183"/>
      <c r="DO13" s="183"/>
    </row>
    <row r="14" spans="1:119" ht="18.75" customHeight="1" thickBot="1" x14ac:dyDescent="0.2">
      <c r="A14" s="184"/>
      <c r="B14" s="530"/>
      <c r="C14" s="531"/>
      <c r="D14" s="531"/>
      <c r="E14" s="531"/>
      <c r="F14" s="531"/>
      <c r="G14" s="531"/>
      <c r="H14" s="531"/>
      <c r="I14" s="531"/>
      <c r="J14" s="531"/>
      <c r="K14" s="532"/>
      <c r="L14" s="545" t="s">
        <v>145</v>
      </c>
      <c r="M14" s="546"/>
      <c r="N14" s="546"/>
      <c r="O14" s="546"/>
      <c r="P14" s="546"/>
      <c r="Q14" s="547"/>
      <c r="R14" s="548">
        <v>50341</v>
      </c>
      <c r="S14" s="549"/>
      <c r="T14" s="549"/>
      <c r="U14" s="549"/>
      <c r="V14" s="550"/>
      <c r="W14" s="457"/>
      <c r="X14" s="458"/>
      <c r="Y14" s="458"/>
      <c r="Z14" s="458"/>
      <c r="AA14" s="458"/>
      <c r="AB14" s="447"/>
      <c r="AC14" s="551">
        <v>1.8</v>
      </c>
      <c r="AD14" s="552"/>
      <c r="AE14" s="552"/>
      <c r="AF14" s="552"/>
      <c r="AG14" s="553"/>
      <c r="AH14" s="551">
        <v>1.7</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146</v>
      </c>
      <c r="CE14" s="560"/>
      <c r="CF14" s="560"/>
      <c r="CG14" s="560"/>
      <c r="CH14" s="560"/>
      <c r="CI14" s="560"/>
      <c r="CJ14" s="560"/>
      <c r="CK14" s="560"/>
      <c r="CL14" s="560"/>
      <c r="CM14" s="560"/>
      <c r="CN14" s="560"/>
      <c r="CO14" s="560"/>
      <c r="CP14" s="560"/>
      <c r="CQ14" s="560"/>
      <c r="CR14" s="560"/>
      <c r="CS14" s="561"/>
      <c r="CT14" s="562" t="s">
        <v>138</v>
      </c>
      <c r="CU14" s="563"/>
      <c r="CV14" s="563"/>
      <c r="CW14" s="563"/>
      <c r="CX14" s="563"/>
      <c r="CY14" s="563"/>
      <c r="CZ14" s="563"/>
      <c r="DA14" s="564"/>
      <c r="DB14" s="562" t="s">
        <v>147</v>
      </c>
      <c r="DC14" s="563"/>
      <c r="DD14" s="563"/>
      <c r="DE14" s="563"/>
      <c r="DF14" s="563"/>
      <c r="DG14" s="563"/>
      <c r="DH14" s="563"/>
      <c r="DI14" s="564"/>
      <c r="DJ14" s="183"/>
      <c r="DK14" s="183"/>
      <c r="DL14" s="183"/>
      <c r="DM14" s="183"/>
      <c r="DN14" s="183"/>
      <c r="DO14" s="183"/>
    </row>
    <row r="15" spans="1:119" ht="18.75" customHeight="1" x14ac:dyDescent="0.15">
      <c r="A15" s="184"/>
      <c r="B15" s="530"/>
      <c r="C15" s="531"/>
      <c r="D15" s="531"/>
      <c r="E15" s="531"/>
      <c r="F15" s="531"/>
      <c r="G15" s="531"/>
      <c r="H15" s="531"/>
      <c r="I15" s="531"/>
      <c r="J15" s="531"/>
      <c r="K15" s="532"/>
      <c r="L15" s="194"/>
      <c r="M15" s="555" t="s">
        <v>139</v>
      </c>
      <c r="N15" s="556"/>
      <c r="O15" s="556"/>
      <c r="P15" s="556"/>
      <c r="Q15" s="557"/>
      <c r="R15" s="548">
        <v>50093</v>
      </c>
      <c r="S15" s="549"/>
      <c r="T15" s="549"/>
      <c r="U15" s="549"/>
      <c r="V15" s="550"/>
      <c r="W15" s="483" t="s">
        <v>148</v>
      </c>
      <c r="X15" s="484"/>
      <c r="Y15" s="484"/>
      <c r="Z15" s="484"/>
      <c r="AA15" s="484"/>
      <c r="AB15" s="474"/>
      <c r="AC15" s="518">
        <v>4997</v>
      </c>
      <c r="AD15" s="519"/>
      <c r="AE15" s="519"/>
      <c r="AF15" s="519"/>
      <c r="AG15" s="558"/>
      <c r="AH15" s="518">
        <v>4943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5349620</v>
      </c>
      <c r="BO15" s="431"/>
      <c r="BP15" s="431"/>
      <c r="BQ15" s="431"/>
      <c r="BR15" s="431"/>
      <c r="BS15" s="431"/>
      <c r="BT15" s="431"/>
      <c r="BU15" s="432"/>
      <c r="BV15" s="430">
        <v>5277583</v>
      </c>
      <c r="BW15" s="431"/>
      <c r="BX15" s="431"/>
      <c r="BY15" s="431"/>
      <c r="BZ15" s="431"/>
      <c r="CA15" s="431"/>
      <c r="CB15" s="431"/>
      <c r="CC15" s="432"/>
      <c r="CD15" s="565" t="s">
        <v>150</v>
      </c>
      <c r="CE15" s="566"/>
      <c r="CF15" s="566"/>
      <c r="CG15" s="566"/>
      <c r="CH15" s="566"/>
      <c r="CI15" s="566"/>
      <c r="CJ15" s="566"/>
      <c r="CK15" s="566"/>
      <c r="CL15" s="566"/>
      <c r="CM15" s="566"/>
      <c r="CN15" s="566"/>
      <c r="CO15" s="566"/>
      <c r="CP15" s="566"/>
      <c r="CQ15" s="566"/>
      <c r="CR15" s="566"/>
      <c r="CS15" s="56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0"/>
      <c r="C16" s="531"/>
      <c r="D16" s="531"/>
      <c r="E16" s="531"/>
      <c r="F16" s="531"/>
      <c r="G16" s="531"/>
      <c r="H16" s="531"/>
      <c r="I16" s="531"/>
      <c r="J16" s="531"/>
      <c r="K16" s="532"/>
      <c r="L16" s="545" t="s">
        <v>151</v>
      </c>
      <c r="M16" s="576"/>
      <c r="N16" s="576"/>
      <c r="O16" s="576"/>
      <c r="P16" s="576"/>
      <c r="Q16" s="577"/>
      <c r="R16" s="568" t="s">
        <v>152</v>
      </c>
      <c r="S16" s="569"/>
      <c r="T16" s="569"/>
      <c r="U16" s="569"/>
      <c r="V16" s="570"/>
      <c r="W16" s="457"/>
      <c r="X16" s="458"/>
      <c r="Y16" s="458"/>
      <c r="Z16" s="458"/>
      <c r="AA16" s="458"/>
      <c r="AB16" s="447"/>
      <c r="AC16" s="551">
        <v>22.6</v>
      </c>
      <c r="AD16" s="552"/>
      <c r="AE16" s="552"/>
      <c r="AF16" s="552"/>
      <c r="AG16" s="553"/>
      <c r="AH16" s="551">
        <v>22.3</v>
      </c>
      <c r="AI16" s="552"/>
      <c r="AJ16" s="552"/>
      <c r="AK16" s="552"/>
      <c r="AL16" s="554"/>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7012998</v>
      </c>
      <c r="BO16" s="468"/>
      <c r="BP16" s="468"/>
      <c r="BQ16" s="468"/>
      <c r="BR16" s="468"/>
      <c r="BS16" s="468"/>
      <c r="BT16" s="468"/>
      <c r="BU16" s="469"/>
      <c r="BV16" s="467">
        <v>6959060</v>
      </c>
      <c r="BW16" s="468"/>
      <c r="BX16" s="468"/>
      <c r="BY16" s="468"/>
      <c r="BZ16" s="468"/>
      <c r="CA16" s="468"/>
      <c r="CB16" s="468"/>
      <c r="CC16" s="469"/>
      <c r="CD16" s="198"/>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3"/>
      <c r="DK16" s="183"/>
      <c r="DL16" s="183"/>
      <c r="DM16" s="183"/>
      <c r="DN16" s="183"/>
      <c r="DO16" s="183"/>
    </row>
    <row r="17" spans="1:119" ht="18.75" customHeight="1" thickBot="1" x14ac:dyDescent="0.2">
      <c r="A17" s="184"/>
      <c r="B17" s="533"/>
      <c r="C17" s="534"/>
      <c r="D17" s="534"/>
      <c r="E17" s="534"/>
      <c r="F17" s="534"/>
      <c r="G17" s="534"/>
      <c r="H17" s="534"/>
      <c r="I17" s="534"/>
      <c r="J17" s="534"/>
      <c r="K17" s="535"/>
      <c r="L17" s="199"/>
      <c r="M17" s="571" t="s">
        <v>154</v>
      </c>
      <c r="N17" s="572"/>
      <c r="O17" s="572"/>
      <c r="P17" s="572"/>
      <c r="Q17" s="573"/>
      <c r="R17" s="568" t="s">
        <v>155</v>
      </c>
      <c r="S17" s="569"/>
      <c r="T17" s="569"/>
      <c r="U17" s="569"/>
      <c r="V17" s="570"/>
      <c r="W17" s="483" t="s">
        <v>156</v>
      </c>
      <c r="X17" s="484"/>
      <c r="Y17" s="484"/>
      <c r="Z17" s="484"/>
      <c r="AA17" s="484"/>
      <c r="AB17" s="474"/>
      <c r="AC17" s="518">
        <v>16685</v>
      </c>
      <c r="AD17" s="519"/>
      <c r="AE17" s="519"/>
      <c r="AF17" s="519"/>
      <c r="AG17" s="558"/>
      <c r="AH17" s="518">
        <v>16897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6831677</v>
      </c>
      <c r="BO17" s="468"/>
      <c r="BP17" s="468"/>
      <c r="BQ17" s="468"/>
      <c r="BR17" s="468"/>
      <c r="BS17" s="468"/>
      <c r="BT17" s="468"/>
      <c r="BU17" s="469"/>
      <c r="BV17" s="467">
        <v>6727627</v>
      </c>
      <c r="BW17" s="468"/>
      <c r="BX17" s="468"/>
      <c r="BY17" s="468"/>
      <c r="BZ17" s="468"/>
      <c r="CA17" s="468"/>
      <c r="CB17" s="468"/>
      <c r="CC17" s="469"/>
      <c r="CD17" s="198"/>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3"/>
      <c r="DK17" s="183"/>
      <c r="DL17" s="183"/>
      <c r="DM17" s="183"/>
      <c r="DN17" s="183"/>
      <c r="DO17" s="183"/>
    </row>
    <row r="18" spans="1:119" ht="18.75" customHeight="1" thickBot="1" x14ac:dyDescent="0.2">
      <c r="A18" s="184"/>
      <c r="B18" s="578" t="s">
        <v>158</v>
      </c>
      <c r="C18" s="510"/>
      <c r="D18" s="510"/>
      <c r="E18" s="579"/>
      <c r="F18" s="579"/>
      <c r="G18" s="579"/>
      <c r="H18" s="579"/>
      <c r="I18" s="579"/>
      <c r="J18" s="579"/>
      <c r="K18" s="579"/>
      <c r="L18" s="580">
        <v>74.95</v>
      </c>
      <c r="M18" s="580"/>
      <c r="N18" s="580"/>
      <c r="O18" s="580"/>
      <c r="P18" s="580"/>
      <c r="Q18" s="580"/>
      <c r="R18" s="581"/>
      <c r="S18" s="581"/>
      <c r="T18" s="581"/>
      <c r="U18" s="581"/>
      <c r="V18" s="582"/>
      <c r="W18" s="485"/>
      <c r="X18" s="486"/>
      <c r="Y18" s="486"/>
      <c r="Z18" s="486"/>
      <c r="AA18" s="486"/>
      <c r="AB18" s="477"/>
      <c r="AC18" s="583">
        <v>75.599999999999994</v>
      </c>
      <c r="AD18" s="584"/>
      <c r="AE18" s="584"/>
      <c r="AF18" s="584"/>
      <c r="AG18" s="585"/>
      <c r="AH18" s="583">
        <v>76.099999999999994</v>
      </c>
      <c r="AI18" s="584"/>
      <c r="AJ18" s="584"/>
      <c r="AK18" s="584"/>
      <c r="AL18" s="586"/>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8735521</v>
      </c>
      <c r="BO18" s="468"/>
      <c r="BP18" s="468"/>
      <c r="BQ18" s="468"/>
      <c r="BR18" s="468"/>
      <c r="BS18" s="468"/>
      <c r="BT18" s="468"/>
      <c r="BU18" s="469"/>
      <c r="BV18" s="467">
        <v>8394799</v>
      </c>
      <c r="BW18" s="468"/>
      <c r="BX18" s="468"/>
      <c r="BY18" s="468"/>
      <c r="BZ18" s="468"/>
      <c r="CA18" s="468"/>
      <c r="CB18" s="468"/>
      <c r="CC18" s="469"/>
      <c r="CD18" s="198"/>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3"/>
      <c r="DK18" s="183"/>
      <c r="DL18" s="183"/>
      <c r="DM18" s="183"/>
      <c r="DN18" s="183"/>
      <c r="DO18" s="183"/>
    </row>
    <row r="19" spans="1:119" ht="18.75" customHeight="1" thickBot="1" x14ac:dyDescent="0.2">
      <c r="A19" s="184"/>
      <c r="B19" s="578" t="s">
        <v>160</v>
      </c>
      <c r="C19" s="510"/>
      <c r="D19" s="510"/>
      <c r="E19" s="579"/>
      <c r="F19" s="579"/>
      <c r="G19" s="579"/>
      <c r="H19" s="579"/>
      <c r="I19" s="579"/>
      <c r="J19" s="579"/>
      <c r="K19" s="579"/>
      <c r="L19" s="587">
        <v>667</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11219548</v>
      </c>
      <c r="BO19" s="468"/>
      <c r="BP19" s="468"/>
      <c r="BQ19" s="468"/>
      <c r="BR19" s="468"/>
      <c r="BS19" s="468"/>
      <c r="BT19" s="468"/>
      <c r="BU19" s="469"/>
      <c r="BV19" s="467">
        <v>11330267</v>
      </c>
      <c r="BW19" s="468"/>
      <c r="BX19" s="468"/>
      <c r="BY19" s="468"/>
      <c r="BZ19" s="468"/>
      <c r="CA19" s="468"/>
      <c r="CB19" s="468"/>
      <c r="CC19" s="469"/>
      <c r="CD19" s="198"/>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3"/>
      <c r="DK19" s="183"/>
      <c r="DL19" s="183"/>
      <c r="DM19" s="183"/>
      <c r="DN19" s="183"/>
      <c r="DO19" s="183"/>
    </row>
    <row r="20" spans="1:119" ht="18.75" customHeight="1" thickBot="1" x14ac:dyDescent="0.2">
      <c r="A20" s="184"/>
      <c r="B20" s="578" t="s">
        <v>162</v>
      </c>
      <c r="C20" s="510"/>
      <c r="D20" s="510"/>
      <c r="E20" s="579"/>
      <c r="F20" s="579"/>
      <c r="G20" s="579"/>
      <c r="H20" s="579"/>
      <c r="I20" s="579"/>
      <c r="J20" s="579"/>
      <c r="K20" s="579"/>
      <c r="L20" s="587">
        <v>18291</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8"/>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3"/>
      <c r="DK20" s="183"/>
      <c r="DL20" s="183"/>
      <c r="DM20" s="183"/>
      <c r="DN20" s="183"/>
      <c r="DO20" s="183"/>
    </row>
    <row r="21" spans="1:119" ht="18.75" customHeight="1" x14ac:dyDescent="0.15">
      <c r="A21" s="184"/>
      <c r="B21" s="598" t="s">
        <v>163</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8"/>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3"/>
      <c r="DK21" s="183"/>
      <c r="DL21" s="183"/>
      <c r="DM21" s="183"/>
      <c r="DN21" s="183"/>
      <c r="DO21" s="183"/>
    </row>
    <row r="22" spans="1:119" ht="18.75" customHeight="1" thickBot="1" x14ac:dyDescent="0.2">
      <c r="A22" s="184"/>
      <c r="B22" s="601" t="s">
        <v>164</v>
      </c>
      <c r="C22" s="602"/>
      <c r="D22" s="603"/>
      <c r="E22" s="479" t="s">
        <v>1</v>
      </c>
      <c r="F22" s="484"/>
      <c r="G22" s="484"/>
      <c r="H22" s="484"/>
      <c r="I22" s="484"/>
      <c r="J22" s="484"/>
      <c r="K22" s="474"/>
      <c r="L22" s="479" t="s">
        <v>165</v>
      </c>
      <c r="M22" s="484"/>
      <c r="N22" s="484"/>
      <c r="O22" s="484"/>
      <c r="P22" s="474"/>
      <c r="Q22" s="610" t="s">
        <v>166</v>
      </c>
      <c r="R22" s="611"/>
      <c r="S22" s="611"/>
      <c r="T22" s="611"/>
      <c r="U22" s="611"/>
      <c r="V22" s="612"/>
      <c r="W22" s="616" t="s">
        <v>167</v>
      </c>
      <c r="X22" s="602"/>
      <c r="Y22" s="603"/>
      <c r="Z22" s="479" t="s">
        <v>1</v>
      </c>
      <c r="AA22" s="484"/>
      <c r="AB22" s="484"/>
      <c r="AC22" s="484"/>
      <c r="AD22" s="484"/>
      <c r="AE22" s="484"/>
      <c r="AF22" s="484"/>
      <c r="AG22" s="474"/>
      <c r="AH22" s="629" t="s">
        <v>168</v>
      </c>
      <c r="AI22" s="484"/>
      <c r="AJ22" s="484"/>
      <c r="AK22" s="484"/>
      <c r="AL22" s="474"/>
      <c r="AM22" s="629" t="s">
        <v>169</v>
      </c>
      <c r="AN22" s="630"/>
      <c r="AO22" s="630"/>
      <c r="AP22" s="630"/>
      <c r="AQ22" s="630"/>
      <c r="AR22" s="631"/>
      <c r="AS22" s="610" t="s">
        <v>166</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8"/>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3"/>
      <c r="DK22" s="183"/>
      <c r="DL22" s="183"/>
      <c r="DM22" s="183"/>
      <c r="DN22" s="183"/>
      <c r="DO22" s="183"/>
    </row>
    <row r="23" spans="1:119" ht="18.75" customHeight="1" x14ac:dyDescent="0.15">
      <c r="A23" s="184"/>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170</v>
      </c>
      <c r="AZ23" s="428"/>
      <c r="BA23" s="428"/>
      <c r="BB23" s="428"/>
      <c r="BC23" s="428"/>
      <c r="BD23" s="428"/>
      <c r="BE23" s="428"/>
      <c r="BF23" s="428"/>
      <c r="BG23" s="428"/>
      <c r="BH23" s="428"/>
      <c r="BI23" s="428"/>
      <c r="BJ23" s="428"/>
      <c r="BK23" s="428"/>
      <c r="BL23" s="428"/>
      <c r="BM23" s="429"/>
      <c r="BN23" s="467">
        <v>12025542</v>
      </c>
      <c r="BO23" s="468"/>
      <c r="BP23" s="468"/>
      <c r="BQ23" s="468"/>
      <c r="BR23" s="468"/>
      <c r="BS23" s="468"/>
      <c r="BT23" s="468"/>
      <c r="BU23" s="469"/>
      <c r="BV23" s="467">
        <v>11492127</v>
      </c>
      <c r="BW23" s="468"/>
      <c r="BX23" s="468"/>
      <c r="BY23" s="468"/>
      <c r="BZ23" s="468"/>
      <c r="CA23" s="468"/>
      <c r="CB23" s="468"/>
      <c r="CC23" s="469"/>
      <c r="CD23" s="198"/>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3"/>
      <c r="DK23" s="183"/>
      <c r="DL23" s="183"/>
      <c r="DM23" s="183"/>
      <c r="DN23" s="183"/>
      <c r="DO23" s="183"/>
    </row>
    <row r="24" spans="1:119" ht="18.75" customHeight="1" thickBot="1" x14ac:dyDescent="0.2">
      <c r="A24" s="184"/>
      <c r="B24" s="604"/>
      <c r="C24" s="605"/>
      <c r="D24" s="606"/>
      <c r="E24" s="517" t="s">
        <v>171</v>
      </c>
      <c r="F24" s="497"/>
      <c r="G24" s="497"/>
      <c r="H24" s="497"/>
      <c r="I24" s="497"/>
      <c r="J24" s="497"/>
      <c r="K24" s="498"/>
      <c r="L24" s="518">
        <v>1</v>
      </c>
      <c r="M24" s="519"/>
      <c r="N24" s="519"/>
      <c r="O24" s="519"/>
      <c r="P24" s="558"/>
      <c r="Q24" s="518">
        <v>8480</v>
      </c>
      <c r="R24" s="519"/>
      <c r="S24" s="519"/>
      <c r="T24" s="519"/>
      <c r="U24" s="519"/>
      <c r="V24" s="558"/>
      <c r="W24" s="617"/>
      <c r="X24" s="605"/>
      <c r="Y24" s="606"/>
      <c r="Z24" s="517" t="s">
        <v>172</v>
      </c>
      <c r="AA24" s="497"/>
      <c r="AB24" s="497"/>
      <c r="AC24" s="497"/>
      <c r="AD24" s="497"/>
      <c r="AE24" s="497"/>
      <c r="AF24" s="497"/>
      <c r="AG24" s="498"/>
      <c r="AH24" s="518">
        <v>232</v>
      </c>
      <c r="AI24" s="519"/>
      <c r="AJ24" s="519"/>
      <c r="AK24" s="519"/>
      <c r="AL24" s="558"/>
      <c r="AM24" s="518">
        <v>690896</v>
      </c>
      <c r="AN24" s="519"/>
      <c r="AO24" s="519"/>
      <c r="AP24" s="519"/>
      <c r="AQ24" s="519"/>
      <c r="AR24" s="558"/>
      <c r="AS24" s="518">
        <v>2978</v>
      </c>
      <c r="AT24" s="519"/>
      <c r="AU24" s="519"/>
      <c r="AV24" s="519"/>
      <c r="AW24" s="519"/>
      <c r="AX24" s="520"/>
      <c r="AY24" s="637" t="s">
        <v>173</v>
      </c>
      <c r="AZ24" s="638"/>
      <c r="BA24" s="638"/>
      <c r="BB24" s="638"/>
      <c r="BC24" s="638"/>
      <c r="BD24" s="638"/>
      <c r="BE24" s="638"/>
      <c r="BF24" s="638"/>
      <c r="BG24" s="638"/>
      <c r="BH24" s="638"/>
      <c r="BI24" s="638"/>
      <c r="BJ24" s="638"/>
      <c r="BK24" s="638"/>
      <c r="BL24" s="638"/>
      <c r="BM24" s="639"/>
      <c r="BN24" s="467">
        <v>10210615</v>
      </c>
      <c r="BO24" s="468"/>
      <c r="BP24" s="468"/>
      <c r="BQ24" s="468"/>
      <c r="BR24" s="468"/>
      <c r="BS24" s="468"/>
      <c r="BT24" s="468"/>
      <c r="BU24" s="469"/>
      <c r="BV24" s="467">
        <v>10293128</v>
      </c>
      <c r="BW24" s="468"/>
      <c r="BX24" s="468"/>
      <c r="BY24" s="468"/>
      <c r="BZ24" s="468"/>
      <c r="CA24" s="468"/>
      <c r="CB24" s="468"/>
      <c r="CC24" s="469"/>
      <c r="CD24" s="198"/>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3"/>
      <c r="DK24" s="183"/>
      <c r="DL24" s="183"/>
      <c r="DM24" s="183"/>
      <c r="DN24" s="183"/>
      <c r="DO24" s="183"/>
    </row>
    <row r="25" spans="1:119" s="183" customFormat="1" ht="18.75" customHeight="1" x14ac:dyDescent="0.15">
      <c r="A25" s="184"/>
      <c r="B25" s="604"/>
      <c r="C25" s="605"/>
      <c r="D25" s="606"/>
      <c r="E25" s="517" t="s">
        <v>174</v>
      </c>
      <c r="F25" s="497"/>
      <c r="G25" s="497"/>
      <c r="H25" s="497"/>
      <c r="I25" s="497"/>
      <c r="J25" s="497"/>
      <c r="K25" s="498"/>
      <c r="L25" s="518">
        <v>1</v>
      </c>
      <c r="M25" s="519"/>
      <c r="N25" s="519"/>
      <c r="O25" s="519"/>
      <c r="P25" s="558"/>
      <c r="Q25" s="518">
        <v>6920</v>
      </c>
      <c r="R25" s="519"/>
      <c r="S25" s="519"/>
      <c r="T25" s="519"/>
      <c r="U25" s="519"/>
      <c r="V25" s="558"/>
      <c r="W25" s="617"/>
      <c r="X25" s="605"/>
      <c r="Y25" s="606"/>
      <c r="Z25" s="517" t="s">
        <v>175</v>
      </c>
      <c r="AA25" s="497"/>
      <c r="AB25" s="497"/>
      <c r="AC25" s="497"/>
      <c r="AD25" s="497"/>
      <c r="AE25" s="497"/>
      <c r="AF25" s="497"/>
      <c r="AG25" s="498"/>
      <c r="AH25" s="518" t="s">
        <v>138</v>
      </c>
      <c r="AI25" s="519"/>
      <c r="AJ25" s="519"/>
      <c r="AK25" s="519"/>
      <c r="AL25" s="558"/>
      <c r="AM25" s="518" t="s">
        <v>138</v>
      </c>
      <c r="AN25" s="519"/>
      <c r="AO25" s="519"/>
      <c r="AP25" s="519"/>
      <c r="AQ25" s="519"/>
      <c r="AR25" s="558"/>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4985882</v>
      </c>
      <c r="BO25" s="431"/>
      <c r="BP25" s="431"/>
      <c r="BQ25" s="431"/>
      <c r="BR25" s="431"/>
      <c r="BS25" s="431"/>
      <c r="BT25" s="431"/>
      <c r="BU25" s="432"/>
      <c r="BV25" s="430">
        <v>5297993</v>
      </c>
      <c r="BW25" s="431"/>
      <c r="BX25" s="431"/>
      <c r="BY25" s="431"/>
      <c r="BZ25" s="431"/>
      <c r="CA25" s="431"/>
      <c r="CB25" s="431"/>
      <c r="CC25" s="432"/>
      <c r="CD25" s="198"/>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3" customFormat="1" ht="18.75" customHeight="1" x14ac:dyDescent="0.15">
      <c r="A26" s="184"/>
      <c r="B26" s="604"/>
      <c r="C26" s="605"/>
      <c r="D26" s="606"/>
      <c r="E26" s="517" t="s">
        <v>177</v>
      </c>
      <c r="F26" s="497"/>
      <c r="G26" s="497"/>
      <c r="H26" s="497"/>
      <c r="I26" s="497"/>
      <c r="J26" s="497"/>
      <c r="K26" s="498"/>
      <c r="L26" s="518">
        <v>1</v>
      </c>
      <c r="M26" s="519"/>
      <c r="N26" s="519"/>
      <c r="O26" s="519"/>
      <c r="P26" s="558"/>
      <c r="Q26" s="518">
        <v>6320</v>
      </c>
      <c r="R26" s="519"/>
      <c r="S26" s="519"/>
      <c r="T26" s="519"/>
      <c r="U26" s="519"/>
      <c r="V26" s="558"/>
      <c r="W26" s="617"/>
      <c r="X26" s="605"/>
      <c r="Y26" s="606"/>
      <c r="Z26" s="517" t="s">
        <v>178</v>
      </c>
      <c r="AA26" s="627"/>
      <c r="AB26" s="627"/>
      <c r="AC26" s="627"/>
      <c r="AD26" s="627"/>
      <c r="AE26" s="627"/>
      <c r="AF26" s="627"/>
      <c r="AG26" s="628"/>
      <c r="AH26" s="518">
        <v>8</v>
      </c>
      <c r="AI26" s="519"/>
      <c r="AJ26" s="519"/>
      <c r="AK26" s="519"/>
      <c r="AL26" s="558"/>
      <c r="AM26" s="518">
        <v>27240</v>
      </c>
      <c r="AN26" s="519"/>
      <c r="AO26" s="519"/>
      <c r="AP26" s="519"/>
      <c r="AQ26" s="519"/>
      <c r="AR26" s="558"/>
      <c r="AS26" s="518">
        <v>3405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138</v>
      </c>
      <c r="BW26" s="468"/>
      <c r="BX26" s="468"/>
      <c r="BY26" s="468"/>
      <c r="BZ26" s="468"/>
      <c r="CA26" s="468"/>
      <c r="CB26" s="468"/>
      <c r="CC26" s="469"/>
      <c r="CD26" s="198"/>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4"/>
      <c r="B27" s="604"/>
      <c r="C27" s="605"/>
      <c r="D27" s="606"/>
      <c r="E27" s="517" t="s">
        <v>180</v>
      </c>
      <c r="F27" s="497"/>
      <c r="G27" s="497"/>
      <c r="H27" s="497"/>
      <c r="I27" s="497"/>
      <c r="J27" s="497"/>
      <c r="K27" s="498"/>
      <c r="L27" s="518">
        <v>1</v>
      </c>
      <c r="M27" s="519"/>
      <c r="N27" s="519"/>
      <c r="O27" s="519"/>
      <c r="P27" s="558"/>
      <c r="Q27" s="518">
        <v>3660</v>
      </c>
      <c r="R27" s="519"/>
      <c r="S27" s="519"/>
      <c r="T27" s="519"/>
      <c r="U27" s="519"/>
      <c r="V27" s="558"/>
      <c r="W27" s="617"/>
      <c r="X27" s="605"/>
      <c r="Y27" s="606"/>
      <c r="Z27" s="517" t="s">
        <v>181</v>
      </c>
      <c r="AA27" s="497"/>
      <c r="AB27" s="497"/>
      <c r="AC27" s="497"/>
      <c r="AD27" s="497"/>
      <c r="AE27" s="497"/>
      <c r="AF27" s="497"/>
      <c r="AG27" s="498"/>
      <c r="AH27" s="518">
        <v>17</v>
      </c>
      <c r="AI27" s="519"/>
      <c r="AJ27" s="519"/>
      <c r="AK27" s="519"/>
      <c r="AL27" s="558"/>
      <c r="AM27" s="518">
        <v>53776</v>
      </c>
      <c r="AN27" s="519"/>
      <c r="AO27" s="519"/>
      <c r="AP27" s="519"/>
      <c r="AQ27" s="519"/>
      <c r="AR27" s="558"/>
      <c r="AS27" s="518">
        <v>3163</v>
      </c>
      <c r="AT27" s="519"/>
      <c r="AU27" s="519"/>
      <c r="AV27" s="519"/>
      <c r="AW27" s="519"/>
      <c r="AX27" s="520"/>
      <c r="AY27" s="559" t="s">
        <v>182</v>
      </c>
      <c r="AZ27" s="560"/>
      <c r="BA27" s="560"/>
      <c r="BB27" s="560"/>
      <c r="BC27" s="560"/>
      <c r="BD27" s="560"/>
      <c r="BE27" s="560"/>
      <c r="BF27" s="560"/>
      <c r="BG27" s="560"/>
      <c r="BH27" s="560"/>
      <c r="BI27" s="560"/>
      <c r="BJ27" s="560"/>
      <c r="BK27" s="560"/>
      <c r="BL27" s="560"/>
      <c r="BM27" s="561"/>
      <c r="BN27" s="640" t="s">
        <v>147</v>
      </c>
      <c r="BO27" s="641"/>
      <c r="BP27" s="641"/>
      <c r="BQ27" s="641"/>
      <c r="BR27" s="641"/>
      <c r="BS27" s="641"/>
      <c r="BT27" s="641"/>
      <c r="BU27" s="642"/>
      <c r="BV27" s="640" t="s">
        <v>147</v>
      </c>
      <c r="BW27" s="641"/>
      <c r="BX27" s="641"/>
      <c r="BY27" s="641"/>
      <c r="BZ27" s="641"/>
      <c r="CA27" s="641"/>
      <c r="CB27" s="641"/>
      <c r="CC27" s="642"/>
      <c r="CD27" s="200"/>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3"/>
      <c r="DK27" s="183"/>
      <c r="DL27" s="183"/>
      <c r="DM27" s="183"/>
      <c r="DN27" s="183"/>
      <c r="DO27" s="183"/>
    </row>
    <row r="28" spans="1:119" ht="18.75" customHeight="1" x14ac:dyDescent="0.15">
      <c r="A28" s="184"/>
      <c r="B28" s="604"/>
      <c r="C28" s="605"/>
      <c r="D28" s="606"/>
      <c r="E28" s="517" t="s">
        <v>183</v>
      </c>
      <c r="F28" s="497"/>
      <c r="G28" s="497"/>
      <c r="H28" s="497"/>
      <c r="I28" s="497"/>
      <c r="J28" s="497"/>
      <c r="K28" s="498"/>
      <c r="L28" s="518">
        <v>1</v>
      </c>
      <c r="M28" s="519"/>
      <c r="N28" s="519"/>
      <c r="O28" s="519"/>
      <c r="P28" s="558"/>
      <c r="Q28" s="518">
        <v>3180</v>
      </c>
      <c r="R28" s="519"/>
      <c r="S28" s="519"/>
      <c r="T28" s="519"/>
      <c r="U28" s="519"/>
      <c r="V28" s="558"/>
      <c r="W28" s="617"/>
      <c r="X28" s="605"/>
      <c r="Y28" s="606"/>
      <c r="Z28" s="517" t="s">
        <v>184</v>
      </c>
      <c r="AA28" s="497"/>
      <c r="AB28" s="497"/>
      <c r="AC28" s="497"/>
      <c r="AD28" s="497"/>
      <c r="AE28" s="497"/>
      <c r="AF28" s="497"/>
      <c r="AG28" s="498"/>
      <c r="AH28" s="518" t="s">
        <v>138</v>
      </c>
      <c r="AI28" s="519"/>
      <c r="AJ28" s="519"/>
      <c r="AK28" s="519"/>
      <c r="AL28" s="558"/>
      <c r="AM28" s="518" t="s">
        <v>147</v>
      </c>
      <c r="AN28" s="519"/>
      <c r="AO28" s="519"/>
      <c r="AP28" s="519"/>
      <c r="AQ28" s="519"/>
      <c r="AR28" s="558"/>
      <c r="AS28" s="518" t="s">
        <v>138</v>
      </c>
      <c r="AT28" s="519"/>
      <c r="AU28" s="519"/>
      <c r="AV28" s="519"/>
      <c r="AW28" s="519"/>
      <c r="AX28" s="520"/>
      <c r="AY28" s="643" t="s">
        <v>185</v>
      </c>
      <c r="AZ28" s="644"/>
      <c r="BA28" s="644"/>
      <c r="BB28" s="645"/>
      <c r="BC28" s="427" t="s">
        <v>48</v>
      </c>
      <c r="BD28" s="428"/>
      <c r="BE28" s="428"/>
      <c r="BF28" s="428"/>
      <c r="BG28" s="428"/>
      <c r="BH28" s="428"/>
      <c r="BI28" s="428"/>
      <c r="BJ28" s="428"/>
      <c r="BK28" s="428"/>
      <c r="BL28" s="428"/>
      <c r="BM28" s="429"/>
      <c r="BN28" s="430">
        <v>1645840</v>
      </c>
      <c r="BO28" s="431"/>
      <c r="BP28" s="431"/>
      <c r="BQ28" s="431"/>
      <c r="BR28" s="431"/>
      <c r="BS28" s="431"/>
      <c r="BT28" s="431"/>
      <c r="BU28" s="432"/>
      <c r="BV28" s="430">
        <v>1575978</v>
      </c>
      <c r="BW28" s="431"/>
      <c r="BX28" s="431"/>
      <c r="BY28" s="431"/>
      <c r="BZ28" s="431"/>
      <c r="CA28" s="431"/>
      <c r="CB28" s="431"/>
      <c r="CC28" s="432"/>
      <c r="CD28" s="198"/>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3"/>
      <c r="DK28" s="183"/>
      <c r="DL28" s="183"/>
      <c r="DM28" s="183"/>
      <c r="DN28" s="183"/>
      <c r="DO28" s="183"/>
    </row>
    <row r="29" spans="1:119" ht="18.75" customHeight="1" x14ac:dyDescent="0.15">
      <c r="A29" s="184"/>
      <c r="B29" s="604"/>
      <c r="C29" s="605"/>
      <c r="D29" s="606"/>
      <c r="E29" s="517" t="s">
        <v>186</v>
      </c>
      <c r="F29" s="497"/>
      <c r="G29" s="497"/>
      <c r="H29" s="497"/>
      <c r="I29" s="497"/>
      <c r="J29" s="497"/>
      <c r="K29" s="498"/>
      <c r="L29" s="518">
        <v>15</v>
      </c>
      <c r="M29" s="519"/>
      <c r="N29" s="519"/>
      <c r="O29" s="519"/>
      <c r="P29" s="558"/>
      <c r="Q29" s="518">
        <v>3000</v>
      </c>
      <c r="R29" s="519"/>
      <c r="S29" s="519"/>
      <c r="T29" s="519"/>
      <c r="U29" s="519"/>
      <c r="V29" s="558"/>
      <c r="W29" s="618"/>
      <c r="X29" s="619"/>
      <c r="Y29" s="620"/>
      <c r="Z29" s="517" t="s">
        <v>187</v>
      </c>
      <c r="AA29" s="497"/>
      <c r="AB29" s="497"/>
      <c r="AC29" s="497"/>
      <c r="AD29" s="497"/>
      <c r="AE29" s="497"/>
      <c r="AF29" s="497"/>
      <c r="AG29" s="498"/>
      <c r="AH29" s="518">
        <v>249</v>
      </c>
      <c r="AI29" s="519"/>
      <c r="AJ29" s="519"/>
      <c r="AK29" s="519"/>
      <c r="AL29" s="558"/>
      <c r="AM29" s="518">
        <v>744672</v>
      </c>
      <c r="AN29" s="519"/>
      <c r="AO29" s="519"/>
      <c r="AP29" s="519"/>
      <c r="AQ29" s="519"/>
      <c r="AR29" s="558"/>
      <c r="AS29" s="518">
        <v>2991</v>
      </c>
      <c r="AT29" s="519"/>
      <c r="AU29" s="519"/>
      <c r="AV29" s="519"/>
      <c r="AW29" s="519"/>
      <c r="AX29" s="520"/>
      <c r="AY29" s="646"/>
      <c r="AZ29" s="647"/>
      <c r="BA29" s="647"/>
      <c r="BB29" s="648"/>
      <c r="BC29" s="501" t="s">
        <v>188</v>
      </c>
      <c r="BD29" s="502"/>
      <c r="BE29" s="502"/>
      <c r="BF29" s="502"/>
      <c r="BG29" s="502"/>
      <c r="BH29" s="502"/>
      <c r="BI29" s="502"/>
      <c r="BJ29" s="502"/>
      <c r="BK29" s="502"/>
      <c r="BL29" s="502"/>
      <c r="BM29" s="503"/>
      <c r="BN29" s="467">
        <v>1693818</v>
      </c>
      <c r="BO29" s="468"/>
      <c r="BP29" s="468"/>
      <c r="BQ29" s="468"/>
      <c r="BR29" s="468"/>
      <c r="BS29" s="468"/>
      <c r="BT29" s="468"/>
      <c r="BU29" s="469"/>
      <c r="BV29" s="467">
        <v>1880431</v>
      </c>
      <c r="BW29" s="468"/>
      <c r="BX29" s="468"/>
      <c r="BY29" s="468"/>
      <c r="BZ29" s="468"/>
      <c r="CA29" s="468"/>
      <c r="CB29" s="468"/>
      <c r="CC29" s="469"/>
      <c r="CD29" s="200"/>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3"/>
      <c r="DK29" s="183"/>
      <c r="DL29" s="183"/>
      <c r="DM29" s="183"/>
      <c r="DN29" s="183"/>
      <c r="DO29" s="183"/>
    </row>
    <row r="30" spans="1:119" ht="18.75" customHeight="1" thickBot="1" x14ac:dyDescent="0.2">
      <c r="A30" s="184"/>
      <c r="B30" s="607"/>
      <c r="C30" s="608"/>
      <c r="D30" s="609"/>
      <c r="E30" s="521"/>
      <c r="F30" s="522"/>
      <c r="G30" s="522"/>
      <c r="H30" s="522"/>
      <c r="I30" s="522"/>
      <c r="J30" s="522"/>
      <c r="K30" s="523"/>
      <c r="L30" s="621"/>
      <c r="M30" s="622"/>
      <c r="N30" s="622"/>
      <c r="O30" s="622"/>
      <c r="P30" s="623"/>
      <c r="Q30" s="621"/>
      <c r="R30" s="622"/>
      <c r="S30" s="622"/>
      <c r="T30" s="622"/>
      <c r="U30" s="622"/>
      <c r="V30" s="623"/>
      <c r="W30" s="624" t="s">
        <v>189</v>
      </c>
      <c r="X30" s="625"/>
      <c r="Y30" s="625"/>
      <c r="Z30" s="625"/>
      <c r="AA30" s="625"/>
      <c r="AB30" s="625"/>
      <c r="AC30" s="625"/>
      <c r="AD30" s="625"/>
      <c r="AE30" s="625"/>
      <c r="AF30" s="625"/>
      <c r="AG30" s="626"/>
      <c r="AH30" s="583">
        <v>101.4</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5246887</v>
      </c>
      <c r="BO30" s="641"/>
      <c r="BP30" s="641"/>
      <c r="BQ30" s="641"/>
      <c r="BR30" s="641"/>
      <c r="BS30" s="641"/>
      <c r="BT30" s="641"/>
      <c r="BU30" s="642"/>
      <c r="BV30" s="640">
        <v>6472448</v>
      </c>
      <c r="BW30" s="641"/>
      <c r="BX30" s="641"/>
      <c r="BY30" s="641"/>
      <c r="BZ30" s="641"/>
      <c r="CA30" s="641"/>
      <c r="CB30" s="641"/>
      <c r="CC30" s="64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1" t="s">
        <v>196</v>
      </c>
      <c r="D33" s="491"/>
      <c r="E33" s="456" t="s">
        <v>197</v>
      </c>
      <c r="F33" s="456"/>
      <c r="G33" s="456"/>
      <c r="H33" s="456"/>
      <c r="I33" s="456"/>
      <c r="J33" s="456"/>
      <c r="K33" s="456"/>
      <c r="L33" s="456"/>
      <c r="M33" s="456"/>
      <c r="N33" s="456"/>
      <c r="O33" s="456"/>
      <c r="P33" s="456"/>
      <c r="Q33" s="456"/>
      <c r="R33" s="456"/>
      <c r="S33" s="456"/>
      <c r="T33" s="213"/>
      <c r="U33" s="491" t="s">
        <v>196</v>
      </c>
      <c r="V33" s="491"/>
      <c r="W33" s="456" t="s">
        <v>197</v>
      </c>
      <c r="X33" s="456"/>
      <c r="Y33" s="456"/>
      <c r="Z33" s="456"/>
      <c r="AA33" s="456"/>
      <c r="AB33" s="456"/>
      <c r="AC33" s="456"/>
      <c r="AD33" s="456"/>
      <c r="AE33" s="456"/>
      <c r="AF33" s="456"/>
      <c r="AG33" s="456"/>
      <c r="AH33" s="456"/>
      <c r="AI33" s="456"/>
      <c r="AJ33" s="456"/>
      <c r="AK33" s="456"/>
      <c r="AL33" s="213"/>
      <c r="AM33" s="491" t="s">
        <v>196</v>
      </c>
      <c r="AN33" s="491"/>
      <c r="AO33" s="456" t="s">
        <v>197</v>
      </c>
      <c r="AP33" s="456"/>
      <c r="AQ33" s="456"/>
      <c r="AR33" s="456"/>
      <c r="AS33" s="456"/>
      <c r="AT33" s="456"/>
      <c r="AU33" s="456"/>
      <c r="AV33" s="456"/>
      <c r="AW33" s="456"/>
      <c r="AX33" s="456"/>
      <c r="AY33" s="456"/>
      <c r="AZ33" s="456"/>
      <c r="BA33" s="456"/>
      <c r="BB33" s="456"/>
      <c r="BC33" s="456"/>
      <c r="BD33" s="214"/>
      <c r="BE33" s="456" t="s">
        <v>198</v>
      </c>
      <c r="BF33" s="456"/>
      <c r="BG33" s="456" t="s">
        <v>199</v>
      </c>
      <c r="BH33" s="456"/>
      <c r="BI33" s="456"/>
      <c r="BJ33" s="456"/>
      <c r="BK33" s="456"/>
      <c r="BL33" s="456"/>
      <c r="BM33" s="456"/>
      <c r="BN33" s="456"/>
      <c r="BO33" s="456"/>
      <c r="BP33" s="456"/>
      <c r="BQ33" s="456"/>
      <c r="BR33" s="456"/>
      <c r="BS33" s="456"/>
      <c r="BT33" s="456"/>
      <c r="BU33" s="456"/>
      <c r="BV33" s="214"/>
      <c r="BW33" s="491" t="s">
        <v>198</v>
      </c>
      <c r="BX33" s="491"/>
      <c r="BY33" s="456" t="s">
        <v>200</v>
      </c>
      <c r="BZ33" s="456"/>
      <c r="CA33" s="456"/>
      <c r="CB33" s="456"/>
      <c r="CC33" s="456"/>
      <c r="CD33" s="456"/>
      <c r="CE33" s="456"/>
      <c r="CF33" s="456"/>
      <c r="CG33" s="456"/>
      <c r="CH33" s="456"/>
      <c r="CI33" s="456"/>
      <c r="CJ33" s="456"/>
      <c r="CK33" s="456"/>
      <c r="CL33" s="456"/>
      <c r="CM33" s="456"/>
      <c r="CN33" s="213"/>
      <c r="CO33" s="491" t="s">
        <v>196</v>
      </c>
      <c r="CP33" s="491"/>
      <c r="CQ33" s="456" t="s">
        <v>201</v>
      </c>
      <c r="CR33" s="456"/>
      <c r="CS33" s="456"/>
      <c r="CT33" s="456"/>
      <c r="CU33" s="456"/>
      <c r="CV33" s="456"/>
      <c r="CW33" s="456"/>
      <c r="CX33" s="456"/>
      <c r="CY33" s="456"/>
      <c r="CZ33" s="456"/>
      <c r="DA33" s="456"/>
      <c r="DB33" s="456"/>
      <c r="DC33" s="456"/>
      <c r="DD33" s="456"/>
      <c r="DE33" s="456"/>
      <c r="DF33" s="213"/>
      <c r="DG33" s="652" t="s">
        <v>202</v>
      </c>
      <c r="DH33" s="652"/>
      <c r="DI33" s="215"/>
      <c r="DJ33" s="183"/>
      <c r="DK33" s="183"/>
      <c r="DL33" s="183"/>
      <c r="DM33" s="183"/>
      <c r="DN33" s="183"/>
      <c r="DO33" s="183"/>
    </row>
    <row r="34" spans="1:119" ht="32.25" customHeight="1" x14ac:dyDescent="0.15">
      <c r="A34" s="184"/>
      <c r="B34" s="210"/>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1"/>
      <c r="U34" s="653">
        <f>IF(W34="","",MAX(C34:D43)+1)</f>
        <v>3</v>
      </c>
      <c r="V34" s="653"/>
      <c r="W34" s="654" t="str">
        <f>IF('各会計、関係団体の財政状況及び健全化判断比率'!B28="","",'各会計、関係団体の財政状況及び健全化判断比率'!B28)</f>
        <v>国民健康保険事業特別会計</v>
      </c>
      <c r="X34" s="654"/>
      <c r="Y34" s="654"/>
      <c r="Z34" s="654"/>
      <c r="AA34" s="654"/>
      <c r="AB34" s="654"/>
      <c r="AC34" s="654"/>
      <c r="AD34" s="654"/>
      <c r="AE34" s="654"/>
      <c r="AF34" s="654"/>
      <c r="AG34" s="654"/>
      <c r="AH34" s="654"/>
      <c r="AI34" s="654"/>
      <c r="AJ34" s="654"/>
      <c r="AK34" s="654"/>
      <c r="AL34" s="211"/>
      <c r="AM34" s="653">
        <f>IF(AO34="","",MAX(C34:D43,U34:V43)+1)</f>
        <v>8</v>
      </c>
      <c r="AN34" s="653"/>
      <c r="AO34" s="654" t="str">
        <f>IF('各会計、関係団体の財政状況及び健全化判断比率'!B33="","",'各会計、関係団体の財政状況及び健全化判断比率'!B33)</f>
        <v>那珂川市下水道事業会計</v>
      </c>
      <c r="AP34" s="654"/>
      <c r="AQ34" s="654"/>
      <c r="AR34" s="654"/>
      <c r="AS34" s="654"/>
      <c r="AT34" s="654"/>
      <c r="AU34" s="654"/>
      <c r="AV34" s="654"/>
      <c r="AW34" s="654"/>
      <c r="AX34" s="654"/>
      <c r="AY34" s="654"/>
      <c r="AZ34" s="654"/>
      <c r="BA34" s="654"/>
      <c r="BB34" s="654"/>
      <c r="BC34" s="654"/>
      <c r="BD34" s="211"/>
      <c r="BE34" s="653" t="str">
        <f>IF(BG34="","",MAX(C34:D43,U34:V43,AM34:AN43)+1)</f>
        <v/>
      </c>
      <c r="BF34" s="653"/>
      <c r="BG34" s="654"/>
      <c r="BH34" s="654"/>
      <c r="BI34" s="654"/>
      <c r="BJ34" s="654"/>
      <c r="BK34" s="654"/>
      <c r="BL34" s="654"/>
      <c r="BM34" s="654"/>
      <c r="BN34" s="654"/>
      <c r="BO34" s="654"/>
      <c r="BP34" s="654"/>
      <c r="BQ34" s="654"/>
      <c r="BR34" s="654"/>
      <c r="BS34" s="654"/>
      <c r="BT34" s="654"/>
      <c r="BU34" s="654"/>
      <c r="BV34" s="211"/>
      <c r="BW34" s="653">
        <f>IF(BY34="","",MAX(C34:D43,U34:V43,AM34:AN43,BE34:BF43)+1)</f>
        <v>9</v>
      </c>
      <c r="BX34" s="653"/>
      <c r="BY34" s="654" t="str">
        <f>IF('各会計、関係団体の財政状況及び健全化判断比率'!B68="","",'各会計、関係団体の財政状況及び健全化判断比率'!B68)</f>
        <v>福岡県市町村消防団員等公務災害補償組合</v>
      </c>
      <c r="BZ34" s="654"/>
      <c r="CA34" s="654"/>
      <c r="CB34" s="654"/>
      <c r="CC34" s="654"/>
      <c r="CD34" s="654"/>
      <c r="CE34" s="654"/>
      <c r="CF34" s="654"/>
      <c r="CG34" s="654"/>
      <c r="CH34" s="654"/>
      <c r="CI34" s="654"/>
      <c r="CJ34" s="654"/>
      <c r="CK34" s="654"/>
      <c r="CL34" s="654"/>
      <c r="CM34" s="654"/>
      <c r="CN34" s="211"/>
      <c r="CO34" s="653">
        <f>IF(CQ34="","",MAX(C34:D43,U34:V43,AM34:AN43,BE34:BF43,BW34:BX43)+1)</f>
        <v>19</v>
      </c>
      <c r="CP34" s="653"/>
      <c r="CQ34" s="654" t="str">
        <f>IF('各会計、関係団体の財政状況及び健全化判断比率'!BS7="","",'各会計、関係団体の財政状況及び健全化判断比率'!BS7)</f>
        <v>那珂川市教育文化振興財団</v>
      </c>
      <c r="CR34" s="654"/>
      <c r="CS34" s="654"/>
      <c r="CT34" s="654"/>
      <c r="CU34" s="654"/>
      <c r="CV34" s="654"/>
      <c r="CW34" s="654"/>
      <c r="CX34" s="654"/>
      <c r="CY34" s="654"/>
      <c r="CZ34" s="654"/>
      <c r="DA34" s="654"/>
      <c r="DB34" s="654"/>
      <c r="DC34" s="654"/>
      <c r="DD34" s="654"/>
      <c r="DE34" s="654"/>
      <c r="DF34" s="208"/>
      <c r="DG34" s="655" t="str">
        <f>IF('各会計、関係団体の財政状況及び健全化判断比率'!BR7="","",'各会計、関係団体の財政状況及び健全化判断比率'!BR7)</f>
        <v/>
      </c>
      <c r="DH34" s="655"/>
      <c r="DI34" s="215"/>
      <c r="DJ34" s="183"/>
      <c r="DK34" s="183"/>
      <c r="DL34" s="183"/>
      <c r="DM34" s="183"/>
      <c r="DN34" s="183"/>
      <c r="DO34" s="183"/>
    </row>
    <row r="35" spans="1:119" ht="32.25" customHeight="1" x14ac:dyDescent="0.15">
      <c r="A35" s="184"/>
      <c r="B35" s="210"/>
      <c r="C35" s="653">
        <f>IF(E35="","",C34+1)</f>
        <v>2</v>
      </c>
      <c r="D35" s="653"/>
      <c r="E35" s="654" t="str">
        <f>IF('各会計、関係団体の財政状況及び健全化判断比率'!B8="","",'各会計、関係団体の財政状況及び健全化判断比率'!B8)</f>
        <v>公共用地先行取得事業特別会計</v>
      </c>
      <c r="F35" s="654"/>
      <c r="G35" s="654"/>
      <c r="H35" s="654"/>
      <c r="I35" s="654"/>
      <c r="J35" s="654"/>
      <c r="K35" s="654"/>
      <c r="L35" s="654"/>
      <c r="M35" s="654"/>
      <c r="N35" s="654"/>
      <c r="O35" s="654"/>
      <c r="P35" s="654"/>
      <c r="Q35" s="654"/>
      <c r="R35" s="654"/>
      <c r="S35" s="654"/>
      <c r="T35" s="211"/>
      <c r="U35" s="653">
        <f>IF(W35="","",U34+1)</f>
        <v>4</v>
      </c>
      <c r="V35" s="653"/>
      <c r="W35" s="654" t="str">
        <f>IF('各会計、関係団体の財政状況及び健全化判断比率'!B29="","",'各会計、関係団体の財政状況及び健全化判断比率'!B29)</f>
        <v>介護保険事業特別会計（保険事業勘定）</v>
      </c>
      <c r="X35" s="654"/>
      <c r="Y35" s="654"/>
      <c r="Z35" s="654"/>
      <c r="AA35" s="654"/>
      <c r="AB35" s="654"/>
      <c r="AC35" s="654"/>
      <c r="AD35" s="654"/>
      <c r="AE35" s="654"/>
      <c r="AF35" s="654"/>
      <c r="AG35" s="654"/>
      <c r="AH35" s="654"/>
      <c r="AI35" s="654"/>
      <c r="AJ35" s="654"/>
      <c r="AK35" s="654"/>
      <c r="AL35" s="211"/>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1"/>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1"/>
      <c r="BW35" s="653">
        <f t="shared" ref="BW35:BW43" si="2">IF(BY35="","",BW34+1)</f>
        <v>10</v>
      </c>
      <c r="BX35" s="653"/>
      <c r="BY35" s="654" t="str">
        <f>IF('各会計、関係団体の財政状況及び健全化判断比率'!B69="","",'各会計、関係団体の財政状況及び健全化判断比率'!B69)</f>
        <v>福岡県自治会館管理組合</v>
      </c>
      <c r="BZ35" s="654"/>
      <c r="CA35" s="654"/>
      <c r="CB35" s="654"/>
      <c r="CC35" s="654"/>
      <c r="CD35" s="654"/>
      <c r="CE35" s="654"/>
      <c r="CF35" s="654"/>
      <c r="CG35" s="654"/>
      <c r="CH35" s="654"/>
      <c r="CI35" s="654"/>
      <c r="CJ35" s="654"/>
      <c r="CK35" s="654"/>
      <c r="CL35" s="654"/>
      <c r="CM35" s="654"/>
      <c r="CN35" s="211"/>
      <c r="CO35" s="653">
        <f t="shared" ref="CO35:CO43" si="3">IF(CQ35="","",CO34+1)</f>
        <v>20</v>
      </c>
      <c r="CP35" s="653"/>
      <c r="CQ35" s="654" t="str">
        <f>IF('各会計、関係団体の財政状況及び健全化判断比率'!BS8="","",'各会計、関係団体の財政状況及び健全化判断比率'!BS8)</f>
        <v>那珂川市土地開発公社</v>
      </c>
      <c r="CR35" s="654"/>
      <c r="CS35" s="654"/>
      <c r="CT35" s="654"/>
      <c r="CU35" s="654"/>
      <c r="CV35" s="654"/>
      <c r="CW35" s="654"/>
      <c r="CX35" s="654"/>
      <c r="CY35" s="654"/>
      <c r="CZ35" s="654"/>
      <c r="DA35" s="654"/>
      <c r="DB35" s="654"/>
      <c r="DC35" s="654"/>
      <c r="DD35" s="654"/>
      <c r="DE35" s="654"/>
      <c r="DF35" s="208"/>
      <c r="DG35" s="655" t="str">
        <f>IF('各会計、関係団体の財政状況及び健全化判断比率'!BR8="","",'各会計、関係団体の財政状況及び健全化判断比率'!BR8)</f>
        <v/>
      </c>
      <c r="DH35" s="655"/>
      <c r="DI35" s="215"/>
      <c r="DJ35" s="183"/>
      <c r="DK35" s="183"/>
      <c r="DL35" s="183"/>
      <c r="DM35" s="183"/>
      <c r="DN35" s="183"/>
      <c r="DO35" s="183"/>
    </row>
    <row r="36" spans="1:119" ht="32.25" customHeight="1" x14ac:dyDescent="0.15">
      <c r="A36" s="184"/>
      <c r="B36" s="210"/>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1"/>
      <c r="U36" s="653">
        <f t="shared" ref="U36:U43" si="4">IF(W36="","",U35+1)</f>
        <v>5</v>
      </c>
      <c r="V36" s="653"/>
      <c r="W36" s="654" t="str">
        <f>IF('各会計、関係団体の財政状況及び健全化判断比率'!B30="","",'各会計、関係団体の財政状況及び健全化判断比率'!B30)</f>
        <v>筑紫地区介護認定審査会事業特別会計</v>
      </c>
      <c r="X36" s="654"/>
      <c r="Y36" s="654"/>
      <c r="Z36" s="654"/>
      <c r="AA36" s="654"/>
      <c r="AB36" s="654"/>
      <c r="AC36" s="654"/>
      <c r="AD36" s="654"/>
      <c r="AE36" s="654"/>
      <c r="AF36" s="654"/>
      <c r="AG36" s="654"/>
      <c r="AH36" s="654"/>
      <c r="AI36" s="654"/>
      <c r="AJ36" s="654"/>
      <c r="AK36" s="654"/>
      <c r="AL36" s="211"/>
      <c r="AM36" s="653" t="str">
        <f t="shared" si="0"/>
        <v/>
      </c>
      <c r="AN36" s="653"/>
      <c r="AO36" s="654"/>
      <c r="AP36" s="654"/>
      <c r="AQ36" s="654"/>
      <c r="AR36" s="654"/>
      <c r="AS36" s="654"/>
      <c r="AT36" s="654"/>
      <c r="AU36" s="654"/>
      <c r="AV36" s="654"/>
      <c r="AW36" s="654"/>
      <c r="AX36" s="654"/>
      <c r="AY36" s="654"/>
      <c r="AZ36" s="654"/>
      <c r="BA36" s="654"/>
      <c r="BB36" s="654"/>
      <c r="BC36" s="654"/>
      <c r="BD36" s="211"/>
      <c r="BE36" s="653" t="str">
        <f t="shared" si="1"/>
        <v/>
      </c>
      <c r="BF36" s="653"/>
      <c r="BG36" s="654"/>
      <c r="BH36" s="654"/>
      <c r="BI36" s="654"/>
      <c r="BJ36" s="654"/>
      <c r="BK36" s="654"/>
      <c r="BL36" s="654"/>
      <c r="BM36" s="654"/>
      <c r="BN36" s="654"/>
      <c r="BO36" s="654"/>
      <c r="BP36" s="654"/>
      <c r="BQ36" s="654"/>
      <c r="BR36" s="654"/>
      <c r="BS36" s="654"/>
      <c r="BT36" s="654"/>
      <c r="BU36" s="654"/>
      <c r="BV36" s="211"/>
      <c r="BW36" s="653">
        <f t="shared" si="2"/>
        <v>11</v>
      </c>
      <c r="BX36" s="653"/>
      <c r="BY36" s="654" t="str">
        <f>IF('各会計、関係団体の財政状況及び健全化判断比率'!B70="","",'各会計、関係団体の財政状況及び健全化判断比率'!B70)</f>
        <v>筑紫自治振興組合（一般会計）</v>
      </c>
      <c r="BZ36" s="654"/>
      <c r="CA36" s="654"/>
      <c r="CB36" s="654"/>
      <c r="CC36" s="654"/>
      <c r="CD36" s="654"/>
      <c r="CE36" s="654"/>
      <c r="CF36" s="654"/>
      <c r="CG36" s="654"/>
      <c r="CH36" s="654"/>
      <c r="CI36" s="654"/>
      <c r="CJ36" s="654"/>
      <c r="CK36" s="654"/>
      <c r="CL36" s="654"/>
      <c r="CM36" s="654"/>
      <c r="CN36" s="211"/>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8"/>
      <c r="DG36" s="655" t="str">
        <f>IF('各会計、関係団体の財政状況及び健全化判断比率'!BR9="","",'各会計、関係団体の財政状況及び健全化判断比率'!BR9)</f>
        <v/>
      </c>
      <c r="DH36" s="655"/>
      <c r="DI36" s="215"/>
      <c r="DJ36" s="183"/>
      <c r="DK36" s="183"/>
      <c r="DL36" s="183"/>
      <c r="DM36" s="183"/>
      <c r="DN36" s="183"/>
      <c r="DO36" s="183"/>
    </row>
    <row r="37" spans="1:119" ht="32.25" customHeight="1" x14ac:dyDescent="0.15">
      <c r="A37" s="184"/>
      <c r="B37" s="210"/>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1"/>
      <c r="U37" s="653">
        <f t="shared" si="4"/>
        <v>6</v>
      </c>
      <c r="V37" s="653"/>
      <c r="W37" s="654" t="str">
        <f>IF('各会計、関係団体の財政状況及び健全化判断比率'!B31="","",'各会計、関係団体の財政状況及び健全化判断比率'!B31)</f>
        <v>後期高齢者医療特別会計</v>
      </c>
      <c r="X37" s="654"/>
      <c r="Y37" s="654"/>
      <c r="Z37" s="654"/>
      <c r="AA37" s="654"/>
      <c r="AB37" s="654"/>
      <c r="AC37" s="654"/>
      <c r="AD37" s="654"/>
      <c r="AE37" s="654"/>
      <c r="AF37" s="654"/>
      <c r="AG37" s="654"/>
      <c r="AH37" s="654"/>
      <c r="AI37" s="654"/>
      <c r="AJ37" s="654"/>
      <c r="AK37" s="654"/>
      <c r="AL37" s="211"/>
      <c r="AM37" s="653" t="str">
        <f t="shared" si="0"/>
        <v/>
      </c>
      <c r="AN37" s="653"/>
      <c r="AO37" s="654"/>
      <c r="AP37" s="654"/>
      <c r="AQ37" s="654"/>
      <c r="AR37" s="654"/>
      <c r="AS37" s="654"/>
      <c r="AT37" s="654"/>
      <c r="AU37" s="654"/>
      <c r="AV37" s="654"/>
      <c r="AW37" s="654"/>
      <c r="AX37" s="654"/>
      <c r="AY37" s="654"/>
      <c r="AZ37" s="654"/>
      <c r="BA37" s="654"/>
      <c r="BB37" s="654"/>
      <c r="BC37" s="654"/>
      <c r="BD37" s="211"/>
      <c r="BE37" s="653" t="str">
        <f t="shared" si="1"/>
        <v/>
      </c>
      <c r="BF37" s="653"/>
      <c r="BG37" s="654"/>
      <c r="BH37" s="654"/>
      <c r="BI37" s="654"/>
      <c r="BJ37" s="654"/>
      <c r="BK37" s="654"/>
      <c r="BL37" s="654"/>
      <c r="BM37" s="654"/>
      <c r="BN37" s="654"/>
      <c r="BO37" s="654"/>
      <c r="BP37" s="654"/>
      <c r="BQ37" s="654"/>
      <c r="BR37" s="654"/>
      <c r="BS37" s="654"/>
      <c r="BT37" s="654"/>
      <c r="BU37" s="654"/>
      <c r="BV37" s="211"/>
      <c r="BW37" s="653">
        <f t="shared" si="2"/>
        <v>12</v>
      </c>
      <c r="BX37" s="653"/>
      <c r="BY37" s="654" t="str">
        <f>IF('各会計、関係団体の財政状況及び健全化判断比率'!B71="","",'各会計、関係団体の財政状況及び健全化判断比率'!B71)</f>
        <v>筑紫自治振興組合（筑紫公平委員会特別会計）</v>
      </c>
      <c r="BZ37" s="654"/>
      <c r="CA37" s="654"/>
      <c r="CB37" s="654"/>
      <c r="CC37" s="654"/>
      <c r="CD37" s="654"/>
      <c r="CE37" s="654"/>
      <c r="CF37" s="654"/>
      <c r="CG37" s="654"/>
      <c r="CH37" s="654"/>
      <c r="CI37" s="654"/>
      <c r="CJ37" s="654"/>
      <c r="CK37" s="654"/>
      <c r="CL37" s="654"/>
      <c r="CM37" s="654"/>
      <c r="CN37" s="211"/>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8"/>
      <c r="DG37" s="655" t="str">
        <f>IF('各会計、関係団体の財政状況及び健全化判断比率'!BR10="","",'各会計、関係団体の財政状況及び健全化判断比率'!BR10)</f>
        <v/>
      </c>
      <c r="DH37" s="655"/>
      <c r="DI37" s="215"/>
      <c r="DJ37" s="183"/>
      <c r="DK37" s="183"/>
      <c r="DL37" s="183"/>
      <c r="DM37" s="183"/>
      <c r="DN37" s="183"/>
      <c r="DO37" s="183"/>
    </row>
    <row r="38" spans="1:119" ht="32.25" customHeight="1" x14ac:dyDescent="0.15">
      <c r="A38" s="184"/>
      <c r="B38" s="210"/>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1"/>
      <c r="U38" s="653">
        <f t="shared" si="4"/>
        <v>7</v>
      </c>
      <c r="V38" s="653"/>
      <c r="W38" s="654" t="str">
        <f>IF('各会計、関係団体の財政状況及び健全化判断比率'!B32="","",'各会計、関係団体の財政状況及び健全化判断比率'!B32)</f>
        <v>筑紫地区障害支援区分等審査会事業特別会計</v>
      </c>
      <c r="X38" s="654"/>
      <c r="Y38" s="654"/>
      <c r="Z38" s="654"/>
      <c r="AA38" s="654"/>
      <c r="AB38" s="654"/>
      <c r="AC38" s="654"/>
      <c r="AD38" s="654"/>
      <c r="AE38" s="654"/>
      <c r="AF38" s="654"/>
      <c r="AG38" s="654"/>
      <c r="AH38" s="654"/>
      <c r="AI38" s="654"/>
      <c r="AJ38" s="654"/>
      <c r="AK38" s="654"/>
      <c r="AL38" s="211"/>
      <c r="AM38" s="653" t="str">
        <f t="shared" si="0"/>
        <v/>
      </c>
      <c r="AN38" s="653"/>
      <c r="AO38" s="654"/>
      <c r="AP38" s="654"/>
      <c r="AQ38" s="654"/>
      <c r="AR38" s="654"/>
      <c r="AS38" s="654"/>
      <c r="AT38" s="654"/>
      <c r="AU38" s="654"/>
      <c r="AV38" s="654"/>
      <c r="AW38" s="654"/>
      <c r="AX38" s="654"/>
      <c r="AY38" s="654"/>
      <c r="AZ38" s="654"/>
      <c r="BA38" s="654"/>
      <c r="BB38" s="654"/>
      <c r="BC38" s="654"/>
      <c r="BD38" s="211"/>
      <c r="BE38" s="653" t="str">
        <f t="shared" si="1"/>
        <v/>
      </c>
      <c r="BF38" s="653"/>
      <c r="BG38" s="654"/>
      <c r="BH38" s="654"/>
      <c r="BI38" s="654"/>
      <c r="BJ38" s="654"/>
      <c r="BK38" s="654"/>
      <c r="BL38" s="654"/>
      <c r="BM38" s="654"/>
      <c r="BN38" s="654"/>
      <c r="BO38" s="654"/>
      <c r="BP38" s="654"/>
      <c r="BQ38" s="654"/>
      <c r="BR38" s="654"/>
      <c r="BS38" s="654"/>
      <c r="BT38" s="654"/>
      <c r="BU38" s="654"/>
      <c r="BV38" s="211"/>
      <c r="BW38" s="653">
        <f t="shared" si="2"/>
        <v>13</v>
      </c>
      <c r="BX38" s="653"/>
      <c r="BY38" s="654" t="str">
        <f>IF('各会計、関係団体の財政状況及び健全化判断比率'!B72="","",'各会計、関係団体の財政状況及び健全化判断比率'!B72)</f>
        <v>春日・大野城・那珂川消防組合</v>
      </c>
      <c r="BZ38" s="654"/>
      <c r="CA38" s="654"/>
      <c r="CB38" s="654"/>
      <c r="CC38" s="654"/>
      <c r="CD38" s="654"/>
      <c r="CE38" s="654"/>
      <c r="CF38" s="654"/>
      <c r="CG38" s="654"/>
      <c r="CH38" s="654"/>
      <c r="CI38" s="654"/>
      <c r="CJ38" s="654"/>
      <c r="CK38" s="654"/>
      <c r="CL38" s="654"/>
      <c r="CM38" s="654"/>
      <c r="CN38" s="211"/>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8"/>
      <c r="DG38" s="655" t="str">
        <f>IF('各会計、関係団体の財政状況及び健全化判断比率'!BR11="","",'各会計、関係団体の財政状況及び健全化判断比率'!BR11)</f>
        <v/>
      </c>
      <c r="DH38" s="655"/>
      <c r="DI38" s="215"/>
      <c r="DJ38" s="183"/>
      <c r="DK38" s="183"/>
      <c r="DL38" s="183"/>
      <c r="DM38" s="183"/>
      <c r="DN38" s="183"/>
      <c r="DO38" s="183"/>
    </row>
    <row r="39" spans="1:119" ht="32.25" customHeight="1" x14ac:dyDescent="0.15">
      <c r="A39" s="184"/>
      <c r="B39" s="210"/>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1"/>
      <c r="U39" s="653" t="str">
        <f t="shared" si="4"/>
        <v/>
      </c>
      <c r="V39" s="653"/>
      <c r="W39" s="654"/>
      <c r="X39" s="654"/>
      <c r="Y39" s="654"/>
      <c r="Z39" s="654"/>
      <c r="AA39" s="654"/>
      <c r="AB39" s="654"/>
      <c r="AC39" s="654"/>
      <c r="AD39" s="654"/>
      <c r="AE39" s="654"/>
      <c r="AF39" s="654"/>
      <c r="AG39" s="654"/>
      <c r="AH39" s="654"/>
      <c r="AI39" s="654"/>
      <c r="AJ39" s="654"/>
      <c r="AK39" s="654"/>
      <c r="AL39" s="211"/>
      <c r="AM39" s="653" t="str">
        <f t="shared" si="0"/>
        <v/>
      </c>
      <c r="AN39" s="653"/>
      <c r="AO39" s="654"/>
      <c r="AP39" s="654"/>
      <c r="AQ39" s="654"/>
      <c r="AR39" s="654"/>
      <c r="AS39" s="654"/>
      <c r="AT39" s="654"/>
      <c r="AU39" s="654"/>
      <c r="AV39" s="654"/>
      <c r="AW39" s="654"/>
      <c r="AX39" s="654"/>
      <c r="AY39" s="654"/>
      <c r="AZ39" s="654"/>
      <c r="BA39" s="654"/>
      <c r="BB39" s="654"/>
      <c r="BC39" s="654"/>
      <c r="BD39" s="211"/>
      <c r="BE39" s="653" t="str">
        <f t="shared" si="1"/>
        <v/>
      </c>
      <c r="BF39" s="653"/>
      <c r="BG39" s="654"/>
      <c r="BH39" s="654"/>
      <c r="BI39" s="654"/>
      <c r="BJ39" s="654"/>
      <c r="BK39" s="654"/>
      <c r="BL39" s="654"/>
      <c r="BM39" s="654"/>
      <c r="BN39" s="654"/>
      <c r="BO39" s="654"/>
      <c r="BP39" s="654"/>
      <c r="BQ39" s="654"/>
      <c r="BR39" s="654"/>
      <c r="BS39" s="654"/>
      <c r="BT39" s="654"/>
      <c r="BU39" s="654"/>
      <c r="BV39" s="211"/>
      <c r="BW39" s="653">
        <f t="shared" si="2"/>
        <v>14</v>
      </c>
      <c r="BX39" s="653"/>
      <c r="BY39" s="654" t="str">
        <f>IF('各会計、関係団体の財政状況及び健全化判断比率'!B73="","",'各会計、関係団体の財政状況及び健全化判断比率'!B73)</f>
        <v>福岡県自治振興組合（一般会計）</v>
      </c>
      <c r="BZ39" s="654"/>
      <c r="CA39" s="654"/>
      <c r="CB39" s="654"/>
      <c r="CC39" s="654"/>
      <c r="CD39" s="654"/>
      <c r="CE39" s="654"/>
      <c r="CF39" s="654"/>
      <c r="CG39" s="654"/>
      <c r="CH39" s="654"/>
      <c r="CI39" s="654"/>
      <c r="CJ39" s="654"/>
      <c r="CK39" s="654"/>
      <c r="CL39" s="654"/>
      <c r="CM39" s="654"/>
      <c r="CN39" s="211"/>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8"/>
      <c r="DG39" s="655" t="str">
        <f>IF('各会計、関係団体の財政状況及び健全化判断比率'!BR12="","",'各会計、関係団体の財政状況及び健全化判断比率'!BR12)</f>
        <v/>
      </c>
      <c r="DH39" s="655"/>
      <c r="DI39" s="215"/>
      <c r="DJ39" s="183"/>
      <c r="DK39" s="183"/>
      <c r="DL39" s="183"/>
      <c r="DM39" s="183"/>
      <c r="DN39" s="183"/>
      <c r="DO39" s="183"/>
    </row>
    <row r="40" spans="1:119" ht="32.25" customHeight="1" x14ac:dyDescent="0.15">
      <c r="A40" s="184"/>
      <c r="B40" s="210"/>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1"/>
      <c r="U40" s="653" t="str">
        <f t="shared" si="4"/>
        <v/>
      </c>
      <c r="V40" s="653"/>
      <c r="W40" s="654"/>
      <c r="X40" s="654"/>
      <c r="Y40" s="654"/>
      <c r="Z40" s="654"/>
      <c r="AA40" s="654"/>
      <c r="AB40" s="654"/>
      <c r="AC40" s="654"/>
      <c r="AD40" s="654"/>
      <c r="AE40" s="654"/>
      <c r="AF40" s="654"/>
      <c r="AG40" s="654"/>
      <c r="AH40" s="654"/>
      <c r="AI40" s="654"/>
      <c r="AJ40" s="654"/>
      <c r="AK40" s="654"/>
      <c r="AL40" s="211"/>
      <c r="AM40" s="653" t="str">
        <f t="shared" si="0"/>
        <v/>
      </c>
      <c r="AN40" s="653"/>
      <c r="AO40" s="654"/>
      <c r="AP40" s="654"/>
      <c r="AQ40" s="654"/>
      <c r="AR40" s="654"/>
      <c r="AS40" s="654"/>
      <c r="AT40" s="654"/>
      <c r="AU40" s="654"/>
      <c r="AV40" s="654"/>
      <c r="AW40" s="654"/>
      <c r="AX40" s="654"/>
      <c r="AY40" s="654"/>
      <c r="AZ40" s="654"/>
      <c r="BA40" s="654"/>
      <c r="BB40" s="654"/>
      <c r="BC40" s="654"/>
      <c r="BD40" s="211"/>
      <c r="BE40" s="653" t="str">
        <f t="shared" si="1"/>
        <v/>
      </c>
      <c r="BF40" s="653"/>
      <c r="BG40" s="654"/>
      <c r="BH40" s="654"/>
      <c r="BI40" s="654"/>
      <c r="BJ40" s="654"/>
      <c r="BK40" s="654"/>
      <c r="BL40" s="654"/>
      <c r="BM40" s="654"/>
      <c r="BN40" s="654"/>
      <c r="BO40" s="654"/>
      <c r="BP40" s="654"/>
      <c r="BQ40" s="654"/>
      <c r="BR40" s="654"/>
      <c r="BS40" s="654"/>
      <c r="BT40" s="654"/>
      <c r="BU40" s="654"/>
      <c r="BV40" s="211"/>
      <c r="BW40" s="653">
        <f t="shared" si="2"/>
        <v>15</v>
      </c>
      <c r="BX40" s="653"/>
      <c r="BY40" s="654" t="str">
        <f>IF('各会計、関係団体の財政状況及び健全化判断比率'!B74="","",'各会計、関係団体の財政状況及び健全化判断比率'!B74)</f>
        <v>福岡県自治振興組合（公文書館事業特別会計）</v>
      </c>
      <c r="BZ40" s="654"/>
      <c r="CA40" s="654"/>
      <c r="CB40" s="654"/>
      <c r="CC40" s="654"/>
      <c r="CD40" s="654"/>
      <c r="CE40" s="654"/>
      <c r="CF40" s="654"/>
      <c r="CG40" s="654"/>
      <c r="CH40" s="654"/>
      <c r="CI40" s="654"/>
      <c r="CJ40" s="654"/>
      <c r="CK40" s="654"/>
      <c r="CL40" s="654"/>
      <c r="CM40" s="654"/>
      <c r="CN40" s="211"/>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8"/>
      <c r="DG40" s="655" t="str">
        <f>IF('各会計、関係団体の財政状況及び健全化判断比率'!BR13="","",'各会計、関係団体の財政状況及び健全化判断比率'!BR13)</f>
        <v/>
      </c>
      <c r="DH40" s="655"/>
      <c r="DI40" s="215"/>
      <c r="DJ40" s="183"/>
      <c r="DK40" s="183"/>
      <c r="DL40" s="183"/>
      <c r="DM40" s="183"/>
      <c r="DN40" s="183"/>
      <c r="DO40" s="183"/>
    </row>
    <row r="41" spans="1:119" ht="32.25" customHeight="1" x14ac:dyDescent="0.15">
      <c r="A41" s="184"/>
      <c r="B41" s="210"/>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1"/>
      <c r="U41" s="653" t="str">
        <f t="shared" si="4"/>
        <v/>
      </c>
      <c r="V41" s="653"/>
      <c r="W41" s="654"/>
      <c r="X41" s="654"/>
      <c r="Y41" s="654"/>
      <c r="Z41" s="654"/>
      <c r="AA41" s="654"/>
      <c r="AB41" s="654"/>
      <c r="AC41" s="654"/>
      <c r="AD41" s="654"/>
      <c r="AE41" s="654"/>
      <c r="AF41" s="654"/>
      <c r="AG41" s="654"/>
      <c r="AH41" s="654"/>
      <c r="AI41" s="654"/>
      <c r="AJ41" s="654"/>
      <c r="AK41" s="654"/>
      <c r="AL41" s="211"/>
      <c r="AM41" s="653" t="str">
        <f t="shared" si="0"/>
        <v/>
      </c>
      <c r="AN41" s="653"/>
      <c r="AO41" s="654"/>
      <c r="AP41" s="654"/>
      <c r="AQ41" s="654"/>
      <c r="AR41" s="654"/>
      <c r="AS41" s="654"/>
      <c r="AT41" s="654"/>
      <c r="AU41" s="654"/>
      <c r="AV41" s="654"/>
      <c r="AW41" s="654"/>
      <c r="AX41" s="654"/>
      <c r="AY41" s="654"/>
      <c r="AZ41" s="654"/>
      <c r="BA41" s="654"/>
      <c r="BB41" s="654"/>
      <c r="BC41" s="654"/>
      <c r="BD41" s="211"/>
      <c r="BE41" s="653" t="str">
        <f t="shared" si="1"/>
        <v/>
      </c>
      <c r="BF41" s="653"/>
      <c r="BG41" s="654"/>
      <c r="BH41" s="654"/>
      <c r="BI41" s="654"/>
      <c r="BJ41" s="654"/>
      <c r="BK41" s="654"/>
      <c r="BL41" s="654"/>
      <c r="BM41" s="654"/>
      <c r="BN41" s="654"/>
      <c r="BO41" s="654"/>
      <c r="BP41" s="654"/>
      <c r="BQ41" s="654"/>
      <c r="BR41" s="654"/>
      <c r="BS41" s="654"/>
      <c r="BT41" s="654"/>
      <c r="BU41" s="654"/>
      <c r="BV41" s="211"/>
      <c r="BW41" s="653">
        <f t="shared" si="2"/>
        <v>16</v>
      </c>
      <c r="BX41" s="653"/>
      <c r="BY41" s="654" t="str">
        <f>IF('各会計、関係団体の財政状況及び健全化判断比率'!B75="","",'各会計、関係団体の財政状況及び健全化判断比率'!B75)</f>
        <v>福岡都市圏広域行政事業組合（一般会計）</v>
      </c>
      <c r="BZ41" s="654"/>
      <c r="CA41" s="654"/>
      <c r="CB41" s="654"/>
      <c r="CC41" s="654"/>
      <c r="CD41" s="654"/>
      <c r="CE41" s="654"/>
      <c r="CF41" s="654"/>
      <c r="CG41" s="654"/>
      <c r="CH41" s="654"/>
      <c r="CI41" s="654"/>
      <c r="CJ41" s="654"/>
      <c r="CK41" s="654"/>
      <c r="CL41" s="654"/>
      <c r="CM41" s="654"/>
      <c r="CN41" s="211"/>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8"/>
      <c r="DG41" s="655" t="str">
        <f>IF('各会計、関係団体の財政状況及び健全化判断比率'!BR14="","",'各会計、関係団体の財政状況及び健全化判断比率'!BR14)</f>
        <v/>
      </c>
      <c r="DH41" s="655"/>
      <c r="DI41" s="215"/>
      <c r="DJ41" s="183"/>
      <c r="DK41" s="183"/>
      <c r="DL41" s="183"/>
      <c r="DM41" s="183"/>
      <c r="DN41" s="183"/>
      <c r="DO41" s="183"/>
    </row>
    <row r="42" spans="1:119" ht="32.25" customHeight="1" x14ac:dyDescent="0.15">
      <c r="A42" s="183"/>
      <c r="B42" s="210"/>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1"/>
      <c r="U42" s="653" t="str">
        <f t="shared" si="4"/>
        <v/>
      </c>
      <c r="V42" s="653"/>
      <c r="W42" s="654"/>
      <c r="X42" s="654"/>
      <c r="Y42" s="654"/>
      <c r="Z42" s="654"/>
      <c r="AA42" s="654"/>
      <c r="AB42" s="654"/>
      <c r="AC42" s="654"/>
      <c r="AD42" s="654"/>
      <c r="AE42" s="654"/>
      <c r="AF42" s="654"/>
      <c r="AG42" s="654"/>
      <c r="AH42" s="654"/>
      <c r="AI42" s="654"/>
      <c r="AJ42" s="654"/>
      <c r="AK42" s="654"/>
      <c r="AL42" s="211"/>
      <c r="AM42" s="653" t="str">
        <f t="shared" si="0"/>
        <v/>
      </c>
      <c r="AN42" s="653"/>
      <c r="AO42" s="654"/>
      <c r="AP42" s="654"/>
      <c r="AQ42" s="654"/>
      <c r="AR42" s="654"/>
      <c r="AS42" s="654"/>
      <c r="AT42" s="654"/>
      <c r="AU42" s="654"/>
      <c r="AV42" s="654"/>
      <c r="AW42" s="654"/>
      <c r="AX42" s="654"/>
      <c r="AY42" s="654"/>
      <c r="AZ42" s="654"/>
      <c r="BA42" s="654"/>
      <c r="BB42" s="654"/>
      <c r="BC42" s="654"/>
      <c r="BD42" s="211"/>
      <c r="BE42" s="653" t="str">
        <f t="shared" si="1"/>
        <v/>
      </c>
      <c r="BF42" s="653"/>
      <c r="BG42" s="654"/>
      <c r="BH42" s="654"/>
      <c r="BI42" s="654"/>
      <c r="BJ42" s="654"/>
      <c r="BK42" s="654"/>
      <c r="BL42" s="654"/>
      <c r="BM42" s="654"/>
      <c r="BN42" s="654"/>
      <c r="BO42" s="654"/>
      <c r="BP42" s="654"/>
      <c r="BQ42" s="654"/>
      <c r="BR42" s="654"/>
      <c r="BS42" s="654"/>
      <c r="BT42" s="654"/>
      <c r="BU42" s="654"/>
      <c r="BV42" s="211"/>
      <c r="BW42" s="653">
        <f t="shared" si="2"/>
        <v>17</v>
      </c>
      <c r="BX42" s="653"/>
      <c r="BY42" s="654" t="str">
        <f>IF('各会計、関係団体の財政状況及び健全化判断比率'!B76="","",'各会計、関係団体の財政状況及び健全化判断比率'!B76)</f>
        <v>福岡都市圏広域行政事業組合（流域連携事業特別会計）</v>
      </c>
      <c r="BZ42" s="654"/>
      <c r="CA42" s="654"/>
      <c r="CB42" s="654"/>
      <c r="CC42" s="654"/>
      <c r="CD42" s="654"/>
      <c r="CE42" s="654"/>
      <c r="CF42" s="654"/>
      <c r="CG42" s="654"/>
      <c r="CH42" s="654"/>
      <c r="CI42" s="654"/>
      <c r="CJ42" s="654"/>
      <c r="CK42" s="654"/>
      <c r="CL42" s="654"/>
      <c r="CM42" s="654"/>
      <c r="CN42" s="211"/>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8"/>
      <c r="DG42" s="655" t="str">
        <f>IF('各会計、関係団体の財政状況及び健全化判断比率'!BR15="","",'各会計、関係団体の財政状況及び健全化判断比率'!BR15)</f>
        <v/>
      </c>
      <c r="DH42" s="655"/>
      <c r="DI42" s="215"/>
      <c r="DJ42" s="183"/>
      <c r="DK42" s="183"/>
      <c r="DL42" s="183"/>
      <c r="DM42" s="183"/>
      <c r="DN42" s="183"/>
      <c r="DO42" s="183"/>
    </row>
    <row r="43" spans="1:119" ht="32.25" customHeight="1" x14ac:dyDescent="0.15">
      <c r="A43" s="183"/>
      <c r="B43" s="210"/>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1"/>
      <c r="U43" s="653" t="str">
        <f t="shared" si="4"/>
        <v/>
      </c>
      <c r="V43" s="653"/>
      <c r="W43" s="654"/>
      <c r="X43" s="654"/>
      <c r="Y43" s="654"/>
      <c r="Z43" s="654"/>
      <c r="AA43" s="654"/>
      <c r="AB43" s="654"/>
      <c r="AC43" s="654"/>
      <c r="AD43" s="654"/>
      <c r="AE43" s="654"/>
      <c r="AF43" s="654"/>
      <c r="AG43" s="654"/>
      <c r="AH43" s="654"/>
      <c r="AI43" s="654"/>
      <c r="AJ43" s="654"/>
      <c r="AK43" s="654"/>
      <c r="AL43" s="211"/>
      <c r="AM43" s="653" t="str">
        <f t="shared" si="0"/>
        <v/>
      </c>
      <c r="AN43" s="653"/>
      <c r="AO43" s="654"/>
      <c r="AP43" s="654"/>
      <c r="AQ43" s="654"/>
      <c r="AR43" s="654"/>
      <c r="AS43" s="654"/>
      <c r="AT43" s="654"/>
      <c r="AU43" s="654"/>
      <c r="AV43" s="654"/>
      <c r="AW43" s="654"/>
      <c r="AX43" s="654"/>
      <c r="AY43" s="654"/>
      <c r="AZ43" s="654"/>
      <c r="BA43" s="654"/>
      <c r="BB43" s="654"/>
      <c r="BC43" s="654"/>
      <c r="BD43" s="211"/>
      <c r="BE43" s="653" t="str">
        <f t="shared" si="1"/>
        <v/>
      </c>
      <c r="BF43" s="653"/>
      <c r="BG43" s="654"/>
      <c r="BH43" s="654"/>
      <c r="BI43" s="654"/>
      <c r="BJ43" s="654"/>
      <c r="BK43" s="654"/>
      <c r="BL43" s="654"/>
      <c r="BM43" s="654"/>
      <c r="BN43" s="654"/>
      <c r="BO43" s="654"/>
      <c r="BP43" s="654"/>
      <c r="BQ43" s="654"/>
      <c r="BR43" s="654"/>
      <c r="BS43" s="654"/>
      <c r="BT43" s="654"/>
      <c r="BU43" s="654"/>
      <c r="BV43" s="211"/>
      <c r="BW43" s="653">
        <f t="shared" si="2"/>
        <v>18</v>
      </c>
      <c r="BX43" s="653"/>
      <c r="BY43" s="654" t="str">
        <f>IF('各会計、関係団体の財政状況及び健全化判断比率'!B77="","",'各会計、関係団体の財政状況及び健全化判断比率'!B77)</f>
        <v>福岡都市圏広域行政事業組合（競艇事業特別会計）</v>
      </c>
      <c r="BZ43" s="654"/>
      <c r="CA43" s="654"/>
      <c r="CB43" s="654"/>
      <c r="CC43" s="654"/>
      <c r="CD43" s="654"/>
      <c r="CE43" s="654"/>
      <c r="CF43" s="654"/>
      <c r="CG43" s="654"/>
      <c r="CH43" s="654"/>
      <c r="CI43" s="654"/>
      <c r="CJ43" s="654"/>
      <c r="CK43" s="654"/>
      <c r="CL43" s="654"/>
      <c r="CM43" s="654"/>
      <c r="CN43" s="211"/>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8"/>
      <c r="DG43" s="655" t="str">
        <f>IF('各会計、関係団体の財政状況及び健全化判断比率'!BR16="","",'各会計、関係団体の財政状況及び健全化判断比率'!BR16)</f>
        <v/>
      </c>
      <c r="DH43" s="655"/>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203</v>
      </c>
      <c r="C46" s="183"/>
      <c r="D46" s="183"/>
      <c r="E46" s="183" t="s">
        <v>204</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205</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206</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207</v>
      </c>
    </row>
    <row r="50" spans="5:5" x14ac:dyDescent="0.15">
      <c r="E50" s="185" t="s">
        <v>208</v>
      </c>
    </row>
    <row r="51" spans="5:5" x14ac:dyDescent="0.15">
      <c r="E51" s="185" t="s">
        <v>209</v>
      </c>
    </row>
    <row r="52" spans="5:5" x14ac:dyDescent="0.15">
      <c r="E52" s="185"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mlz8/uRYri46ev549e/dTY0lkh3gP5+wzyjmgs8xTl/UOUqxZ1i8GxJUlEKEe+mi5yfKFg6Nkz3SZgcNlTcJw==" saltValue="/GxQoE3wBE9qdm+pqewx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5" t="s">
        <v>550</v>
      </c>
      <c r="D34" s="1245"/>
      <c r="E34" s="1246"/>
      <c r="F34" s="32">
        <v>0</v>
      </c>
      <c r="G34" s="33">
        <v>0</v>
      </c>
      <c r="H34" s="33">
        <v>0</v>
      </c>
      <c r="I34" s="33">
        <v>0</v>
      </c>
      <c r="J34" s="34" t="s">
        <v>551</v>
      </c>
      <c r="K34" s="22"/>
      <c r="L34" s="22"/>
      <c r="M34" s="22"/>
      <c r="N34" s="22"/>
      <c r="O34" s="22"/>
      <c r="P34" s="22"/>
    </row>
    <row r="35" spans="1:16" ht="39" customHeight="1" x14ac:dyDescent="0.15">
      <c r="A35" s="22"/>
      <c r="B35" s="35"/>
      <c r="C35" s="1239" t="s">
        <v>552</v>
      </c>
      <c r="D35" s="1240"/>
      <c r="E35" s="1241"/>
      <c r="F35" s="36" t="s">
        <v>501</v>
      </c>
      <c r="G35" s="37" t="s">
        <v>501</v>
      </c>
      <c r="H35" s="37" t="s">
        <v>501</v>
      </c>
      <c r="I35" s="37" t="s">
        <v>501</v>
      </c>
      <c r="J35" s="38" t="s">
        <v>551</v>
      </c>
      <c r="K35" s="22"/>
      <c r="L35" s="22"/>
      <c r="M35" s="22"/>
      <c r="N35" s="22"/>
      <c r="O35" s="22"/>
      <c r="P35" s="22"/>
    </row>
    <row r="36" spans="1:16" ht="39" customHeight="1" x14ac:dyDescent="0.15">
      <c r="A36" s="22"/>
      <c r="B36" s="35"/>
      <c r="C36" s="1239" t="s">
        <v>553</v>
      </c>
      <c r="D36" s="1240"/>
      <c r="E36" s="1241"/>
      <c r="F36" s="36">
        <v>8.44</v>
      </c>
      <c r="G36" s="37">
        <v>8.64</v>
      </c>
      <c r="H36" s="37">
        <v>8.9700000000000006</v>
      </c>
      <c r="I36" s="37">
        <v>8.9700000000000006</v>
      </c>
      <c r="J36" s="38">
        <v>8.9</v>
      </c>
      <c r="K36" s="22"/>
      <c r="L36" s="22"/>
      <c r="M36" s="22"/>
      <c r="N36" s="22"/>
      <c r="O36" s="22"/>
      <c r="P36" s="22"/>
    </row>
    <row r="37" spans="1:16" ht="39" customHeight="1" x14ac:dyDescent="0.15">
      <c r="A37" s="22"/>
      <c r="B37" s="35"/>
      <c r="C37" s="1239" t="s">
        <v>554</v>
      </c>
      <c r="D37" s="1240"/>
      <c r="E37" s="1241"/>
      <c r="F37" s="36">
        <v>7.36</v>
      </c>
      <c r="G37" s="37">
        <v>5.46</v>
      </c>
      <c r="H37" s="37">
        <v>8.7100000000000009</v>
      </c>
      <c r="I37" s="37">
        <v>3.45</v>
      </c>
      <c r="J37" s="38">
        <v>1.22</v>
      </c>
      <c r="K37" s="22"/>
      <c r="L37" s="22"/>
      <c r="M37" s="22"/>
      <c r="N37" s="22"/>
      <c r="O37" s="22"/>
      <c r="P37" s="22"/>
    </row>
    <row r="38" spans="1:16" ht="39" customHeight="1" x14ac:dyDescent="0.15">
      <c r="A38" s="22"/>
      <c r="B38" s="35"/>
      <c r="C38" s="1239" t="s">
        <v>555</v>
      </c>
      <c r="D38" s="1240"/>
      <c r="E38" s="1241"/>
      <c r="F38" s="36">
        <v>0.87</v>
      </c>
      <c r="G38" s="37">
        <v>1.39</v>
      </c>
      <c r="H38" s="37">
        <v>0.85</v>
      </c>
      <c r="I38" s="37">
        <v>1.03</v>
      </c>
      <c r="J38" s="38">
        <v>1.2</v>
      </c>
      <c r="K38" s="22"/>
      <c r="L38" s="22"/>
      <c r="M38" s="22"/>
      <c r="N38" s="22"/>
      <c r="O38" s="22"/>
      <c r="P38" s="22"/>
    </row>
    <row r="39" spans="1:16" ht="39" customHeight="1" x14ac:dyDescent="0.15">
      <c r="A39" s="22"/>
      <c r="B39" s="35"/>
      <c r="C39" s="1239" t="s">
        <v>556</v>
      </c>
      <c r="D39" s="1240"/>
      <c r="E39" s="1241"/>
      <c r="F39" s="36">
        <v>0.19</v>
      </c>
      <c r="G39" s="37">
        <v>0.18</v>
      </c>
      <c r="H39" s="37">
        <v>0.19</v>
      </c>
      <c r="I39" s="37">
        <v>0.24</v>
      </c>
      <c r="J39" s="38">
        <v>0.22</v>
      </c>
      <c r="K39" s="22"/>
      <c r="L39" s="22"/>
      <c r="M39" s="22"/>
      <c r="N39" s="22"/>
      <c r="O39" s="22"/>
      <c r="P39" s="22"/>
    </row>
    <row r="40" spans="1:16" ht="39" customHeight="1" x14ac:dyDescent="0.15">
      <c r="A40" s="22"/>
      <c r="B40" s="35"/>
      <c r="C40" s="1239" t="s">
        <v>557</v>
      </c>
      <c r="D40" s="1240"/>
      <c r="E40" s="1241"/>
      <c r="F40" s="36" t="s">
        <v>501</v>
      </c>
      <c r="G40" s="37" t="s">
        <v>501</v>
      </c>
      <c r="H40" s="37" t="s">
        <v>501</v>
      </c>
      <c r="I40" s="37">
        <v>0</v>
      </c>
      <c r="J40" s="38">
        <v>0</v>
      </c>
      <c r="K40" s="22"/>
      <c r="L40" s="22"/>
      <c r="M40" s="22"/>
      <c r="N40" s="22"/>
      <c r="O40" s="22"/>
      <c r="P40" s="22"/>
    </row>
    <row r="41" spans="1:16" ht="39" customHeight="1" x14ac:dyDescent="0.15">
      <c r="A41" s="22"/>
      <c r="B41" s="35"/>
      <c r="C41" s="1239" t="s">
        <v>558</v>
      </c>
      <c r="D41" s="1240"/>
      <c r="E41" s="1241"/>
      <c r="F41" s="36" t="s">
        <v>501</v>
      </c>
      <c r="G41" s="37" t="s">
        <v>501</v>
      </c>
      <c r="H41" s="37" t="s">
        <v>501</v>
      </c>
      <c r="I41" s="37" t="s">
        <v>501</v>
      </c>
      <c r="J41" s="38">
        <v>0</v>
      </c>
      <c r="K41" s="22"/>
      <c r="L41" s="22"/>
      <c r="M41" s="22"/>
      <c r="N41" s="22"/>
      <c r="O41" s="22"/>
      <c r="P41" s="22"/>
    </row>
    <row r="42" spans="1:16" ht="39" customHeight="1" x14ac:dyDescent="0.15">
      <c r="A42" s="22"/>
      <c r="B42" s="39"/>
      <c r="C42" s="1239" t="s">
        <v>559</v>
      </c>
      <c r="D42" s="1240"/>
      <c r="E42" s="1241"/>
      <c r="F42" s="36" t="s">
        <v>501</v>
      </c>
      <c r="G42" s="37" t="s">
        <v>501</v>
      </c>
      <c r="H42" s="37" t="s">
        <v>501</v>
      </c>
      <c r="I42" s="37" t="s">
        <v>501</v>
      </c>
      <c r="J42" s="38" t="s">
        <v>501</v>
      </c>
      <c r="K42" s="22"/>
      <c r="L42" s="22"/>
      <c r="M42" s="22"/>
      <c r="N42" s="22"/>
      <c r="O42" s="22"/>
      <c r="P42" s="22"/>
    </row>
    <row r="43" spans="1:16" ht="39" customHeight="1" thickBot="1" x14ac:dyDescent="0.2">
      <c r="A43" s="22"/>
      <c r="B43" s="40"/>
      <c r="C43" s="1242" t="s">
        <v>560</v>
      </c>
      <c r="D43" s="1243"/>
      <c r="E43" s="1244"/>
      <c r="F43" s="41">
        <v>0</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Z71qsiTBm8/MIY3Tsjw9s91pKq/+03uzHwR+9JokYZj2vcIbBa/2zFzOBCztxTaNa/uwmraz+KWaGjRqy5P0A==" saltValue="U6wNPS/WdhLynsLXSVrL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59" sqref="P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1151</v>
      </c>
      <c r="L45" s="60">
        <v>1144</v>
      </c>
      <c r="M45" s="60">
        <v>1227</v>
      </c>
      <c r="N45" s="60">
        <v>1262</v>
      </c>
      <c r="O45" s="61">
        <v>1283</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501</v>
      </c>
      <c r="L46" s="64" t="s">
        <v>501</v>
      </c>
      <c r="M46" s="64" t="s">
        <v>501</v>
      </c>
      <c r="N46" s="64" t="s">
        <v>501</v>
      </c>
      <c r="O46" s="65" t="s">
        <v>501</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501</v>
      </c>
      <c r="L47" s="64" t="s">
        <v>501</v>
      </c>
      <c r="M47" s="64" t="s">
        <v>501</v>
      </c>
      <c r="N47" s="64" t="s">
        <v>501</v>
      </c>
      <c r="O47" s="65" t="s">
        <v>501</v>
      </c>
      <c r="P47" s="48"/>
      <c r="Q47" s="48"/>
      <c r="R47" s="48"/>
      <c r="S47" s="48"/>
      <c r="T47" s="48"/>
      <c r="U47" s="48"/>
    </row>
    <row r="48" spans="1:21" ht="30.75" customHeight="1" x14ac:dyDescent="0.15">
      <c r="A48" s="48"/>
      <c r="B48" s="1249"/>
      <c r="C48" s="1250"/>
      <c r="D48" s="62"/>
      <c r="E48" s="1255" t="s">
        <v>15</v>
      </c>
      <c r="F48" s="1255"/>
      <c r="G48" s="1255"/>
      <c r="H48" s="1255"/>
      <c r="I48" s="1255"/>
      <c r="J48" s="1256"/>
      <c r="K48" s="63">
        <v>14</v>
      </c>
      <c r="L48" s="64">
        <v>14</v>
      </c>
      <c r="M48" s="64">
        <v>14</v>
      </c>
      <c r="N48" s="64">
        <v>15</v>
      </c>
      <c r="O48" s="65">
        <v>23</v>
      </c>
      <c r="P48" s="48"/>
      <c r="Q48" s="48"/>
      <c r="R48" s="48"/>
      <c r="S48" s="48"/>
      <c r="T48" s="48"/>
      <c r="U48" s="48"/>
    </row>
    <row r="49" spans="1:21" ht="30.75" customHeight="1" x14ac:dyDescent="0.15">
      <c r="A49" s="48"/>
      <c r="B49" s="1249"/>
      <c r="C49" s="1250"/>
      <c r="D49" s="62"/>
      <c r="E49" s="1255" t="s">
        <v>16</v>
      </c>
      <c r="F49" s="1255"/>
      <c r="G49" s="1255"/>
      <c r="H49" s="1255"/>
      <c r="I49" s="1255"/>
      <c r="J49" s="1256"/>
      <c r="K49" s="63">
        <v>34</v>
      </c>
      <c r="L49" s="64">
        <v>40</v>
      </c>
      <c r="M49" s="64">
        <v>44</v>
      </c>
      <c r="N49" s="64">
        <v>54</v>
      </c>
      <c r="O49" s="65">
        <v>52</v>
      </c>
      <c r="P49" s="48"/>
      <c r="Q49" s="48"/>
      <c r="R49" s="48"/>
      <c r="S49" s="48"/>
      <c r="T49" s="48"/>
      <c r="U49" s="48"/>
    </row>
    <row r="50" spans="1:21" ht="30.75" customHeight="1" x14ac:dyDescent="0.15">
      <c r="A50" s="48"/>
      <c r="B50" s="1249"/>
      <c r="C50" s="1250"/>
      <c r="D50" s="62"/>
      <c r="E50" s="1255" t="s">
        <v>17</v>
      </c>
      <c r="F50" s="1255"/>
      <c r="G50" s="1255"/>
      <c r="H50" s="1255"/>
      <c r="I50" s="1255"/>
      <c r="J50" s="1256"/>
      <c r="K50" s="63">
        <v>28</v>
      </c>
      <c r="L50" s="64">
        <v>44</v>
      </c>
      <c r="M50" s="64">
        <v>52</v>
      </c>
      <c r="N50" s="64">
        <v>42</v>
      </c>
      <c r="O50" s="65">
        <v>122</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501</v>
      </c>
      <c r="L51" s="64" t="s">
        <v>501</v>
      </c>
      <c r="M51" s="64" t="s">
        <v>501</v>
      </c>
      <c r="N51" s="64" t="s">
        <v>501</v>
      </c>
      <c r="O51" s="65" t="s">
        <v>501</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976</v>
      </c>
      <c r="L52" s="64">
        <v>951</v>
      </c>
      <c r="M52" s="64">
        <v>959</v>
      </c>
      <c r="N52" s="64">
        <v>1024</v>
      </c>
      <c r="O52" s="65">
        <v>1065</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251</v>
      </c>
      <c r="L53" s="69">
        <v>291</v>
      </c>
      <c r="M53" s="69">
        <v>378</v>
      </c>
      <c r="N53" s="69">
        <v>349</v>
      </c>
      <c r="O53" s="70">
        <v>415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613</v>
      </c>
      <c r="L57" s="83" t="s">
        <v>617</v>
      </c>
      <c r="M57" s="83" t="s">
        <v>617</v>
      </c>
      <c r="N57" s="83" t="s">
        <v>617</v>
      </c>
      <c r="O57" s="84" t="s">
        <v>616</v>
      </c>
    </row>
    <row r="58" spans="1:21" ht="31.5" customHeight="1" thickBot="1" x14ac:dyDescent="0.2">
      <c r="B58" s="1265"/>
      <c r="C58" s="1266"/>
      <c r="D58" s="1270" t="s">
        <v>27</v>
      </c>
      <c r="E58" s="1271"/>
      <c r="F58" s="1271"/>
      <c r="G58" s="1271"/>
      <c r="H58" s="1271"/>
      <c r="I58" s="1271"/>
      <c r="J58" s="1272"/>
      <c r="K58" s="85" t="s">
        <v>616</v>
      </c>
      <c r="L58" s="86" t="s">
        <v>618</v>
      </c>
      <c r="M58" s="86" t="s">
        <v>618</v>
      </c>
      <c r="N58" s="86" t="s">
        <v>618</v>
      </c>
      <c r="O58" s="87" t="s">
        <v>616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45dh5/n19FBIb6JQUJJep32fAxhNlOu1QYgfmxGYyxcv8RPuc5SO0qej9L0HzA0Jr6bhfjJfwSuHBAIQB67Cg==" saltValue="KESuPkhQJdrISsEVPGBa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J40" sqref="J4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73" t="s">
        <v>30</v>
      </c>
      <c r="C41" s="1274"/>
      <c r="D41" s="101"/>
      <c r="E41" s="1279" t="s">
        <v>31</v>
      </c>
      <c r="F41" s="1279"/>
      <c r="G41" s="1279"/>
      <c r="H41" s="1280"/>
      <c r="I41" s="102">
        <v>11708</v>
      </c>
      <c r="J41" s="103">
        <v>11772</v>
      </c>
      <c r="K41" s="103">
        <v>11560</v>
      </c>
      <c r="L41" s="103">
        <v>11492</v>
      </c>
      <c r="M41" s="104">
        <v>12026</v>
      </c>
    </row>
    <row r="42" spans="2:13" ht="27.75" customHeight="1" x14ac:dyDescent="0.15">
      <c r="B42" s="1275"/>
      <c r="C42" s="1276"/>
      <c r="D42" s="105"/>
      <c r="E42" s="1281" t="s">
        <v>32</v>
      </c>
      <c r="F42" s="1281"/>
      <c r="G42" s="1281"/>
      <c r="H42" s="1282"/>
      <c r="I42" s="106" t="s">
        <v>501</v>
      </c>
      <c r="J42" s="107" t="s">
        <v>501</v>
      </c>
      <c r="K42" s="107" t="s">
        <v>501</v>
      </c>
      <c r="L42" s="107" t="s">
        <v>501</v>
      </c>
      <c r="M42" s="108" t="s">
        <v>501</v>
      </c>
    </row>
    <row r="43" spans="2:13" ht="27.75" customHeight="1" x14ac:dyDescent="0.15">
      <c r="B43" s="1275"/>
      <c r="C43" s="1276"/>
      <c r="D43" s="105"/>
      <c r="E43" s="1281" t="s">
        <v>33</v>
      </c>
      <c r="F43" s="1281"/>
      <c r="G43" s="1281"/>
      <c r="H43" s="1282"/>
      <c r="I43" s="106">
        <v>326</v>
      </c>
      <c r="J43" s="107">
        <v>249</v>
      </c>
      <c r="K43" s="107">
        <v>172</v>
      </c>
      <c r="L43" s="107">
        <v>179</v>
      </c>
      <c r="M43" s="108">
        <v>190</v>
      </c>
    </row>
    <row r="44" spans="2:13" ht="27.75" customHeight="1" x14ac:dyDescent="0.15">
      <c r="B44" s="1275"/>
      <c r="C44" s="1276"/>
      <c r="D44" s="105"/>
      <c r="E44" s="1281" t="s">
        <v>34</v>
      </c>
      <c r="F44" s="1281"/>
      <c r="G44" s="1281"/>
      <c r="H44" s="1282"/>
      <c r="I44" s="106">
        <v>1475</v>
      </c>
      <c r="J44" s="107">
        <v>2413</v>
      </c>
      <c r="K44" s="107">
        <v>2448</v>
      </c>
      <c r="L44" s="107">
        <v>2511</v>
      </c>
      <c r="M44" s="108">
        <v>2420</v>
      </c>
    </row>
    <row r="45" spans="2:13" ht="27.75" customHeight="1" x14ac:dyDescent="0.15">
      <c r="B45" s="1275"/>
      <c r="C45" s="1276"/>
      <c r="D45" s="105"/>
      <c r="E45" s="1281" t="s">
        <v>35</v>
      </c>
      <c r="F45" s="1281"/>
      <c r="G45" s="1281"/>
      <c r="H45" s="1282"/>
      <c r="I45" s="106">
        <v>1723</v>
      </c>
      <c r="J45" s="107">
        <v>1496</v>
      </c>
      <c r="K45" s="107">
        <v>1277</v>
      </c>
      <c r="L45" s="107">
        <v>1120</v>
      </c>
      <c r="M45" s="108">
        <v>1038</v>
      </c>
    </row>
    <row r="46" spans="2:13" ht="27.75" customHeight="1" x14ac:dyDescent="0.15">
      <c r="B46" s="1275"/>
      <c r="C46" s="1276"/>
      <c r="D46" s="109"/>
      <c r="E46" s="1281" t="s">
        <v>36</v>
      </c>
      <c r="F46" s="1281"/>
      <c r="G46" s="1281"/>
      <c r="H46" s="1282"/>
      <c r="I46" s="106" t="s">
        <v>501</v>
      </c>
      <c r="J46" s="107" t="s">
        <v>501</v>
      </c>
      <c r="K46" s="107" t="s">
        <v>501</v>
      </c>
      <c r="L46" s="107" t="s">
        <v>501</v>
      </c>
      <c r="M46" s="108" t="s">
        <v>501</v>
      </c>
    </row>
    <row r="47" spans="2:13" ht="27.75" customHeight="1" x14ac:dyDescent="0.15">
      <c r="B47" s="1275"/>
      <c r="C47" s="1276"/>
      <c r="D47" s="110"/>
      <c r="E47" s="1283" t="s">
        <v>37</v>
      </c>
      <c r="F47" s="1284"/>
      <c r="G47" s="1284"/>
      <c r="H47" s="1285"/>
      <c r="I47" s="106" t="s">
        <v>501</v>
      </c>
      <c r="J47" s="107" t="s">
        <v>501</v>
      </c>
      <c r="K47" s="107" t="s">
        <v>501</v>
      </c>
      <c r="L47" s="107" t="s">
        <v>501</v>
      </c>
      <c r="M47" s="108" t="s">
        <v>501</v>
      </c>
    </row>
    <row r="48" spans="2:13" ht="27.75" customHeight="1" x14ac:dyDescent="0.15">
      <c r="B48" s="1275"/>
      <c r="C48" s="1276"/>
      <c r="D48" s="105"/>
      <c r="E48" s="1281" t="s">
        <v>38</v>
      </c>
      <c r="F48" s="1281"/>
      <c r="G48" s="1281"/>
      <c r="H48" s="1282"/>
      <c r="I48" s="106" t="s">
        <v>501</v>
      </c>
      <c r="J48" s="107" t="s">
        <v>501</v>
      </c>
      <c r="K48" s="107" t="s">
        <v>501</v>
      </c>
      <c r="L48" s="107" t="s">
        <v>501</v>
      </c>
      <c r="M48" s="108" t="s">
        <v>501</v>
      </c>
    </row>
    <row r="49" spans="2:13" ht="27.75" customHeight="1" x14ac:dyDescent="0.15">
      <c r="B49" s="1277"/>
      <c r="C49" s="1278"/>
      <c r="D49" s="105"/>
      <c r="E49" s="1281" t="s">
        <v>39</v>
      </c>
      <c r="F49" s="1281"/>
      <c r="G49" s="1281"/>
      <c r="H49" s="1282"/>
      <c r="I49" s="106" t="s">
        <v>501</v>
      </c>
      <c r="J49" s="107" t="s">
        <v>501</v>
      </c>
      <c r="K49" s="107" t="s">
        <v>501</v>
      </c>
      <c r="L49" s="107" t="s">
        <v>501</v>
      </c>
      <c r="M49" s="108" t="s">
        <v>501</v>
      </c>
    </row>
    <row r="50" spans="2:13" ht="27.75" customHeight="1" x14ac:dyDescent="0.15">
      <c r="B50" s="1286" t="s">
        <v>40</v>
      </c>
      <c r="C50" s="1287"/>
      <c r="D50" s="111"/>
      <c r="E50" s="1281" t="s">
        <v>41</v>
      </c>
      <c r="F50" s="1281"/>
      <c r="G50" s="1281"/>
      <c r="H50" s="1282"/>
      <c r="I50" s="106">
        <v>9046</v>
      </c>
      <c r="J50" s="107">
        <v>9429</v>
      </c>
      <c r="K50" s="107">
        <v>9284</v>
      </c>
      <c r="L50" s="107">
        <v>9127</v>
      </c>
      <c r="M50" s="108">
        <v>8383</v>
      </c>
    </row>
    <row r="51" spans="2:13" ht="27.75" customHeight="1" x14ac:dyDescent="0.15">
      <c r="B51" s="1275"/>
      <c r="C51" s="1276"/>
      <c r="D51" s="105"/>
      <c r="E51" s="1281" t="s">
        <v>42</v>
      </c>
      <c r="F51" s="1281"/>
      <c r="G51" s="1281"/>
      <c r="H51" s="1282"/>
      <c r="I51" s="106">
        <v>25</v>
      </c>
      <c r="J51" s="107">
        <v>23</v>
      </c>
      <c r="K51" s="107">
        <v>14</v>
      </c>
      <c r="L51" s="107" t="s">
        <v>501</v>
      </c>
      <c r="M51" s="108" t="s">
        <v>501</v>
      </c>
    </row>
    <row r="52" spans="2:13" ht="27.75" customHeight="1" x14ac:dyDescent="0.15">
      <c r="B52" s="1277"/>
      <c r="C52" s="1278"/>
      <c r="D52" s="105"/>
      <c r="E52" s="1281" t="s">
        <v>43</v>
      </c>
      <c r="F52" s="1281"/>
      <c r="G52" s="1281"/>
      <c r="H52" s="1282"/>
      <c r="I52" s="106">
        <v>12172</v>
      </c>
      <c r="J52" s="107">
        <v>12396</v>
      </c>
      <c r="K52" s="107">
        <v>12625</v>
      </c>
      <c r="L52" s="107">
        <v>12577</v>
      </c>
      <c r="M52" s="108">
        <v>12455</v>
      </c>
    </row>
    <row r="53" spans="2:13" ht="27.75" customHeight="1" thickBot="1" x14ac:dyDescent="0.2">
      <c r="B53" s="1288" t="s">
        <v>44</v>
      </c>
      <c r="C53" s="1289"/>
      <c r="D53" s="112"/>
      <c r="E53" s="1290" t="s">
        <v>45</v>
      </c>
      <c r="F53" s="1290"/>
      <c r="G53" s="1290"/>
      <c r="H53" s="1291"/>
      <c r="I53" s="113">
        <v>-6009</v>
      </c>
      <c r="J53" s="114">
        <v>-5918</v>
      </c>
      <c r="K53" s="114">
        <v>-6466</v>
      </c>
      <c r="L53" s="114">
        <v>-6401</v>
      </c>
      <c r="M53" s="115">
        <v>-5165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GBFfFj1Kc5liMVYYF3a+vTwGPJZhroNfGjzd/hG0/ieI7AET9fj+GxXxSz+qj3JkHltWpRCGSVpScHaey/Fw==" saltValue="jEAMFH3I9lODwTBRPtP8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9" zoomScaleNormal="69"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4" t="s">
        <v>48</v>
      </c>
      <c r="D55" s="1294"/>
      <c r="E55" s="1295"/>
      <c r="F55" s="127">
        <v>1658</v>
      </c>
      <c r="G55" s="127">
        <v>1576</v>
      </c>
      <c r="H55" s="128">
        <v>1646</v>
      </c>
    </row>
    <row r="56" spans="2:8" ht="52.5" customHeight="1" x14ac:dyDescent="0.15">
      <c r="B56" s="129"/>
      <c r="C56" s="1296" t="s">
        <v>49</v>
      </c>
      <c r="D56" s="1296"/>
      <c r="E56" s="1297"/>
      <c r="F56" s="130">
        <v>1870</v>
      </c>
      <c r="G56" s="130">
        <v>1880</v>
      </c>
      <c r="H56" s="131">
        <v>1694</v>
      </c>
    </row>
    <row r="57" spans="2:8" ht="53.25" customHeight="1" x14ac:dyDescent="0.15">
      <c r="B57" s="129"/>
      <c r="C57" s="1298" t="s">
        <v>50</v>
      </c>
      <c r="D57" s="1298"/>
      <c r="E57" s="1299"/>
      <c r="F57" s="132">
        <v>6636</v>
      </c>
      <c r="G57" s="132">
        <v>6472</v>
      </c>
      <c r="H57" s="133">
        <v>5247</v>
      </c>
    </row>
    <row r="58" spans="2:8" ht="45.75" customHeight="1" x14ac:dyDescent="0.15">
      <c r="B58" s="134"/>
      <c r="C58" s="383" t="s">
        <v>608</v>
      </c>
      <c r="D58" s="384"/>
      <c r="E58" s="385"/>
      <c r="F58" s="135">
        <v>2473</v>
      </c>
      <c r="G58" s="135">
        <v>2301</v>
      </c>
      <c r="H58" s="136">
        <v>1680</v>
      </c>
    </row>
    <row r="59" spans="2:8" ht="45.75" customHeight="1" x14ac:dyDescent="0.15">
      <c r="B59" s="134"/>
      <c r="C59" s="383" t="s">
        <v>609</v>
      </c>
      <c r="D59" s="384"/>
      <c r="E59" s="385"/>
      <c r="F59" s="135">
        <v>1597</v>
      </c>
      <c r="G59" s="135">
        <v>1493</v>
      </c>
      <c r="H59" s="136">
        <v>1481</v>
      </c>
    </row>
    <row r="60" spans="2:8" ht="45.75" customHeight="1" x14ac:dyDescent="0.15">
      <c r="B60" s="134"/>
      <c r="C60" s="383" t="s">
        <v>610</v>
      </c>
      <c r="D60" s="384"/>
      <c r="E60" s="385"/>
      <c r="F60" s="135">
        <v>627</v>
      </c>
      <c r="G60" s="135">
        <v>610</v>
      </c>
      <c r="H60" s="136">
        <v>530</v>
      </c>
    </row>
    <row r="61" spans="2:8" ht="45.75" customHeight="1" x14ac:dyDescent="0.15">
      <c r="B61" s="134"/>
      <c r="C61" s="383" t="s">
        <v>612</v>
      </c>
      <c r="D61" s="384"/>
      <c r="E61" s="385"/>
      <c r="F61" s="135">
        <v>126</v>
      </c>
      <c r="G61" s="135">
        <v>334</v>
      </c>
      <c r="H61" s="136">
        <v>503</v>
      </c>
    </row>
    <row r="62" spans="2:8" ht="45.75" customHeight="1" thickBot="1" x14ac:dyDescent="0.2">
      <c r="B62" s="137"/>
      <c r="C62" s="383" t="s">
        <v>611</v>
      </c>
      <c r="D62" s="384"/>
      <c r="E62" s="385"/>
      <c r="F62" s="135">
        <v>548</v>
      </c>
      <c r="G62" s="135">
        <v>549</v>
      </c>
      <c r="H62" s="136">
        <v>467</v>
      </c>
    </row>
    <row r="63" spans="2:8" ht="52.5" customHeight="1" thickBot="1" x14ac:dyDescent="0.2">
      <c r="B63" s="138"/>
      <c r="C63" s="1292" t="s">
        <v>51</v>
      </c>
      <c r="D63" s="1292"/>
      <c r="E63" s="1293"/>
      <c r="F63" s="139">
        <v>10164</v>
      </c>
      <c r="G63" s="139">
        <v>9929</v>
      </c>
      <c r="H63" s="140">
        <v>8587</v>
      </c>
    </row>
    <row r="64" spans="2:8" ht="15" customHeight="1" x14ac:dyDescent="0.15"/>
    <row r="65" ht="0" hidden="1" customHeight="1" x14ac:dyDescent="0.15"/>
    <row r="66" ht="0" hidden="1" customHeight="1" x14ac:dyDescent="0.15"/>
  </sheetData>
  <sheetProtection algorithmName="SHA-512" hashValue="/MWmzdTgPSbOv0Bzz94KRO389gPwHFgYq5qAI9d3/knH2MYGhMWRd2lraMm/SIMAMxFtbA0x+2poRb5+/71hLw==" saltValue="aDzTEoANvSeq4Q+fXIyUJw==" spinCount="100000" sheet="1" objects="1" scenarios="1"/>
  <mergeCells count="4">
    <mergeCell ref="C63:E63"/>
    <mergeCell ref="C55:E55"/>
    <mergeCell ref="C56:E56"/>
    <mergeCell ref="C57:E57"/>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619</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619</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8" t="s">
        <v>634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00"/>
      <c r="H50" s="1300"/>
      <c r="I50" s="1300"/>
      <c r="J50" s="1300"/>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6" t="s">
        <v>542</v>
      </c>
      <c r="BQ50" s="1306"/>
      <c r="BR50" s="1306"/>
      <c r="BS50" s="1306"/>
      <c r="BT50" s="1306"/>
      <c r="BU50" s="1306"/>
      <c r="BV50" s="1306"/>
      <c r="BW50" s="1306"/>
      <c r="BX50" s="1306" t="s">
        <v>543</v>
      </c>
      <c r="BY50" s="1306"/>
      <c r="BZ50" s="1306"/>
      <c r="CA50" s="1306"/>
      <c r="CB50" s="1306"/>
      <c r="CC50" s="1306"/>
      <c r="CD50" s="1306"/>
      <c r="CE50" s="1306"/>
      <c r="CF50" s="1306" t="s">
        <v>544</v>
      </c>
      <c r="CG50" s="1306"/>
      <c r="CH50" s="1306"/>
      <c r="CI50" s="1306"/>
      <c r="CJ50" s="1306"/>
      <c r="CK50" s="1306"/>
      <c r="CL50" s="1306"/>
      <c r="CM50" s="1306"/>
      <c r="CN50" s="1306" t="s">
        <v>545</v>
      </c>
      <c r="CO50" s="1306"/>
      <c r="CP50" s="1306"/>
      <c r="CQ50" s="1306"/>
      <c r="CR50" s="1306"/>
      <c r="CS50" s="1306"/>
      <c r="CT50" s="1306"/>
      <c r="CU50" s="1306"/>
      <c r="CV50" s="1306" t="s">
        <v>546</v>
      </c>
      <c r="CW50" s="1306"/>
      <c r="CX50" s="1306"/>
      <c r="CY50" s="1306"/>
      <c r="CZ50" s="1306"/>
      <c r="DA50" s="1306"/>
      <c r="DB50" s="1306"/>
      <c r="DC50" s="1306"/>
    </row>
    <row r="51" spans="1:109" ht="13.5" customHeight="1" x14ac:dyDescent="0.15">
      <c r="B51" s="395"/>
      <c r="G51" s="1317"/>
      <c r="H51" s="1317"/>
      <c r="I51" s="1322"/>
      <c r="J51" s="1322"/>
      <c r="K51" s="1307"/>
      <c r="L51" s="1307"/>
      <c r="M51" s="1307"/>
      <c r="N51" s="1307"/>
      <c r="AM51" s="404"/>
      <c r="AN51" s="1305" t="s">
        <v>623</v>
      </c>
      <c r="AO51" s="1305"/>
      <c r="AP51" s="1305"/>
      <c r="AQ51" s="1305"/>
      <c r="AR51" s="1305"/>
      <c r="AS51" s="1305"/>
      <c r="AT51" s="1305"/>
      <c r="AU51" s="1305"/>
      <c r="AV51" s="1305"/>
      <c r="AW51" s="1305"/>
      <c r="AX51" s="1305"/>
      <c r="AY51" s="1305"/>
      <c r="AZ51" s="1305"/>
      <c r="BA51" s="1305"/>
      <c r="BB51" s="1305" t="s">
        <v>625</v>
      </c>
      <c r="BC51" s="1305"/>
      <c r="BD51" s="1305"/>
      <c r="BE51" s="1305"/>
      <c r="BF51" s="1305"/>
      <c r="BG51" s="1305"/>
      <c r="BH51" s="1305"/>
      <c r="BI51" s="1305"/>
      <c r="BJ51" s="1305"/>
      <c r="BK51" s="1305"/>
      <c r="BL51" s="1305"/>
      <c r="BM51" s="1305"/>
      <c r="BN51" s="1305"/>
      <c r="BO51" s="1305"/>
      <c r="BP51" s="1321"/>
      <c r="BQ51" s="1302"/>
      <c r="BR51" s="1302"/>
      <c r="BS51" s="1302"/>
      <c r="BT51" s="1302"/>
      <c r="BU51" s="1302"/>
      <c r="BV51" s="1302"/>
      <c r="BW51" s="1302"/>
      <c r="BX51" s="1302"/>
      <c r="BY51" s="1302"/>
      <c r="BZ51" s="1302"/>
      <c r="CA51" s="1302"/>
      <c r="CB51" s="1302"/>
      <c r="CC51" s="1302"/>
      <c r="CD51" s="1302"/>
      <c r="CE51" s="1302"/>
      <c r="CF51" s="1302"/>
      <c r="CG51" s="1302"/>
      <c r="CH51" s="1302"/>
      <c r="CI51" s="1302"/>
      <c r="CJ51" s="1302"/>
      <c r="CK51" s="1302"/>
      <c r="CL51" s="1302"/>
      <c r="CM51" s="1302"/>
      <c r="CN51" s="1302"/>
      <c r="CO51" s="1302"/>
      <c r="CP51" s="1302"/>
      <c r="CQ51" s="1302"/>
      <c r="CR51" s="1302"/>
      <c r="CS51" s="1302"/>
      <c r="CT51" s="1302"/>
      <c r="CU51" s="1302"/>
      <c r="CV51" s="1302"/>
      <c r="CW51" s="1302"/>
      <c r="CX51" s="1302"/>
      <c r="CY51" s="1302"/>
      <c r="CZ51" s="1302"/>
      <c r="DA51" s="1302"/>
      <c r="DB51" s="1302"/>
      <c r="DC51" s="1302"/>
    </row>
    <row r="52" spans="1:109" x14ac:dyDescent="0.15">
      <c r="B52" s="395"/>
      <c r="G52" s="1317"/>
      <c r="H52" s="1317"/>
      <c r="I52" s="1322"/>
      <c r="J52" s="1322"/>
      <c r="K52" s="1307"/>
      <c r="L52" s="1307"/>
      <c r="M52" s="1307"/>
      <c r="N52" s="1307"/>
      <c r="AM52" s="40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403"/>
      <c r="B53" s="395"/>
      <c r="G53" s="1317"/>
      <c r="H53" s="1317"/>
      <c r="I53" s="1300"/>
      <c r="J53" s="1300"/>
      <c r="K53" s="1307"/>
      <c r="L53" s="1307"/>
      <c r="M53" s="1307"/>
      <c r="N53" s="1307"/>
      <c r="AM53" s="404"/>
      <c r="AN53" s="1305"/>
      <c r="AO53" s="1305"/>
      <c r="AP53" s="1305"/>
      <c r="AQ53" s="1305"/>
      <c r="AR53" s="1305"/>
      <c r="AS53" s="1305"/>
      <c r="AT53" s="1305"/>
      <c r="AU53" s="1305"/>
      <c r="AV53" s="1305"/>
      <c r="AW53" s="1305"/>
      <c r="AX53" s="1305"/>
      <c r="AY53" s="1305"/>
      <c r="AZ53" s="1305"/>
      <c r="BA53" s="1305"/>
      <c r="BB53" s="1305" t="s">
        <v>626</v>
      </c>
      <c r="BC53" s="1305"/>
      <c r="BD53" s="1305"/>
      <c r="BE53" s="1305"/>
      <c r="BF53" s="1305"/>
      <c r="BG53" s="1305"/>
      <c r="BH53" s="1305"/>
      <c r="BI53" s="1305"/>
      <c r="BJ53" s="1305"/>
      <c r="BK53" s="1305"/>
      <c r="BL53" s="1305"/>
      <c r="BM53" s="1305"/>
      <c r="BN53" s="1305"/>
      <c r="BO53" s="1305"/>
      <c r="BP53" s="1321"/>
      <c r="BQ53" s="1302"/>
      <c r="BR53" s="1302"/>
      <c r="BS53" s="1302"/>
      <c r="BT53" s="1302"/>
      <c r="BU53" s="1302"/>
      <c r="BV53" s="1302"/>
      <c r="BW53" s="1302"/>
      <c r="BX53" s="1302">
        <v>38</v>
      </c>
      <c r="BY53" s="1302"/>
      <c r="BZ53" s="1302"/>
      <c r="CA53" s="1302"/>
      <c r="CB53" s="1302"/>
      <c r="CC53" s="1302"/>
      <c r="CD53" s="1302"/>
      <c r="CE53" s="1302"/>
      <c r="CF53" s="1302">
        <v>38.799999999999997</v>
      </c>
      <c r="CG53" s="1302"/>
      <c r="CH53" s="1302"/>
      <c r="CI53" s="1302"/>
      <c r="CJ53" s="1302"/>
      <c r="CK53" s="1302"/>
      <c r="CL53" s="1302"/>
      <c r="CM53" s="1302"/>
      <c r="CN53" s="1302">
        <v>39.700000000000003</v>
      </c>
      <c r="CO53" s="1302"/>
      <c r="CP53" s="1302"/>
      <c r="CQ53" s="1302"/>
      <c r="CR53" s="1302"/>
      <c r="CS53" s="1302"/>
      <c r="CT53" s="1302"/>
      <c r="CU53" s="1302"/>
      <c r="CV53" s="1302">
        <v>40.4</v>
      </c>
      <c r="CW53" s="1302"/>
      <c r="CX53" s="1302"/>
      <c r="CY53" s="1302"/>
      <c r="CZ53" s="1302"/>
      <c r="DA53" s="1302"/>
      <c r="DB53" s="1302"/>
      <c r="DC53" s="1302"/>
    </row>
    <row r="54" spans="1:109" x14ac:dyDescent="0.15">
      <c r="A54" s="403"/>
      <c r="B54" s="395"/>
      <c r="G54" s="1317"/>
      <c r="H54" s="1317"/>
      <c r="I54" s="1300"/>
      <c r="J54" s="1300"/>
      <c r="K54" s="1307"/>
      <c r="L54" s="1307"/>
      <c r="M54" s="1307"/>
      <c r="N54" s="1307"/>
      <c r="AM54" s="40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403"/>
      <c r="B55" s="395"/>
      <c r="G55" s="1300"/>
      <c r="H55" s="1300"/>
      <c r="I55" s="1300"/>
      <c r="J55" s="1300"/>
      <c r="K55" s="1307"/>
      <c r="L55" s="1307"/>
      <c r="M55" s="1307"/>
      <c r="N55" s="1307"/>
      <c r="AN55" s="1306" t="s">
        <v>627</v>
      </c>
      <c r="AO55" s="1306"/>
      <c r="AP55" s="1306"/>
      <c r="AQ55" s="1306"/>
      <c r="AR55" s="1306"/>
      <c r="AS55" s="1306"/>
      <c r="AT55" s="1306"/>
      <c r="AU55" s="1306"/>
      <c r="AV55" s="1306"/>
      <c r="AW55" s="1306"/>
      <c r="AX55" s="1306"/>
      <c r="AY55" s="1306"/>
      <c r="AZ55" s="1306"/>
      <c r="BA55" s="1306"/>
      <c r="BB55" s="1305" t="s">
        <v>624</v>
      </c>
      <c r="BC55" s="1305"/>
      <c r="BD55" s="1305"/>
      <c r="BE55" s="1305"/>
      <c r="BF55" s="1305"/>
      <c r="BG55" s="1305"/>
      <c r="BH55" s="1305"/>
      <c r="BI55" s="1305"/>
      <c r="BJ55" s="1305"/>
      <c r="BK55" s="1305"/>
      <c r="BL55" s="1305"/>
      <c r="BM55" s="1305"/>
      <c r="BN55" s="1305"/>
      <c r="BO55" s="1305"/>
      <c r="BP55" s="1321"/>
      <c r="BQ55" s="1302"/>
      <c r="BR55" s="1302"/>
      <c r="BS55" s="1302"/>
      <c r="BT55" s="1302"/>
      <c r="BU55" s="1302"/>
      <c r="BV55" s="1302"/>
      <c r="BW55" s="1302"/>
      <c r="BX55" s="1302">
        <v>13</v>
      </c>
      <c r="BY55" s="1302"/>
      <c r="BZ55" s="1302"/>
      <c r="CA55" s="1302"/>
      <c r="CB55" s="1302"/>
      <c r="CC55" s="1302"/>
      <c r="CD55" s="1302"/>
      <c r="CE55" s="1302"/>
      <c r="CF55" s="1302">
        <v>21</v>
      </c>
      <c r="CG55" s="1302"/>
      <c r="CH55" s="1302"/>
      <c r="CI55" s="1302"/>
      <c r="CJ55" s="1302"/>
      <c r="CK55" s="1302"/>
      <c r="CL55" s="1302"/>
      <c r="CM55" s="1302"/>
      <c r="CN55" s="1302">
        <v>20.2</v>
      </c>
      <c r="CO55" s="1302"/>
      <c r="CP55" s="1302"/>
      <c r="CQ55" s="1302"/>
      <c r="CR55" s="1302"/>
      <c r="CS55" s="1302"/>
      <c r="CT55" s="1302"/>
      <c r="CU55" s="1302"/>
      <c r="CV55" s="1302">
        <v>24.2</v>
      </c>
      <c r="CW55" s="1302"/>
      <c r="CX55" s="1302"/>
      <c r="CY55" s="1302"/>
      <c r="CZ55" s="1302"/>
      <c r="DA55" s="1302"/>
      <c r="DB55" s="1302"/>
      <c r="DC55" s="1302"/>
    </row>
    <row r="56" spans="1:109" x14ac:dyDescent="0.15">
      <c r="A56" s="403"/>
      <c r="B56" s="395"/>
      <c r="G56" s="1300"/>
      <c r="H56" s="1300"/>
      <c r="I56" s="1300"/>
      <c r="J56" s="1300"/>
      <c r="K56" s="1307"/>
      <c r="L56" s="1307"/>
      <c r="M56" s="1307"/>
      <c r="N56" s="1307"/>
      <c r="AN56" s="1306"/>
      <c r="AO56" s="1306"/>
      <c r="AP56" s="1306"/>
      <c r="AQ56" s="1306"/>
      <c r="AR56" s="1306"/>
      <c r="AS56" s="1306"/>
      <c r="AT56" s="1306"/>
      <c r="AU56" s="1306"/>
      <c r="AV56" s="1306"/>
      <c r="AW56" s="1306"/>
      <c r="AX56" s="1306"/>
      <c r="AY56" s="1306"/>
      <c r="AZ56" s="1306"/>
      <c r="BA56" s="1306"/>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3" customFormat="1" x14ac:dyDescent="0.15">
      <c r="B57" s="407"/>
      <c r="G57" s="1300"/>
      <c r="H57" s="1300"/>
      <c r="I57" s="1303"/>
      <c r="J57" s="1303"/>
      <c r="K57" s="1307"/>
      <c r="L57" s="1307"/>
      <c r="M57" s="1307"/>
      <c r="N57" s="1307"/>
      <c r="AM57" s="388"/>
      <c r="AN57" s="1306"/>
      <c r="AO57" s="1306"/>
      <c r="AP57" s="1306"/>
      <c r="AQ57" s="1306"/>
      <c r="AR57" s="1306"/>
      <c r="AS57" s="1306"/>
      <c r="AT57" s="1306"/>
      <c r="AU57" s="1306"/>
      <c r="AV57" s="1306"/>
      <c r="AW57" s="1306"/>
      <c r="AX57" s="1306"/>
      <c r="AY57" s="1306"/>
      <c r="AZ57" s="1306"/>
      <c r="BA57" s="1306"/>
      <c r="BB57" s="1305" t="s">
        <v>628</v>
      </c>
      <c r="BC57" s="1305"/>
      <c r="BD57" s="1305"/>
      <c r="BE57" s="1305"/>
      <c r="BF57" s="1305"/>
      <c r="BG57" s="1305"/>
      <c r="BH57" s="1305"/>
      <c r="BI57" s="1305"/>
      <c r="BJ57" s="1305"/>
      <c r="BK57" s="1305"/>
      <c r="BL57" s="1305"/>
      <c r="BM57" s="1305"/>
      <c r="BN57" s="1305"/>
      <c r="BO57" s="1305"/>
      <c r="BP57" s="1321"/>
      <c r="BQ57" s="1302"/>
      <c r="BR57" s="1302"/>
      <c r="BS57" s="1302"/>
      <c r="BT57" s="1302"/>
      <c r="BU57" s="1302"/>
      <c r="BV57" s="1302"/>
      <c r="BW57" s="1302"/>
      <c r="BX57" s="1302">
        <v>53.4</v>
      </c>
      <c r="BY57" s="1302"/>
      <c r="BZ57" s="1302"/>
      <c r="CA57" s="1302"/>
      <c r="CB57" s="1302"/>
      <c r="CC57" s="1302"/>
      <c r="CD57" s="1302"/>
      <c r="CE57" s="1302"/>
      <c r="CF57" s="1302">
        <v>56.1</v>
      </c>
      <c r="CG57" s="1302"/>
      <c r="CH57" s="1302"/>
      <c r="CI57" s="1302"/>
      <c r="CJ57" s="1302"/>
      <c r="CK57" s="1302"/>
      <c r="CL57" s="1302"/>
      <c r="CM57" s="1302"/>
      <c r="CN57" s="1302">
        <v>58.1</v>
      </c>
      <c r="CO57" s="1302"/>
      <c r="CP57" s="1302"/>
      <c r="CQ57" s="1302"/>
      <c r="CR57" s="1302"/>
      <c r="CS57" s="1302"/>
      <c r="CT57" s="1302"/>
      <c r="CU57" s="1302"/>
      <c r="CV57" s="1302">
        <v>59.8</v>
      </c>
      <c r="CW57" s="1302"/>
      <c r="CX57" s="1302"/>
      <c r="CY57" s="1302"/>
      <c r="CZ57" s="1302"/>
      <c r="DA57" s="1302"/>
      <c r="DB57" s="1302"/>
      <c r="DC57" s="1302"/>
      <c r="DD57" s="408"/>
      <c r="DE57" s="407"/>
    </row>
    <row r="58" spans="1:109" s="403" customFormat="1" x14ac:dyDescent="0.15">
      <c r="A58" s="388"/>
      <c r="B58" s="407"/>
      <c r="G58" s="1300"/>
      <c r="H58" s="1300"/>
      <c r="I58" s="1303"/>
      <c r="J58" s="1303"/>
      <c r="K58" s="1307"/>
      <c r="L58" s="1307"/>
      <c r="M58" s="1307"/>
      <c r="N58" s="1307"/>
      <c r="AM58" s="388"/>
      <c r="AN58" s="1306"/>
      <c r="AO58" s="1306"/>
      <c r="AP58" s="1306"/>
      <c r="AQ58" s="1306"/>
      <c r="AR58" s="1306"/>
      <c r="AS58" s="1306"/>
      <c r="AT58" s="1306"/>
      <c r="AU58" s="1306"/>
      <c r="AV58" s="1306"/>
      <c r="AW58" s="1306"/>
      <c r="AX58" s="1306"/>
      <c r="AY58" s="1306"/>
      <c r="AZ58" s="1306"/>
      <c r="BA58" s="1306"/>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629</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8" t="s">
        <v>635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5"/>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5"/>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5"/>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5"/>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00"/>
      <c r="H72" s="1300"/>
      <c r="I72" s="1300"/>
      <c r="J72" s="1300"/>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6" t="s">
        <v>542</v>
      </c>
      <c r="BQ72" s="1306"/>
      <c r="BR72" s="1306"/>
      <c r="BS72" s="1306"/>
      <c r="BT72" s="1306"/>
      <c r="BU72" s="1306"/>
      <c r="BV72" s="1306"/>
      <c r="BW72" s="1306"/>
      <c r="BX72" s="1306" t="s">
        <v>543</v>
      </c>
      <c r="BY72" s="1306"/>
      <c r="BZ72" s="1306"/>
      <c r="CA72" s="1306"/>
      <c r="CB72" s="1306"/>
      <c r="CC72" s="1306"/>
      <c r="CD72" s="1306"/>
      <c r="CE72" s="1306"/>
      <c r="CF72" s="1306" t="s">
        <v>544</v>
      </c>
      <c r="CG72" s="1306"/>
      <c r="CH72" s="1306"/>
      <c r="CI72" s="1306"/>
      <c r="CJ72" s="1306"/>
      <c r="CK72" s="1306"/>
      <c r="CL72" s="1306"/>
      <c r="CM72" s="1306"/>
      <c r="CN72" s="1306" t="s">
        <v>545</v>
      </c>
      <c r="CO72" s="1306"/>
      <c r="CP72" s="1306"/>
      <c r="CQ72" s="1306"/>
      <c r="CR72" s="1306"/>
      <c r="CS72" s="1306"/>
      <c r="CT72" s="1306"/>
      <c r="CU72" s="1306"/>
      <c r="CV72" s="1306" t="s">
        <v>546</v>
      </c>
      <c r="CW72" s="1306"/>
      <c r="CX72" s="1306"/>
      <c r="CY72" s="1306"/>
      <c r="CZ72" s="1306"/>
      <c r="DA72" s="1306"/>
      <c r="DB72" s="1306"/>
      <c r="DC72" s="1306"/>
    </row>
    <row r="73" spans="2:107" x14ac:dyDescent="0.15">
      <c r="B73" s="395"/>
      <c r="G73" s="1317"/>
      <c r="H73" s="1317"/>
      <c r="I73" s="1317"/>
      <c r="J73" s="1317"/>
      <c r="K73" s="1301"/>
      <c r="L73" s="1301"/>
      <c r="M73" s="1301"/>
      <c r="N73" s="1301"/>
      <c r="AM73" s="404"/>
      <c r="AN73" s="1305" t="s">
        <v>623</v>
      </c>
      <c r="AO73" s="1305"/>
      <c r="AP73" s="1305"/>
      <c r="AQ73" s="1305"/>
      <c r="AR73" s="1305"/>
      <c r="AS73" s="1305"/>
      <c r="AT73" s="1305"/>
      <c r="AU73" s="1305"/>
      <c r="AV73" s="1305"/>
      <c r="AW73" s="1305"/>
      <c r="AX73" s="1305"/>
      <c r="AY73" s="1305"/>
      <c r="AZ73" s="1305"/>
      <c r="BA73" s="1305"/>
      <c r="BB73" s="1305" t="s">
        <v>624</v>
      </c>
      <c r="BC73" s="1305"/>
      <c r="BD73" s="1305"/>
      <c r="BE73" s="1305"/>
      <c r="BF73" s="1305"/>
      <c r="BG73" s="1305"/>
      <c r="BH73" s="1305"/>
      <c r="BI73" s="1305"/>
      <c r="BJ73" s="1305"/>
      <c r="BK73" s="1305"/>
      <c r="BL73" s="1305"/>
      <c r="BM73" s="1305"/>
      <c r="BN73" s="1305"/>
      <c r="BO73" s="1305"/>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x14ac:dyDescent="0.15">
      <c r="B74" s="395"/>
      <c r="G74" s="1317"/>
      <c r="H74" s="1317"/>
      <c r="I74" s="1317"/>
      <c r="J74" s="1317"/>
      <c r="K74" s="1301"/>
      <c r="L74" s="1301"/>
      <c r="M74" s="1301"/>
      <c r="N74" s="1301"/>
      <c r="AM74" s="40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5"/>
      <c r="G75" s="1317"/>
      <c r="H75" s="1317"/>
      <c r="I75" s="1300"/>
      <c r="J75" s="1300"/>
      <c r="K75" s="1307"/>
      <c r="L75" s="1307"/>
      <c r="M75" s="1307"/>
      <c r="N75" s="1307"/>
      <c r="AM75" s="404"/>
      <c r="AN75" s="1305"/>
      <c r="AO75" s="1305"/>
      <c r="AP75" s="1305"/>
      <c r="AQ75" s="1305"/>
      <c r="AR75" s="1305"/>
      <c r="AS75" s="1305"/>
      <c r="AT75" s="1305"/>
      <c r="AU75" s="1305"/>
      <c r="AV75" s="1305"/>
      <c r="AW75" s="1305"/>
      <c r="AX75" s="1305"/>
      <c r="AY75" s="1305"/>
      <c r="AZ75" s="1305"/>
      <c r="BA75" s="1305"/>
      <c r="BB75" s="1305" t="s">
        <v>630</v>
      </c>
      <c r="BC75" s="1305"/>
      <c r="BD75" s="1305"/>
      <c r="BE75" s="1305"/>
      <c r="BF75" s="1305"/>
      <c r="BG75" s="1305"/>
      <c r="BH75" s="1305"/>
      <c r="BI75" s="1305"/>
      <c r="BJ75" s="1305"/>
      <c r="BK75" s="1305"/>
      <c r="BL75" s="1305"/>
      <c r="BM75" s="1305"/>
      <c r="BN75" s="1305"/>
      <c r="BO75" s="1305"/>
      <c r="BP75" s="1302">
        <v>4</v>
      </c>
      <c r="BQ75" s="1302"/>
      <c r="BR75" s="1302"/>
      <c r="BS75" s="1302"/>
      <c r="BT75" s="1302"/>
      <c r="BU75" s="1302"/>
      <c r="BV75" s="1302"/>
      <c r="BW75" s="1302"/>
      <c r="BX75" s="1302">
        <v>3.6</v>
      </c>
      <c r="BY75" s="1302"/>
      <c r="BZ75" s="1302"/>
      <c r="CA75" s="1302"/>
      <c r="CB75" s="1302"/>
      <c r="CC75" s="1302"/>
      <c r="CD75" s="1302"/>
      <c r="CE75" s="1302"/>
      <c r="CF75" s="1302">
        <v>3.7</v>
      </c>
      <c r="CG75" s="1302"/>
      <c r="CH75" s="1302"/>
      <c r="CI75" s="1302"/>
      <c r="CJ75" s="1302"/>
      <c r="CK75" s="1302"/>
      <c r="CL75" s="1302"/>
      <c r="CM75" s="1302"/>
      <c r="CN75" s="1302">
        <v>4.0999999999999996</v>
      </c>
      <c r="CO75" s="1302"/>
      <c r="CP75" s="1302"/>
      <c r="CQ75" s="1302"/>
      <c r="CR75" s="1302"/>
      <c r="CS75" s="1302"/>
      <c r="CT75" s="1302"/>
      <c r="CU75" s="1302"/>
      <c r="CV75" s="1302">
        <v>4.7</v>
      </c>
      <c r="CW75" s="1302"/>
      <c r="CX75" s="1302"/>
      <c r="CY75" s="1302"/>
      <c r="CZ75" s="1302"/>
      <c r="DA75" s="1302"/>
      <c r="DB75" s="1302"/>
      <c r="DC75" s="1302"/>
    </row>
    <row r="76" spans="2:107" x14ac:dyDescent="0.15">
      <c r="B76" s="395"/>
      <c r="G76" s="1317"/>
      <c r="H76" s="1317"/>
      <c r="I76" s="1300"/>
      <c r="J76" s="1300"/>
      <c r="K76" s="1307"/>
      <c r="L76" s="1307"/>
      <c r="M76" s="1307"/>
      <c r="N76" s="1307"/>
      <c r="AM76" s="40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5"/>
      <c r="G77" s="1300"/>
      <c r="H77" s="1300"/>
      <c r="I77" s="1300"/>
      <c r="J77" s="1300"/>
      <c r="K77" s="1301"/>
      <c r="L77" s="1301"/>
      <c r="M77" s="1301"/>
      <c r="N77" s="1301"/>
      <c r="AN77" s="1306" t="s">
        <v>631</v>
      </c>
      <c r="AO77" s="1306"/>
      <c r="AP77" s="1306"/>
      <c r="AQ77" s="1306"/>
      <c r="AR77" s="1306"/>
      <c r="AS77" s="1306"/>
      <c r="AT77" s="1306"/>
      <c r="AU77" s="1306"/>
      <c r="AV77" s="1306"/>
      <c r="AW77" s="1306"/>
      <c r="AX77" s="1306"/>
      <c r="AY77" s="1306"/>
      <c r="AZ77" s="1306"/>
      <c r="BA77" s="1306"/>
      <c r="BB77" s="1305" t="s">
        <v>624</v>
      </c>
      <c r="BC77" s="1305"/>
      <c r="BD77" s="1305"/>
      <c r="BE77" s="1305"/>
      <c r="BF77" s="1305"/>
      <c r="BG77" s="1305"/>
      <c r="BH77" s="1305"/>
      <c r="BI77" s="1305"/>
      <c r="BJ77" s="1305"/>
      <c r="BK77" s="1305"/>
      <c r="BL77" s="1305"/>
      <c r="BM77" s="1305"/>
      <c r="BN77" s="1305"/>
      <c r="BO77" s="1305"/>
      <c r="BP77" s="1302">
        <v>20.3</v>
      </c>
      <c r="BQ77" s="1302"/>
      <c r="BR77" s="1302"/>
      <c r="BS77" s="1302"/>
      <c r="BT77" s="1302"/>
      <c r="BU77" s="1302"/>
      <c r="BV77" s="1302"/>
      <c r="BW77" s="1302"/>
      <c r="BX77" s="1302">
        <v>13</v>
      </c>
      <c r="BY77" s="1302"/>
      <c r="BZ77" s="1302"/>
      <c r="CA77" s="1302"/>
      <c r="CB77" s="1302"/>
      <c r="CC77" s="1302"/>
      <c r="CD77" s="1302"/>
      <c r="CE77" s="1302"/>
      <c r="CF77" s="1302">
        <v>21</v>
      </c>
      <c r="CG77" s="1302"/>
      <c r="CH77" s="1302"/>
      <c r="CI77" s="1302"/>
      <c r="CJ77" s="1302"/>
      <c r="CK77" s="1302"/>
      <c r="CL77" s="1302"/>
      <c r="CM77" s="1302"/>
      <c r="CN77" s="1302">
        <v>20.2</v>
      </c>
      <c r="CO77" s="1302"/>
      <c r="CP77" s="1302"/>
      <c r="CQ77" s="1302"/>
      <c r="CR77" s="1302"/>
      <c r="CS77" s="1302"/>
      <c r="CT77" s="1302"/>
      <c r="CU77" s="1302"/>
      <c r="CV77" s="1302">
        <v>24.2</v>
      </c>
      <c r="CW77" s="1302"/>
      <c r="CX77" s="1302"/>
      <c r="CY77" s="1302"/>
      <c r="CZ77" s="1302"/>
      <c r="DA77" s="1302"/>
      <c r="DB77" s="1302"/>
      <c r="DC77" s="1302"/>
    </row>
    <row r="78" spans="2:107" x14ac:dyDescent="0.15">
      <c r="B78" s="395"/>
      <c r="G78" s="1300"/>
      <c r="H78" s="1300"/>
      <c r="I78" s="1300"/>
      <c r="J78" s="1300"/>
      <c r="K78" s="1301"/>
      <c r="L78" s="1301"/>
      <c r="M78" s="1301"/>
      <c r="N78" s="1301"/>
      <c r="AN78" s="1306"/>
      <c r="AO78" s="1306"/>
      <c r="AP78" s="1306"/>
      <c r="AQ78" s="1306"/>
      <c r="AR78" s="1306"/>
      <c r="AS78" s="1306"/>
      <c r="AT78" s="1306"/>
      <c r="AU78" s="1306"/>
      <c r="AV78" s="1306"/>
      <c r="AW78" s="1306"/>
      <c r="AX78" s="1306"/>
      <c r="AY78" s="1306"/>
      <c r="AZ78" s="1306"/>
      <c r="BA78" s="1306"/>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5"/>
      <c r="G79" s="1300"/>
      <c r="H79" s="1300"/>
      <c r="I79" s="1303"/>
      <c r="J79" s="1303"/>
      <c r="K79" s="1304"/>
      <c r="L79" s="1304"/>
      <c r="M79" s="1304"/>
      <c r="N79" s="1304"/>
      <c r="AN79" s="1306"/>
      <c r="AO79" s="1306"/>
      <c r="AP79" s="1306"/>
      <c r="AQ79" s="1306"/>
      <c r="AR79" s="1306"/>
      <c r="AS79" s="1306"/>
      <c r="AT79" s="1306"/>
      <c r="AU79" s="1306"/>
      <c r="AV79" s="1306"/>
      <c r="AW79" s="1306"/>
      <c r="AX79" s="1306"/>
      <c r="AY79" s="1306"/>
      <c r="AZ79" s="1306"/>
      <c r="BA79" s="1306"/>
      <c r="BB79" s="1305" t="s">
        <v>630</v>
      </c>
      <c r="BC79" s="1305"/>
      <c r="BD79" s="1305"/>
      <c r="BE79" s="1305"/>
      <c r="BF79" s="1305"/>
      <c r="BG79" s="1305"/>
      <c r="BH79" s="1305"/>
      <c r="BI79" s="1305"/>
      <c r="BJ79" s="1305"/>
      <c r="BK79" s="1305"/>
      <c r="BL79" s="1305"/>
      <c r="BM79" s="1305"/>
      <c r="BN79" s="1305"/>
      <c r="BO79" s="1305"/>
      <c r="BP79" s="1302">
        <v>7.7</v>
      </c>
      <c r="BQ79" s="1302"/>
      <c r="BR79" s="1302"/>
      <c r="BS79" s="1302"/>
      <c r="BT79" s="1302"/>
      <c r="BU79" s="1302"/>
      <c r="BV79" s="1302"/>
      <c r="BW79" s="1302"/>
      <c r="BX79" s="1302">
        <v>6.8</v>
      </c>
      <c r="BY79" s="1302"/>
      <c r="BZ79" s="1302"/>
      <c r="CA79" s="1302"/>
      <c r="CB79" s="1302"/>
      <c r="CC79" s="1302"/>
      <c r="CD79" s="1302"/>
      <c r="CE79" s="1302"/>
      <c r="CF79" s="1302">
        <v>6.8</v>
      </c>
      <c r="CG79" s="1302"/>
      <c r="CH79" s="1302"/>
      <c r="CI79" s="1302"/>
      <c r="CJ79" s="1302"/>
      <c r="CK79" s="1302"/>
      <c r="CL79" s="1302"/>
      <c r="CM79" s="1302"/>
      <c r="CN79" s="1302">
        <v>6.8</v>
      </c>
      <c r="CO79" s="1302"/>
      <c r="CP79" s="1302"/>
      <c r="CQ79" s="1302"/>
      <c r="CR79" s="1302"/>
      <c r="CS79" s="1302"/>
      <c r="CT79" s="1302"/>
      <c r="CU79" s="1302"/>
      <c r="CV79" s="1302">
        <v>6.4</v>
      </c>
      <c r="CW79" s="1302"/>
      <c r="CX79" s="1302"/>
      <c r="CY79" s="1302"/>
      <c r="CZ79" s="1302"/>
      <c r="DA79" s="1302"/>
      <c r="DB79" s="1302"/>
      <c r="DC79" s="1302"/>
    </row>
    <row r="80" spans="2:107" x14ac:dyDescent="0.15">
      <c r="B80" s="395"/>
      <c r="G80" s="1300"/>
      <c r="H80" s="1300"/>
      <c r="I80" s="1303"/>
      <c r="J80" s="1303"/>
      <c r="K80" s="1304"/>
      <c r="L80" s="1304"/>
      <c r="M80" s="1304"/>
      <c r="N80" s="1304"/>
      <c r="AN80" s="1306"/>
      <c r="AO80" s="1306"/>
      <c r="AP80" s="1306"/>
      <c r="AQ80" s="1306"/>
      <c r="AR80" s="1306"/>
      <c r="AS80" s="1306"/>
      <c r="AT80" s="1306"/>
      <c r="AU80" s="1306"/>
      <c r="AV80" s="1306"/>
      <c r="AW80" s="1306"/>
      <c r="AX80" s="1306"/>
      <c r="AY80" s="1306"/>
      <c r="AZ80" s="1306"/>
      <c r="BA80" s="1306"/>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xEI1WAB8dOsvTpjIuTccF6SIALrbAHJBQNaybO7oC0pyrtLrNH9cR1MOsKWofgKKR/57MuXNaBo/1Eqsxz+iQ==" saltValue="w4T6pkxdIBVNrdSsWhrlM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632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LsiAOneDpt8j2lbhkBtycOyLgTNSpXM4zRy70FXlDwI+I1R5iPfWq2sOCUfrAZ3RY6wDkHGRGcNk/iNWfmG+g==" saltValue="3WhBP+yodNRgt+MbVbt1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6vaj4C9rMMja3BPm52klepR1IbzifngRjnshfy64QU7O3r/+oPcVW/4Ip61VBn7JJzQlsYCPiBNyMMKrcwgGw==" saltValue="OtLT+lLU6gHOK4HxlsA74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539</v>
      </c>
      <c r="G2" s="154"/>
      <c r="H2" s="155"/>
    </row>
    <row r="3" spans="1:8" x14ac:dyDescent="0.15">
      <c r="A3" s="151" t="s">
        <v>532</v>
      </c>
      <c r="B3" s="156"/>
      <c r="C3" s="157"/>
      <c r="D3" s="158">
        <v>46941</v>
      </c>
      <c r="E3" s="159"/>
      <c r="F3" s="160">
        <v>53292</v>
      </c>
      <c r="G3" s="161"/>
      <c r="H3" s="162"/>
    </row>
    <row r="4" spans="1:8" x14ac:dyDescent="0.15">
      <c r="A4" s="163"/>
      <c r="B4" s="164"/>
      <c r="C4" s="165"/>
      <c r="D4" s="166">
        <v>32068</v>
      </c>
      <c r="E4" s="167"/>
      <c r="F4" s="168">
        <v>28900</v>
      </c>
      <c r="G4" s="169"/>
      <c r="H4" s="170"/>
    </row>
    <row r="5" spans="1:8" x14ac:dyDescent="0.15">
      <c r="A5" s="151" t="s">
        <v>534</v>
      </c>
      <c r="B5" s="156"/>
      <c r="C5" s="157"/>
      <c r="D5" s="158">
        <v>27268</v>
      </c>
      <c r="E5" s="159"/>
      <c r="F5" s="160">
        <v>49919</v>
      </c>
      <c r="G5" s="161"/>
      <c r="H5" s="162"/>
    </row>
    <row r="6" spans="1:8" x14ac:dyDescent="0.15">
      <c r="A6" s="163"/>
      <c r="B6" s="164"/>
      <c r="C6" s="165"/>
      <c r="D6" s="166">
        <v>17862</v>
      </c>
      <c r="E6" s="167"/>
      <c r="F6" s="168">
        <v>26398</v>
      </c>
      <c r="G6" s="169"/>
      <c r="H6" s="170"/>
    </row>
    <row r="7" spans="1:8" x14ac:dyDescent="0.15">
      <c r="A7" s="151" t="s">
        <v>535</v>
      </c>
      <c r="B7" s="156"/>
      <c r="C7" s="157"/>
      <c r="D7" s="158">
        <v>30678</v>
      </c>
      <c r="E7" s="159"/>
      <c r="F7" s="160">
        <v>47738</v>
      </c>
      <c r="G7" s="161"/>
      <c r="H7" s="162"/>
    </row>
    <row r="8" spans="1:8" x14ac:dyDescent="0.15">
      <c r="A8" s="163"/>
      <c r="B8" s="164"/>
      <c r="C8" s="165"/>
      <c r="D8" s="166">
        <v>22414</v>
      </c>
      <c r="E8" s="167"/>
      <c r="F8" s="168">
        <v>24937</v>
      </c>
      <c r="G8" s="169"/>
      <c r="H8" s="170"/>
    </row>
    <row r="9" spans="1:8" x14ac:dyDescent="0.15">
      <c r="A9" s="151" t="s">
        <v>536</v>
      </c>
      <c r="B9" s="156"/>
      <c r="C9" s="157"/>
      <c r="D9" s="158">
        <v>46416</v>
      </c>
      <c r="E9" s="159"/>
      <c r="F9" s="160">
        <v>52191</v>
      </c>
      <c r="G9" s="161"/>
      <c r="H9" s="162"/>
    </row>
    <row r="10" spans="1:8" x14ac:dyDescent="0.15">
      <c r="A10" s="163"/>
      <c r="B10" s="164"/>
      <c r="C10" s="165"/>
      <c r="D10" s="166">
        <v>24658</v>
      </c>
      <c r="E10" s="167"/>
      <c r="F10" s="168">
        <v>24843</v>
      </c>
      <c r="G10" s="169"/>
      <c r="H10" s="170"/>
    </row>
    <row r="11" spans="1:8" x14ac:dyDescent="0.15">
      <c r="A11" s="151" t="s">
        <v>537</v>
      </c>
      <c r="B11" s="156"/>
      <c r="C11" s="157"/>
      <c r="D11" s="158">
        <v>60716</v>
      </c>
      <c r="E11" s="159"/>
      <c r="F11" s="160">
        <v>41934</v>
      </c>
      <c r="G11" s="161"/>
      <c r="H11" s="162"/>
    </row>
    <row r="12" spans="1:8" x14ac:dyDescent="0.15">
      <c r="A12" s="163"/>
      <c r="B12" s="164"/>
      <c r="C12" s="171"/>
      <c r="D12" s="166">
        <v>45735</v>
      </c>
      <c r="E12" s="167"/>
      <c r="F12" s="168">
        <v>23352</v>
      </c>
      <c r="G12" s="169"/>
      <c r="H12" s="170"/>
    </row>
    <row r="13" spans="1:8" x14ac:dyDescent="0.15">
      <c r="A13" s="151"/>
      <c r="B13" s="156"/>
      <c r="C13" s="172"/>
      <c r="D13" s="173">
        <v>42404</v>
      </c>
      <c r="E13" s="174"/>
      <c r="F13" s="175">
        <v>49015</v>
      </c>
      <c r="G13" s="176"/>
      <c r="H13" s="162"/>
    </row>
    <row r="14" spans="1:8" x14ac:dyDescent="0.15">
      <c r="A14" s="163"/>
      <c r="B14" s="164"/>
      <c r="C14" s="165"/>
      <c r="D14" s="166">
        <v>28547</v>
      </c>
      <c r="E14" s="167"/>
      <c r="F14" s="168">
        <v>25686</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7.37</v>
      </c>
      <c r="C19" s="177">
        <f>ROUND(VALUE(SUBSTITUTE(実質収支比率等に係る経年分析!G$48,"▲","-")),2)</f>
        <v>5.47</v>
      </c>
      <c r="D19" s="177">
        <f>ROUND(VALUE(SUBSTITUTE(実質収支比率等に係る経年分析!H$48,"▲","-")),2)</f>
        <v>8.7100000000000009</v>
      </c>
      <c r="E19" s="177">
        <f>ROUND(VALUE(SUBSTITUTE(実質収支比率等に係る経年分析!I$48,"▲","-")),2)</f>
        <v>3.45</v>
      </c>
      <c r="F19" s="177">
        <f>ROUND(VALUE(SUBSTITUTE(実質収支比率等に係る経年分析!J$48,"▲","-")),2)</f>
        <v>1.23</v>
      </c>
    </row>
    <row r="20" spans="1:11" x14ac:dyDescent="0.15">
      <c r="A20" s="177" t="s">
        <v>55</v>
      </c>
      <c r="B20" s="177">
        <f>ROUND(VALUE(SUBSTITUTE(実質収支比率等に係る経年分析!F$47,"▲","-")),2)</f>
        <v>19.39</v>
      </c>
      <c r="C20" s="177">
        <f>ROUND(VALUE(SUBSTITUTE(実質収支比率等に係る経年分析!G$47,"▲","-")),2)</f>
        <v>19.32</v>
      </c>
      <c r="D20" s="177">
        <f>ROUND(VALUE(SUBSTITUTE(実質収支比率等に係る経年分析!H$47,"▲","-")),2)</f>
        <v>17.96</v>
      </c>
      <c r="E20" s="177">
        <f>ROUND(VALUE(SUBSTITUTE(実質収支比率等に係る経年分析!I$47,"▲","-")),2)</f>
        <v>17.670000000000002</v>
      </c>
      <c r="F20" s="177">
        <f>ROUND(VALUE(SUBSTITUTE(実質収支比率等に係る経年分析!J$47,"▲","-")),2)</f>
        <v>18.190000000000001</v>
      </c>
    </row>
    <row r="21" spans="1:11" x14ac:dyDescent="0.15">
      <c r="A21" s="177" t="s">
        <v>56</v>
      </c>
      <c r="B21" s="177">
        <f>IF(ISNUMBER(VALUE(SUBSTITUTE(実質収支比率等に係る経年分析!F$49,"▲","-"))),ROUND(VALUE(SUBSTITUTE(実質収支比率等に係る経年分析!F$49,"▲","-")),2),NA())</f>
        <v>1.6</v>
      </c>
      <c r="C21" s="177">
        <f>IF(ISNUMBER(VALUE(SUBSTITUTE(実質収支比率等に係る経年分析!G$49,"▲","-"))),ROUND(VALUE(SUBSTITUTE(実質収支比率等に係る経年分析!G$49,"▲","-")),2),NA())</f>
        <v>-1.3</v>
      </c>
      <c r="D21" s="177">
        <f>IF(ISNUMBER(VALUE(SUBSTITUTE(実質収支比率等に係る経年分析!H$49,"▲","-"))),ROUND(VALUE(SUBSTITUTE(実質収支比率等に係る経年分析!H$49,"▲","-")),2),NA())</f>
        <v>1.96</v>
      </c>
      <c r="E21" s="177">
        <f>IF(ISNUMBER(VALUE(SUBSTITUTE(実質収支比率等に係る経年分析!I$49,"▲","-"))),ROUND(VALUE(SUBSTITUTE(実質収支比率等に係る経年分析!I$49,"▲","-")),2),NA())</f>
        <v>-6.31</v>
      </c>
      <c r="F21" s="177">
        <f>IF(ISNUMBER(VALUE(SUBSTITUTE(実質収支比率等に係る経年分析!J$49,"▲","-"))),ROUND(VALUE(SUBSTITUTE(実質収支比率等に係る経年分析!J$49,"▲","-")),2),NA())</f>
        <v>-1.41</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筑紫地区障害支援区分等審査会事業特別会計</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15">
      <c r="A30" s="178" t="str">
        <f>IF(連結実質赤字比率に係る赤字・黒字の構成分析!C$40="",NA(),連結実質赤字比率に係る赤字・黒字の構成分析!C$40)</f>
        <v>筑紫地区介護認定審査会事業特別会計</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0.19</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0.18</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0.19</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0.24</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0.22</v>
      </c>
    </row>
    <row r="32" spans="1:11" x14ac:dyDescent="0.15">
      <c r="A32" s="178" t="str">
        <f>IF(連結実質赤字比率に係る赤字・黒字の構成分析!C$38="",NA(),連結実質赤字比率に係る赤字・黒字の構成分析!C$38)</f>
        <v>介護保険事業特別会計（保険事業勘定）</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0.87</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1.39</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0.85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1.03</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1.2</v>
      </c>
    </row>
    <row r="33" spans="1:16" x14ac:dyDescent="0.15">
      <c r="A33" s="178" t="str">
        <f>IF(連結実質赤字比率に係る赤字・黒字の構成分析!C$37="",NA(),連結実質赤字比率に係る赤字・黒字の構成分析!C$37)</f>
        <v>一般会計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7.36</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5.46</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8.7100000000000009</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3.45</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1.22</v>
      </c>
    </row>
    <row r="34" spans="1:16" x14ac:dyDescent="0.15">
      <c r="A34" s="178" t="str">
        <f>IF(連結実質赤字比率に係る赤字・黒字の構成分析!C$36="",NA(),連結実質赤字比率に係る赤字・黒字の構成分析!C$36)</f>
        <v>那珂川市下水道事業会計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8.44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8.64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8.9700000000000006</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8.9700000000000006</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8.9</v>
      </c>
    </row>
    <row r="35" spans="1:16" x14ac:dyDescent="0.15">
      <c r="A35" s="178" t="str">
        <f>IF(連結実質赤字比率に係る赤字・黒字の構成分析!C$35="",NA(),連結実質赤字比率に係る赤字・黒字の構成分析!C$35)</f>
        <v>公共用地先行取得事業特別会計</v>
      </c>
      <c r="B35" s="178" t="e">
        <f>IF(ROUND(VALUE(SUBSTITUTE(連結実質赤字比率に係る赤字・黒字の構成分析!F$35,"▲", "-")), 2) &lt; 0, ABS(ROUND(VALUE(SUBSTITUTE(連結実質赤字比率に係る赤字・黒字の構成分析!F$35,"▲", "-")), 2)), NA())</f>
        <v>#VALUE!</v>
      </c>
      <c r="C35" s="178" t="e">
        <f>IF(ROUND(VALUE(SUBSTITUTE(連結実質赤字比率に係る赤字・黒字の構成分析!F$35,"▲", "-")), 2) &gt;= 0, ABS(ROUND(VALUE(SUBSTITUTE(連結実質赤字比率に係る赤字・黒字の構成分析!F$35,"▲", "-")), 2)), NA())</f>
        <v>#VALUE!</v>
      </c>
      <c r="D35" s="178" t="e">
        <f>IF(ROUND(VALUE(SUBSTITUTE(連結実質赤字比率に係る赤字・黒字の構成分析!G$35,"▲", "-")), 2) &lt; 0, ABS(ROUND(VALUE(SUBSTITUTE(連結実質赤字比率に係る赤字・黒字の構成分析!G$35,"▲", "-")), 2)), NA())</f>
        <v>#VALUE!</v>
      </c>
      <c r="E35" s="178" t="e">
        <f>IF(ROUND(VALUE(SUBSTITUTE(連結実質赤字比率に係る赤字・黒字の構成分析!G$35,"▲", "-")), 2) &gt;= 0, ABS(ROUND(VALUE(SUBSTITUTE(連結実質赤字比率に係る赤字・黒字の構成分析!G$35,"▲", "-")), 2)), NA())</f>
        <v>#VALUE!</v>
      </c>
      <c r="F35" s="178" t="e">
        <f>IF(ROUND(VALUE(SUBSTITUTE(連結実質赤字比率に係る赤字・黒字の構成分析!H$35,"▲", "-")), 2) &lt; 0, ABS(ROUND(VALUE(SUBSTITUTE(連結実質赤字比率に係る赤字・黒字の構成分析!H$35,"▲", "-")), 2)), NA())</f>
        <v>#VALUE!</v>
      </c>
      <c r="G35" s="178" t="e">
        <f>IF(ROUND(VALUE(SUBSTITUTE(連結実質赤字比率に係る赤字・黒字の構成分析!H$35,"▲", "-")), 2) &gt;= 0, ABS(ROUND(VALUE(SUBSTITUTE(連結実質赤字比率に係る赤字・黒字の構成分析!H$35,"▲", "-")), 2)), NA())</f>
        <v>#VALUE!</v>
      </c>
      <c r="H35" s="178" t="e">
        <f>IF(ROUND(VALUE(SUBSTITUTE(連結実質赤字比率に係る赤字・黒字の構成分析!I$35,"▲", "-")), 2) &lt; 0, ABS(ROUND(VALUE(SUBSTITUTE(連結実質赤字比率に係る赤字・黒字の構成分析!I$35,"▲", "-")), 2)), NA())</f>
        <v>#VALUE!</v>
      </c>
      <c r="I35" s="178" t="e">
        <f>IF(ROUND(VALUE(SUBSTITUTE(連結実質赤字比率に係る赤字・黒字の構成分析!I$35,"▲", "-")), 2) &gt;= 0, ABS(ROUND(VALUE(SUBSTITUTE(連結実質赤字比率に係る赤字・黒字の構成分析!I$35,"▲", "-")), 2)), NA())</f>
        <v>#VALUE!</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0</v>
      </c>
    </row>
    <row r="36" spans="1:16" x14ac:dyDescent="0.15">
      <c r="A36" s="178" t="str">
        <f>IF(連結実質赤字比率に係る赤字・黒字の構成分析!C$34="",NA(),連結実質赤字比率に係る赤字・黒字の構成分析!C$34)</f>
        <v>国民健康保険事業特別会計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0</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0</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0</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0</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0</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976</v>
      </c>
      <c r="E42" s="179"/>
      <c r="F42" s="179"/>
      <c r="G42" s="179">
        <f>'実質公債費比率（分子）の構造'!L$52</f>
        <v>951</v>
      </c>
      <c r="H42" s="179"/>
      <c r="I42" s="179"/>
      <c r="J42" s="179">
        <f>'実質公債費比率（分子）の構造'!M$52</f>
        <v>959</v>
      </c>
      <c r="K42" s="179"/>
      <c r="L42" s="179"/>
      <c r="M42" s="179">
        <f>'実質公債費比率（分子）の構造'!N$52</f>
        <v>1024</v>
      </c>
      <c r="N42" s="179"/>
      <c r="O42" s="179"/>
      <c r="P42" s="179">
        <f>'実質公債費比率（分子）の構造'!O$52</f>
        <v>1065</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28</v>
      </c>
      <c r="C44" s="179"/>
      <c r="D44" s="179"/>
      <c r="E44" s="179">
        <f>'実質公債費比率（分子）の構造'!L$50</f>
        <v>44</v>
      </c>
      <c r="F44" s="179"/>
      <c r="G44" s="179"/>
      <c r="H44" s="179">
        <f>'実質公債費比率（分子）の構造'!M$50</f>
        <v>52</v>
      </c>
      <c r="I44" s="179"/>
      <c r="J44" s="179"/>
      <c r="K44" s="179">
        <f>'実質公債費比率（分子）の構造'!N$50</f>
        <v>42</v>
      </c>
      <c r="L44" s="179"/>
      <c r="M44" s="179"/>
      <c r="N44" s="179">
        <f>'実質公債費比率（分子）の構造'!O$50</f>
        <v>122</v>
      </c>
      <c r="O44" s="179"/>
      <c r="P44" s="179"/>
    </row>
    <row r="45" spans="1:16" x14ac:dyDescent="0.15">
      <c r="A45" s="179" t="s">
        <v>66</v>
      </c>
      <c r="B45" s="179">
        <f>'実質公債費比率（分子）の構造'!K$49</f>
        <v>34</v>
      </c>
      <c r="C45" s="179"/>
      <c r="D45" s="179"/>
      <c r="E45" s="179">
        <f>'実質公債費比率（分子）の構造'!L$49</f>
        <v>40</v>
      </c>
      <c r="F45" s="179"/>
      <c r="G45" s="179"/>
      <c r="H45" s="179">
        <f>'実質公債費比率（分子）の構造'!M$49</f>
        <v>44</v>
      </c>
      <c r="I45" s="179"/>
      <c r="J45" s="179"/>
      <c r="K45" s="179">
        <f>'実質公債費比率（分子）の構造'!N$49</f>
        <v>54</v>
      </c>
      <c r="L45" s="179"/>
      <c r="M45" s="179"/>
      <c r="N45" s="179">
        <f>'実質公債費比率（分子）の構造'!O$49</f>
        <v>52</v>
      </c>
      <c r="O45" s="179"/>
      <c r="P45" s="179"/>
    </row>
    <row r="46" spans="1:16" x14ac:dyDescent="0.15">
      <c r="A46" s="179" t="s">
        <v>67</v>
      </c>
      <c r="B46" s="179">
        <f>'実質公債費比率（分子）の構造'!K$48</f>
        <v>14</v>
      </c>
      <c r="C46" s="179"/>
      <c r="D46" s="179"/>
      <c r="E46" s="179">
        <f>'実質公債費比率（分子）の構造'!L$48</f>
        <v>14</v>
      </c>
      <c r="F46" s="179"/>
      <c r="G46" s="179"/>
      <c r="H46" s="179">
        <f>'実質公債費比率（分子）の構造'!M$48</f>
        <v>14</v>
      </c>
      <c r="I46" s="179"/>
      <c r="J46" s="179"/>
      <c r="K46" s="179">
        <f>'実質公債費比率（分子）の構造'!N$48</f>
        <v>15</v>
      </c>
      <c r="L46" s="179"/>
      <c r="M46" s="179"/>
      <c r="N46" s="179">
        <f>'実質公債費比率（分子）の構造'!O$48</f>
        <v>23</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1151</v>
      </c>
      <c r="C49" s="179"/>
      <c r="D49" s="179"/>
      <c r="E49" s="179">
        <f>'実質公債費比率（分子）の構造'!L$45</f>
        <v>1144</v>
      </c>
      <c r="F49" s="179"/>
      <c r="G49" s="179"/>
      <c r="H49" s="179">
        <f>'実質公債費比率（分子）の構造'!M$45</f>
        <v>1227</v>
      </c>
      <c r="I49" s="179"/>
      <c r="J49" s="179"/>
      <c r="K49" s="179">
        <f>'実質公債費比率（分子）の構造'!N$45</f>
        <v>1262</v>
      </c>
      <c r="L49" s="179"/>
      <c r="M49" s="179"/>
      <c r="N49" s="179">
        <f>'実質公債費比率（分子）の構造'!O$45</f>
        <v>1283</v>
      </c>
      <c r="O49" s="179"/>
      <c r="P49" s="179"/>
    </row>
    <row r="50" spans="1:16" x14ac:dyDescent="0.15">
      <c r="A50" s="179" t="s">
        <v>71</v>
      </c>
      <c r="B50" s="179" t="e">
        <f>NA()</f>
        <v>#N/A</v>
      </c>
      <c r="C50" s="179">
        <f>IF(ISNUMBER('実質公債費比率（分子）の構造'!K$53),'実質公債費比率（分子）の構造'!K$53,NA())</f>
        <v>251</v>
      </c>
      <c r="D50" s="179" t="e">
        <f>NA()</f>
        <v>#N/A</v>
      </c>
      <c r="E50" s="179" t="e">
        <f>NA()</f>
        <v>#N/A</v>
      </c>
      <c r="F50" s="179">
        <f>IF(ISNUMBER('実質公債費比率（分子）の構造'!L$53),'実質公債費比率（分子）の構造'!L$53,NA())</f>
        <v>291</v>
      </c>
      <c r="G50" s="179" t="e">
        <f>NA()</f>
        <v>#N/A</v>
      </c>
      <c r="H50" s="179" t="e">
        <f>NA()</f>
        <v>#N/A</v>
      </c>
      <c r="I50" s="179">
        <f>IF(ISNUMBER('実質公債費比率（分子）の構造'!M$53),'実質公債費比率（分子）の構造'!M$53,NA())</f>
        <v>378</v>
      </c>
      <c r="J50" s="179" t="e">
        <f>NA()</f>
        <v>#N/A</v>
      </c>
      <c r="K50" s="179" t="e">
        <f>NA()</f>
        <v>#N/A</v>
      </c>
      <c r="L50" s="179">
        <f>IF(ISNUMBER('実質公債費比率（分子）の構造'!N$53),'実質公債費比率（分子）の構造'!N$53,NA())</f>
        <v>349</v>
      </c>
      <c r="M50" s="179" t="e">
        <f>NA()</f>
        <v>#N/A</v>
      </c>
      <c r="N50" s="179" t="e">
        <f>NA()</f>
        <v>#N/A</v>
      </c>
      <c r="O50" s="179">
        <f>IF(ISNUMBER('実質公債費比率（分子）の構造'!O$53),'実質公債費比率（分子）の構造'!O$53,NA())</f>
        <v>415</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12172</v>
      </c>
      <c r="E56" s="178"/>
      <c r="F56" s="178"/>
      <c r="G56" s="178">
        <f>'将来負担比率（分子）の構造'!J$52</f>
        <v>12396</v>
      </c>
      <c r="H56" s="178"/>
      <c r="I56" s="178"/>
      <c r="J56" s="178">
        <f>'将来負担比率（分子）の構造'!K$52</f>
        <v>12625</v>
      </c>
      <c r="K56" s="178"/>
      <c r="L56" s="178"/>
      <c r="M56" s="178">
        <f>'将来負担比率（分子）の構造'!L$52</f>
        <v>12577</v>
      </c>
      <c r="N56" s="178"/>
      <c r="O56" s="178"/>
      <c r="P56" s="178">
        <f>'将来負担比率（分子）の構造'!M$52</f>
        <v>12455</v>
      </c>
    </row>
    <row r="57" spans="1:16" x14ac:dyDescent="0.15">
      <c r="A57" s="178" t="s">
        <v>42</v>
      </c>
      <c r="B57" s="178"/>
      <c r="C57" s="178"/>
      <c r="D57" s="178">
        <f>'将来負担比率（分子）の構造'!I$51</f>
        <v>25</v>
      </c>
      <c r="E57" s="178"/>
      <c r="F57" s="178"/>
      <c r="G57" s="178">
        <f>'将来負担比率（分子）の構造'!J$51</f>
        <v>23</v>
      </c>
      <c r="H57" s="178"/>
      <c r="I57" s="178"/>
      <c r="J57" s="178">
        <f>'将来負担比率（分子）の構造'!K$51</f>
        <v>14</v>
      </c>
      <c r="K57" s="178"/>
      <c r="L57" s="178"/>
      <c r="M57" s="178" t="str">
        <f>'将来負担比率（分子）の構造'!L$51</f>
        <v>-</v>
      </c>
      <c r="N57" s="178"/>
      <c r="O57" s="178"/>
      <c r="P57" s="178" t="str">
        <f>'将来負担比率（分子）の構造'!M$51</f>
        <v>-</v>
      </c>
    </row>
    <row r="58" spans="1:16" x14ac:dyDescent="0.15">
      <c r="A58" s="178" t="s">
        <v>41</v>
      </c>
      <c r="B58" s="178"/>
      <c r="C58" s="178"/>
      <c r="D58" s="178">
        <f>'将来負担比率（分子）の構造'!I$50</f>
        <v>9046</v>
      </c>
      <c r="E58" s="178"/>
      <c r="F58" s="178"/>
      <c r="G58" s="178">
        <f>'将来負担比率（分子）の構造'!J$50</f>
        <v>9429</v>
      </c>
      <c r="H58" s="178"/>
      <c r="I58" s="178"/>
      <c r="J58" s="178">
        <f>'将来負担比率（分子）の構造'!K$50</f>
        <v>9284</v>
      </c>
      <c r="K58" s="178"/>
      <c r="L58" s="178"/>
      <c r="M58" s="178">
        <f>'将来負担比率（分子）の構造'!L$50</f>
        <v>9127</v>
      </c>
      <c r="N58" s="178"/>
      <c r="O58" s="178"/>
      <c r="P58" s="178">
        <f>'将来負担比率（分子）の構造'!M$50</f>
        <v>8383</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1723</v>
      </c>
      <c r="C62" s="178"/>
      <c r="D62" s="178"/>
      <c r="E62" s="178">
        <f>'将来負担比率（分子）の構造'!J$45</f>
        <v>1496</v>
      </c>
      <c r="F62" s="178"/>
      <c r="G62" s="178"/>
      <c r="H62" s="178">
        <f>'将来負担比率（分子）の構造'!K$45</f>
        <v>1277</v>
      </c>
      <c r="I62" s="178"/>
      <c r="J62" s="178"/>
      <c r="K62" s="178">
        <f>'将来負担比率（分子）の構造'!L$45</f>
        <v>1120</v>
      </c>
      <c r="L62" s="178"/>
      <c r="M62" s="178"/>
      <c r="N62" s="178">
        <f>'将来負担比率（分子）の構造'!M$45</f>
        <v>1038</v>
      </c>
      <c r="O62" s="178"/>
      <c r="P62" s="178"/>
    </row>
    <row r="63" spans="1:16" x14ac:dyDescent="0.15">
      <c r="A63" s="178" t="s">
        <v>34</v>
      </c>
      <c r="B63" s="178">
        <f>'将来負担比率（分子）の構造'!I$44</f>
        <v>1475</v>
      </c>
      <c r="C63" s="178"/>
      <c r="D63" s="178"/>
      <c r="E63" s="178">
        <f>'将来負担比率（分子）の構造'!J$44</f>
        <v>2413</v>
      </c>
      <c r="F63" s="178"/>
      <c r="G63" s="178"/>
      <c r="H63" s="178">
        <f>'将来負担比率（分子）の構造'!K$44</f>
        <v>2448</v>
      </c>
      <c r="I63" s="178"/>
      <c r="J63" s="178"/>
      <c r="K63" s="178">
        <f>'将来負担比率（分子）の構造'!L$44</f>
        <v>2511</v>
      </c>
      <c r="L63" s="178"/>
      <c r="M63" s="178"/>
      <c r="N63" s="178">
        <f>'将来負担比率（分子）の構造'!M$44</f>
        <v>2420</v>
      </c>
      <c r="O63" s="178"/>
      <c r="P63" s="178"/>
    </row>
    <row r="64" spans="1:16" x14ac:dyDescent="0.15">
      <c r="A64" s="178" t="s">
        <v>33</v>
      </c>
      <c r="B64" s="178">
        <f>'将来負担比率（分子）の構造'!I$43</f>
        <v>326</v>
      </c>
      <c r="C64" s="178"/>
      <c r="D64" s="178"/>
      <c r="E64" s="178">
        <f>'将来負担比率（分子）の構造'!J$43</f>
        <v>249</v>
      </c>
      <c r="F64" s="178"/>
      <c r="G64" s="178"/>
      <c r="H64" s="178">
        <f>'将来負担比率（分子）の構造'!K$43</f>
        <v>172</v>
      </c>
      <c r="I64" s="178"/>
      <c r="J64" s="178"/>
      <c r="K64" s="178">
        <f>'将来負担比率（分子）の構造'!L$43</f>
        <v>179</v>
      </c>
      <c r="L64" s="178"/>
      <c r="M64" s="178"/>
      <c r="N64" s="178">
        <f>'将来負担比率（分子）の構造'!M$43</f>
        <v>190</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11708</v>
      </c>
      <c r="C66" s="178"/>
      <c r="D66" s="178"/>
      <c r="E66" s="178">
        <f>'将来負担比率（分子）の構造'!J$41</f>
        <v>11772</v>
      </c>
      <c r="F66" s="178"/>
      <c r="G66" s="178"/>
      <c r="H66" s="178">
        <f>'将来負担比率（分子）の構造'!K$41</f>
        <v>11560</v>
      </c>
      <c r="I66" s="178"/>
      <c r="J66" s="178"/>
      <c r="K66" s="178">
        <f>'将来負担比率（分子）の構造'!L$41</f>
        <v>11492</v>
      </c>
      <c r="L66" s="178"/>
      <c r="M66" s="178"/>
      <c r="N66" s="178">
        <f>'将来負担比率（分子）の構造'!M$41</f>
        <v>12026</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1658</v>
      </c>
      <c r="C72" s="182">
        <f>基金残高に係る経年分析!G55</f>
        <v>1576</v>
      </c>
      <c r="D72" s="182">
        <f>基金残高に係る経年分析!H55</f>
        <v>1646</v>
      </c>
    </row>
    <row r="73" spans="1:16" x14ac:dyDescent="0.15">
      <c r="A73" s="181" t="s">
        <v>78</v>
      </c>
      <c r="B73" s="182">
        <f>基金残高に係る経年分析!F56</f>
        <v>1870</v>
      </c>
      <c r="C73" s="182">
        <f>基金残高に係る経年分析!G56</f>
        <v>1880</v>
      </c>
      <c r="D73" s="182">
        <f>基金残高に係る経年分析!H56</f>
        <v>1694</v>
      </c>
    </row>
    <row r="74" spans="1:16" x14ac:dyDescent="0.15">
      <c r="A74" s="181" t="s">
        <v>79</v>
      </c>
      <c r="B74" s="182">
        <f>基金残高に係る経年分析!F57</f>
        <v>6636</v>
      </c>
      <c r="C74" s="182">
        <f>基金残高に係る経年分析!G57</f>
        <v>6472</v>
      </c>
      <c r="D74" s="182">
        <f>基金残高に係る経年分析!H57</f>
        <v>5247</v>
      </c>
    </row>
  </sheetData>
  <sheetProtection algorithmName="SHA-512" hashValue="x5f7L04BnC6IBb3t+ptfsZEkx6RBVikJnaJCkYH4Wg2NDBZiNH5c3XB5OH61SvIWzuoB1vSdh+L6MfmfVL6W9g==" saltValue="i6uugpyvPxnlxsEZv1XWq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6" t="s">
        <v>211</v>
      </c>
      <c r="DI1" s="657"/>
      <c r="DJ1" s="657"/>
      <c r="DK1" s="657"/>
      <c r="DL1" s="657"/>
      <c r="DM1" s="657"/>
      <c r="DN1" s="658"/>
      <c r="DO1" s="223"/>
      <c r="DP1" s="656" t="s">
        <v>212</v>
      </c>
      <c r="DQ1" s="657"/>
      <c r="DR1" s="657"/>
      <c r="DS1" s="657"/>
      <c r="DT1" s="657"/>
      <c r="DU1" s="657"/>
      <c r="DV1" s="657"/>
      <c r="DW1" s="657"/>
      <c r="DX1" s="657"/>
      <c r="DY1" s="657"/>
      <c r="DZ1" s="657"/>
      <c r="EA1" s="657"/>
      <c r="EB1" s="657"/>
      <c r="EC1" s="658"/>
      <c r="ED1" s="221"/>
      <c r="EE1" s="221"/>
      <c r="EF1" s="221"/>
      <c r="EG1" s="221"/>
      <c r="EH1" s="221"/>
      <c r="EI1" s="221"/>
      <c r="EJ1" s="221"/>
      <c r="EK1" s="221"/>
      <c r="EL1" s="221"/>
      <c r="EM1" s="221"/>
    </row>
    <row r="2" spans="2:143" ht="22.5" customHeight="1" x14ac:dyDescent="0.15">
      <c r="B2" s="224" t="s">
        <v>213</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9" t="s">
        <v>214</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215</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217</v>
      </c>
      <c r="S4" s="660"/>
      <c r="T4" s="660"/>
      <c r="U4" s="660"/>
      <c r="V4" s="660"/>
      <c r="W4" s="660"/>
      <c r="X4" s="660"/>
      <c r="Y4" s="661"/>
      <c r="Z4" s="659" t="s">
        <v>218</v>
      </c>
      <c r="AA4" s="660"/>
      <c r="AB4" s="660"/>
      <c r="AC4" s="661"/>
      <c r="AD4" s="659" t="s">
        <v>219</v>
      </c>
      <c r="AE4" s="660"/>
      <c r="AF4" s="660"/>
      <c r="AG4" s="660"/>
      <c r="AH4" s="660"/>
      <c r="AI4" s="660"/>
      <c r="AJ4" s="660"/>
      <c r="AK4" s="661"/>
      <c r="AL4" s="659" t="s">
        <v>218</v>
      </c>
      <c r="AM4" s="660"/>
      <c r="AN4" s="660"/>
      <c r="AO4" s="661"/>
      <c r="AP4" s="665" t="s">
        <v>220</v>
      </c>
      <c r="AQ4" s="665"/>
      <c r="AR4" s="665"/>
      <c r="AS4" s="665"/>
      <c r="AT4" s="665"/>
      <c r="AU4" s="665"/>
      <c r="AV4" s="665"/>
      <c r="AW4" s="665"/>
      <c r="AX4" s="665"/>
      <c r="AY4" s="665"/>
      <c r="AZ4" s="665"/>
      <c r="BA4" s="665"/>
      <c r="BB4" s="665"/>
      <c r="BC4" s="665"/>
      <c r="BD4" s="665"/>
      <c r="BE4" s="665"/>
      <c r="BF4" s="665"/>
      <c r="BG4" s="665" t="s">
        <v>221</v>
      </c>
      <c r="BH4" s="665"/>
      <c r="BI4" s="665"/>
      <c r="BJ4" s="665"/>
      <c r="BK4" s="665"/>
      <c r="BL4" s="665"/>
      <c r="BM4" s="665"/>
      <c r="BN4" s="665"/>
      <c r="BO4" s="665" t="s">
        <v>218</v>
      </c>
      <c r="BP4" s="665"/>
      <c r="BQ4" s="665"/>
      <c r="BR4" s="665"/>
      <c r="BS4" s="665" t="s">
        <v>222</v>
      </c>
      <c r="BT4" s="665"/>
      <c r="BU4" s="665"/>
      <c r="BV4" s="665"/>
      <c r="BW4" s="665"/>
      <c r="BX4" s="665"/>
      <c r="BY4" s="665"/>
      <c r="BZ4" s="665"/>
      <c r="CA4" s="665"/>
      <c r="CB4" s="665"/>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7" customFormat="1" ht="11.25" customHeight="1" x14ac:dyDescent="0.15">
      <c r="B5" s="666" t="s">
        <v>224</v>
      </c>
      <c r="C5" s="667"/>
      <c r="D5" s="667"/>
      <c r="E5" s="667"/>
      <c r="F5" s="667"/>
      <c r="G5" s="667"/>
      <c r="H5" s="667"/>
      <c r="I5" s="667"/>
      <c r="J5" s="667"/>
      <c r="K5" s="667"/>
      <c r="L5" s="667"/>
      <c r="M5" s="667"/>
      <c r="N5" s="667"/>
      <c r="O5" s="667"/>
      <c r="P5" s="667"/>
      <c r="Q5" s="668"/>
      <c r="R5" s="669">
        <v>6063519</v>
      </c>
      <c r="S5" s="670"/>
      <c r="T5" s="670"/>
      <c r="U5" s="670"/>
      <c r="V5" s="670"/>
      <c r="W5" s="670"/>
      <c r="X5" s="670"/>
      <c r="Y5" s="671"/>
      <c r="Z5" s="672">
        <v>32.299999999999997</v>
      </c>
      <c r="AA5" s="672"/>
      <c r="AB5" s="672"/>
      <c r="AC5" s="672"/>
      <c r="AD5" s="673">
        <v>6063519</v>
      </c>
      <c r="AE5" s="673"/>
      <c r="AF5" s="673"/>
      <c r="AG5" s="673"/>
      <c r="AH5" s="673"/>
      <c r="AI5" s="673"/>
      <c r="AJ5" s="673"/>
      <c r="AK5" s="673"/>
      <c r="AL5" s="674">
        <v>68.400000000000006</v>
      </c>
      <c r="AM5" s="675"/>
      <c r="AN5" s="675"/>
      <c r="AO5" s="676"/>
      <c r="AP5" s="666" t="s">
        <v>225</v>
      </c>
      <c r="AQ5" s="667"/>
      <c r="AR5" s="667"/>
      <c r="AS5" s="667"/>
      <c r="AT5" s="667"/>
      <c r="AU5" s="667"/>
      <c r="AV5" s="667"/>
      <c r="AW5" s="667"/>
      <c r="AX5" s="667"/>
      <c r="AY5" s="667"/>
      <c r="AZ5" s="667"/>
      <c r="BA5" s="667"/>
      <c r="BB5" s="667"/>
      <c r="BC5" s="667"/>
      <c r="BD5" s="667"/>
      <c r="BE5" s="667"/>
      <c r="BF5" s="668"/>
      <c r="BG5" s="680">
        <v>6058184</v>
      </c>
      <c r="BH5" s="681"/>
      <c r="BI5" s="681"/>
      <c r="BJ5" s="681"/>
      <c r="BK5" s="681"/>
      <c r="BL5" s="681"/>
      <c r="BM5" s="681"/>
      <c r="BN5" s="682"/>
      <c r="BO5" s="683">
        <v>99.9</v>
      </c>
      <c r="BP5" s="683"/>
      <c r="BQ5" s="683"/>
      <c r="BR5" s="683"/>
      <c r="BS5" s="684">
        <v>251943</v>
      </c>
      <c r="BT5" s="684"/>
      <c r="BU5" s="684"/>
      <c r="BV5" s="684"/>
      <c r="BW5" s="684"/>
      <c r="BX5" s="684"/>
      <c r="BY5" s="684"/>
      <c r="BZ5" s="684"/>
      <c r="CA5" s="684"/>
      <c r="CB5" s="688"/>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15">
      <c r="B6" s="677" t="s">
        <v>229</v>
      </c>
      <c r="C6" s="678"/>
      <c r="D6" s="678"/>
      <c r="E6" s="678"/>
      <c r="F6" s="678"/>
      <c r="G6" s="678"/>
      <c r="H6" s="678"/>
      <c r="I6" s="678"/>
      <c r="J6" s="678"/>
      <c r="K6" s="678"/>
      <c r="L6" s="678"/>
      <c r="M6" s="678"/>
      <c r="N6" s="678"/>
      <c r="O6" s="678"/>
      <c r="P6" s="678"/>
      <c r="Q6" s="679"/>
      <c r="R6" s="680">
        <v>121298</v>
      </c>
      <c r="S6" s="681"/>
      <c r="T6" s="681"/>
      <c r="U6" s="681"/>
      <c r="V6" s="681"/>
      <c r="W6" s="681"/>
      <c r="X6" s="681"/>
      <c r="Y6" s="682"/>
      <c r="Z6" s="683">
        <v>0.6</v>
      </c>
      <c r="AA6" s="683"/>
      <c r="AB6" s="683"/>
      <c r="AC6" s="683"/>
      <c r="AD6" s="684">
        <v>121298</v>
      </c>
      <c r="AE6" s="684"/>
      <c r="AF6" s="684"/>
      <c r="AG6" s="684"/>
      <c r="AH6" s="684"/>
      <c r="AI6" s="684"/>
      <c r="AJ6" s="684"/>
      <c r="AK6" s="684"/>
      <c r="AL6" s="685">
        <v>1.4</v>
      </c>
      <c r="AM6" s="686"/>
      <c r="AN6" s="686"/>
      <c r="AO6" s="687"/>
      <c r="AP6" s="677" t="s">
        <v>230</v>
      </c>
      <c r="AQ6" s="678"/>
      <c r="AR6" s="678"/>
      <c r="AS6" s="678"/>
      <c r="AT6" s="678"/>
      <c r="AU6" s="678"/>
      <c r="AV6" s="678"/>
      <c r="AW6" s="678"/>
      <c r="AX6" s="678"/>
      <c r="AY6" s="678"/>
      <c r="AZ6" s="678"/>
      <c r="BA6" s="678"/>
      <c r="BB6" s="678"/>
      <c r="BC6" s="678"/>
      <c r="BD6" s="678"/>
      <c r="BE6" s="678"/>
      <c r="BF6" s="679"/>
      <c r="BG6" s="680">
        <v>6058184</v>
      </c>
      <c r="BH6" s="681"/>
      <c r="BI6" s="681"/>
      <c r="BJ6" s="681"/>
      <c r="BK6" s="681"/>
      <c r="BL6" s="681"/>
      <c r="BM6" s="681"/>
      <c r="BN6" s="682"/>
      <c r="BO6" s="683">
        <v>99.9</v>
      </c>
      <c r="BP6" s="683"/>
      <c r="BQ6" s="683"/>
      <c r="BR6" s="683"/>
      <c r="BS6" s="684">
        <v>251943</v>
      </c>
      <c r="BT6" s="684"/>
      <c r="BU6" s="684"/>
      <c r="BV6" s="684"/>
      <c r="BW6" s="684"/>
      <c r="BX6" s="684"/>
      <c r="BY6" s="684"/>
      <c r="BZ6" s="684"/>
      <c r="CA6" s="684"/>
      <c r="CB6" s="688"/>
      <c r="CD6" s="691" t="s">
        <v>231</v>
      </c>
      <c r="CE6" s="692"/>
      <c r="CF6" s="692"/>
      <c r="CG6" s="692"/>
      <c r="CH6" s="692"/>
      <c r="CI6" s="692"/>
      <c r="CJ6" s="692"/>
      <c r="CK6" s="692"/>
      <c r="CL6" s="692"/>
      <c r="CM6" s="692"/>
      <c r="CN6" s="692"/>
      <c r="CO6" s="692"/>
      <c r="CP6" s="692"/>
      <c r="CQ6" s="693"/>
      <c r="CR6" s="680">
        <v>165381</v>
      </c>
      <c r="CS6" s="681"/>
      <c r="CT6" s="681"/>
      <c r="CU6" s="681"/>
      <c r="CV6" s="681"/>
      <c r="CW6" s="681"/>
      <c r="CX6" s="681"/>
      <c r="CY6" s="682"/>
      <c r="CZ6" s="674">
        <v>0.9</v>
      </c>
      <c r="DA6" s="675"/>
      <c r="DB6" s="675"/>
      <c r="DC6" s="694"/>
      <c r="DD6" s="689">
        <v>12322</v>
      </c>
      <c r="DE6" s="681"/>
      <c r="DF6" s="681"/>
      <c r="DG6" s="681"/>
      <c r="DH6" s="681"/>
      <c r="DI6" s="681"/>
      <c r="DJ6" s="681"/>
      <c r="DK6" s="681"/>
      <c r="DL6" s="681"/>
      <c r="DM6" s="681"/>
      <c r="DN6" s="681"/>
      <c r="DO6" s="681"/>
      <c r="DP6" s="682"/>
      <c r="DQ6" s="689">
        <v>163181</v>
      </c>
      <c r="DR6" s="681"/>
      <c r="DS6" s="681"/>
      <c r="DT6" s="681"/>
      <c r="DU6" s="681"/>
      <c r="DV6" s="681"/>
      <c r="DW6" s="681"/>
      <c r="DX6" s="681"/>
      <c r="DY6" s="681"/>
      <c r="DZ6" s="681"/>
      <c r="EA6" s="681"/>
      <c r="EB6" s="681"/>
      <c r="EC6" s="690"/>
    </row>
    <row r="7" spans="2:143" ht="11.25" customHeight="1" x14ac:dyDescent="0.15">
      <c r="B7" s="677" t="s">
        <v>232</v>
      </c>
      <c r="C7" s="678"/>
      <c r="D7" s="678"/>
      <c r="E7" s="678"/>
      <c r="F7" s="678"/>
      <c r="G7" s="678"/>
      <c r="H7" s="678"/>
      <c r="I7" s="678"/>
      <c r="J7" s="678"/>
      <c r="K7" s="678"/>
      <c r="L7" s="678"/>
      <c r="M7" s="678"/>
      <c r="N7" s="678"/>
      <c r="O7" s="678"/>
      <c r="P7" s="678"/>
      <c r="Q7" s="679"/>
      <c r="R7" s="680">
        <v>8814</v>
      </c>
      <c r="S7" s="681"/>
      <c r="T7" s="681"/>
      <c r="U7" s="681"/>
      <c r="V7" s="681"/>
      <c r="W7" s="681"/>
      <c r="X7" s="681"/>
      <c r="Y7" s="682"/>
      <c r="Z7" s="683">
        <v>0</v>
      </c>
      <c r="AA7" s="683"/>
      <c r="AB7" s="683"/>
      <c r="AC7" s="683"/>
      <c r="AD7" s="684">
        <v>8814</v>
      </c>
      <c r="AE7" s="684"/>
      <c r="AF7" s="684"/>
      <c r="AG7" s="684"/>
      <c r="AH7" s="684"/>
      <c r="AI7" s="684"/>
      <c r="AJ7" s="684"/>
      <c r="AK7" s="684"/>
      <c r="AL7" s="685">
        <v>0.1</v>
      </c>
      <c r="AM7" s="686"/>
      <c r="AN7" s="686"/>
      <c r="AO7" s="687"/>
      <c r="AP7" s="677" t="s">
        <v>233</v>
      </c>
      <c r="AQ7" s="678"/>
      <c r="AR7" s="678"/>
      <c r="AS7" s="678"/>
      <c r="AT7" s="678"/>
      <c r="AU7" s="678"/>
      <c r="AV7" s="678"/>
      <c r="AW7" s="678"/>
      <c r="AX7" s="678"/>
      <c r="AY7" s="678"/>
      <c r="AZ7" s="678"/>
      <c r="BA7" s="678"/>
      <c r="BB7" s="678"/>
      <c r="BC7" s="678"/>
      <c r="BD7" s="678"/>
      <c r="BE7" s="678"/>
      <c r="BF7" s="679"/>
      <c r="BG7" s="680">
        <v>2783117</v>
      </c>
      <c r="BH7" s="681"/>
      <c r="BI7" s="681"/>
      <c r="BJ7" s="681"/>
      <c r="BK7" s="681"/>
      <c r="BL7" s="681"/>
      <c r="BM7" s="681"/>
      <c r="BN7" s="682"/>
      <c r="BO7" s="683">
        <v>45.9</v>
      </c>
      <c r="BP7" s="683"/>
      <c r="BQ7" s="683"/>
      <c r="BR7" s="683"/>
      <c r="BS7" s="684">
        <v>67285</v>
      </c>
      <c r="BT7" s="684"/>
      <c r="BU7" s="684"/>
      <c r="BV7" s="684"/>
      <c r="BW7" s="684"/>
      <c r="BX7" s="684"/>
      <c r="BY7" s="684"/>
      <c r="BZ7" s="684"/>
      <c r="CA7" s="684"/>
      <c r="CB7" s="688"/>
      <c r="CD7" s="695" t="s">
        <v>234</v>
      </c>
      <c r="CE7" s="696"/>
      <c r="CF7" s="696"/>
      <c r="CG7" s="696"/>
      <c r="CH7" s="696"/>
      <c r="CI7" s="696"/>
      <c r="CJ7" s="696"/>
      <c r="CK7" s="696"/>
      <c r="CL7" s="696"/>
      <c r="CM7" s="696"/>
      <c r="CN7" s="696"/>
      <c r="CO7" s="696"/>
      <c r="CP7" s="696"/>
      <c r="CQ7" s="697"/>
      <c r="CR7" s="680">
        <v>3989580</v>
      </c>
      <c r="CS7" s="681"/>
      <c r="CT7" s="681"/>
      <c r="CU7" s="681"/>
      <c r="CV7" s="681"/>
      <c r="CW7" s="681"/>
      <c r="CX7" s="681"/>
      <c r="CY7" s="682"/>
      <c r="CZ7" s="683">
        <v>21.6</v>
      </c>
      <c r="DA7" s="683"/>
      <c r="DB7" s="683"/>
      <c r="DC7" s="683"/>
      <c r="DD7" s="689">
        <v>1282320</v>
      </c>
      <c r="DE7" s="681"/>
      <c r="DF7" s="681"/>
      <c r="DG7" s="681"/>
      <c r="DH7" s="681"/>
      <c r="DI7" s="681"/>
      <c r="DJ7" s="681"/>
      <c r="DK7" s="681"/>
      <c r="DL7" s="681"/>
      <c r="DM7" s="681"/>
      <c r="DN7" s="681"/>
      <c r="DO7" s="681"/>
      <c r="DP7" s="682"/>
      <c r="DQ7" s="689">
        <v>2190659</v>
      </c>
      <c r="DR7" s="681"/>
      <c r="DS7" s="681"/>
      <c r="DT7" s="681"/>
      <c r="DU7" s="681"/>
      <c r="DV7" s="681"/>
      <c r="DW7" s="681"/>
      <c r="DX7" s="681"/>
      <c r="DY7" s="681"/>
      <c r="DZ7" s="681"/>
      <c r="EA7" s="681"/>
      <c r="EB7" s="681"/>
      <c r="EC7" s="690"/>
    </row>
    <row r="8" spans="2:143" ht="11.25" customHeight="1" x14ac:dyDescent="0.15">
      <c r="B8" s="677" t="s">
        <v>235</v>
      </c>
      <c r="C8" s="678"/>
      <c r="D8" s="678"/>
      <c r="E8" s="678"/>
      <c r="F8" s="678"/>
      <c r="G8" s="678"/>
      <c r="H8" s="678"/>
      <c r="I8" s="678"/>
      <c r="J8" s="678"/>
      <c r="K8" s="678"/>
      <c r="L8" s="678"/>
      <c r="M8" s="678"/>
      <c r="N8" s="678"/>
      <c r="O8" s="678"/>
      <c r="P8" s="678"/>
      <c r="Q8" s="679"/>
      <c r="R8" s="680">
        <v>19608</v>
      </c>
      <c r="S8" s="681"/>
      <c r="T8" s="681"/>
      <c r="U8" s="681"/>
      <c r="V8" s="681"/>
      <c r="W8" s="681"/>
      <c r="X8" s="681"/>
      <c r="Y8" s="682"/>
      <c r="Z8" s="683">
        <v>0.1</v>
      </c>
      <c r="AA8" s="683"/>
      <c r="AB8" s="683"/>
      <c r="AC8" s="683"/>
      <c r="AD8" s="684">
        <v>19608</v>
      </c>
      <c r="AE8" s="684"/>
      <c r="AF8" s="684"/>
      <c r="AG8" s="684"/>
      <c r="AH8" s="684"/>
      <c r="AI8" s="684"/>
      <c r="AJ8" s="684"/>
      <c r="AK8" s="684"/>
      <c r="AL8" s="685">
        <v>0.2</v>
      </c>
      <c r="AM8" s="686"/>
      <c r="AN8" s="686"/>
      <c r="AO8" s="687"/>
      <c r="AP8" s="677" t="s">
        <v>236</v>
      </c>
      <c r="AQ8" s="678"/>
      <c r="AR8" s="678"/>
      <c r="AS8" s="678"/>
      <c r="AT8" s="678"/>
      <c r="AU8" s="678"/>
      <c r="AV8" s="678"/>
      <c r="AW8" s="678"/>
      <c r="AX8" s="678"/>
      <c r="AY8" s="678"/>
      <c r="AZ8" s="678"/>
      <c r="BA8" s="678"/>
      <c r="BB8" s="678"/>
      <c r="BC8" s="678"/>
      <c r="BD8" s="678"/>
      <c r="BE8" s="678"/>
      <c r="BF8" s="679"/>
      <c r="BG8" s="680">
        <v>79951</v>
      </c>
      <c r="BH8" s="681"/>
      <c r="BI8" s="681"/>
      <c r="BJ8" s="681"/>
      <c r="BK8" s="681"/>
      <c r="BL8" s="681"/>
      <c r="BM8" s="681"/>
      <c r="BN8" s="682"/>
      <c r="BO8" s="683">
        <v>1.3</v>
      </c>
      <c r="BP8" s="683"/>
      <c r="BQ8" s="683"/>
      <c r="BR8" s="683"/>
      <c r="BS8" s="689" t="s">
        <v>237</v>
      </c>
      <c r="BT8" s="681"/>
      <c r="BU8" s="681"/>
      <c r="BV8" s="681"/>
      <c r="BW8" s="681"/>
      <c r="BX8" s="681"/>
      <c r="BY8" s="681"/>
      <c r="BZ8" s="681"/>
      <c r="CA8" s="681"/>
      <c r="CB8" s="690"/>
      <c r="CD8" s="695" t="s">
        <v>238</v>
      </c>
      <c r="CE8" s="696"/>
      <c r="CF8" s="696"/>
      <c r="CG8" s="696"/>
      <c r="CH8" s="696"/>
      <c r="CI8" s="696"/>
      <c r="CJ8" s="696"/>
      <c r="CK8" s="696"/>
      <c r="CL8" s="696"/>
      <c r="CM8" s="696"/>
      <c r="CN8" s="696"/>
      <c r="CO8" s="696"/>
      <c r="CP8" s="696"/>
      <c r="CQ8" s="697"/>
      <c r="CR8" s="680">
        <v>6618194</v>
      </c>
      <c r="CS8" s="681"/>
      <c r="CT8" s="681"/>
      <c r="CU8" s="681"/>
      <c r="CV8" s="681"/>
      <c r="CW8" s="681"/>
      <c r="CX8" s="681"/>
      <c r="CY8" s="682"/>
      <c r="CZ8" s="683">
        <v>35.9</v>
      </c>
      <c r="DA8" s="683"/>
      <c r="DB8" s="683"/>
      <c r="DC8" s="683"/>
      <c r="DD8" s="689">
        <v>1773</v>
      </c>
      <c r="DE8" s="681"/>
      <c r="DF8" s="681"/>
      <c r="DG8" s="681"/>
      <c r="DH8" s="681"/>
      <c r="DI8" s="681"/>
      <c r="DJ8" s="681"/>
      <c r="DK8" s="681"/>
      <c r="DL8" s="681"/>
      <c r="DM8" s="681"/>
      <c r="DN8" s="681"/>
      <c r="DO8" s="681"/>
      <c r="DP8" s="682"/>
      <c r="DQ8" s="689">
        <v>2957369</v>
      </c>
      <c r="DR8" s="681"/>
      <c r="DS8" s="681"/>
      <c r="DT8" s="681"/>
      <c r="DU8" s="681"/>
      <c r="DV8" s="681"/>
      <c r="DW8" s="681"/>
      <c r="DX8" s="681"/>
      <c r="DY8" s="681"/>
      <c r="DZ8" s="681"/>
      <c r="EA8" s="681"/>
      <c r="EB8" s="681"/>
      <c r="EC8" s="690"/>
    </row>
    <row r="9" spans="2:143" ht="11.25" customHeight="1" x14ac:dyDescent="0.15">
      <c r="B9" s="677" t="s">
        <v>239</v>
      </c>
      <c r="C9" s="678"/>
      <c r="D9" s="678"/>
      <c r="E9" s="678"/>
      <c r="F9" s="678"/>
      <c r="G9" s="678"/>
      <c r="H9" s="678"/>
      <c r="I9" s="678"/>
      <c r="J9" s="678"/>
      <c r="K9" s="678"/>
      <c r="L9" s="678"/>
      <c r="M9" s="678"/>
      <c r="N9" s="678"/>
      <c r="O9" s="678"/>
      <c r="P9" s="678"/>
      <c r="Q9" s="679"/>
      <c r="R9" s="680">
        <v>17995</v>
      </c>
      <c r="S9" s="681"/>
      <c r="T9" s="681"/>
      <c r="U9" s="681"/>
      <c r="V9" s="681"/>
      <c r="W9" s="681"/>
      <c r="X9" s="681"/>
      <c r="Y9" s="682"/>
      <c r="Z9" s="683">
        <v>0.1</v>
      </c>
      <c r="AA9" s="683"/>
      <c r="AB9" s="683"/>
      <c r="AC9" s="683"/>
      <c r="AD9" s="684">
        <v>17995</v>
      </c>
      <c r="AE9" s="684"/>
      <c r="AF9" s="684"/>
      <c r="AG9" s="684"/>
      <c r="AH9" s="684"/>
      <c r="AI9" s="684"/>
      <c r="AJ9" s="684"/>
      <c r="AK9" s="684"/>
      <c r="AL9" s="685">
        <v>0.2</v>
      </c>
      <c r="AM9" s="686"/>
      <c r="AN9" s="686"/>
      <c r="AO9" s="687"/>
      <c r="AP9" s="677" t="s">
        <v>240</v>
      </c>
      <c r="AQ9" s="678"/>
      <c r="AR9" s="678"/>
      <c r="AS9" s="678"/>
      <c r="AT9" s="678"/>
      <c r="AU9" s="678"/>
      <c r="AV9" s="678"/>
      <c r="AW9" s="678"/>
      <c r="AX9" s="678"/>
      <c r="AY9" s="678"/>
      <c r="AZ9" s="678"/>
      <c r="BA9" s="678"/>
      <c r="BB9" s="678"/>
      <c r="BC9" s="678"/>
      <c r="BD9" s="678"/>
      <c r="BE9" s="678"/>
      <c r="BF9" s="679"/>
      <c r="BG9" s="680">
        <v>2341817</v>
      </c>
      <c r="BH9" s="681"/>
      <c r="BI9" s="681"/>
      <c r="BJ9" s="681"/>
      <c r="BK9" s="681"/>
      <c r="BL9" s="681"/>
      <c r="BM9" s="681"/>
      <c r="BN9" s="682"/>
      <c r="BO9" s="683">
        <v>38.6</v>
      </c>
      <c r="BP9" s="683"/>
      <c r="BQ9" s="683"/>
      <c r="BR9" s="683"/>
      <c r="BS9" s="689" t="s">
        <v>241</v>
      </c>
      <c r="BT9" s="681"/>
      <c r="BU9" s="681"/>
      <c r="BV9" s="681"/>
      <c r="BW9" s="681"/>
      <c r="BX9" s="681"/>
      <c r="BY9" s="681"/>
      <c r="BZ9" s="681"/>
      <c r="CA9" s="681"/>
      <c r="CB9" s="690"/>
      <c r="CD9" s="695" t="s">
        <v>242</v>
      </c>
      <c r="CE9" s="696"/>
      <c r="CF9" s="696"/>
      <c r="CG9" s="696"/>
      <c r="CH9" s="696"/>
      <c r="CI9" s="696"/>
      <c r="CJ9" s="696"/>
      <c r="CK9" s="696"/>
      <c r="CL9" s="696"/>
      <c r="CM9" s="696"/>
      <c r="CN9" s="696"/>
      <c r="CO9" s="696"/>
      <c r="CP9" s="696"/>
      <c r="CQ9" s="697"/>
      <c r="CR9" s="680">
        <v>1075616</v>
      </c>
      <c r="CS9" s="681"/>
      <c r="CT9" s="681"/>
      <c r="CU9" s="681"/>
      <c r="CV9" s="681"/>
      <c r="CW9" s="681"/>
      <c r="CX9" s="681"/>
      <c r="CY9" s="682"/>
      <c r="CZ9" s="683">
        <v>5.8</v>
      </c>
      <c r="DA9" s="683"/>
      <c r="DB9" s="683"/>
      <c r="DC9" s="683"/>
      <c r="DD9" s="689">
        <v>10276</v>
      </c>
      <c r="DE9" s="681"/>
      <c r="DF9" s="681"/>
      <c r="DG9" s="681"/>
      <c r="DH9" s="681"/>
      <c r="DI9" s="681"/>
      <c r="DJ9" s="681"/>
      <c r="DK9" s="681"/>
      <c r="DL9" s="681"/>
      <c r="DM9" s="681"/>
      <c r="DN9" s="681"/>
      <c r="DO9" s="681"/>
      <c r="DP9" s="682"/>
      <c r="DQ9" s="689">
        <v>872238</v>
      </c>
      <c r="DR9" s="681"/>
      <c r="DS9" s="681"/>
      <c r="DT9" s="681"/>
      <c r="DU9" s="681"/>
      <c r="DV9" s="681"/>
      <c r="DW9" s="681"/>
      <c r="DX9" s="681"/>
      <c r="DY9" s="681"/>
      <c r="DZ9" s="681"/>
      <c r="EA9" s="681"/>
      <c r="EB9" s="681"/>
      <c r="EC9" s="690"/>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241</v>
      </c>
      <c r="S10" s="681"/>
      <c r="T10" s="681"/>
      <c r="U10" s="681"/>
      <c r="V10" s="681"/>
      <c r="W10" s="681"/>
      <c r="X10" s="681"/>
      <c r="Y10" s="682"/>
      <c r="Z10" s="683" t="s">
        <v>244</v>
      </c>
      <c r="AA10" s="683"/>
      <c r="AB10" s="683"/>
      <c r="AC10" s="683"/>
      <c r="AD10" s="684" t="s">
        <v>244</v>
      </c>
      <c r="AE10" s="684"/>
      <c r="AF10" s="684"/>
      <c r="AG10" s="684"/>
      <c r="AH10" s="684"/>
      <c r="AI10" s="684"/>
      <c r="AJ10" s="684"/>
      <c r="AK10" s="684"/>
      <c r="AL10" s="685" t="s">
        <v>244</v>
      </c>
      <c r="AM10" s="686"/>
      <c r="AN10" s="686"/>
      <c r="AO10" s="687"/>
      <c r="AP10" s="677" t="s">
        <v>245</v>
      </c>
      <c r="AQ10" s="678"/>
      <c r="AR10" s="678"/>
      <c r="AS10" s="678"/>
      <c r="AT10" s="678"/>
      <c r="AU10" s="678"/>
      <c r="AV10" s="678"/>
      <c r="AW10" s="678"/>
      <c r="AX10" s="678"/>
      <c r="AY10" s="678"/>
      <c r="AZ10" s="678"/>
      <c r="BA10" s="678"/>
      <c r="BB10" s="678"/>
      <c r="BC10" s="678"/>
      <c r="BD10" s="678"/>
      <c r="BE10" s="678"/>
      <c r="BF10" s="679"/>
      <c r="BG10" s="680">
        <v>133291</v>
      </c>
      <c r="BH10" s="681"/>
      <c r="BI10" s="681"/>
      <c r="BJ10" s="681"/>
      <c r="BK10" s="681"/>
      <c r="BL10" s="681"/>
      <c r="BM10" s="681"/>
      <c r="BN10" s="682"/>
      <c r="BO10" s="683">
        <v>2.2000000000000002</v>
      </c>
      <c r="BP10" s="683"/>
      <c r="BQ10" s="683"/>
      <c r="BR10" s="683"/>
      <c r="BS10" s="689">
        <v>22070</v>
      </c>
      <c r="BT10" s="681"/>
      <c r="BU10" s="681"/>
      <c r="BV10" s="681"/>
      <c r="BW10" s="681"/>
      <c r="BX10" s="681"/>
      <c r="BY10" s="681"/>
      <c r="BZ10" s="681"/>
      <c r="CA10" s="681"/>
      <c r="CB10" s="690"/>
      <c r="CD10" s="695" t="s">
        <v>246</v>
      </c>
      <c r="CE10" s="696"/>
      <c r="CF10" s="696"/>
      <c r="CG10" s="696"/>
      <c r="CH10" s="696"/>
      <c r="CI10" s="696"/>
      <c r="CJ10" s="696"/>
      <c r="CK10" s="696"/>
      <c r="CL10" s="696"/>
      <c r="CM10" s="696"/>
      <c r="CN10" s="696"/>
      <c r="CO10" s="696"/>
      <c r="CP10" s="696"/>
      <c r="CQ10" s="697"/>
      <c r="CR10" s="680">
        <v>26869</v>
      </c>
      <c r="CS10" s="681"/>
      <c r="CT10" s="681"/>
      <c r="CU10" s="681"/>
      <c r="CV10" s="681"/>
      <c r="CW10" s="681"/>
      <c r="CX10" s="681"/>
      <c r="CY10" s="682"/>
      <c r="CZ10" s="683">
        <v>0.1</v>
      </c>
      <c r="DA10" s="683"/>
      <c r="DB10" s="683"/>
      <c r="DC10" s="683"/>
      <c r="DD10" s="689" t="s">
        <v>241</v>
      </c>
      <c r="DE10" s="681"/>
      <c r="DF10" s="681"/>
      <c r="DG10" s="681"/>
      <c r="DH10" s="681"/>
      <c r="DI10" s="681"/>
      <c r="DJ10" s="681"/>
      <c r="DK10" s="681"/>
      <c r="DL10" s="681"/>
      <c r="DM10" s="681"/>
      <c r="DN10" s="681"/>
      <c r="DO10" s="681"/>
      <c r="DP10" s="682"/>
      <c r="DQ10" s="689">
        <v>16293</v>
      </c>
      <c r="DR10" s="681"/>
      <c r="DS10" s="681"/>
      <c r="DT10" s="681"/>
      <c r="DU10" s="681"/>
      <c r="DV10" s="681"/>
      <c r="DW10" s="681"/>
      <c r="DX10" s="681"/>
      <c r="DY10" s="681"/>
      <c r="DZ10" s="681"/>
      <c r="EA10" s="681"/>
      <c r="EB10" s="681"/>
      <c r="EC10" s="690"/>
    </row>
    <row r="11" spans="2:143" ht="11.25" customHeight="1" x14ac:dyDescent="0.15">
      <c r="B11" s="677" t="s">
        <v>247</v>
      </c>
      <c r="C11" s="678"/>
      <c r="D11" s="678"/>
      <c r="E11" s="678"/>
      <c r="F11" s="678"/>
      <c r="G11" s="678"/>
      <c r="H11" s="678"/>
      <c r="I11" s="678"/>
      <c r="J11" s="678"/>
      <c r="K11" s="678"/>
      <c r="L11" s="678"/>
      <c r="M11" s="678"/>
      <c r="N11" s="678"/>
      <c r="O11" s="678"/>
      <c r="P11" s="678"/>
      <c r="Q11" s="679"/>
      <c r="R11" s="680" t="s">
        <v>237</v>
      </c>
      <c r="S11" s="681"/>
      <c r="T11" s="681"/>
      <c r="U11" s="681"/>
      <c r="V11" s="681"/>
      <c r="W11" s="681"/>
      <c r="X11" s="681"/>
      <c r="Y11" s="682"/>
      <c r="Z11" s="683" t="s">
        <v>244</v>
      </c>
      <c r="AA11" s="683"/>
      <c r="AB11" s="683"/>
      <c r="AC11" s="683"/>
      <c r="AD11" s="684" t="s">
        <v>244</v>
      </c>
      <c r="AE11" s="684"/>
      <c r="AF11" s="684"/>
      <c r="AG11" s="684"/>
      <c r="AH11" s="684"/>
      <c r="AI11" s="684"/>
      <c r="AJ11" s="684"/>
      <c r="AK11" s="684"/>
      <c r="AL11" s="685" t="s">
        <v>244</v>
      </c>
      <c r="AM11" s="686"/>
      <c r="AN11" s="686"/>
      <c r="AO11" s="687"/>
      <c r="AP11" s="677" t="s">
        <v>248</v>
      </c>
      <c r="AQ11" s="678"/>
      <c r="AR11" s="678"/>
      <c r="AS11" s="678"/>
      <c r="AT11" s="678"/>
      <c r="AU11" s="678"/>
      <c r="AV11" s="678"/>
      <c r="AW11" s="678"/>
      <c r="AX11" s="678"/>
      <c r="AY11" s="678"/>
      <c r="AZ11" s="678"/>
      <c r="BA11" s="678"/>
      <c r="BB11" s="678"/>
      <c r="BC11" s="678"/>
      <c r="BD11" s="678"/>
      <c r="BE11" s="678"/>
      <c r="BF11" s="679"/>
      <c r="BG11" s="680">
        <v>228058</v>
      </c>
      <c r="BH11" s="681"/>
      <c r="BI11" s="681"/>
      <c r="BJ11" s="681"/>
      <c r="BK11" s="681"/>
      <c r="BL11" s="681"/>
      <c r="BM11" s="681"/>
      <c r="BN11" s="682"/>
      <c r="BO11" s="683">
        <v>3.8</v>
      </c>
      <c r="BP11" s="683"/>
      <c r="BQ11" s="683"/>
      <c r="BR11" s="683"/>
      <c r="BS11" s="689">
        <v>45215</v>
      </c>
      <c r="BT11" s="681"/>
      <c r="BU11" s="681"/>
      <c r="BV11" s="681"/>
      <c r="BW11" s="681"/>
      <c r="BX11" s="681"/>
      <c r="BY11" s="681"/>
      <c r="BZ11" s="681"/>
      <c r="CA11" s="681"/>
      <c r="CB11" s="690"/>
      <c r="CD11" s="695" t="s">
        <v>249</v>
      </c>
      <c r="CE11" s="696"/>
      <c r="CF11" s="696"/>
      <c r="CG11" s="696"/>
      <c r="CH11" s="696"/>
      <c r="CI11" s="696"/>
      <c r="CJ11" s="696"/>
      <c r="CK11" s="696"/>
      <c r="CL11" s="696"/>
      <c r="CM11" s="696"/>
      <c r="CN11" s="696"/>
      <c r="CO11" s="696"/>
      <c r="CP11" s="696"/>
      <c r="CQ11" s="697"/>
      <c r="CR11" s="680">
        <v>184249</v>
      </c>
      <c r="CS11" s="681"/>
      <c r="CT11" s="681"/>
      <c r="CU11" s="681"/>
      <c r="CV11" s="681"/>
      <c r="CW11" s="681"/>
      <c r="CX11" s="681"/>
      <c r="CY11" s="682"/>
      <c r="CZ11" s="683">
        <v>1</v>
      </c>
      <c r="DA11" s="683"/>
      <c r="DB11" s="683"/>
      <c r="DC11" s="683"/>
      <c r="DD11" s="689">
        <v>59628</v>
      </c>
      <c r="DE11" s="681"/>
      <c r="DF11" s="681"/>
      <c r="DG11" s="681"/>
      <c r="DH11" s="681"/>
      <c r="DI11" s="681"/>
      <c r="DJ11" s="681"/>
      <c r="DK11" s="681"/>
      <c r="DL11" s="681"/>
      <c r="DM11" s="681"/>
      <c r="DN11" s="681"/>
      <c r="DO11" s="681"/>
      <c r="DP11" s="682"/>
      <c r="DQ11" s="689">
        <v>126564</v>
      </c>
      <c r="DR11" s="681"/>
      <c r="DS11" s="681"/>
      <c r="DT11" s="681"/>
      <c r="DU11" s="681"/>
      <c r="DV11" s="681"/>
      <c r="DW11" s="681"/>
      <c r="DX11" s="681"/>
      <c r="DY11" s="681"/>
      <c r="DZ11" s="681"/>
      <c r="EA11" s="681"/>
      <c r="EB11" s="681"/>
      <c r="EC11" s="690"/>
    </row>
    <row r="12" spans="2:143" ht="11.25" customHeight="1" x14ac:dyDescent="0.15">
      <c r="B12" s="677" t="s">
        <v>250</v>
      </c>
      <c r="C12" s="678"/>
      <c r="D12" s="678"/>
      <c r="E12" s="678"/>
      <c r="F12" s="678"/>
      <c r="G12" s="678"/>
      <c r="H12" s="678"/>
      <c r="I12" s="678"/>
      <c r="J12" s="678"/>
      <c r="K12" s="678"/>
      <c r="L12" s="678"/>
      <c r="M12" s="678"/>
      <c r="N12" s="678"/>
      <c r="O12" s="678"/>
      <c r="P12" s="678"/>
      <c r="Q12" s="679"/>
      <c r="R12" s="680">
        <v>823963</v>
      </c>
      <c r="S12" s="681"/>
      <c r="T12" s="681"/>
      <c r="U12" s="681"/>
      <c r="V12" s="681"/>
      <c r="W12" s="681"/>
      <c r="X12" s="681"/>
      <c r="Y12" s="682"/>
      <c r="Z12" s="683">
        <v>4.4000000000000004</v>
      </c>
      <c r="AA12" s="683"/>
      <c r="AB12" s="683"/>
      <c r="AC12" s="683"/>
      <c r="AD12" s="684">
        <v>823963</v>
      </c>
      <c r="AE12" s="684"/>
      <c r="AF12" s="684"/>
      <c r="AG12" s="684"/>
      <c r="AH12" s="684"/>
      <c r="AI12" s="684"/>
      <c r="AJ12" s="684"/>
      <c r="AK12" s="684"/>
      <c r="AL12" s="685">
        <v>9.3000000000000007</v>
      </c>
      <c r="AM12" s="686"/>
      <c r="AN12" s="686"/>
      <c r="AO12" s="687"/>
      <c r="AP12" s="677" t="s">
        <v>251</v>
      </c>
      <c r="AQ12" s="678"/>
      <c r="AR12" s="678"/>
      <c r="AS12" s="678"/>
      <c r="AT12" s="678"/>
      <c r="AU12" s="678"/>
      <c r="AV12" s="678"/>
      <c r="AW12" s="678"/>
      <c r="AX12" s="678"/>
      <c r="AY12" s="678"/>
      <c r="AZ12" s="678"/>
      <c r="BA12" s="678"/>
      <c r="BB12" s="678"/>
      <c r="BC12" s="678"/>
      <c r="BD12" s="678"/>
      <c r="BE12" s="678"/>
      <c r="BF12" s="679"/>
      <c r="BG12" s="680">
        <v>2792624</v>
      </c>
      <c r="BH12" s="681"/>
      <c r="BI12" s="681"/>
      <c r="BJ12" s="681"/>
      <c r="BK12" s="681"/>
      <c r="BL12" s="681"/>
      <c r="BM12" s="681"/>
      <c r="BN12" s="682"/>
      <c r="BO12" s="683">
        <v>46.1</v>
      </c>
      <c r="BP12" s="683"/>
      <c r="BQ12" s="683"/>
      <c r="BR12" s="683"/>
      <c r="BS12" s="689">
        <v>184658</v>
      </c>
      <c r="BT12" s="681"/>
      <c r="BU12" s="681"/>
      <c r="BV12" s="681"/>
      <c r="BW12" s="681"/>
      <c r="BX12" s="681"/>
      <c r="BY12" s="681"/>
      <c r="BZ12" s="681"/>
      <c r="CA12" s="681"/>
      <c r="CB12" s="690"/>
      <c r="CD12" s="695" t="s">
        <v>252</v>
      </c>
      <c r="CE12" s="696"/>
      <c r="CF12" s="696"/>
      <c r="CG12" s="696"/>
      <c r="CH12" s="696"/>
      <c r="CI12" s="696"/>
      <c r="CJ12" s="696"/>
      <c r="CK12" s="696"/>
      <c r="CL12" s="696"/>
      <c r="CM12" s="696"/>
      <c r="CN12" s="696"/>
      <c r="CO12" s="696"/>
      <c r="CP12" s="696"/>
      <c r="CQ12" s="697"/>
      <c r="CR12" s="680">
        <v>166478</v>
      </c>
      <c r="CS12" s="681"/>
      <c r="CT12" s="681"/>
      <c r="CU12" s="681"/>
      <c r="CV12" s="681"/>
      <c r="CW12" s="681"/>
      <c r="CX12" s="681"/>
      <c r="CY12" s="682"/>
      <c r="CZ12" s="683">
        <v>0.9</v>
      </c>
      <c r="DA12" s="683"/>
      <c r="DB12" s="683"/>
      <c r="DC12" s="683"/>
      <c r="DD12" s="689">
        <v>3184</v>
      </c>
      <c r="DE12" s="681"/>
      <c r="DF12" s="681"/>
      <c r="DG12" s="681"/>
      <c r="DH12" s="681"/>
      <c r="DI12" s="681"/>
      <c r="DJ12" s="681"/>
      <c r="DK12" s="681"/>
      <c r="DL12" s="681"/>
      <c r="DM12" s="681"/>
      <c r="DN12" s="681"/>
      <c r="DO12" s="681"/>
      <c r="DP12" s="682"/>
      <c r="DQ12" s="689">
        <v>129490</v>
      </c>
      <c r="DR12" s="681"/>
      <c r="DS12" s="681"/>
      <c r="DT12" s="681"/>
      <c r="DU12" s="681"/>
      <c r="DV12" s="681"/>
      <c r="DW12" s="681"/>
      <c r="DX12" s="681"/>
      <c r="DY12" s="681"/>
      <c r="DZ12" s="681"/>
      <c r="EA12" s="681"/>
      <c r="EB12" s="681"/>
      <c r="EC12" s="690"/>
    </row>
    <row r="13" spans="2:143" ht="11.25" customHeight="1" x14ac:dyDescent="0.15">
      <c r="B13" s="677" t="s">
        <v>253</v>
      </c>
      <c r="C13" s="678"/>
      <c r="D13" s="678"/>
      <c r="E13" s="678"/>
      <c r="F13" s="678"/>
      <c r="G13" s="678"/>
      <c r="H13" s="678"/>
      <c r="I13" s="678"/>
      <c r="J13" s="678"/>
      <c r="K13" s="678"/>
      <c r="L13" s="678"/>
      <c r="M13" s="678"/>
      <c r="N13" s="678"/>
      <c r="O13" s="678"/>
      <c r="P13" s="678"/>
      <c r="Q13" s="679"/>
      <c r="R13" s="680">
        <v>39958</v>
      </c>
      <c r="S13" s="681"/>
      <c r="T13" s="681"/>
      <c r="U13" s="681"/>
      <c r="V13" s="681"/>
      <c r="W13" s="681"/>
      <c r="X13" s="681"/>
      <c r="Y13" s="682"/>
      <c r="Z13" s="683">
        <v>0.2</v>
      </c>
      <c r="AA13" s="683"/>
      <c r="AB13" s="683"/>
      <c r="AC13" s="683"/>
      <c r="AD13" s="684">
        <v>39958</v>
      </c>
      <c r="AE13" s="684"/>
      <c r="AF13" s="684"/>
      <c r="AG13" s="684"/>
      <c r="AH13" s="684"/>
      <c r="AI13" s="684"/>
      <c r="AJ13" s="684"/>
      <c r="AK13" s="684"/>
      <c r="AL13" s="685">
        <v>0.5</v>
      </c>
      <c r="AM13" s="686"/>
      <c r="AN13" s="686"/>
      <c r="AO13" s="687"/>
      <c r="AP13" s="677" t="s">
        <v>254</v>
      </c>
      <c r="AQ13" s="678"/>
      <c r="AR13" s="678"/>
      <c r="AS13" s="678"/>
      <c r="AT13" s="678"/>
      <c r="AU13" s="678"/>
      <c r="AV13" s="678"/>
      <c r="AW13" s="678"/>
      <c r="AX13" s="678"/>
      <c r="AY13" s="678"/>
      <c r="AZ13" s="678"/>
      <c r="BA13" s="678"/>
      <c r="BB13" s="678"/>
      <c r="BC13" s="678"/>
      <c r="BD13" s="678"/>
      <c r="BE13" s="678"/>
      <c r="BF13" s="679"/>
      <c r="BG13" s="680">
        <v>2779622</v>
      </c>
      <c r="BH13" s="681"/>
      <c r="BI13" s="681"/>
      <c r="BJ13" s="681"/>
      <c r="BK13" s="681"/>
      <c r="BL13" s="681"/>
      <c r="BM13" s="681"/>
      <c r="BN13" s="682"/>
      <c r="BO13" s="683">
        <v>45.8</v>
      </c>
      <c r="BP13" s="683"/>
      <c r="BQ13" s="683"/>
      <c r="BR13" s="683"/>
      <c r="BS13" s="689">
        <v>184658</v>
      </c>
      <c r="BT13" s="681"/>
      <c r="BU13" s="681"/>
      <c r="BV13" s="681"/>
      <c r="BW13" s="681"/>
      <c r="BX13" s="681"/>
      <c r="BY13" s="681"/>
      <c r="BZ13" s="681"/>
      <c r="CA13" s="681"/>
      <c r="CB13" s="690"/>
      <c r="CD13" s="695" t="s">
        <v>255</v>
      </c>
      <c r="CE13" s="696"/>
      <c r="CF13" s="696"/>
      <c r="CG13" s="696"/>
      <c r="CH13" s="696"/>
      <c r="CI13" s="696"/>
      <c r="CJ13" s="696"/>
      <c r="CK13" s="696"/>
      <c r="CL13" s="696"/>
      <c r="CM13" s="696"/>
      <c r="CN13" s="696"/>
      <c r="CO13" s="696"/>
      <c r="CP13" s="696"/>
      <c r="CQ13" s="697"/>
      <c r="CR13" s="680">
        <v>1036474</v>
      </c>
      <c r="CS13" s="681"/>
      <c r="CT13" s="681"/>
      <c r="CU13" s="681"/>
      <c r="CV13" s="681"/>
      <c r="CW13" s="681"/>
      <c r="CX13" s="681"/>
      <c r="CY13" s="682"/>
      <c r="CZ13" s="683">
        <v>5.6</v>
      </c>
      <c r="DA13" s="683"/>
      <c r="DB13" s="683"/>
      <c r="DC13" s="683"/>
      <c r="DD13" s="689">
        <v>529798</v>
      </c>
      <c r="DE13" s="681"/>
      <c r="DF13" s="681"/>
      <c r="DG13" s="681"/>
      <c r="DH13" s="681"/>
      <c r="DI13" s="681"/>
      <c r="DJ13" s="681"/>
      <c r="DK13" s="681"/>
      <c r="DL13" s="681"/>
      <c r="DM13" s="681"/>
      <c r="DN13" s="681"/>
      <c r="DO13" s="681"/>
      <c r="DP13" s="682"/>
      <c r="DQ13" s="689">
        <v>532589</v>
      </c>
      <c r="DR13" s="681"/>
      <c r="DS13" s="681"/>
      <c r="DT13" s="681"/>
      <c r="DU13" s="681"/>
      <c r="DV13" s="681"/>
      <c r="DW13" s="681"/>
      <c r="DX13" s="681"/>
      <c r="DY13" s="681"/>
      <c r="DZ13" s="681"/>
      <c r="EA13" s="681"/>
      <c r="EB13" s="681"/>
      <c r="EC13" s="690"/>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241</v>
      </c>
      <c r="S14" s="681"/>
      <c r="T14" s="681"/>
      <c r="U14" s="681"/>
      <c r="V14" s="681"/>
      <c r="W14" s="681"/>
      <c r="X14" s="681"/>
      <c r="Y14" s="682"/>
      <c r="Z14" s="683" t="s">
        <v>244</v>
      </c>
      <c r="AA14" s="683"/>
      <c r="AB14" s="683"/>
      <c r="AC14" s="683"/>
      <c r="AD14" s="684" t="s">
        <v>241</v>
      </c>
      <c r="AE14" s="684"/>
      <c r="AF14" s="684"/>
      <c r="AG14" s="684"/>
      <c r="AH14" s="684"/>
      <c r="AI14" s="684"/>
      <c r="AJ14" s="684"/>
      <c r="AK14" s="684"/>
      <c r="AL14" s="685" t="s">
        <v>241</v>
      </c>
      <c r="AM14" s="686"/>
      <c r="AN14" s="686"/>
      <c r="AO14" s="687"/>
      <c r="AP14" s="677" t="s">
        <v>257</v>
      </c>
      <c r="AQ14" s="678"/>
      <c r="AR14" s="678"/>
      <c r="AS14" s="678"/>
      <c r="AT14" s="678"/>
      <c r="AU14" s="678"/>
      <c r="AV14" s="678"/>
      <c r="AW14" s="678"/>
      <c r="AX14" s="678"/>
      <c r="AY14" s="678"/>
      <c r="AZ14" s="678"/>
      <c r="BA14" s="678"/>
      <c r="BB14" s="678"/>
      <c r="BC14" s="678"/>
      <c r="BD14" s="678"/>
      <c r="BE14" s="678"/>
      <c r="BF14" s="679"/>
      <c r="BG14" s="680">
        <v>108987</v>
      </c>
      <c r="BH14" s="681"/>
      <c r="BI14" s="681"/>
      <c r="BJ14" s="681"/>
      <c r="BK14" s="681"/>
      <c r="BL14" s="681"/>
      <c r="BM14" s="681"/>
      <c r="BN14" s="682"/>
      <c r="BO14" s="683">
        <v>1.8</v>
      </c>
      <c r="BP14" s="683"/>
      <c r="BQ14" s="683"/>
      <c r="BR14" s="683"/>
      <c r="BS14" s="689" t="s">
        <v>241</v>
      </c>
      <c r="BT14" s="681"/>
      <c r="BU14" s="681"/>
      <c r="BV14" s="681"/>
      <c r="BW14" s="681"/>
      <c r="BX14" s="681"/>
      <c r="BY14" s="681"/>
      <c r="BZ14" s="681"/>
      <c r="CA14" s="681"/>
      <c r="CB14" s="690"/>
      <c r="CD14" s="695" t="s">
        <v>258</v>
      </c>
      <c r="CE14" s="696"/>
      <c r="CF14" s="696"/>
      <c r="CG14" s="696"/>
      <c r="CH14" s="696"/>
      <c r="CI14" s="696"/>
      <c r="CJ14" s="696"/>
      <c r="CK14" s="696"/>
      <c r="CL14" s="696"/>
      <c r="CM14" s="696"/>
      <c r="CN14" s="696"/>
      <c r="CO14" s="696"/>
      <c r="CP14" s="696"/>
      <c r="CQ14" s="697"/>
      <c r="CR14" s="680">
        <v>723050</v>
      </c>
      <c r="CS14" s="681"/>
      <c r="CT14" s="681"/>
      <c r="CU14" s="681"/>
      <c r="CV14" s="681"/>
      <c r="CW14" s="681"/>
      <c r="CX14" s="681"/>
      <c r="CY14" s="682"/>
      <c r="CZ14" s="683">
        <v>3.9</v>
      </c>
      <c r="DA14" s="683"/>
      <c r="DB14" s="683"/>
      <c r="DC14" s="683"/>
      <c r="DD14" s="689">
        <v>26622</v>
      </c>
      <c r="DE14" s="681"/>
      <c r="DF14" s="681"/>
      <c r="DG14" s="681"/>
      <c r="DH14" s="681"/>
      <c r="DI14" s="681"/>
      <c r="DJ14" s="681"/>
      <c r="DK14" s="681"/>
      <c r="DL14" s="681"/>
      <c r="DM14" s="681"/>
      <c r="DN14" s="681"/>
      <c r="DO14" s="681"/>
      <c r="DP14" s="682"/>
      <c r="DQ14" s="689">
        <v>694370</v>
      </c>
      <c r="DR14" s="681"/>
      <c r="DS14" s="681"/>
      <c r="DT14" s="681"/>
      <c r="DU14" s="681"/>
      <c r="DV14" s="681"/>
      <c r="DW14" s="681"/>
      <c r="DX14" s="681"/>
      <c r="DY14" s="681"/>
      <c r="DZ14" s="681"/>
      <c r="EA14" s="681"/>
      <c r="EB14" s="681"/>
      <c r="EC14" s="690"/>
    </row>
    <row r="15" spans="2:143" ht="11.25" customHeight="1" x14ac:dyDescent="0.15">
      <c r="B15" s="677" t="s">
        <v>259</v>
      </c>
      <c r="C15" s="678"/>
      <c r="D15" s="678"/>
      <c r="E15" s="678"/>
      <c r="F15" s="678"/>
      <c r="G15" s="678"/>
      <c r="H15" s="678"/>
      <c r="I15" s="678"/>
      <c r="J15" s="678"/>
      <c r="K15" s="678"/>
      <c r="L15" s="678"/>
      <c r="M15" s="678"/>
      <c r="N15" s="678"/>
      <c r="O15" s="678"/>
      <c r="P15" s="678"/>
      <c r="Q15" s="679"/>
      <c r="R15" s="680">
        <v>46070</v>
      </c>
      <c r="S15" s="681"/>
      <c r="T15" s="681"/>
      <c r="U15" s="681"/>
      <c r="V15" s="681"/>
      <c r="W15" s="681"/>
      <c r="X15" s="681"/>
      <c r="Y15" s="682"/>
      <c r="Z15" s="683">
        <v>0.2</v>
      </c>
      <c r="AA15" s="683"/>
      <c r="AB15" s="683"/>
      <c r="AC15" s="683"/>
      <c r="AD15" s="684">
        <v>46070</v>
      </c>
      <c r="AE15" s="684"/>
      <c r="AF15" s="684"/>
      <c r="AG15" s="684"/>
      <c r="AH15" s="684"/>
      <c r="AI15" s="684"/>
      <c r="AJ15" s="684"/>
      <c r="AK15" s="684"/>
      <c r="AL15" s="685">
        <v>0.5</v>
      </c>
      <c r="AM15" s="686"/>
      <c r="AN15" s="686"/>
      <c r="AO15" s="687"/>
      <c r="AP15" s="677" t="s">
        <v>260</v>
      </c>
      <c r="AQ15" s="678"/>
      <c r="AR15" s="678"/>
      <c r="AS15" s="678"/>
      <c r="AT15" s="678"/>
      <c r="AU15" s="678"/>
      <c r="AV15" s="678"/>
      <c r="AW15" s="678"/>
      <c r="AX15" s="678"/>
      <c r="AY15" s="678"/>
      <c r="AZ15" s="678"/>
      <c r="BA15" s="678"/>
      <c r="BB15" s="678"/>
      <c r="BC15" s="678"/>
      <c r="BD15" s="678"/>
      <c r="BE15" s="678"/>
      <c r="BF15" s="679"/>
      <c r="BG15" s="680">
        <v>373456</v>
      </c>
      <c r="BH15" s="681"/>
      <c r="BI15" s="681"/>
      <c r="BJ15" s="681"/>
      <c r="BK15" s="681"/>
      <c r="BL15" s="681"/>
      <c r="BM15" s="681"/>
      <c r="BN15" s="682"/>
      <c r="BO15" s="683">
        <v>6.2</v>
      </c>
      <c r="BP15" s="683"/>
      <c r="BQ15" s="683"/>
      <c r="BR15" s="683"/>
      <c r="BS15" s="689" t="s">
        <v>244</v>
      </c>
      <c r="BT15" s="681"/>
      <c r="BU15" s="681"/>
      <c r="BV15" s="681"/>
      <c r="BW15" s="681"/>
      <c r="BX15" s="681"/>
      <c r="BY15" s="681"/>
      <c r="BZ15" s="681"/>
      <c r="CA15" s="681"/>
      <c r="CB15" s="690"/>
      <c r="CD15" s="695" t="s">
        <v>261</v>
      </c>
      <c r="CE15" s="696"/>
      <c r="CF15" s="696"/>
      <c r="CG15" s="696"/>
      <c r="CH15" s="696"/>
      <c r="CI15" s="696"/>
      <c r="CJ15" s="696"/>
      <c r="CK15" s="696"/>
      <c r="CL15" s="696"/>
      <c r="CM15" s="696"/>
      <c r="CN15" s="696"/>
      <c r="CO15" s="696"/>
      <c r="CP15" s="696"/>
      <c r="CQ15" s="697"/>
      <c r="CR15" s="680">
        <v>2962246</v>
      </c>
      <c r="CS15" s="681"/>
      <c r="CT15" s="681"/>
      <c r="CU15" s="681"/>
      <c r="CV15" s="681"/>
      <c r="CW15" s="681"/>
      <c r="CX15" s="681"/>
      <c r="CY15" s="682"/>
      <c r="CZ15" s="683">
        <v>16.100000000000001</v>
      </c>
      <c r="DA15" s="683"/>
      <c r="DB15" s="683"/>
      <c r="DC15" s="683"/>
      <c r="DD15" s="689">
        <v>1135376</v>
      </c>
      <c r="DE15" s="681"/>
      <c r="DF15" s="681"/>
      <c r="DG15" s="681"/>
      <c r="DH15" s="681"/>
      <c r="DI15" s="681"/>
      <c r="DJ15" s="681"/>
      <c r="DK15" s="681"/>
      <c r="DL15" s="681"/>
      <c r="DM15" s="681"/>
      <c r="DN15" s="681"/>
      <c r="DO15" s="681"/>
      <c r="DP15" s="682"/>
      <c r="DQ15" s="689">
        <v>1771823</v>
      </c>
      <c r="DR15" s="681"/>
      <c r="DS15" s="681"/>
      <c r="DT15" s="681"/>
      <c r="DU15" s="681"/>
      <c r="DV15" s="681"/>
      <c r="DW15" s="681"/>
      <c r="DX15" s="681"/>
      <c r="DY15" s="681"/>
      <c r="DZ15" s="681"/>
      <c r="EA15" s="681"/>
      <c r="EB15" s="681"/>
      <c r="EC15" s="690"/>
    </row>
    <row r="16" spans="2:143" ht="11.25" customHeight="1" x14ac:dyDescent="0.15">
      <c r="B16" s="677" t="s">
        <v>262</v>
      </c>
      <c r="C16" s="678"/>
      <c r="D16" s="678"/>
      <c r="E16" s="678"/>
      <c r="F16" s="678"/>
      <c r="G16" s="678"/>
      <c r="H16" s="678"/>
      <c r="I16" s="678"/>
      <c r="J16" s="678"/>
      <c r="K16" s="678"/>
      <c r="L16" s="678"/>
      <c r="M16" s="678"/>
      <c r="N16" s="678"/>
      <c r="O16" s="678"/>
      <c r="P16" s="678"/>
      <c r="Q16" s="679"/>
      <c r="R16" s="680" t="s">
        <v>241</v>
      </c>
      <c r="S16" s="681"/>
      <c r="T16" s="681"/>
      <c r="U16" s="681"/>
      <c r="V16" s="681"/>
      <c r="W16" s="681"/>
      <c r="X16" s="681"/>
      <c r="Y16" s="682"/>
      <c r="Z16" s="683" t="s">
        <v>244</v>
      </c>
      <c r="AA16" s="683"/>
      <c r="AB16" s="683"/>
      <c r="AC16" s="683"/>
      <c r="AD16" s="684" t="s">
        <v>241</v>
      </c>
      <c r="AE16" s="684"/>
      <c r="AF16" s="684"/>
      <c r="AG16" s="684"/>
      <c r="AH16" s="684"/>
      <c r="AI16" s="684"/>
      <c r="AJ16" s="684"/>
      <c r="AK16" s="684"/>
      <c r="AL16" s="685" t="s">
        <v>241</v>
      </c>
      <c r="AM16" s="686"/>
      <c r="AN16" s="686"/>
      <c r="AO16" s="687"/>
      <c r="AP16" s="677" t="s">
        <v>263</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683" t="s">
        <v>241</v>
      </c>
      <c r="BP16" s="683"/>
      <c r="BQ16" s="683"/>
      <c r="BR16" s="683"/>
      <c r="BS16" s="689" t="s">
        <v>241</v>
      </c>
      <c r="BT16" s="681"/>
      <c r="BU16" s="681"/>
      <c r="BV16" s="681"/>
      <c r="BW16" s="681"/>
      <c r="BX16" s="681"/>
      <c r="BY16" s="681"/>
      <c r="BZ16" s="681"/>
      <c r="CA16" s="681"/>
      <c r="CB16" s="690"/>
      <c r="CD16" s="695" t="s">
        <v>264</v>
      </c>
      <c r="CE16" s="696"/>
      <c r="CF16" s="696"/>
      <c r="CG16" s="696"/>
      <c r="CH16" s="696"/>
      <c r="CI16" s="696"/>
      <c r="CJ16" s="696"/>
      <c r="CK16" s="696"/>
      <c r="CL16" s="696"/>
      <c r="CM16" s="696"/>
      <c r="CN16" s="696"/>
      <c r="CO16" s="696"/>
      <c r="CP16" s="696"/>
      <c r="CQ16" s="697"/>
      <c r="CR16" s="680">
        <v>209531</v>
      </c>
      <c r="CS16" s="681"/>
      <c r="CT16" s="681"/>
      <c r="CU16" s="681"/>
      <c r="CV16" s="681"/>
      <c r="CW16" s="681"/>
      <c r="CX16" s="681"/>
      <c r="CY16" s="682"/>
      <c r="CZ16" s="683">
        <v>1.1000000000000001</v>
      </c>
      <c r="DA16" s="683"/>
      <c r="DB16" s="683"/>
      <c r="DC16" s="683"/>
      <c r="DD16" s="689" t="s">
        <v>241</v>
      </c>
      <c r="DE16" s="681"/>
      <c r="DF16" s="681"/>
      <c r="DG16" s="681"/>
      <c r="DH16" s="681"/>
      <c r="DI16" s="681"/>
      <c r="DJ16" s="681"/>
      <c r="DK16" s="681"/>
      <c r="DL16" s="681"/>
      <c r="DM16" s="681"/>
      <c r="DN16" s="681"/>
      <c r="DO16" s="681"/>
      <c r="DP16" s="682"/>
      <c r="DQ16" s="689">
        <v>142440</v>
      </c>
      <c r="DR16" s="681"/>
      <c r="DS16" s="681"/>
      <c r="DT16" s="681"/>
      <c r="DU16" s="681"/>
      <c r="DV16" s="681"/>
      <c r="DW16" s="681"/>
      <c r="DX16" s="681"/>
      <c r="DY16" s="681"/>
      <c r="DZ16" s="681"/>
      <c r="EA16" s="681"/>
      <c r="EB16" s="681"/>
      <c r="EC16" s="690"/>
    </row>
    <row r="17" spans="2:133" ht="11.25" customHeight="1" x14ac:dyDescent="0.15">
      <c r="B17" s="677" t="s">
        <v>265</v>
      </c>
      <c r="C17" s="678"/>
      <c r="D17" s="678"/>
      <c r="E17" s="678"/>
      <c r="F17" s="678"/>
      <c r="G17" s="678"/>
      <c r="H17" s="678"/>
      <c r="I17" s="678"/>
      <c r="J17" s="678"/>
      <c r="K17" s="678"/>
      <c r="L17" s="678"/>
      <c r="M17" s="678"/>
      <c r="N17" s="678"/>
      <c r="O17" s="678"/>
      <c r="P17" s="678"/>
      <c r="Q17" s="679"/>
      <c r="R17" s="680">
        <v>42670</v>
      </c>
      <c r="S17" s="681"/>
      <c r="T17" s="681"/>
      <c r="U17" s="681"/>
      <c r="V17" s="681"/>
      <c r="W17" s="681"/>
      <c r="X17" s="681"/>
      <c r="Y17" s="682"/>
      <c r="Z17" s="683">
        <v>0.2</v>
      </c>
      <c r="AA17" s="683"/>
      <c r="AB17" s="683"/>
      <c r="AC17" s="683"/>
      <c r="AD17" s="684">
        <v>42670</v>
      </c>
      <c r="AE17" s="684"/>
      <c r="AF17" s="684"/>
      <c r="AG17" s="684"/>
      <c r="AH17" s="684"/>
      <c r="AI17" s="684"/>
      <c r="AJ17" s="684"/>
      <c r="AK17" s="684"/>
      <c r="AL17" s="685">
        <v>0.5</v>
      </c>
      <c r="AM17" s="686"/>
      <c r="AN17" s="686"/>
      <c r="AO17" s="687"/>
      <c r="AP17" s="677" t="s">
        <v>266</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683" t="s">
        <v>244</v>
      </c>
      <c r="BP17" s="683"/>
      <c r="BQ17" s="683"/>
      <c r="BR17" s="683"/>
      <c r="BS17" s="689" t="s">
        <v>244</v>
      </c>
      <c r="BT17" s="681"/>
      <c r="BU17" s="681"/>
      <c r="BV17" s="681"/>
      <c r="BW17" s="681"/>
      <c r="BX17" s="681"/>
      <c r="BY17" s="681"/>
      <c r="BZ17" s="681"/>
      <c r="CA17" s="681"/>
      <c r="CB17" s="690"/>
      <c r="CD17" s="695" t="s">
        <v>267</v>
      </c>
      <c r="CE17" s="696"/>
      <c r="CF17" s="696"/>
      <c r="CG17" s="696"/>
      <c r="CH17" s="696"/>
      <c r="CI17" s="696"/>
      <c r="CJ17" s="696"/>
      <c r="CK17" s="696"/>
      <c r="CL17" s="696"/>
      <c r="CM17" s="696"/>
      <c r="CN17" s="696"/>
      <c r="CO17" s="696"/>
      <c r="CP17" s="696"/>
      <c r="CQ17" s="697"/>
      <c r="CR17" s="680">
        <v>1282966</v>
      </c>
      <c r="CS17" s="681"/>
      <c r="CT17" s="681"/>
      <c r="CU17" s="681"/>
      <c r="CV17" s="681"/>
      <c r="CW17" s="681"/>
      <c r="CX17" s="681"/>
      <c r="CY17" s="682"/>
      <c r="CZ17" s="683">
        <v>7</v>
      </c>
      <c r="DA17" s="683"/>
      <c r="DB17" s="683"/>
      <c r="DC17" s="683"/>
      <c r="DD17" s="689" t="s">
        <v>241</v>
      </c>
      <c r="DE17" s="681"/>
      <c r="DF17" s="681"/>
      <c r="DG17" s="681"/>
      <c r="DH17" s="681"/>
      <c r="DI17" s="681"/>
      <c r="DJ17" s="681"/>
      <c r="DK17" s="681"/>
      <c r="DL17" s="681"/>
      <c r="DM17" s="681"/>
      <c r="DN17" s="681"/>
      <c r="DO17" s="681"/>
      <c r="DP17" s="682"/>
      <c r="DQ17" s="689">
        <v>1282966</v>
      </c>
      <c r="DR17" s="681"/>
      <c r="DS17" s="681"/>
      <c r="DT17" s="681"/>
      <c r="DU17" s="681"/>
      <c r="DV17" s="681"/>
      <c r="DW17" s="681"/>
      <c r="DX17" s="681"/>
      <c r="DY17" s="681"/>
      <c r="DZ17" s="681"/>
      <c r="EA17" s="681"/>
      <c r="EB17" s="681"/>
      <c r="EC17" s="690"/>
    </row>
    <row r="18" spans="2:133" ht="11.25" customHeight="1" x14ac:dyDescent="0.15">
      <c r="B18" s="677" t="s">
        <v>268</v>
      </c>
      <c r="C18" s="678"/>
      <c r="D18" s="678"/>
      <c r="E18" s="678"/>
      <c r="F18" s="678"/>
      <c r="G18" s="678"/>
      <c r="H18" s="678"/>
      <c r="I18" s="678"/>
      <c r="J18" s="678"/>
      <c r="K18" s="678"/>
      <c r="L18" s="678"/>
      <c r="M18" s="678"/>
      <c r="N18" s="678"/>
      <c r="O18" s="678"/>
      <c r="P18" s="678"/>
      <c r="Q18" s="679"/>
      <c r="R18" s="680">
        <v>2130658</v>
      </c>
      <c r="S18" s="681"/>
      <c r="T18" s="681"/>
      <c r="U18" s="681"/>
      <c r="V18" s="681"/>
      <c r="W18" s="681"/>
      <c r="X18" s="681"/>
      <c r="Y18" s="682"/>
      <c r="Z18" s="683">
        <v>11.3</v>
      </c>
      <c r="AA18" s="683"/>
      <c r="AB18" s="683"/>
      <c r="AC18" s="683"/>
      <c r="AD18" s="684">
        <v>1663378</v>
      </c>
      <c r="AE18" s="684"/>
      <c r="AF18" s="684"/>
      <c r="AG18" s="684"/>
      <c r="AH18" s="684"/>
      <c r="AI18" s="684"/>
      <c r="AJ18" s="684"/>
      <c r="AK18" s="684"/>
      <c r="AL18" s="685">
        <v>18.8</v>
      </c>
      <c r="AM18" s="686"/>
      <c r="AN18" s="686"/>
      <c r="AO18" s="687"/>
      <c r="AP18" s="677" t="s">
        <v>269</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683" t="s">
        <v>244</v>
      </c>
      <c r="BP18" s="683"/>
      <c r="BQ18" s="683"/>
      <c r="BR18" s="683"/>
      <c r="BS18" s="689" t="s">
        <v>244</v>
      </c>
      <c r="BT18" s="681"/>
      <c r="BU18" s="681"/>
      <c r="BV18" s="681"/>
      <c r="BW18" s="681"/>
      <c r="BX18" s="681"/>
      <c r="BY18" s="681"/>
      <c r="BZ18" s="681"/>
      <c r="CA18" s="681"/>
      <c r="CB18" s="690"/>
      <c r="CD18" s="695" t="s">
        <v>270</v>
      </c>
      <c r="CE18" s="696"/>
      <c r="CF18" s="696"/>
      <c r="CG18" s="696"/>
      <c r="CH18" s="696"/>
      <c r="CI18" s="696"/>
      <c r="CJ18" s="696"/>
      <c r="CK18" s="696"/>
      <c r="CL18" s="696"/>
      <c r="CM18" s="696"/>
      <c r="CN18" s="696"/>
      <c r="CO18" s="696"/>
      <c r="CP18" s="696"/>
      <c r="CQ18" s="697"/>
      <c r="CR18" s="680" t="s">
        <v>241</v>
      </c>
      <c r="CS18" s="681"/>
      <c r="CT18" s="681"/>
      <c r="CU18" s="681"/>
      <c r="CV18" s="681"/>
      <c r="CW18" s="681"/>
      <c r="CX18" s="681"/>
      <c r="CY18" s="682"/>
      <c r="CZ18" s="683" t="s">
        <v>244</v>
      </c>
      <c r="DA18" s="683"/>
      <c r="DB18" s="683"/>
      <c r="DC18" s="683"/>
      <c r="DD18" s="689" t="s">
        <v>241</v>
      </c>
      <c r="DE18" s="681"/>
      <c r="DF18" s="681"/>
      <c r="DG18" s="681"/>
      <c r="DH18" s="681"/>
      <c r="DI18" s="681"/>
      <c r="DJ18" s="681"/>
      <c r="DK18" s="681"/>
      <c r="DL18" s="681"/>
      <c r="DM18" s="681"/>
      <c r="DN18" s="681"/>
      <c r="DO18" s="681"/>
      <c r="DP18" s="682"/>
      <c r="DQ18" s="689" t="s">
        <v>244</v>
      </c>
      <c r="DR18" s="681"/>
      <c r="DS18" s="681"/>
      <c r="DT18" s="681"/>
      <c r="DU18" s="681"/>
      <c r="DV18" s="681"/>
      <c r="DW18" s="681"/>
      <c r="DX18" s="681"/>
      <c r="DY18" s="681"/>
      <c r="DZ18" s="681"/>
      <c r="EA18" s="681"/>
      <c r="EB18" s="681"/>
      <c r="EC18" s="690"/>
    </row>
    <row r="19" spans="2:133" ht="11.25" customHeight="1" x14ac:dyDescent="0.15">
      <c r="B19" s="677" t="s">
        <v>271</v>
      </c>
      <c r="C19" s="678"/>
      <c r="D19" s="678"/>
      <c r="E19" s="678"/>
      <c r="F19" s="678"/>
      <c r="G19" s="678"/>
      <c r="H19" s="678"/>
      <c r="I19" s="678"/>
      <c r="J19" s="678"/>
      <c r="K19" s="678"/>
      <c r="L19" s="678"/>
      <c r="M19" s="678"/>
      <c r="N19" s="678"/>
      <c r="O19" s="678"/>
      <c r="P19" s="678"/>
      <c r="Q19" s="679"/>
      <c r="R19" s="680">
        <v>1663378</v>
      </c>
      <c r="S19" s="681"/>
      <c r="T19" s="681"/>
      <c r="U19" s="681"/>
      <c r="V19" s="681"/>
      <c r="W19" s="681"/>
      <c r="X19" s="681"/>
      <c r="Y19" s="682"/>
      <c r="Z19" s="683">
        <v>8.9</v>
      </c>
      <c r="AA19" s="683"/>
      <c r="AB19" s="683"/>
      <c r="AC19" s="683"/>
      <c r="AD19" s="684">
        <v>1663378</v>
      </c>
      <c r="AE19" s="684"/>
      <c r="AF19" s="684"/>
      <c r="AG19" s="684"/>
      <c r="AH19" s="684"/>
      <c r="AI19" s="684"/>
      <c r="AJ19" s="684"/>
      <c r="AK19" s="684"/>
      <c r="AL19" s="685">
        <v>18.8</v>
      </c>
      <c r="AM19" s="686"/>
      <c r="AN19" s="686"/>
      <c r="AO19" s="687"/>
      <c r="AP19" s="677" t="s">
        <v>272</v>
      </c>
      <c r="AQ19" s="678"/>
      <c r="AR19" s="678"/>
      <c r="AS19" s="678"/>
      <c r="AT19" s="678"/>
      <c r="AU19" s="678"/>
      <c r="AV19" s="678"/>
      <c r="AW19" s="678"/>
      <c r="AX19" s="678"/>
      <c r="AY19" s="678"/>
      <c r="AZ19" s="678"/>
      <c r="BA19" s="678"/>
      <c r="BB19" s="678"/>
      <c r="BC19" s="678"/>
      <c r="BD19" s="678"/>
      <c r="BE19" s="678"/>
      <c r="BF19" s="679"/>
      <c r="BG19" s="680">
        <v>5335</v>
      </c>
      <c r="BH19" s="681"/>
      <c r="BI19" s="681"/>
      <c r="BJ19" s="681"/>
      <c r="BK19" s="681"/>
      <c r="BL19" s="681"/>
      <c r="BM19" s="681"/>
      <c r="BN19" s="682"/>
      <c r="BO19" s="683">
        <v>0.1</v>
      </c>
      <c r="BP19" s="683"/>
      <c r="BQ19" s="683"/>
      <c r="BR19" s="683"/>
      <c r="BS19" s="689" t="s">
        <v>244</v>
      </c>
      <c r="BT19" s="681"/>
      <c r="BU19" s="681"/>
      <c r="BV19" s="681"/>
      <c r="BW19" s="681"/>
      <c r="BX19" s="681"/>
      <c r="BY19" s="681"/>
      <c r="BZ19" s="681"/>
      <c r="CA19" s="681"/>
      <c r="CB19" s="690"/>
      <c r="CD19" s="695" t="s">
        <v>273</v>
      </c>
      <c r="CE19" s="696"/>
      <c r="CF19" s="696"/>
      <c r="CG19" s="696"/>
      <c r="CH19" s="696"/>
      <c r="CI19" s="696"/>
      <c r="CJ19" s="696"/>
      <c r="CK19" s="696"/>
      <c r="CL19" s="696"/>
      <c r="CM19" s="696"/>
      <c r="CN19" s="696"/>
      <c r="CO19" s="696"/>
      <c r="CP19" s="696"/>
      <c r="CQ19" s="697"/>
      <c r="CR19" s="680" t="s">
        <v>241</v>
      </c>
      <c r="CS19" s="681"/>
      <c r="CT19" s="681"/>
      <c r="CU19" s="681"/>
      <c r="CV19" s="681"/>
      <c r="CW19" s="681"/>
      <c r="CX19" s="681"/>
      <c r="CY19" s="682"/>
      <c r="CZ19" s="683" t="s">
        <v>241</v>
      </c>
      <c r="DA19" s="683"/>
      <c r="DB19" s="683"/>
      <c r="DC19" s="683"/>
      <c r="DD19" s="689" t="s">
        <v>244</v>
      </c>
      <c r="DE19" s="681"/>
      <c r="DF19" s="681"/>
      <c r="DG19" s="681"/>
      <c r="DH19" s="681"/>
      <c r="DI19" s="681"/>
      <c r="DJ19" s="681"/>
      <c r="DK19" s="681"/>
      <c r="DL19" s="681"/>
      <c r="DM19" s="681"/>
      <c r="DN19" s="681"/>
      <c r="DO19" s="681"/>
      <c r="DP19" s="682"/>
      <c r="DQ19" s="689" t="s">
        <v>244</v>
      </c>
      <c r="DR19" s="681"/>
      <c r="DS19" s="681"/>
      <c r="DT19" s="681"/>
      <c r="DU19" s="681"/>
      <c r="DV19" s="681"/>
      <c r="DW19" s="681"/>
      <c r="DX19" s="681"/>
      <c r="DY19" s="681"/>
      <c r="DZ19" s="681"/>
      <c r="EA19" s="681"/>
      <c r="EB19" s="681"/>
      <c r="EC19" s="690"/>
    </row>
    <row r="20" spans="2:133" ht="11.25" customHeight="1" x14ac:dyDescent="0.15">
      <c r="B20" s="677" t="s">
        <v>274</v>
      </c>
      <c r="C20" s="678"/>
      <c r="D20" s="678"/>
      <c r="E20" s="678"/>
      <c r="F20" s="678"/>
      <c r="G20" s="678"/>
      <c r="H20" s="678"/>
      <c r="I20" s="678"/>
      <c r="J20" s="678"/>
      <c r="K20" s="678"/>
      <c r="L20" s="678"/>
      <c r="M20" s="678"/>
      <c r="N20" s="678"/>
      <c r="O20" s="678"/>
      <c r="P20" s="678"/>
      <c r="Q20" s="679"/>
      <c r="R20" s="680">
        <v>467246</v>
      </c>
      <c r="S20" s="681"/>
      <c r="T20" s="681"/>
      <c r="U20" s="681"/>
      <c r="V20" s="681"/>
      <c r="W20" s="681"/>
      <c r="X20" s="681"/>
      <c r="Y20" s="682"/>
      <c r="Z20" s="683">
        <v>2.5</v>
      </c>
      <c r="AA20" s="683"/>
      <c r="AB20" s="683"/>
      <c r="AC20" s="683"/>
      <c r="AD20" s="684" t="s">
        <v>244</v>
      </c>
      <c r="AE20" s="684"/>
      <c r="AF20" s="684"/>
      <c r="AG20" s="684"/>
      <c r="AH20" s="684"/>
      <c r="AI20" s="684"/>
      <c r="AJ20" s="684"/>
      <c r="AK20" s="684"/>
      <c r="AL20" s="685" t="s">
        <v>241</v>
      </c>
      <c r="AM20" s="686"/>
      <c r="AN20" s="686"/>
      <c r="AO20" s="687"/>
      <c r="AP20" s="677" t="s">
        <v>275</v>
      </c>
      <c r="AQ20" s="678"/>
      <c r="AR20" s="678"/>
      <c r="AS20" s="678"/>
      <c r="AT20" s="678"/>
      <c r="AU20" s="678"/>
      <c r="AV20" s="678"/>
      <c r="AW20" s="678"/>
      <c r="AX20" s="678"/>
      <c r="AY20" s="678"/>
      <c r="AZ20" s="678"/>
      <c r="BA20" s="678"/>
      <c r="BB20" s="678"/>
      <c r="BC20" s="678"/>
      <c r="BD20" s="678"/>
      <c r="BE20" s="678"/>
      <c r="BF20" s="679"/>
      <c r="BG20" s="680">
        <v>5335</v>
      </c>
      <c r="BH20" s="681"/>
      <c r="BI20" s="681"/>
      <c r="BJ20" s="681"/>
      <c r="BK20" s="681"/>
      <c r="BL20" s="681"/>
      <c r="BM20" s="681"/>
      <c r="BN20" s="682"/>
      <c r="BO20" s="683">
        <v>0.1</v>
      </c>
      <c r="BP20" s="683"/>
      <c r="BQ20" s="683"/>
      <c r="BR20" s="683"/>
      <c r="BS20" s="689" t="s">
        <v>241</v>
      </c>
      <c r="BT20" s="681"/>
      <c r="BU20" s="681"/>
      <c r="BV20" s="681"/>
      <c r="BW20" s="681"/>
      <c r="BX20" s="681"/>
      <c r="BY20" s="681"/>
      <c r="BZ20" s="681"/>
      <c r="CA20" s="681"/>
      <c r="CB20" s="690"/>
      <c r="CD20" s="695" t="s">
        <v>276</v>
      </c>
      <c r="CE20" s="696"/>
      <c r="CF20" s="696"/>
      <c r="CG20" s="696"/>
      <c r="CH20" s="696"/>
      <c r="CI20" s="696"/>
      <c r="CJ20" s="696"/>
      <c r="CK20" s="696"/>
      <c r="CL20" s="696"/>
      <c r="CM20" s="696"/>
      <c r="CN20" s="696"/>
      <c r="CO20" s="696"/>
      <c r="CP20" s="696"/>
      <c r="CQ20" s="697"/>
      <c r="CR20" s="680">
        <v>18440634</v>
      </c>
      <c r="CS20" s="681"/>
      <c r="CT20" s="681"/>
      <c r="CU20" s="681"/>
      <c r="CV20" s="681"/>
      <c r="CW20" s="681"/>
      <c r="CX20" s="681"/>
      <c r="CY20" s="682"/>
      <c r="CZ20" s="683">
        <v>100</v>
      </c>
      <c r="DA20" s="683"/>
      <c r="DB20" s="683"/>
      <c r="DC20" s="683"/>
      <c r="DD20" s="689">
        <v>3061299</v>
      </c>
      <c r="DE20" s="681"/>
      <c r="DF20" s="681"/>
      <c r="DG20" s="681"/>
      <c r="DH20" s="681"/>
      <c r="DI20" s="681"/>
      <c r="DJ20" s="681"/>
      <c r="DK20" s="681"/>
      <c r="DL20" s="681"/>
      <c r="DM20" s="681"/>
      <c r="DN20" s="681"/>
      <c r="DO20" s="681"/>
      <c r="DP20" s="682"/>
      <c r="DQ20" s="689">
        <v>10879982</v>
      </c>
      <c r="DR20" s="681"/>
      <c r="DS20" s="681"/>
      <c r="DT20" s="681"/>
      <c r="DU20" s="681"/>
      <c r="DV20" s="681"/>
      <c r="DW20" s="681"/>
      <c r="DX20" s="681"/>
      <c r="DY20" s="681"/>
      <c r="DZ20" s="681"/>
      <c r="EA20" s="681"/>
      <c r="EB20" s="681"/>
      <c r="EC20" s="690"/>
    </row>
    <row r="21" spans="2:133" ht="11.25" customHeight="1" x14ac:dyDescent="0.15">
      <c r="B21" s="677" t="s">
        <v>277</v>
      </c>
      <c r="C21" s="678"/>
      <c r="D21" s="678"/>
      <c r="E21" s="678"/>
      <c r="F21" s="678"/>
      <c r="G21" s="678"/>
      <c r="H21" s="678"/>
      <c r="I21" s="678"/>
      <c r="J21" s="678"/>
      <c r="K21" s="678"/>
      <c r="L21" s="678"/>
      <c r="M21" s="678"/>
      <c r="N21" s="678"/>
      <c r="O21" s="678"/>
      <c r="P21" s="678"/>
      <c r="Q21" s="679"/>
      <c r="R21" s="680">
        <v>34</v>
      </c>
      <c r="S21" s="681"/>
      <c r="T21" s="681"/>
      <c r="U21" s="681"/>
      <c r="V21" s="681"/>
      <c r="W21" s="681"/>
      <c r="X21" s="681"/>
      <c r="Y21" s="682"/>
      <c r="Z21" s="683">
        <v>0</v>
      </c>
      <c r="AA21" s="683"/>
      <c r="AB21" s="683"/>
      <c r="AC21" s="683"/>
      <c r="AD21" s="684" t="s">
        <v>244</v>
      </c>
      <c r="AE21" s="684"/>
      <c r="AF21" s="684"/>
      <c r="AG21" s="684"/>
      <c r="AH21" s="684"/>
      <c r="AI21" s="684"/>
      <c r="AJ21" s="684"/>
      <c r="AK21" s="684"/>
      <c r="AL21" s="685" t="s">
        <v>244</v>
      </c>
      <c r="AM21" s="686"/>
      <c r="AN21" s="686"/>
      <c r="AO21" s="687"/>
      <c r="AP21" s="698" t="s">
        <v>278</v>
      </c>
      <c r="AQ21" s="699"/>
      <c r="AR21" s="699"/>
      <c r="AS21" s="699"/>
      <c r="AT21" s="699"/>
      <c r="AU21" s="699"/>
      <c r="AV21" s="699"/>
      <c r="AW21" s="699"/>
      <c r="AX21" s="699"/>
      <c r="AY21" s="699"/>
      <c r="AZ21" s="699"/>
      <c r="BA21" s="699"/>
      <c r="BB21" s="699"/>
      <c r="BC21" s="699"/>
      <c r="BD21" s="699"/>
      <c r="BE21" s="699"/>
      <c r="BF21" s="700"/>
      <c r="BG21" s="680">
        <v>5335</v>
      </c>
      <c r="BH21" s="681"/>
      <c r="BI21" s="681"/>
      <c r="BJ21" s="681"/>
      <c r="BK21" s="681"/>
      <c r="BL21" s="681"/>
      <c r="BM21" s="681"/>
      <c r="BN21" s="682"/>
      <c r="BO21" s="683">
        <v>0.1</v>
      </c>
      <c r="BP21" s="683"/>
      <c r="BQ21" s="683"/>
      <c r="BR21" s="683"/>
      <c r="BS21" s="689" t="s">
        <v>241</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279</v>
      </c>
      <c r="C22" s="678"/>
      <c r="D22" s="678"/>
      <c r="E22" s="678"/>
      <c r="F22" s="678"/>
      <c r="G22" s="678"/>
      <c r="H22" s="678"/>
      <c r="I22" s="678"/>
      <c r="J22" s="678"/>
      <c r="K22" s="678"/>
      <c r="L22" s="678"/>
      <c r="M22" s="678"/>
      <c r="N22" s="678"/>
      <c r="O22" s="678"/>
      <c r="P22" s="678"/>
      <c r="Q22" s="679"/>
      <c r="R22" s="680">
        <v>9314553</v>
      </c>
      <c r="S22" s="681"/>
      <c r="T22" s="681"/>
      <c r="U22" s="681"/>
      <c r="V22" s="681"/>
      <c r="W22" s="681"/>
      <c r="X22" s="681"/>
      <c r="Y22" s="682"/>
      <c r="Z22" s="683">
        <v>49.6</v>
      </c>
      <c r="AA22" s="683"/>
      <c r="AB22" s="683"/>
      <c r="AC22" s="683"/>
      <c r="AD22" s="684">
        <v>8847273</v>
      </c>
      <c r="AE22" s="684"/>
      <c r="AF22" s="684"/>
      <c r="AG22" s="684"/>
      <c r="AH22" s="684"/>
      <c r="AI22" s="684"/>
      <c r="AJ22" s="684"/>
      <c r="AK22" s="684"/>
      <c r="AL22" s="685">
        <v>99.8</v>
      </c>
      <c r="AM22" s="686"/>
      <c r="AN22" s="686"/>
      <c r="AO22" s="687"/>
      <c r="AP22" s="698" t="s">
        <v>280</v>
      </c>
      <c r="AQ22" s="699"/>
      <c r="AR22" s="699"/>
      <c r="AS22" s="699"/>
      <c r="AT22" s="699"/>
      <c r="AU22" s="699"/>
      <c r="AV22" s="699"/>
      <c r="AW22" s="699"/>
      <c r="AX22" s="699"/>
      <c r="AY22" s="699"/>
      <c r="AZ22" s="699"/>
      <c r="BA22" s="699"/>
      <c r="BB22" s="699"/>
      <c r="BC22" s="699"/>
      <c r="BD22" s="699"/>
      <c r="BE22" s="699"/>
      <c r="BF22" s="700"/>
      <c r="BG22" s="680" t="s">
        <v>241</v>
      </c>
      <c r="BH22" s="681"/>
      <c r="BI22" s="681"/>
      <c r="BJ22" s="681"/>
      <c r="BK22" s="681"/>
      <c r="BL22" s="681"/>
      <c r="BM22" s="681"/>
      <c r="BN22" s="682"/>
      <c r="BO22" s="683" t="s">
        <v>244</v>
      </c>
      <c r="BP22" s="683"/>
      <c r="BQ22" s="683"/>
      <c r="BR22" s="683"/>
      <c r="BS22" s="689" t="s">
        <v>241</v>
      </c>
      <c r="BT22" s="681"/>
      <c r="BU22" s="681"/>
      <c r="BV22" s="681"/>
      <c r="BW22" s="681"/>
      <c r="BX22" s="681"/>
      <c r="BY22" s="681"/>
      <c r="BZ22" s="681"/>
      <c r="CA22" s="681"/>
      <c r="CB22" s="690"/>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282</v>
      </c>
      <c r="C23" s="678"/>
      <c r="D23" s="678"/>
      <c r="E23" s="678"/>
      <c r="F23" s="678"/>
      <c r="G23" s="678"/>
      <c r="H23" s="678"/>
      <c r="I23" s="678"/>
      <c r="J23" s="678"/>
      <c r="K23" s="678"/>
      <c r="L23" s="678"/>
      <c r="M23" s="678"/>
      <c r="N23" s="678"/>
      <c r="O23" s="678"/>
      <c r="P23" s="678"/>
      <c r="Q23" s="679"/>
      <c r="R23" s="680">
        <v>9945</v>
      </c>
      <c r="S23" s="681"/>
      <c r="T23" s="681"/>
      <c r="U23" s="681"/>
      <c r="V23" s="681"/>
      <c r="W23" s="681"/>
      <c r="X23" s="681"/>
      <c r="Y23" s="682"/>
      <c r="Z23" s="683">
        <v>0.1</v>
      </c>
      <c r="AA23" s="683"/>
      <c r="AB23" s="683"/>
      <c r="AC23" s="683"/>
      <c r="AD23" s="684">
        <v>9945</v>
      </c>
      <c r="AE23" s="684"/>
      <c r="AF23" s="684"/>
      <c r="AG23" s="684"/>
      <c r="AH23" s="684"/>
      <c r="AI23" s="684"/>
      <c r="AJ23" s="684"/>
      <c r="AK23" s="684"/>
      <c r="AL23" s="685">
        <v>0.1</v>
      </c>
      <c r="AM23" s="686"/>
      <c r="AN23" s="686"/>
      <c r="AO23" s="687"/>
      <c r="AP23" s="698" t="s">
        <v>283</v>
      </c>
      <c r="AQ23" s="699"/>
      <c r="AR23" s="699"/>
      <c r="AS23" s="699"/>
      <c r="AT23" s="699"/>
      <c r="AU23" s="699"/>
      <c r="AV23" s="699"/>
      <c r="AW23" s="699"/>
      <c r="AX23" s="699"/>
      <c r="AY23" s="699"/>
      <c r="AZ23" s="699"/>
      <c r="BA23" s="699"/>
      <c r="BB23" s="699"/>
      <c r="BC23" s="699"/>
      <c r="BD23" s="699"/>
      <c r="BE23" s="699"/>
      <c r="BF23" s="700"/>
      <c r="BG23" s="680" t="s">
        <v>244</v>
      </c>
      <c r="BH23" s="681"/>
      <c r="BI23" s="681"/>
      <c r="BJ23" s="681"/>
      <c r="BK23" s="681"/>
      <c r="BL23" s="681"/>
      <c r="BM23" s="681"/>
      <c r="BN23" s="682"/>
      <c r="BO23" s="683" t="s">
        <v>241</v>
      </c>
      <c r="BP23" s="683"/>
      <c r="BQ23" s="683"/>
      <c r="BR23" s="683"/>
      <c r="BS23" s="689" t="s">
        <v>241</v>
      </c>
      <c r="BT23" s="681"/>
      <c r="BU23" s="681"/>
      <c r="BV23" s="681"/>
      <c r="BW23" s="681"/>
      <c r="BX23" s="681"/>
      <c r="BY23" s="681"/>
      <c r="BZ23" s="681"/>
      <c r="CA23" s="681"/>
      <c r="CB23" s="690"/>
      <c r="CD23" s="662" t="s">
        <v>220</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710" t="s">
        <v>287</v>
      </c>
      <c r="DM23" s="711"/>
      <c r="DN23" s="711"/>
      <c r="DO23" s="711"/>
      <c r="DP23" s="711"/>
      <c r="DQ23" s="711"/>
      <c r="DR23" s="711"/>
      <c r="DS23" s="711"/>
      <c r="DT23" s="711"/>
      <c r="DU23" s="711"/>
      <c r="DV23" s="712"/>
      <c r="DW23" s="662" t="s">
        <v>288</v>
      </c>
      <c r="DX23" s="663"/>
      <c r="DY23" s="663"/>
      <c r="DZ23" s="663"/>
      <c r="EA23" s="663"/>
      <c r="EB23" s="663"/>
      <c r="EC23" s="664"/>
    </row>
    <row r="24" spans="2:133" ht="11.25" customHeight="1" x14ac:dyDescent="0.15">
      <c r="B24" s="677" t="s">
        <v>289</v>
      </c>
      <c r="C24" s="678"/>
      <c r="D24" s="678"/>
      <c r="E24" s="678"/>
      <c r="F24" s="678"/>
      <c r="G24" s="678"/>
      <c r="H24" s="678"/>
      <c r="I24" s="678"/>
      <c r="J24" s="678"/>
      <c r="K24" s="678"/>
      <c r="L24" s="678"/>
      <c r="M24" s="678"/>
      <c r="N24" s="678"/>
      <c r="O24" s="678"/>
      <c r="P24" s="678"/>
      <c r="Q24" s="679"/>
      <c r="R24" s="680">
        <v>286275</v>
      </c>
      <c r="S24" s="681"/>
      <c r="T24" s="681"/>
      <c r="U24" s="681"/>
      <c r="V24" s="681"/>
      <c r="W24" s="681"/>
      <c r="X24" s="681"/>
      <c r="Y24" s="682"/>
      <c r="Z24" s="683">
        <v>1.5</v>
      </c>
      <c r="AA24" s="683"/>
      <c r="AB24" s="683"/>
      <c r="AC24" s="683"/>
      <c r="AD24" s="684" t="s">
        <v>241</v>
      </c>
      <c r="AE24" s="684"/>
      <c r="AF24" s="684"/>
      <c r="AG24" s="684"/>
      <c r="AH24" s="684"/>
      <c r="AI24" s="684"/>
      <c r="AJ24" s="684"/>
      <c r="AK24" s="684"/>
      <c r="AL24" s="685" t="s">
        <v>237</v>
      </c>
      <c r="AM24" s="686"/>
      <c r="AN24" s="686"/>
      <c r="AO24" s="687"/>
      <c r="AP24" s="698" t="s">
        <v>290</v>
      </c>
      <c r="AQ24" s="699"/>
      <c r="AR24" s="699"/>
      <c r="AS24" s="699"/>
      <c r="AT24" s="699"/>
      <c r="AU24" s="699"/>
      <c r="AV24" s="699"/>
      <c r="AW24" s="699"/>
      <c r="AX24" s="699"/>
      <c r="AY24" s="699"/>
      <c r="AZ24" s="699"/>
      <c r="BA24" s="699"/>
      <c r="BB24" s="699"/>
      <c r="BC24" s="699"/>
      <c r="BD24" s="699"/>
      <c r="BE24" s="699"/>
      <c r="BF24" s="700"/>
      <c r="BG24" s="680" t="s">
        <v>244</v>
      </c>
      <c r="BH24" s="681"/>
      <c r="BI24" s="681"/>
      <c r="BJ24" s="681"/>
      <c r="BK24" s="681"/>
      <c r="BL24" s="681"/>
      <c r="BM24" s="681"/>
      <c r="BN24" s="682"/>
      <c r="BO24" s="683" t="s">
        <v>241</v>
      </c>
      <c r="BP24" s="683"/>
      <c r="BQ24" s="683"/>
      <c r="BR24" s="683"/>
      <c r="BS24" s="689" t="s">
        <v>241</v>
      </c>
      <c r="BT24" s="681"/>
      <c r="BU24" s="681"/>
      <c r="BV24" s="681"/>
      <c r="BW24" s="681"/>
      <c r="BX24" s="681"/>
      <c r="BY24" s="681"/>
      <c r="BZ24" s="681"/>
      <c r="CA24" s="681"/>
      <c r="CB24" s="690"/>
      <c r="CD24" s="691" t="s">
        <v>291</v>
      </c>
      <c r="CE24" s="692"/>
      <c r="CF24" s="692"/>
      <c r="CG24" s="692"/>
      <c r="CH24" s="692"/>
      <c r="CI24" s="692"/>
      <c r="CJ24" s="692"/>
      <c r="CK24" s="692"/>
      <c r="CL24" s="692"/>
      <c r="CM24" s="692"/>
      <c r="CN24" s="692"/>
      <c r="CO24" s="692"/>
      <c r="CP24" s="692"/>
      <c r="CQ24" s="693"/>
      <c r="CR24" s="669">
        <v>7788918</v>
      </c>
      <c r="CS24" s="670"/>
      <c r="CT24" s="670"/>
      <c r="CU24" s="670"/>
      <c r="CV24" s="670"/>
      <c r="CW24" s="670"/>
      <c r="CX24" s="670"/>
      <c r="CY24" s="671"/>
      <c r="CZ24" s="674">
        <v>42.2</v>
      </c>
      <c r="DA24" s="675"/>
      <c r="DB24" s="675"/>
      <c r="DC24" s="694"/>
      <c r="DD24" s="713">
        <v>4427164</v>
      </c>
      <c r="DE24" s="670"/>
      <c r="DF24" s="670"/>
      <c r="DG24" s="670"/>
      <c r="DH24" s="670"/>
      <c r="DI24" s="670"/>
      <c r="DJ24" s="670"/>
      <c r="DK24" s="671"/>
      <c r="DL24" s="713">
        <v>4374382</v>
      </c>
      <c r="DM24" s="670"/>
      <c r="DN24" s="670"/>
      <c r="DO24" s="670"/>
      <c r="DP24" s="670"/>
      <c r="DQ24" s="670"/>
      <c r="DR24" s="670"/>
      <c r="DS24" s="670"/>
      <c r="DT24" s="670"/>
      <c r="DU24" s="670"/>
      <c r="DV24" s="671"/>
      <c r="DW24" s="674">
        <v>46.4</v>
      </c>
      <c r="DX24" s="675"/>
      <c r="DY24" s="675"/>
      <c r="DZ24" s="675"/>
      <c r="EA24" s="675"/>
      <c r="EB24" s="675"/>
      <c r="EC24" s="676"/>
    </row>
    <row r="25" spans="2:133" ht="11.25" customHeight="1" x14ac:dyDescent="0.15">
      <c r="B25" s="677" t="s">
        <v>292</v>
      </c>
      <c r="C25" s="678"/>
      <c r="D25" s="678"/>
      <c r="E25" s="678"/>
      <c r="F25" s="678"/>
      <c r="G25" s="678"/>
      <c r="H25" s="678"/>
      <c r="I25" s="678"/>
      <c r="J25" s="678"/>
      <c r="K25" s="678"/>
      <c r="L25" s="678"/>
      <c r="M25" s="678"/>
      <c r="N25" s="678"/>
      <c r="O25" s="678"/>
      <c r="P25" s="678"/>
      <c r="Q25" s="679"/>
      <c r="R25" s="680">
        <v>117032</v>
      </c>
      <c r="S25" s="681"/>
      <c r="T25" s="681"/>
      <c r="U25" s="681"/>
      <c r="V25" s="681"/>
      <c r="W25" s="681"/>
      <c r="X25" s="681"/>
      <c r="Y25" s="682"/>
      <c r="Z25" s="683">
        <v>0.6</v>
      </c>
      <c r="AA25" s="683"/>
      <c r="AB25" s="683"/>
      <c r="AC25" s="683"/>
      <c r="AD25" s="684">
        <v>11211</v>
      </c>
      <c r="AE25" s="684"/>
      <c r="AF25" s="684"/>
      <c r="AG25" s="684"/>
      <c r="AH25" s="684"/>
      <c r="AI25" s="684"/>
      <c r="AJ25" s="684"/>
      <c r="AK25" s="684"/>
      <c r="AL25" s="685">
        <v>0.1</v>
      </c>
      <c r="AM25" s="686"/>
      <c r="AN25" s="686"/>
      <c r="AO25" s="687"/>
      <c r="AP25" s="698" t="s">
        <v>293</v>
      </c>
      <c r="AQ25" s="699"/>
      <c r="AR25" s="699"/>
      <c r="AS25" s="699"/>
      <c r="AT25" s="699"/>
      <c r="AU25" s="699"/>
      <c r="AV25" s="699"/>
      <c r="AW25" s="699"/>
      <c r="AX25" s="699"/>
      <c r="AY25" s="699"/>
      <c r="AZ25" s="699"/>
      <c r="BA25" s="699"/>
      <c r="BB25" s="699"/>
      <c r="BC25" s="699"/>
      <c r="BD25" s="699"/>
      <c r="BE25" s="699"/>
      <c r="BF25" s="700"/>
      <c r="BG25" s="680" t="s">
        <v>244</v>
      </c>
      <c r="BH25" s="681"/>
      <c r="BI25" s="681"/>
      <c r="BJ25" s="681"/>
      <c r="BK25" s="681"/>
      <c r="BL25" s="681"/>
      <c r="BM25" s="681"/>
      <c r="BN25" s="682"/>
      <c r="BO25" s="683" t="s">
        <v>244</v>
      </c>
      <c r="BP25" s="683"/>
      <c r="BQ25" s="683"/>
      <c r="BR25" s="683"/>
      <c r="BS25" s="689" t="s">
        <v>241</v>
      </c>
      <c r="BT25" s="681"/>
      <c r="BU25" s="681"/>
      <c r="BV25" s="681"/>
      <c r="BW25" s="681"/>
      <c r="BX25" s="681"/>
      <c r="BY25" s="681"/>
      <c r="BZ25" s="681"/>
      <c r="CA25" s="681"/>
      <c r="CB25" s="690"/>
      <c r="CD25" s="695" t="s">
        <v>294</v>
      </c>
      <c r="CE25" s="696"/>
      <c r="CF25" s="696"/>
      <c r="CG25" s="696"/>
      <c r="CH25" s="696"/>
      <c r="CI25" s="696"/>
      <c r="CJ25" s="696"/>
      <c r="CK25" s="696"/>
      <c r="CL25" s="696"/>
      <c r="CM25" s="696"/>
      <c r="CN25" s="696"/>
      <c r="CO25" s="696"/>
      <c r="CP25" s="696"/>
      <c r="CQ25" s="697"/>
      <c r="CR25" s="680">
        <v>2211249</v>
      </c>
      <c r="CS25" s="716"/>
      <c r="CT25" s="716"/>
      <c r="CU25" s="716"/>
      <c r="CV25" s="716"/>
      <c r="CW25" s="716"/>
      <c r="CX25" s="716"/>
      <c r="CY25" s="717"/>
      <c r="CZ25" s="685">
        <v>12</v>
      </c>
      <c r="DA25" s="714"/>
      <c r="DB25" s="714"/>
      <c r="DC25" s="718"/>
      <c r="DD25" s="689">
        <v>2069023</v>
      </c>
      <c r="DE25" s="716"/>
      <c r="DF25" s="716"/>
      <c r="DG25" s="716"/>
      <c r="DH25" s="716"/>
      <c r="DI25" s="716"/>
      <c r="DJ25" s="716"/>
      <c r="DK25" s="717"/>
      <c r="DL25" s="689">
        <v>2067187</v>
      </c>
      <c r="DM25" s="716"/>
      <c r="DN25" s="716"/>
      <c r="DO25" s="716"/>
      <c r="DP25" s="716"/>
      <c r="DQ25" s="716"/>
      <c r="DR25" s="716"/>
      <c r="DS25" s="716"/>
      <c r="DT25" s="716"/>
      <c r="DU25" s="716"/>
      <c r="DV25" s="717"/>
      <c r="DW25" s="685">
        <v>21.9</v>
      </c>
      <c r="DX25" s="714"/>
      <c r="DY25" s="714"/>
      <c r="DZ25" s="714"/>
      <c r="EA25" s="714"/>
      <c r="EB25" s="714"/>
      <c r="EC25" s="715"/>
    </row>
    <row r="26" spans="2:133" ht="11.25" customHeight="1" x14ac:dyDescent="0.15">
      <c r="B26" s="677" t="s">
        <v>295</v>
      </c>
      <c r="C26" s="678"/>
      <c r="D26" s="678"/>
      <c r="E26" s="678"/>
      <c r="F26" s="678"/>
      <c r="G26" s="678"/>
      <c r="H26" s="678"/>
      <c r="I26" s="678"/>
      <c r="J26" s="678"/>
      <c r="K26" s="678"/>
      <c r="L26" s="678"/>
      <c r="M26" s="678"/>
      <c r="N26" s="678"/>
      <c r="O26" s="678"/>
      <c r="P26" s="678"/>
      <c r="Q26" s="679"/>
      <c r="R26" s="680">
        <v>160067</v>
      </c>
      <c r="S26" s="681"/>
      <c r="T26" s="681"/>
      <c r="U26" s="681"/>
      <c r="V26" s="681"/>
      <c r="W26" s="681"/>
      <c r="X26" s="681"/>
      <c r="Y26" s="682"/>
      <c r="Z26" s="683">
        <v>0.9</v>
      </c>
      <c r="AA26" s="683"/>
      <c r="AB26" s="683"/>
      <c r="AC26" s="683"/>
      <c r="AD26" s="684" t="s">
        <v>244</v>
      </c>
      <c r="AE26" s="684"/>
      <c r="AF26" s="684"/>
      <c r="AG26" s="684"/>
      <c r="AH26" s="684"/>
      <c r="AI26" s="684"/>
      <c r="AJ26" s="684"/>
      <c r="AK26" s="684"/>
      <c r="AL26" s="685" t="s">
        <v>244</v>
      </c>
      <c r="AM26" s="686"/>
      <c r="AN26" s="686"/>
      <c r="AO26" s="687"/>
      <c r="AP26" s="698" t="s">
        <v>296</v>
      </c>
      <c r="AQ26" s="719"/>
      <c r="AR26" s="719"/>
      <c r="AS26" s="719"/>
      <c r="AT26" s="719"/>
      <c r="AU26" s="719"/>
      <c r="AV26" s="719"/>
      <c r="AW26" s="719"/>
      <c r="AX26" s="719"/>
      <c r="AY26" s="719"/>
      <c r="AZ26" s="719"/>
      <c r="BA26" s="719"/>
      <c r="BB26" s="719"/>
      <c r="BC26" s="719"/>
      <c r="BD26" s="719"/>
      <c r="BE26" s="719"/>
      <c r="BF26" s="700"/>
      <c r="BG26" s="680" t="s">
        <v>244</v>
      </c>
      <c r="BH26" s="681"/>
      <c r="BI26" s="681"/>
      <c r="BJ26" s="681"/>
      <c r="BK26" s="681"/>
      <c r="BL26" s="681"/>
      <c r="BM26" s="681"/>
      <c r="BN26" s="682"/>
      <c r="BO26" s="683" t="s">
        <v>241</v>
      </c>
      <c r="BP26" s="683"/>
      <c r="BQ26" s="683"/>
      <c r="BR26" s="683"/>
      <c r="BS26" s="689" t="s">
        <v>244</v>
      </c>
      <c r="BT26" s="681"/>
      <c r="BU26" s="681"/>
      <c r="BV26" s="681"/>
      <c r="BW26" s="681"/>
      <c r="BX26" s="681"/>
      <c r="BY26" s="681"/>
      <c r="BZ26" s="681"/>
      <c r="CA26" s="681"/>
      <c r="CB26" s="690"/>
      <c r="CD26" s="695" t="s">
        <v>297</v>
      </c>
      <c r="CE26" s="696"/>
      <c r="CF26" s="696"/>
      <c r="CG26" s="696"/>
      <c r="CH26" s="696"/>
      <c r="CI26" s="696"/>
      <c r="CJ26" s="696"/>
      <c r="CK26" s="696"/>
      <c r="CL26" s="696"/>
      <c r="CM26" s="696"/>
      <c r="CN26" s="696"/>
      <c r="CO26" s="696"/>
      <c r="CP26" s="696"/>
      <c r="CQ26" s="697"/>
      <c r="CR26" s="680">
        <v>1527790</v>
      </c>
      <c r="CS26" s="681"/>
      <c r="CT26" s="681"/>
      <c r="CU26" s="681"/>
      <c r="CV26" s="681"/>
      <c r="CW26" s="681"/>
      <c r="CX26" s="681"/>
      <c r="CY26" s="682"/>
      <c r="CZ26" s="685">
        <v>8.3000000000000007</v>
      </c>
      <c r="DA26" s="714"/>
      <c r="DB26" s="714"/>
      <c r="DC26" s="718"/>
      <c r="DD26" s="689">
        <v>1412090</v>
      </c>
      <c r="DE26" s="681"/>
      <c r="DF26" s="681"/>
      <c r="DG26" s="681"/>
      <c r="DH26" s="681"/>
      <c r="DI26" s="681"/>
      <c r="DJ26" s="681"/>
      <c r="DK26" s="682"/>
      <c r="DL26" s="689" t="s">
        <v>241</v>
      </c>
      <c r="DM26" s="681"/>
      <c r="DN26" s="681"/>
      <c r="DO26" s="681"/>
      <c r="DP26" s="681"/>
      <c r="DQ26" s="681"/>
      <c r="DR26" s="681"/>
      <c r="DS26" s="681"/>
      <c r="DT26" s="681"/>
      <c r="DU26" s="681"/>
      <c r="DV26" s="682"/>
      <c r="DW26" s="685" t="s">
        <v>241</v>
      </c>
      <c r="DX26" s="714"/>
      <c r="DY26" s="714"/>
      <c r="DZ26" s="714"/>
      <c r="EA26" s="714"/>
      <c r="EB26" s="714"/>
      <c r="EC26" s="715"/>
    </row>
    <row r="27" spans="2:133" ht="11.25" customHeight="1" x14ac:dyDescent="0.15">
      <c r="B27" s="677" t="s">
        <v>298</v>
      </c>
      <c r="C27" s="678"/>
      <c r="D27" s="678"/>
      <c r="E27" s="678"/>
      <c r="F27" s="678"/>
      <c r="G27" s="678"/>
      <c r="H27" s="678"/>
      <c r="I27" s="678"/>
      <c r="J27" s="678"/>
      <c r="K27" s="678"/>
      <c r="L27" s="678"/>
      <c r="M27" s="678"/>
      <c r="N27" s="678"/>
      <c r="O27" s="678"/>
      <c r="P27" s="678"/>
      <c r="Q27" s="679"/>
      <c r="R27" s="680">
        <v>2522669</v>
      </c>
      <c r="S27" s="681"/>
      <c r="T27" s="681"/>
      <c r="U27" s="681"/>
      <c r="V27" s="681"/>
      <c r="W27" s="681"/>
      <c r="X27" s="681"/>
      <c r="Y27" s="682"/>
      <c r="Z27" s="683">
        <v>13.4</v>
      </c>
      <c r="AA27" s="683"/>
      <c r="AB27" s="683"/>
      <c r="AC27" s="683"/>
      <c r="AD27" s="684" t="s">
        <v>244</v>
      </c>
      <c r="AE27" s="684"/>
      <c r="AF27" s="684"/>
      <c r="AG27" s="684"/>
      <c r="AH27" s="684"/>
      <c r="AI27" s="684"/>
      <c r="AJ27" s="684"/>
      <c r="AK27" s="684"/>
      <c r="AL27" s="685" t="s">
        <v>241</v>
      </c>
      <c r="AM27" s="686"/>
      <c r="AN27" s="686"/>
      <c r="AO27" s="687"/>
      <c r="AP27" s="677" t="s">
        <v>299</v>
      </c>
      <c r="AQ27" s="678"/>
      <c r="AR27" s="678"/>
      <c r="AS27" s="678"/>
      <c r="AT27" s="678"/>
      <c r="AU27" s="678"/>
      <c r="AV27" s="678"/>
      <c r="AW27" s="678"/>
      <c r="AX27" s="678"/>
      <c r="AY27" s="678"/>
      <c r="AZ27" s="678"/>
      <c r="BA27" s="678"/>
      <c r="BB27" s="678"/>
      <c r="BC27" s="678"/>
      <c r="BD27" s="678"/>
      <c r="BE27" s="678"/>
      <c r="BF27" s="679"/>
      <c r="BG27" s="680">
        <v>6063519</v>
      </c>
      <c r="BH27" s="681"/>
      <c r="BI27" s="681"/>
      <c r="BJ27" s="681"/>
      <c r="BK27" s="681"/>
      <c r="BL27" s="681"/>
      <c r="BM27" s="681"/>
      <c r="BN27" s="682"/>
      <c r="BO27" s="683">
        <v>100</v>
      </c>
      <c r="BP27" s="683"/>
      <c r="BQ27" s="683"/>
      <c r="BR27" s="683"/>
      <c r="BS27" s="689">
        <v>251943</v>
      </c>
      <c r="BT27" s="681"/>
      <c r="BU27" s="681"/>
      <c r="BV27" s="681"/>
      <c r="BW27" s="681"/>
      <c r="BX27" s="681"/>
      <c r="BY27" s="681"/>
      <c r="BZ27" s="681"/>
      <c r="CA27" s="681"/>
      <c r="CB27" s="690"/>
      <c r="CD27" s="695" t="s">
        <v>300</v>
      </c>
      <c r="CE27" s="696"/>
      <c r="CF27" s="696"/>
      <c r="CG27" s="696"/>
      <c r="CH27" s="696"/>
      <c r="CI27" s="696"/>
      <c r="CJ27" s="696"/>
      <c r="CK27" s="696"/>
      <c r="CL27" s="696"/>
      <c r="CM27" s="696"/>
      <c r="CN27" s="696"/>
      <c r="CO27" s="696"/>
      <c r="CP27" s="696"/>
      <c r="CQ27" s="697"/>
      <c r="CR27" s="680">
        <v>4294703</v>
      </c>
      <c r="CS27" s="716"/>
      <c r="CT27" s="716"/>
      <c r="CU27" s="716"/>
      <c r="CV27" s="716"/>
      <c r="CW27" s="716"/>
      <c r="CX27" s="716"/>
      <c r="CY27" s="717"/>
      <c r="CZ27" s="685">
        <v>23.3</v>
      </c>
      <c r="DA27" s="714"/>
      <c r="DB27" s="714"/>
      <c r="DC27" s="718"/>
      <c r="DD27" s="689">
        <v>1075175</v>
      </c>
      <c r="DE27" s="716"/>
      <c r="DF27" s="716"/>
      <c r="DG27" s="716"/>
      <c r="DH27" s="716"/>
      <c r="DI27" s="716"/>
      <c r="DJ27" s="716"/>
      <c r="DK27" s="717"/>
      <c r="DL27" s="689">
        <v>1024229</v>
      </c>
      <c r="DM27" s="716"/>
      <c r="DN27" s="716"/>
      <c r="DO27" s="716"/>
      <c r="DP27" s="716"/>
      <c r="DQ27" s="716"/>
      <c r="DR27" s="716"/>
      <c r="DS27" s="716"/>
      <c r="DT27" s="716"/>
      <c r="DU27" s="716"/>
      <c r="DV27" s="717"/>
      <c r="DW27" s="685">
        <v>10.9</v>
      </c>
      <c r="DX27" s="714"/>
      <c r="DY27" s="714"/>
      <c r="DZ27" s="714"/>
      <c r="EA27" s="714"/>
      <c r="EB27" s="714"/>
      <c r="EC27" s="715"/>
    </row>
    <row r="28" spans="2:133" ht="11.25" customHeight="1" x14ac:dyDescent="0.15">
      <c r="B28" s="722" t="s">
        <v>301</v>
      </c>
      <c r="C28" s="723"/>
      <c r="D28" s="723"/>
      <c r="E28" s="723"/>
      <c r="F28" s="723"/>
      <c r="G28" s="723"/>
      <c r="H28" s="723"/>
      <c r="I28" s="723"/>
      <c r="J28" s="723"/>
      <c r="K28" s="723"/>
      <c r="L28" s="723"/>
      <c r="M28" s="723"/>
      <c r="N28" s="723"/>
      <c r="O28" s="723"/>
      <c r="P28" s="723"/>
      <c r="Q28" s="724"/>
      <c r="R28" s="680" t="s">
        <v>241</v>
      </c>
      <c r="S28" s="681"/>
      <c r="T28" s="681"/>
      <c r="U28" s="681"/>
      <c r="V28" s="681"/>
      <c r="W28" s="681"/>
      <c r="X28" s="681"/>
      <c r="Y28" s="682"/>
      <c r="Z28" s="683" t="s">
        <v>244</v>
      </c>
      <c r="AA28" s="683"/>
      <c r="AB28" s="683"/>
      <c r="AC28" s="683"/>
      <c r="AD28" s="684" t="s">
        <v>244</v>
      </c>
      <c r="AE28" s="684"/>
      <c r="AF28" s="684"/>
      <c r="AG28" s="684"/>
      <c r="AH28" s="684"/>
      <c r="AI28" s="684"/>
      <c r="AJ28" s="684"/>
      <c r="AK28" s="684"/>
      <c r="AL28" s="685" t="s">
        <v>244</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302</v>
      </c>
      <c r="CE28" s="696"/>
      <c r="CF28" s="696"/>
      <c r="CG28" s="696"/>
      <c r="CH28" s="696"/>
      <c r="CI28" s="696"/>
      <c r="CJ28" s="696"/>
      <c r="CK28" s="696"/>
      <c r="CL28" s="696"/>
      <c r="CM28" s="696"/>
      <c r="CN28" s="696"/>
      <c r="CO28" s="696"/>
      <c r="CP28" s="696"/>
      <c r="CQ28" s="697"/>
      <c r="CR28" s="680">
        <v>1282966</v>
      </c>
      <c r="CS28" s="681"/>
      <c r="CT28" s="681"/>
      <c r="CU28" s="681"/>
      <c r="CV28" s="681"/>
      <c r="CW28" s="681"/>
      <c r="CX28" s="681"/>
      <c r="CY28" s="682"/>
      <c r="CZ28" s="685">
        <v>7</v>
      </c>
      <c r="DA28" s="714"/>
      <c r="DB28" s="714"/>
      <c r="DC28" s="718"/>
      <c r="DD28" s="689">
        <v>1282966</v>
      </c>
      <c r="DE28" s="681"/>
      <c r="DF28" s="681"/>
      <c r="DG28" s="681"/>
      <c r="DH28" s="681"/>
      <c r="DI28" s="681"/>
      <c r="DJ28" s="681"/>
      <c r="DK28" s="682"/>
      <c r="DL28" s="689">
        <v>1282966</v>
      </c>
      <c r="DM28" s="681"/>
      <c r="DN28" s="681"/>
      <c r="DO28" s="681"/>
      <c r="DP28" s="681"/>
      <c r="DQ28" s="681"/>
      <c r="DR28" s="681"/>
      <c r="DS28" s="681"/>
      <c r="DT28" s="681"/>
      <c r="DU28" s="681"/>
      <c r="DV28" s="682"/>
      <c r="DW28" s="685">
        <v>13.6</v>
      </c>
      <c r="DX28" s="714"/>
      <c r="DY28" s="714"/>
      <c r="DZ28" s="714"/>
      <c r="EA28" s="714"/>
      <c r="EB28" s="714"/>
      <c r="EC28" s="715"/>
    </row>
    <row r="29" spans="2:133" ht="11.25" customHeight="1" x14ac:dyDescent="0.15">
      <c r="B29" s="677" t="s">
        <v>303</v>
      </c>
      <c r="C29" s="678"/>
      <c r="D29" s="678"/>
      <c r="E29" s="678"/>
      <c r="F29" s="678"/>
      <c r="G29" s="678"/>
      <c r="H29" s="678"/>
      <c r="I29" s="678"/>
      <c r="J29" s="678"/>
      <c r="K29" s="678"/>
      <c r="L29" s="678"/>
      <c r="M29" s="678"/>
      <c r="N29" s="678"/>
      <c r="O29" s="678"/>
      <c r="P29" s="678"/>
      <c r="Q29" s="679"/>
      <c r="R29" s="680">
        <v>1185235</v>
      </c>
      <c r="S29" s="681"/>
      <c r="T29" s="681"/>
      <c r="U29" s="681"/>
      <c r="V29" s="681"/>
      <c r="W29" s="681"/>
      <c r="X29" s="681"/>
      <c r="Y29" s="682"/>
      <c r="Z29" s="683">
        <v>6.3</v>
      </c>
      <c r="AA29" s="683"/>
      <c r="AB29" s="683"/>
      <c r="AC29" s="683"/>
      <c r="AD29" s="684" t="s">
        <v>244</v>
      </c>
      <c r="AE29" s="684"/>
      <c r="AF29" s="684"/>
      <c r="AG29" s="684"/>
      <c r="AH29" s="684"/>
      <c r="AI29" s="684"/>
      <c r="AJ29" s="684"/>
      <c r="AK29" s="684"/>
      <c r="AL29" s="685" t="s">
        <v>244</v>
      </c>
      <c r="AM29" s="686"/>
      <c r="AN29" s="686"/>
      <c r="AO29" s="687"/>
      <c r="AP29" s="659" t="s">
        <v>220</v>
      </c>
      <c r="AQ29" s="660"/>
      <c r="AR29" s="660"/>
      <c r="AS29" s="660"/>
      <c r="AT29" s="660"/>
      <c r="AU29" s="660"/>
      <c r="AV29" s="660"/>
      <c r="AW29" s="660"/>
      <c r="AX29" s="660"/>
      <c r="AY29" s="660"/>
      <c r="AZ29" s="660"/>
      <c r="BA29" s="660"/>
      <c r="BB29" s="660"/>
      <c r="BC29" s="660"/>
      <c r="BD29" s="660"/>
      <c r="BE29" s="660"/>
      <c r="BF29" s="661"/>
      <c r="BG29" s="659" t="s">
        <v>304</v>
      </c>
      <c r="BH29" s="720"/>
      <c r="BI29" s="720"/>
      <c r="BJ29" s="720"/>
      <c r="BK29" s="720"/>
      <c r="BL29" s="720"/>
      <c r="BM29" s="720"/>
      <c r="BN29" s="720"/>
      <c r="BO29" s="720"/>
      <c r="BP29" s="720"/>
      <c r="BQ29" s="721"/>
      <c r="BR29" s="659" t="s">
        <v>305</v>
      </c>
      <c r="BS29" s="720"/>
      <c r="BT29" s="720"/>
      <c r="BU29" s="720"/>
      <c r="BV29" s="720"/>
      <c r="BW29" s="720"/>
      <c r="BX29" s="720"/>
      <c r="BY29" s="720"/>
      <c r="BZ29" s="720"/>
      <c r="CA29" s="720"/>
      <c r="CB29" s="721"/>
      <c r="CD29" s="743" t="s">
        <v>306</v>
      </c>
      <c r="CE29" s="744"/>
      <c r="CF29" s="695" t="s">
        <v>307</v>
      </c>
      <c r="CG29" s="696"/>
      <c r="CH29" s="696"/>
      <c r="CI29" s="696"/>
      <c r="CJ29" s="696"/>
      <c r="CK29" s="696"/>
      <c r="CL29" s="696"/>
      <c r="CM29" s="696"/>
      <c r="CN29" s="696"/>
      <c r="CO29" s="696"/>
      <c r="CP29" s="696"/>
      <c r="CQ29" s="697"/>
      <c r="CR29" s="680">
        <v>1282966</v>
      </c>
      <c r="CS29" s="716"/>
      <c r="CT29" s="716"/>
      <c r="CU29" s="716"/>
      <c r="CV29" s="716"/>
      <c r="CW29" s="716"/>
      <c r="CX29" s="716"/>
      <c r="CY29" s="717"/>
      <c r="CZ29" s="685">
        <v>7</v>
      </c>
      <c r="DA29" s="714"/>
      <c r="DB29" s="714"/>
      <c r="DC29" s="718"/>
      <c r="DD29" s="689">
        <v>1282966</v>
      </c>
      <c r="DE29" s="716"/>
      <c r="DF29" s="716"/>
      <c r="DG29" s="716"/>
      <c r="DH29" s="716"/>
      <c r="DI29" s="716"/>
      <c r="DJ29" s="716"/>
      <c r="DK29" s="717"/>
      <c r="DL29" s="689">
        <v>1282966</v>
      </c>
      <c r="DM29" s="716"/>
      <c r="DN29" s="716"/>
      <c r="DO29" s="716"/>
      <c r="DP29" s="716"/>
      <c r="DQ29" s="716"/>
      <c r="DR29" s="716"/>
      <c r="DS29" s="716"/>
      <c r="DT29" s="716"/>
      <c r="DU29" s="716"/>
      <c r="DV29" s="717"/>
      <c r="DW29" s="685">
        <v>13.6</v>
      </c>
      <c r="DX29" s="714"/>
      <c r="DY29" s="714"/>
      <c r="DZ29" s="714"/>
      <c r="EA29" s="714"/>
      <c r="EB29" s="714"/>
      <c r="EC29" s="715"/>
    </row>
    <row r="30" spans="2:133" ht="11.25" customHeight="1" x14ac:dyDescent="0.15">
      <c r="B30" s="677" t="s">
        <v>308</v>
      </c>
      <c r="C30" s="678"/>
      <c r="D30" s="678"/>
      <c r="E30" s="678"/>
      <c r="F30" s="678"/>
      <c r="G30" s="678"/>
      <c r="H30" s="678"/>
      <c r="I30" s="678"/>
      <c r="J30" s="678"/>
      <c r="K30" s="678"/>
      <c r="L30" s="678"/>
      <c r="M30" s="678"/>
      <c r="N30" s="678"/>
      <c r="O30" s="678"/>
      <c r="P30" s="678"/>
      <c r="Q30" s="679"/>
      <c r="R30" s="680">
        <v>82472</v>
      </c>
      <c r="S30" s="681"/>
      <c r="T30" s="681"/>
      <c r="U30" s="681"/>
      <c r="V30" s="681"/>
      <c r="W30" s="681"/>
      <c r="X30" s="681"/>
      <c r="Y30" s="682"/>
      <c r="Z30" s="683">
        <v>0.4</v>
      </c>
      <c r="AA30" s="683"/>
      <c r="AB30" s="683"/>
      <c r="AC30" s="683"/>
      <c r="AD30" s="684" t="s">
        <v>244</v>
      </c>
      <c r="AE30" s="684"/>
      <c r="AF30" s="684"/>
      <c r="AG30" s="684"/>
      <c r="AH30" s="684"/>
      <c r="AI30" s="684"/>
      <c r="AJ30" s="684"/>
      <c r="AK30" s="684"/>
      <c r="AL30" s="685" t="s">
        <v>241</v>
      </c>
      <c r="AM30" s="686"/>
      <c r="AN30" s="686"/>
      <c r="AO30" s="687"/>
      <c r="AP30" s="728" t="s">
        <v>309</v>
      </c>
      <c r="AQ30" s="729"/>
      <c r="AR30" s="729"/>
      <c r="AS30" s="729"/>
      <c r="AT30" s="734" t="s">
        <v>310</v>
      </c>
      <c r="AU30" s="228"/>
      <c r="AV30" s="228"/>
      <c r="AW30" s="228"/>
      <c r="AX30" s="666" t="s">
        <v>187</v>
      </c>
      <c r="AY30" s="667"/>
      <c r="AZ30" s="667"/>
      <c r="BA30" s="667"/>
      <c r="BB30" s="667"/>
      <c r="BC30" s="667"/>
      <c r="BD30" s="667"/>
      <c r="BE30" s="667"/>
      <c r="BF30" s="668"/>
      <c r="BG30" s="740">
        <v>99.3</v>
      </c>
      <c r="BH30" s="741"/>
      <c r="BI30" s="741"/>
      <c r="BJ30" s="741"/>
      <c r="BK30" s="741"/>
      <c r="BL30" s="741"/>
      <c r="BM30" s="675">
        <v>96.3</v>
      </c>
      <c r="BN30" s="741"/>
      <c r="BO30" s="741"/>
      <c r="BP30" s="741"/>
      <c r="BQ30" s="742"/>
      <c r="BR30" s="740">
        <v>99.1</v>
      </c>
      <c r="BS30" s="741"/>
      <c r="BT30" s="741"/>
      <c r="BU30" s="741"/>
      <c r="BV30" s="741"/>
      <c r="BW30" s="741"/>
      <c r="BX30" s="675">
        <v>95.5</v>
      </c>
      <c r="BY30" s="741"/>
      <c r="BZ30" s="741"/>
      <c r="CA30" s="741"/>
      <c r="CB30" s="742"/>
      <c r="CD30" s="745"/>
      <c r="CE30" s="746"/>
      <c r="CF30" s="695" t="s">
        <v>311</v>
      </c>
      <c r="CG30" s="696"/>
      <c r="CH30" s="696"/>
      <c r="CI30" s="696"/>
      <c r="CJ30" s="696"/>
      <c r="CK30" s="696"/>
      <c r="CL30" s="696"/>
      <c r="CM30" s="696"/>
      <c r="CN30" s="696"/>
      <c r="CO30" s="696"/>
      <c r="CP30" s="696"/>
      <c r="CQ30" s="697"/>
      <c r="CR30" s="680">
        <v>1188935</v>
      </c>
      <c r="CS30" s="681"/>
      <c r="CT30" s="681"/>
      <c r="CU30" s="681"/>
      <c r="CV30" s="681"/>
      <c r="CW30" s="681"/>
      <c r="CX30" s="681"/>
      <c r="CY30" s="682"/>
      <c r="CZ30" s="685">
        <v>6.4</v>
      </c>
      <c r="DA30" s="714"/>
      <c r="DB30" s="714"/>
      <c r="DC30" s="718"/>
      <c r="DD30" s="689">
        <v>1188935</v>
      </c>
      <c r="DE30" s="681"/>
      <c r="DF30" s="681"/>
      <c r="DG30" s="681"/>
      <c r="DH30" s="681"/>
      <c r="DI30" s="681"/>
      <c r="DJ30" s="681"/>
      <c r="DK30" s="682"/>
      <c r="DL30" s="689">
        <v>1188935</v>
      </c>
      <c r="DM30" s="681"/>
      <c r="DN30" s="681"/>
      <c r="DO30" s="681"/>
      <c r="DP30" s="681"/>
      <c r="DQ30" s="681"/>
      <c r="DR30" s="681"/>
      <c r="DS30" s="681"/>
      <c r="DT30" s="681"/>
      <c r="DU30" s="681"/>
      <c r="DV30" s="682"/>
      <c r="DW30" s="685">
        <v>12.6</v>
      </c>
      <c r="DX30" s="714"/>
      <c r="DY30" s="714"/>
      <c r="DZ30" s="714"/>
      <c r="EA30" s="714"/>
      <c r="EB30" s="714"/>
      <c r="EC30" s="715"/>
    </row>
    <row r="31" spans="2:133" ht="11.25" customHeight="1" x14ac:dyDescent="0.15">
      <c r="B31" s="677" t="s">
        <v>312</v>
      </c>
      <c r="C31" s="678"/>
      <c r="D31" s="678"/>
      <c r="E31" s="678"/>
      <c r="F31" s="678"/>
      <c r="G31" s="678"/>
      <c r="H31" s="678"/>
      <c r="I31" s="678"/>
      <c r="J31" s="678"/>
      <c r="K31" s="678"/>
      <c r="L31" s="678"/>
      <c r="M31" s="678"/>
      <c r="N31" s="678"/>
      <c r="O31" s="678"/>
      <c r="P31" s="678"/>
      <c r="Q31" s="679"/>
      <c r="R31" s="680">
        <v>470525</v>
      </c>
      <c r="S31" s="681"/>
      <c r="T31" s="681"/>
      <c r="U31" s="681"/>
      <c r="V31" s="681"/>
      <c r="W31" s="681"/>
      <c r="X31" s="681"/>
      <c r="Y31" s="682"/>
      <c r="Z31" s="683">
        <v>2.5</v>
      </c>
      <c r="AA31" s="683"/>
      <c r="AB31" s="683"/>
      <c r="AC31" s="683"/>
      <c r="AD31" s="684" t="s">
        <v>241</v>
      </c>
      <c r="AE31" s="684"/>
      <c r="AF31" s="684"/>
      <c r="AG31" s="684"/>
      <c r="AH31" s="684"/>
      <c r="AI31" s="684"/>
      <c r="AJ31" s="684"/>
      <c r="AK31" s="684"/>
      <c r="AL31" s="685" t="s">
        <v>244</v>
      </c>
      <c r="AM31" s="686"/>
      <c r="AN31" s="686"/>
      <c r="AO31" s="687"/>
      <c r="AP31" s="730"/>
      <c r="AQ31" s="731"/>
      <c r="AR31" s="731"/>
      <c r="AS31" s="731"/>
      <c r="AT31" s="735"/>
      <c r="AU31" s="227" t="s">
        <v>313</v>
      </c>
      <c r="AV31" s="227"/>
      <c r="AW31" s="227"/>
      <c r="AX31" s="677" t="s">
        <v>314</v>
      </c>
      <c r="AY31" s="678"/>
      <c r="AZ31" s="678"/>
      <c r="BA31" s="678"/>
      <c r="BB31" s="678"/>
      <c r="BC31" s="678"/>
      <c r="BD31" s="678"/>
      <c r="BE31" s="678"/>
      <c r="BF31" s="679"/>
      <c r="BG31" s="737">
        <v>98.9</v>
      </c>
      <c r="BH31" s="716"/>
      <c r="BI31" s="716"/>
      <c r="BJ31" s="716"/>
      <c r="BK31" s="716"/>
      <c r="BL31" s="716"/>
      <c r="BM31" s="686">
        <v>95.1</v>
      </c>
      <c r="BN31" s="738"/>
      <c r="BO31" s="738"/>
      <c r="BP31" s="738"/>
      <c r="BQ31" s="739"/>
      <c r="BR31" s="737">
        <v>98.8</v>
      </c>
      <c r="BS31" s="716"/>
      <c r="BT31" s="716"/>
      <c r="BU31" s="716"/>
      <c r="BV31" s="716"/>
      <c r="BW31" s="716"/>
      <c r="BX31" s="686">
        <v>93.8</v>
      </c>
      <c r="BY31" s="738"/>
      <c r="BZ31" s="738"/>
      <c r="CA31" s="738"/>
      <c r="CB31" s="739"/>
      <c r="CD31" s="745"/>
      <c r="CE31" s="746"/>
      <c r="CF31" s="695" t="s">
        <v>315</v>
      </c>
      <c r="CG31" s="696"/>
      <c r="CH31" s="696"/>
      <c r="CI31" s="696"/>
      <c r="CJ31" s="696"/>
      <c r="CK31" s="696"/>
      <c r="CL31" s="696"/>
      <c r="CM31" s="696"/>
      <c r="CN31" s="696"/>
      <c r="CO31" s="696"/>
      <c r="CP31" s="696"/>
      <c r="CQ31" s="697"/>
      <c r="CR31" s="680">
        <v>94031</v>
      </c>
      <c r="CS31" s="716"/>
      <c r="CT31" s="716"/>
      <c r="CU31" s="716"/>
      <c r="CV31" s="716"/>
      <c r="CW31" s="716"/>
      <c r="CX31" s="716"/>
      <c r="CY31" s="717"/>
      <c r="CZ31" s="685">
        <v>0.5</v>
      </c>
      <c r="DA31" s="714"/>
      <c r="DB31" s="714"/>
      <c r="DC31" s="718"/>
      <c r="DD31" s="689">
        <v>94031</v>
      </c>
      <c r="DE31" s="716"/>
      <c r="DF31" s="716"/>
      <c r="DG31" s="716"/>
      <c r="DH31" s="716"/>
      <c r="DI31" s="716"/>
      <c r="DJ31" s="716"/>
      <c r="DK31" s="717"/>
      <c r="DL31" s="689">
        <v>94031</v>
      </c>
      <c r="DM31" s="716"/>
      <c r="DN31" s="716"/>
      <c r="DO31" s="716"/>
      <c r="DP31" s="716"/>
      <c r="DQ31" s="716"/>
      <c r="DR31" s="716"/>
      <c r="DS31" s="716"/>
      <c r="DT31" s="716"/>
      <c r="DU31" s="716"/>
      <c r="DV31" s="717"/>
      <c r="DW31" s="685">
        <v>1</v>
      </c>
      <c r="DX31" s="714"/>
      <c r="DY31" s="714"/>
      <c r="DZ31" s="714"/>
      <c r="EA31" s="714"/>
      <c r="EB31" s="714"/>
      <c r="EC31" s="715"/>
    </row>
    <row r="32" spans="2:133" ht="11.25" customHeight="1" x14ac:dyDescent="0.15">
      <c r="B32" s="677" t="s">
        <v>316</v>
      </c>
      <c r="C32" s="678"/>
      <c r="D32" s="678"/>
      <c r="E32" s="678"/>
      <c r="F32" s="678"/>
      <c r="G32" s="678"/>
      <c r="H32" s="678"/>
      <c r="I32" s="678"/>
      <c r="J32" s="678"/>
      <c r="K32" s="678"/>
      <c r="L32" s="678"/>
      <c r="M32" s="678"/>
      <c r="N32" s="678"/>
      <c r="O32" s="678"/>
      <c r="P32" s="678"/>
      <c r="Q32" s="679"/>
      <c r="R32" s="680">
        <v>2187755</v>
      </c>
      <c r="S32" s="681"/>
      <c r="T32" s="681"/>
      <c r="U32" s="681"/>
      <c r="V32" s="681"/>
      <c r="W32" s="681"/>
      <c r="X32" s="681"/>
      <c r="Y32" s="682"/>
      <c r="Z32" s="683">
        <v>11.6</v>
      </c>
      <c r="AA32" s="683"/>
      <c r="AB32" s="683"/>
      <c r="AC32" s="683"/>
      <c r="AD32" s="684" t="s">
        <v>241</v>
      </c>
      <c r="AE32" s="684"/>
      <c r="AF32" s="684"/>
      <c r="AG32" s="684"/>
      <c r="AH32" s="684"/>
      <c r="AI32" s="684"/>
      <c r="AJ32" s="684"/>
      <c r="AK32" s="684"/>
      <c r="AL32" s="685" t="s">
        <v>244</v>
      </c>
      <c r="AM32" s="686"/>
      <c r="AN32" s="686"/>
      <c r="AO32" s="687"/>
      <c r="AP32" s="732"/>
      <c r="AQ32" s="733"/>
      <c r="AR32" s="733"/>
      <c r="AS32" s="733"/>
      <c r="AT32" s="736"/>
      <c r="AU32" s="229"/>
      <c r="AV32" s="229"/>
      <c r="AW32" s="229"/>
      <c r="AX32" s="725" t="s">
        <v>317</v>
      </c>
      <c r="AY32" s="726"/>
      <c r="AZ32" s="726"/>
      <c r="BA32" s="726"/>
      <c r="BB32" s="726"/>
      <c r="BC32" s="726"/>
      <c r="BD32" s="726"/>
      <c r="BE32" s="726"/>
      <c r="BF32" s="727"/>
      <c r="BG32" s="749">
        <v>99.5</v>
      </c>
      <c r="BH32" s="750"/>
      <c r="BI32" s="750"/>
      <c r="BJ32" s="750"/>
      <c r="BK32" s="750"/>
      <c r="BL32" s="750"/>
      <c r="BM32" s="751">
        <v>97.2</v>
      </c>
      <c r="BN32" s="750"/>
      <c r="BO32" s="750"/>
      <c r="BP32" s="750"/>
      <c r="BQ32" s="752"/>
      <c r="BR32" s="749">
        <v>99.4</v>
      </c>
      <c r="BS32" s="750"/>
      <c r="BT32" s="750"/>
      <c r="BU32" s="750"/>
      <c r="BV32" s="750"/>
      <c r="BW32" s="750"/>
      <c r="BX32" s="751">
        <v>96.6</v>
      </c>
      <c r="BY32" s="750"/>
      <c r="BZ32" s="750"/>
      <c r="CA32" s="750"/>
      <c r="CB32" s="752"/>
      <c r="CD32" s="747"/>
      <c r="CE32" s="748"/>
      <c r="CF32" s="695" t="s">
        <v>318</v>
      </c>
      <c r="CG32" s="696"/>
      <c r="CH32" s="696"/>
      <c r="CI32" s="696"/>
      <c r="CJ32" s="696"/>
      <c r="CK32" s="696"/>
      <c r="CL32" s="696"/>
      <c r="CM32" s="696"/>
      <c r="CN32" s="696"/>
      <c r="CO32" s="696"/>
      <c r="CP32" s="696"/>
      <c r="CQ32" s="697"/>
      <c r="CR32" s="680" t="s">
        <v>241</v>
      </c>
      <c r="CS32" s="681"/>
      <c r="CT32" s="681"/>
      <c r="CU32" s="681"/>
      <c r="CV32" s="681"/>
      <c r="CW32" s="681"/>
      <c r="CX32" s="681"/>
      <c r="CY32" s="682"/>
      <c r="CZ32" s="685" t="s">
        <v>244</v>
      </c>
      <c r="DA32" s="714"/>
      <c r="DB32" s="714"/>
      <c r="DC32" s="718"/>
      <c r="DD32" s="689" t="s">
        <v>241</v>
      </c>
      <c r="DE32" s="681"/>
      <c r="DF32" s="681"/>
      <c r="DG32" s="681"/>
      <c r="DH32" s="681"/>
      <c r="DI32" s="681"/>
      <c r="DJ32" s="681"/>
      <c r="DK32" s="682"/>
      <c r="DL32" s="689" t="s">
        <v>241</v>
      </c>
      <c r="DM32" s="681"/>
      <c r="DN32" s="681"/>
      <c r="DO32" s="681"/>
      <c r="DP32" s="681"/>
      <c r="DQ32" s="681"/>
      <c r="DR32" s="681"/>
      <c r="DS32" s="681"/>
      <c r="DT32" s="681"/>
      <c r="DU32" s="681"/>
      <c r="DV32" s="682"/>
      <c r="DW32" s="685" t="s">
        <v>241</v>
      </c>
      <c r="DX32" s="714"/>
      <c r="DY32" s="714"/>
      <c r="DZ32" s="714"/>
      <c r="EA32" s="714"/>
      <c r="EB32" s="714"/>
      <c r="EC32" s="715"/>
    </row>
    <row r="33" spans="2:133" ht="11.25" customHeight="1" x14ac:dyDescent="0.15">
      <c r="B33" s="677" t="s">
        <v>319</v>
      </c>
      <c r="C33" s="678"/>
      <c r="D33" s="678"/>
      <c r="E33" s="678"/>
      <c r="F33" s="678"/>
      <c r="G33" s="678"/>
      <c r="H33" s="678"/>
      <c r="I33" s="678"/>
      <c r="J33" s="678"/>
      <c r="K33" s="678"/>
      <c r="L33" s="678"/>
      <c r="M33" s="678"/>
      <c r="N33" s="678"/>
      <c r="O33" s="678"/>
      <c r="P33" s="678"/>
      <c r="Q33" s="679"/>
      <c r="R33" s="680">
        <v>483659</v>
      </c>
      <c r="S33" s="681"/>
      <c r="T33" s="681"/>
      <c r="U33" s="681"/>
      <c r="V33" s="681"/>
      <c r="W33" s="681"/>
      <c r="X33" s="681"/>
      <c r="Y33" s="682"/>
      <c r="Z33" s="683">
        <v>2.6</v>
      </c>
      <c r="AA33" s="683"/>
      <c r="AB33" s="683"/>
      <c r="AC33" s="683"/>
      <c r="AD33" s="684" t="s">
        <v>244</v>
      </c>
      <c r="AE33" s="684"/>
      <c r="AF33" s="684"/>
      <c r="AG33" s="684"/>
      <c r="AH33" s="684"/>
      <c r="AI33" s="684"/>
      <c r="AJ33" s="684"/>
      <c r="AK33" s="684"/>
      <c r="AL33" s="685" t="s">
        <v>244</v>
      </c>
      <c r="AM33" s="686"/>
      <c r="AN33" s="686"/>
      <c r="AO33" s="687"/>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5" t="s">
        <v>320</v>
      </c>
      <c r="CE33" s="696"/>
      <c r="CF33" s="696"/>
      <c r="CG33" s="696"/>
      <c r="CH33" s="696"/>
      <c r="CI33" s="696"/>
      <c r="CJ33" s="696"/>
      <c r="CK33" s="696"/>
      <c r="CL33" s="696"/>
      <c r="CM33" s="696"/>
      <c r="CN33" s="696"/>
      <c r="CO33" s="696"/>
      <c r="CP33" s="696"/>
      <c r="CQ33" s="697"/>
      <c r="CR33" s="680">
        <v>7380886</v>
      </c>
      <c r="CS33" s="716"/>
      <c r="CT33" s="716"/>
      <c r="CU33" s="716"/>
      <c r="CV33" s="716"/>
      <c r="CW33" s="716"/>
      <c r="CX33" s="716"/>
      <c r="CY33" s="717"/>
      <c r="CZ33" s="685">
        <v>40</v>
      </c>
      <c r="DA33" s="714"/>
      <c r="DB33" s="714"/>
      <c r="DC33" s="718"/>
      <c r="DD33" s="689">
        <v>5977097</v>
      </c>
      <c r="DE33" s="716"/>
      <c r="DF33" s="716"/>
      <c r="DG33" s="716"/>
      <c r="DH33" s="716"/>
      <c r="DI33" s="716"/>
      <c r="DJ33" s="716"/>
      <c r="DK33" s="717"/>
      <c r="DL33" s="689">
        <v>4361139</v>
      </c>
      <c r="DM33" s="716"/>
      <c r="DN33" s="716"/>
      <c r="DO33" s="716"/>
      <c r="DP33" s="716"/>
      <c r="DQ33" s="716"/>
      <c r="DR33" s="716"/>
      <c r="DS33" s="716"/>
      <c r="DT33" s="716"/>
      <c r="DU33" s="716"/>
      <c r="DV33" s="717"/>
      <c r="DW33" s="685">
        <v>46.3</v>
      </c>
      <c r="DX33" s="714"/>
      <c r="DY33" s="714"/>
      <c r="DZ33" s="714"/>
      <c r="EA33" s="714"/>
      <c r="EB33" s="714"/>
      <c r="EC33" s="715"/>
    </row>
    <row r="34" spans="2:133" ht="11.25" customHeight="1" x14ac:dyDescent="0.15">
      <c r="B34" s="677" t="s">
        <v>321</v>
      </c>
      <c r="C34" s="678"/>
      <c r="D34" s="678"/>
      <c r="E34" s="678"/>
      <c r="F34" s="678"/>
      <c r="G34" s="678"/>
      <c r="H34" s="678"/>
      <c r="I34" s="678"/>
      <c r="J34" s="678"/>
      <c r="K34" s="678"/>
      <c r="L34" s="678"/>
      <c r="M34" s="678"/>
      <c r="N34" s="678"/>
      <c r="O34" s="678"/>
      <c r="P34" s="678"/>
      <c r="Q34" s="679"/>
      <c r="R34" s="680">
        <v>237663</v>
      </c>
      <c r="S34" s="681"/>
      <c r="T34" s="681"/>
      <c r="U34" s="681"/>
      <c r="V34" s="681"/>
      <c r="W34" s="681"/>
      <c r="X34" s="681"/>
      <c r="Y34" s="682"/>
      <c r="Z34" s="683">
        <v>1.3</v>
      </c>
      <c r="AA34" s="683"/>
      <c r="AB34" s="683"/>
      <c r="AC34" s="683"/>
      <c r="AD34" s="684" t="s">
        <v>244</v>
      </c>
      <c r="AE34" s="684"/>
      <c r="AF34" s="684"/>
      <c r="AG34" s="684"/>
      <c r="AH34" s="684"/>
      <c r="AI34" s="684"/>
      <c r="AJ34" s="684"/>
      <c r="AK34" s="684"/>
      <c r="AL34" s="685" t="s">
        <v>241</v>
      </c>
      <c r="AM34" s="686"/>
      <c r="AN34" s="686"/>
      <c r="AO34" s="687"/>
      <c r="AP34" s="232"/>
      <c r="AQ34" s="659" t="s">
        <v>322</v>
      </c>
      <c r="AR34" s="660"/>
      <c r="AS34" s="660"/>
      <c r="AT34" s="660"/>
      <c r="AU34" s="660"/>
      <c r="AV34" s="660"/>
      <c r="AW34" s="660"/>
      <c r="AX34" s="660"/>
      <c r="AY34" s="660"/>
      <c r="AZ34" s="660"/>
      <c r="BA34" s="660"/>
      <c r="BB34" s="660"/>
      <c r="BC34" s="660"/>
      <c r="BD34" s="660"/>
      <c r="BE34" s="660"/>
      <c r="BF34" s="661"/>
      <c r="BG34" s="659" t="s">
        <v>323</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324</v>
      </c>
      <c r="CE34" s="696"/>
      <c r="CF34" s="696"/>
      <c r="CG34" s="696"/>
      <c r="CH34" s="696"/>
      <c r="CI34" s="696"/>
      <c r="CJ34" s="696"/>
      <c r="CK34" s="696"/>
      <c r="CL34" s="696"/>
      <c r="CM34" s="696"/>
      <c r="CN34" s="696"/>
      <c r="CO34" s="696"/>
      <c r="CP34" s="696"/>
      <c r="CQ34" s="697"/>
      <c r="CR34" s="680">
        <v>3449274</v>
      </c>
      <c r="CS34" s="681"/>
      <c r="CT34" s="681"/>
      <c r="CU34" s="681"/>
      <c r="CV34" s="681"/>
      <c r="CW34" s="681"/>
      <c r="CX34" s="681"/>
      <c r="CY34" s="682"/>
      <c r="CZ34" s="685">
        <v>18.7</v>
      </c>
      <c r="DA34" s="714"/>
      <c r="DB34" s="714"/>
      <c r="DC34" s="718"/>
      <c r="DD34" s="689">
        <v>2784689</v>
      </c>
      <c r="DE34" s="681"/>
      <c r="DF34" s="681"/>
      <c r="DG34" s="681"/>
      <c r="DH34" s="681"/>
      <c r="DI34" s="681"/>
      <c r="DJ34" s="681"/>
      <c r="DK34" s="682"/>
      <c r="DL34" s="689">
        <v>2358318</v>
      </c>
      <c r="DM34" s="681"/>
      <c r="DN34" s="681"/>
      <c r="DO34" s="681"/>
      <c r="DP34" s="681"/>
      <c r="DQ34" s="681"/>
      <c r="DR34" s="681"/>
      <c r="DS34" s="681"/>
      <c r="DT34" s="681"/>
      <c r="DU34" s="681"/>
      <c r="DV34" s="682"/>
      <c r="DW34" s="685">
        <v>25</v>
      </c>
      <c r="DX34" s="714"/>
      <c r="DY34" s="714"/>
      <c r="DZ34" s="714"/>
      <c r="EA34" s="714"/>
      <c r="EB34" s="714"/>
      <c r="EC34" s="715"/>
    </row>
    <row r="35" spans="2:133" ht="11.25" customHeight="1" x14ac:dyDescent="0.15">
      <c r="B35" s="677" t="s">
        <v>325</v>
      </c>
      <c r="C35" s="678"/>
      <c r="D35" s="678"/>
      <c r="E35" s="678"/>
      <c r="F35" s="678"/>
      <c r="G35" s="678"/>
      <c r="H35" s="678"/>
      <c r="I35" s="678"/>
      <c r="J35" s="678"/>
      <c r="K35" s="678"/>
      <c r="L35" s="678"/>
      <c r="M35" s="678"/>
      <c r="N35" s="678"/>
      <c r="O35" s="678"/>
      <c r="P35" s="678"/>
      <c r="Q35" s="679"/>
      <c r="R35" s="680">
        <v>1722350</v>
      </c>
      <c r="S35" s="681"/>
      <c r="T35" s="681"/>
      <c r="U35" s="681"/>
      <c r="V35" s="681"/>
      <c r="W35" s="681"/>
      <c r="X35" s="681"/>
      <c r="Y35" s="682"/>
      <c r="Z35" s="683">
        <v>9.1999999999999993</v>
      </c>
      <c r="AA35" s="683"/>
      <c r="AB35" s="683"/>
      <c r="AC35" s="683"/>
      <c r="AD35" s="684" t="s">
        <v>244</v>
      </c>
      <c r="AE35" s="684"/>
      <c r="AF35" s="684"/>
      <c r="AG35" s="684"/>
      <c r="AH35" s="684"/>
      <c r="AI35" s="684"/>
      <c r="AJ35" s="684"/>
      <c r="AK35" s="684"/>
      <c r="AL35" s="685" t="s">
        <v>241</v>
      </c>
      <c r="AM35" s="686"/>
      <c r="AN35" s="686"/>
      <c r="AO35" s="687"/>
      <c r="AP35" s="232"/>
      <c r="AQ35" s="753" t="s">
        <v>326</v>
      </c>
      <c r="AR35" s="754"/>
      <c r="AS35" s="754"/>
      <c r="AT35" s="754"/>
      <c r="AU35" s="754"/>
      <c r="AV35" s="754"/>
      <c r="AW35" s="754"/>
      <c r="AX35" s="754"/>
      <c r="AY35" s="755"/>
      <c r="AZ35" s="669">
        <v>1539835</v>
      </c>
      <c r="BA35" s="670"/>
      <c r="BB35" s="670"/>
      <c r="BC35" s="670"/>
      <c r="BD35" s="670"/>
      <c r="BE35" s="670"/>
      <c r="BF35" s="756"/>
      <c r="BG35" s="691" t="s">
        <v>327</v>
      </c>
      <c r="BH35" s="692"/>
      <c r="BI35" s="692"/>
      <c r="BJ35" s="692"/>
      <c r="BK35" s="692"/>
      <c r="BL35" s="692"/>
      <c r="BM35" s="692"/>
      <c r="BN35" s="692"/>
      <c r="BO35" s="692"/>
      <c r="BP35" s="692"/>
      <c r="BQ35" s="692"/>
      <c r="BR35" s="692"/>
      <c r="BS35" s="692"/>
      <c r="BT35" s="692"/>
      <c r="BU35" s="693"/>
      <c r="BV35" s="669">
        <v>-294</v>
      </c>
      <c r="BW35" s="670"/>
      <c r="BX35" s="670"/>
      <c r="BY35" s="670"/>
      <c r="BZ35" s="670"/>
      <c r="CA35" s="670"/>
      <c r="CB35" s="756"/>
      <c r="CD35" s="695" t="s">
        <v>328</v>
      </c>
      <c r="CE35" s="696"/>
      <c r="CF35" s="696"/>
      <c r="CG35" s="696"/>
      <c r="CH35" s="696"/>
      <c r="CI35" s="696"/>
      <c r="CJ35" s="696"/>
      <c r="CK35" s="696"/>
      <c r="CL35" s="696"/>
      <c r="CM35" s="696"/>
      <c r="CN35" s="696"/>
      <c r="CO35" s="696"/>
      <c r="CP35" s="696"/>
      <c r="CQ35" s="697"/>
      <c r="CR35" s="680">
        <v>154569</v>
      </c>
      <c r="CS35" s="716"/>
      <c r="CT35" s="716"/>
      <c r="CU35" s="716"/>
      <c r="CV35" s="716"/>
      <c r="CW35" s="716"/>
      <c r="CX35" s="716"/>
      <c r="CY35" s="717"/>
      <c r="CZ35" s="685">
        <v>0.8</v>
      </c>
      <c r="DA35" s="714"/>
      <c r="DB35" s="714"/>
      <c r="DC35" s="718"/>
      <c r="DD35" s="689">
        <v>147417</v>
      </c>
      <c r="DE35" s="716"/>
      <c r="DF35" s="716"/>
      <c r="DG35" s="716"/>
      <c r="DH35" s="716"/>
      <c r="DI35" s="716"/>
      <c r="DJ35" s="716"/>
      <c r="DK35" s="717"/>
      <c r="DL35" s="689">
        <v>147417</v>
      </c>
      <c r="DM35" s="716"/>
      <c r="DN35" s="716"/>
      <c r="DO35" s="716"/>
      <c r="DP35" s="716"/>
      <c r="DQ35" s="716"/>
      <c r="DR35" s="716"/>
      <c r="DS35" s="716"/>
      <c r="DT35" s="716"/>
      <c r="DU35" s="716"/>
      <c r="DV35" s="717"/>
      <c r="DW35" s="685">
        <v>1.6</v>
      </c>
      <c r="DX35" s="714"/>
      <c r="DY35" s="714"/>
      <c r="DZ35" s="714"/>
      <c r="EA35" s="714"/>
      <c r="EB35" s="714"/>
      <c r="EC35" s="715"/>
    </row>
    <row r="36" spans="2:133" ht="11.25" customHeight="1" x14ac:dyDescent="0.15">
      <c r="B36" s="677" t="s">
        <v>329</v>
      </c>
      <c r="C36" s="678"/>
      <c r="D36" s="678"/>
      <c r="E36" s="678"/>
      <c r="F36" s="678"/>
      <c r="G36" s="678"/>
      <c r="H36" s="678"/>
      <c r="I36" s="678"/>
      <c r="J36" s="678"/>
      <c r="K36" s="678"/>
      <c r="L36" s="678"/>
      <c r="M36" s="678"/>
      <c r="N36" s="678"/>
      <c r="O36" s="678"/>
      <c r="P36" s="678"/>
      <c r="Q36" s="679"/>
      <c r="R36" s="680" t="s">
        <v>244</v>
      </c>
      <c r="S36" s="681"/>
      <c r="T36" s="681"/>
      <c r="U36" s="681"/>
      <c r="V36" s="681"/>
      <c r="W36" s="681"/>
      <c r="X36" s="681"/>
      <c r="Y36" s="682"/>
      <c r="Z36" s="683" t="s">
        <v>241</v>
      </c>
      <c r="AA36" s="683"/>
      <c r="AB36" s="683"/>
      <c r="AC36" s="683"/>
      <c r="AD36" s="684" t="s">
        <v>244</v>
      </c>
      <c r="AE36" s="684"/>
      <c r="AF36" s="684"/>
      <c r="AG36" s="684"/>
      <c r="AH36" s="684"/>
      <c r="AI36" s="684"/>
      <c r="AJ36" s="684"/>
      <c r="AK36" s="684"/>
      <c r="AL36" s="685" t="s">
        <v>244</v>
      </c>
      <c r="AM36" s="686"/>
      <c r="AN36" s="686"/>
      <c r="AO36" s="687"/>
      <c r="AQ36" s="757" t="s">
        <v>330</v>
      </c>
      <c r="AR36" s="758"/>
      <c r="AS36" s="758"/>
      <c r="AT36" s="758"/>
      <c r="AU36" s="758"/>
      <c r="AV36" s="758"/>
      <c r="AW36" s="758"/>
      <c r="AX36" s="758"/>
      <c r="AY36" s="759"/>
      <c r="AZ36" s="680">
        <v>34297</v>
      </c>
      <c r="BA36" s="681"/>
      <c r="BB36" s="681"/>
      <c r="BC36" s="681"/>
      <c r="BD36" s="716"/>
      <c r="BE36" s="716"/>
      <c r="BF36" s="739"/>
      <c r="BG36" s="695" t="s">
        <v>331</v>
      </c>
      <c r="BH36" s="696"/>
      <c r="BI36" s="696"/>
      <c r="BJ36" s="696"/>
      <c r="BK36" s="696"/>
      <c r="BL36" s="696"/>
      <c r="BM36" s="696"/>
      <c r="BN36" s="696"/>
      <c r="BO36" s="696"/>
      <c r="BP36" s="696"/>
      <c r="BQ36" s="696"/>
      <c r="BR36" s="696"/>
      <c r="BS36" s="696"/>
      <c r="BT36" s="696"/>
      <c r="BU36" s="697"/>
      <c r="BV36" s="680">
        <v>-140667</v>
      </c>
      <c r="BW36" s="681"/>
      <c r="BX36" s="681"/>
      <c r="BY36" s="681"/>
      <c r="BZ36" s="681"/>
      <c r="CA36" s="681"/>
      <c r="CB36" s="690"/>
      <c r="CD36" s="695" t="s">
        <v>332</v>
      </c>
      <c r="CE36" s="696"/>
      <c r="CF36" s="696"/>
      <c r="CG36" s="696"/>
      <c r="CH36" s="696"/>
      <c r="CI36" s="696"/>
      <c r="CJ36" s="696"/>
      <c r="CK36" s="696"/>
      <c r="CL36" s="696"/>
      <c r="CM36" s="696"/>
      <c r="CN36" s="696"/>
      <c r="CO36" s="696"/>
      <c r="CP36" s="696"/>
      <c r="CQ36" s="697"/>
      <c r="CR36" s="680">
        <v>1394810</v>
      </c>
      <c r="CS36" s="681"/>
      <c r="CT36" s="681"/>
      <c r="CU36" s="681"/>
      <c r="CV36" s="681"/>
      <c r="CW36" s="681"/>
      <c r="CX36" s="681"/>
      <c r="CY36" s="682"/>
      <c r="CZ36" s="685">
        <v>7.6</v>
      </c>
      <c r="DA36" s="714"/>
      <c r="DB36" s="714"/>
      <c r="DC36" s="718"/>
      <c r="DD36" s="689">
        <v>1178566</v>
      </c>
      <c r="DE36" s="681"/>
      <c r="DF36" s="681"/>
      <c r="DG36" s="681"/>
      <c r="DH36" s="681"/>
      <c r="DI36" s="681"/>
      <c r="DJ36" s="681"/>
      <c r="DK36" s="682"/>
      <c r="DL36" s="689">
        <v>1079406</v>
      </c>
      <c r="DM36" s="681"/>
      <c r="DN36" s="681"/>
      <c r="DO36" s="681"/>
      <c r="DP36" s="681"/>
      <c r="DQ36" s="681"/>
      <c r="DR36" s="681"/>
      <c r="DS36" s="681"/>
      <c r="DT36" s="681"/>
      <c r="DU36" s="681"/>
      <c r="DV36" s="682"/>
      <c r="DW36" s="685">
        <v>11.5</v>
      </c>
      <c r="DX36" s="714"/>
      <c r="DY36" s="714"/>
      <c r="DZ36" s="714"/>
      <c r="EA36" s="714"/>
      <c r="EB36" s="714"/>
      <c r="EC36" s="715"/>
    </row>
    <row r="37" spans="2:133" ht="11.25" customHeight="1" x14ac:dyDescent="0.15">
      <c r="B37" s="677" t="s">
        <v>333</v>
      </c>
      <c r="C37" s="678"/>
      <c r="D37" s="678"/>
      <c r="E37" s="678"/>
      <c r="F37" s="678"/>
      <c r="G37" s="678"/>
      <c r="H37" s="678"/>
      <c r="I37" s="678"/>
      <c r="J37" s="678"/>
      <c r="K37" s="678"/>
      <c r="L37" s="678"/>
      <c r="M37" s="678"/>
      <c r="N37" s="678"/>
      <c r="O37" s="678"/>
      <c r="P37" s="678"/>
      <c r="Q37" s="679"/>
      <c r="R37" s="680">
        <v>553750</v>
      </c>
      <c r="S37" s="681"/>
      <c r="T37" s="681"/>
      <c r="U37" s="681"/>
      <c r="V37" s="681"/>
      <c r="W37" s="681"/>
      <c r="X37" s="681"/>
      <c r="Y37" s="682"/>
      <c r="Z37" s="683">
        <v>2.9</v>
      </c>
      <c r="AA37" s="683"/>
      <c r="AB37" s="683"/>
      <c r="AC37" s="683"/>
      <c r="AD37" s="684" t="s">
        <v>244</v>
      </c>
      <c r="AE37" s="684"/>
      <c r="AF37" s="684"/>
      <c r="AG37" s="684"/>
      <c r="AH37" s="684"/>
      <c r="AI37" s="684"/>
      <c r="AJ37" s="684"/>
      <c r="AK37" s="684"/>
      <c r="AL37" s="685" t="s">
        <v>244</v>
      </c>
      <c r="AM37" s="686"/>
      <c r="AN37" s="686"/>
      <c r="AO37" s="687"/>
      <c r="AQ37" s="757" t="s">
        <v>334</v>
      </c>
      <c r="AR37" s="758"/>
      <c r="AS37" s="758"/>
      <c r="AT37" s="758"/>
      <c r="AU37" s="758"/>
      <c r="AV37" s="758"/>
      <c r="AW37" s="758"/>
      <c r="AX37" s="758"/>
      <c r="AY37" s="759"/>
      <c r="AZ37" s="680">
        <v>11621</v>
      </c>
      <c r="BA37" s="681"/>
      <c r="BB37" s="681"/>
      <c r="BC37" s="681"/>
      <c r="BD37" s="716"/>
      <c r="BE37" s="716"/>
      <c r="BF37" s="739"/>
      <c r="BG37" s="695" t="s">
        <v>335</v>
      </c>
      <c r="BH37" s="696"/>
      <c r="BI37" s="696"/>
      <c r="BJ37" s="696"/>
      <c r="BK37" s="696"/>
      <c r="BL37" s="696"/>
      <c r="BM37" s="696"/>
      <c r="BN37" s="696"/>
      <c r="BO37" s="696"/>
      <c r="BP37" s="696"/>
      <c r="BQ37" s="696"/>
      <c r="BR37" s="696"/>
      <c r="BS37" s="696"/>
      <c r="BT37" s="696"/>
      <c r="BU37" s="697"/>
      <c r="BV37" s="680">
        <v>6544</v>
      </c>
      <c r="BW37" s="681"/>
      <c r="BX37" s="681"/>
      <c r="BY37" s="681"/>
      <c r="BZ37" s="681"/>
      <c r="CA37" s="681"/>
      <c r="CB37" s="690"/>
      <c r="CD37" s="695" t="s">
        <v>336</v>
      </c>
      <c r="CE37" s="696"/>
      <c r="CF37" s="696"/>
      <c r="CG37" s="696"/>
      <c r="CH37" s="696"/>
      <c r="CI37" s="696"/>
      <c r="CJ37" s="696"/>
      <c r="CK37" s="696"/>
      <c r="CL37" s="696"/>
      <c r="CM37" s="696"/>
      <c r="CN37" s="696"/>
      <c r="CO37" s="696"/>
      <c r="CP37" s="696"/>
      <c r="CQ37" s="697"/>
      <c r="CR37" s="680">
        <v>725373</v>
      </c>
      <c r="CS37" s="716"/>
      <c r="CT37" s="716"/>
      <c r="CU37" s="716"/>
      <c r="CV37" s="716"/>
      <c r="CW37" s="716"/>
      <c r="CX37" s="716"/>
      <c r="CY37" s="717"/>
      <c r="CZ37" s="685">
        <v>3.9</v>
      </c>
      <c r="DA37" s="714"/>
      <c r="DB37" s="714"/>
      <c r="DC37" s="718"/>
      <c r="DD37" s="689">
        <v>605974</v>
      </c>
      <c r="DE37" s="716"/>
      <c r="DF37" s="716"/>
      <c r="DG37" s="716"/>
      <c r="DH37" s="716"/>
      <c r="DI37" s="716"/>
      <c r="DJ37" s="716"/>
      <c r="DK37" s="717"/>
      <c r="DL37" s="689">
        <v>605974</v>
      </c>
      <c r="DM37" s="716"/>
      <c r="DN37" s="716"/>
      <c r="DO37" s="716"/>
      <c r="DP37" s="716"/>
      <c r="DQ37" s="716"/>
      <c r="DR37" s="716"/>
      <c r="DS37" s="716"/>
      <c r="DT37" s="716"/>
      <c r="DU37" s="716"/>
      <c r="DV37" s="717"/>
      <c r="DW37" s="685">
        <v>6.4</v>
      </c>
      <c r="DX37" s="714"/>
      <c r="DY37" s="714"/>
      <c r="DZ37" s="714"/>
      <c r="EA37" s="714"/>
      <c r="EB37" s="714"/>
      <c r="EC37" s="715"/>
    </row>
    <row r="38" spans="2:133" ht="11.25" customHeight="1" x14ac:dyDescent="0.15">
      <c r="B38" s="725" t="s">
        <v>337</v>
      </c>
      <c r="C38" s="726"/>
      <c r="D38" s="726"/>
      <c r="E38" s="726"/>
      <c r="F38" s="726"/>
      <c r="G38" s="726"/>
      <c r="H38" s="726"/>
      <c r="I38" s="726"/>
      <c r="J38" s="726"/>
      <c r="K38" s="726"/>
      <c r="L38" s="726"/>
      <c r="M38" s="726"/>
      <c r="N38" s="726"/>
      <c r="O38" s="726"/>
      <c r="P38" s="726"/>
      <c r="Q38" s="727"/>
      <c r="R38" s="760">
        <v>18780200</v>
      </c>
      <c r="S38" s="761"/>
      <c r="T38" s="761"/>
      <c r="U38" s="761"/>
      <c r="V38" s="761"/>
      <c r="W38" s="761"/>
      <c r="X38" s="761"/>
      <c r="Y38" s="762"/>
      <c r="Z38" s="763">
        <v>100</v>
      </c>
      <c r="AA38" s="763"/>
      <c r="AB38" s="763"/>
      <c r="AC38" s="763"/>
      <c r="AD38" s="764">
        <v>8868429</v>
      </c>
      <c r="AE38" s="764"/>
      <c r="AF38" s="764"/>
      <c r="AG38" s="764"/>
      <c r="AH38" s="764"/>
      <c r="AI38" s="764"/>
      <c r="AJ38" s="764"/>
      <c r="AK38" s="764"/>
      <c r="AL38" s="765">
        <v>100</v>
      </c>
      <c r="AM38" s="751"/>
      <c r="AN38" s="751"/>
      <c r="AO38" s="766"/>
      <c r="AQ38" s="757" t="s">
        <v>338</v>
      </c>
      <c r="AR38" s="758"/>
      <c r="AS38" s="758"/>
      <c r="AT38" s="758"/>
      <c r="AU38" s="758"/>
      <c r="AV38" s="758"/>
      <c r="AW38" s="758"/>
      <c r="AX38" s="758"/>
      <c r="AY38" s="759"/>
      <c r="AZ38" s="680" t="s">
        <v>241</v>
      </c>
      <c r="BA38" s="681"/>
      <c r="BB38" s="681"/>
      <c r="BC38" s="681"/>
      <c r="BD38" s="716"/>
      <c r="BE38" s="716"/>
      <c r="BF38" s="739"/>
      <c r="BG38" s="695" t="s">
        <v>339</v>
      </c>
      <c r="BH38" s="696"/>
      <c r="BI38" s="696"/>
      <c r="BJ38" s="696"/>
      <c r="BK38" s="696"/>
      <c r="BL38" s="696"/>
      <c r="BM38" s="696"/>
      <c r="BN38" s="696"/>
      <c r="BO38" s="696"/>
      <c r="BP38" s="696"/>
      <c r="BQ38" s="696"/>
      <c r="BR38" s="696"/>
      <c r="BS38" s="696"/>
      <c r="BT38" s="696"/>
      <c r="BU38" s="697"/>
      <c r="BV38" s="680">
        <v>11330</v>
      </c>
      <c r="BW38" s="681"/>
      <c r="BX38" s="681"/>
      <c r="BY38" s="681"/>
      <c r="BZ38" s="681"/>
      <c r="CA38" s="681"/>
      <c r="CB38" s="690"/>
      <c r="CD38" s="695" t="s">
        <v>340</v>
      </c>
      <c r="CE38" s="696"/>
      <c r="CF38" s="696"/>
      <c r="CG38" s="696"/>
      <c r="CH38" s="696"/>
      <c r="CI38" s="696"/>
      <c r="CJ38" s="696"/>
      <c r="CK38" s="696"/>
      <c r="CL38" s="696"/>
      <c r="CM38" s="696"/>
      <c r="CN38" s="696"/>
      <c r="CO38" s="696"/>
      <c r="CP38" s="696"/>
      <c r="CQ38" s="697"/>
      <c r="CR38" s="680">
        <v>1493917</v>
      </c>
      <c r="CS38" s="681"/>
      <c r="CT38" s="681"/>
      <c r="CU38" s="681"/>
      <c r="CV38" s="681"/>
      <c r="CW38" s="681"/>
      <c r="CX38" s="681"/>
      <c r="CY38" s="682"/>
      <c r="CZ38" s="685">
        <v>8.1</v>
      </c>
      <c r="DA38" s="714"/>
      <c r="DB38" s="714"/>
      <c r="DC38" s="718"/>
      <c r="DD38" s="689">
        <v>1198621</v>
      </c>
      <c r="DE38" s="681"/>
      <c r="DF38" s="681"/>
      <c r="DG38" s="681"/>
      <c r="DH38" s="681"/>
      <c r="DI38" s="681"/>
      <c r="DJ38" s="681"/>
      <c r="DK38" s="682"/>
      <c r="DL38" s="689">
        <v>775998</v>
      </c>
      <c r="DM38" s="681"/>
      <c r="DN38" s="681"/>
      <c r="DO38" s="681"/>
      <c r="DP38" s="681"/>
      <c r="DQ38" s="681"/>
      <c r="DR38" s="681"/>
      <c r="DS38" s="681"/>
      <c r="DT38" s="681"/>
      <c r="DU38" s="681"/>
      <c r="DV38" s="682"/>
      <c r="DW38" s="685">
        <v>8.1999999999999993</v>
      </c>
      <c r="DX38" s="714"/>
      <c r="DY38" s="714"/>
      <c r="DZ38" s="714"/>
      <c r="EA38" s="714"/>
      <c r="EB38" s="714"/>
      <c r="EC38" s="715"/>
    </row>
    <row r="39" spans="2:133" ht="11.25" customHeight="1" x14ac:dyDescent="0.15">
      <c r="AQ39" s="757" t="s">
        <v>341</v>
      </c>
      <c r="AR39" s="758"/>
      <c r="AS39" s="758"/>
      <c r="AT39" s="758"/>
      <c r="AU39" s="758"/>
      <c r="AV39" s="758"/>
      <c r="AW39" s="758"/>
      <c r="AX39" s="758"/>
      <c r="AY39" s="759"/>
      <c r="AZ39" s="680" t="s">
        <v>244</v>
      </c>
      <c r="BA39" s="681"/>
      <c r="BB39" s="681"/>
      <c r="BC39" s="681"/>
      <c r="BD39" s="716"/>
      <c r="BE39" s="716"/>
      <c r="BF39" s="739"/>
      <c r="BG39" s="771" t="s">
        <v>342</v>
      </c>
      <c r="BH39" s="772"/>
      <c r="BI39" s="772"/>
      <c r="BJ39" s="772"/>
      <c r="BK39" s="772"/>
      <c r="BL39" s="233"/>
      <c r="BM39" s="696" t="s">
        <v>343</v>
      </c>
      <c r="BN39" s="696"/>
      <c r="BO39" s="696"/>
      <c r="BP39" s="696"/>
      <c r="BQ39" s="696"/>
      <c r="BR39" s="696"/>
      <c r="BS39" s="696"/>
      <c r="BT39" s="696"/>
      <c r="BU39" s="697"/>
      <c r="BV39" s="680">
        <v>91</v>
      </c>
      <c r="BW39" s="681"/>
      <c r="BX39" s="681"/>
      <c r="BY39" s="681"/>
      <c r="BZ39" s="681"/>
      <c r="CA39" s="681"/>
      <c r="CB39" s="690"/>
      <c r="CD39" s="695" t="s">
        <v>344</v>
      </c>
      <c r="CE39" s="696"/>
      <c r="CF39" s="696"/>
      <c r="CG39" s="696"/>
      <c r="CH39" s="696"/>
      <c r="CI39" s="696"/>
      <c r="CJ39" s="696"/>
      <c r="CK39" s="696"/>
      <c r="CL39" s="696"/>
      <c r="CM39" s="696"/>
      <c r="CN39" s="696"/>
      <c r="CO39" s="696"/>
      <c r="CP39" s="696"/>
      <c r="CQ39" s="697"/>
      <c r="CR39" s="680">
        <v>843456</v>
      </c>
      <c r="CS39" s="716"/>
      <c r="CT39" s="716"/>
      <c r="CU39" s="716"/>
      <c r="CV39" s="716"/>
      <c r="CW39" s="716"/>
      <c r="CX39" s="716"/>
      <c r="CY39" s="717"/>
      <c r="CZ39" s="685">
        <v>4.5999999999999996</v>
      </c>
      <c r="DA39" s="714"/>
      <c r="DB39" s="714"/>
      <c r="DC39" s="718"/>
      <c r="DD39" s="689">
        <v>663039</v>
      </c>
      <c r="DE39" s="716"/>
      <c r="DF39" s="716"/>
      <c r="DG39" s="716"/>
      <c r="DH39" s="716"/>
      <c r="DI39" s="716"/>
      <c r="DJ39" s="716"/>
      <c r="DK39" s="717"/>
      <c r="DL39" s="689" t="s">
        <v>244</v>
      </c>
      <c r="DM39" s="716"/>
      <c r="DN39" s="716"/>
      <c r="DO39" s="716"/>
      <c r="DP39" s="716"/>
      <c r="DQ39" s="716"/>
      <c r="DR39" s="716"/>
      <c r="DS39" s="716"/>
      <c r="DT39" s="716"/>
      <c r="DU39" s="716"/>
      <c r="DV39" s="717"/>
      <c r="DW39" s="685" t="s">
        <v>241</v>
      </c>
      <c r="DX39" s="714"/>
      <c r="DY39" s="714"/>
      <c r="DZ39" s="714"/>
      <c r="EA39" s="714"/>
      <c r="EB39" s="714"/>
      <c r="EC39" s="715"/>
    </row>
    <row r="40" spans="2:133" ht="11.25" customHeight="1" x14ac:dyDescent="0.15">
      <c r="AQ40" s="757" t="s">
        <v>345</v>
      </c>
      <c r="AR40" s="758"/>
      <c r="AS40" s="758"/>
      <c r="AT40" s="758"/>
      <c r="AU40" s="758"/>
      <c r="AV40" s="758"/>
      <c r="AW40" s="758"/>
      <c r="AX40" s="758"/>
      <c r="AY40" s="759"/>
      <c r="AZ40" s="680">
        <v>499641</v>
      </c>
      <c r="BA40" s="681"/>
      <c r="BB40" s="681"/>
      <c r="BC40" s="681"/>
      <c r="BD40" s="716"/>
      <c r="BE40" s="716"/>
      <c r="BF40" s="739"/>
      <c r="BG40" s="771"/>
      <c r="BH40" s="772"/>
      <c r="BI40" s="772"/>
      <c r="BJ40" s="772"/>
      <c r="BK40" s="772"/>
      <c r="BL40" s="233"/>
      <c r="BM40" s="696" t="s">
        <v>346</v>
      </c>
      <c r="BN40" s="696"/>
      <c r="BO40" s="696"/>
      <c r="BP40" s="696"/>
      <c r="BQ40" s="696"/>
      <c r="BR40" s="696"/>
      <c r="BS40" s="696"/>
      <c r="BT40" s="696"/>
      <c r="BU40" s="697"/>
      <c r="BV40" s="680" t="s">
        <v>241</v>
      </c>
      <c r="BW40" s="681"/>
      <c r="BX40" s="681"/>
      <c r="BY40" s="681"/>
      <c r="BZ40" s="681"/>
      <c r="CA40" s="681"/>
      <c r="CB40" s="690"/>
      <c r="CD40" s="695" t="s">
        <v>347</v>
      </c>
      <c r="CE40" s="696"/>
      <c r="CF40" s="696"/>
      <c r="CG40" s="696"/>
      <c r="CH40" s="696"/>
      <c r="CI40" s="696"/>
      <c r="CJ40" s="696"/>
      <c r="CK40" s="696"/>
      <c r="CL40" s="696"/>
      <c r="CM40" s="696"/>
      <c r="CN40" s="696"/>
      <c r="CO40" s="696"/>
      <c r="CP40" s="696"/>
      <c r="CQ40" s="697"/>
      <c r="CR40" s="680">
        <v>44860</v>
      </c>
      <c r="CS40" s="681"/>
      <c r="CT40" s="681"/>
      <c r="CU40" s="681"/>
      <c r="CV40" s="681"/>
      <c r="CW40" s="681"/>
      <c r="CX40" s="681"/>
      <c r="CY40" s="682"/>
      <c r="CZ40" s="685">
        <v>0.2</v>
      </c>
      <c r="DA40" s="714"/>
      <c r="DB40" s="714"/>
      <c r="DC40" s="718"/>
      <c r="DD40" s="689">
        <v>4765</v>
      </c>
      <c r="DE40" s="681"/>
      <c r="DF40" s="681"/>
      <c r="DG40" s="681"/>
      <c r="DH40" s="681"/>
      <c r="DI40" s="681"/>
      <c r="DJ40" s="681"/>
      <c r="DK40" s="682"/>
      <c r="DL40" s="689" t="s">
        <v>244</v>
      </c>
      <c r="DM40" s="681"/>
      <c r="DN40" s="681"/>
      <c r="DO40" s="681"/>
      <c r="DP40" s="681"/>
      <c r="DQ40" s="681"/>
      <c r="DR40" s="681"/>
      <c r="DS40" s="681"/>
      <c r="DT40" s="681"/>
      <c r="DU40" s="681"/>
      <c r="DV40" s="682"/>
      <c r="DW40" s="685" t="s">
        <v>244</v>
      </c>
      <c r="DX40" s="714"/>
      <c r="DY40" s="714"/>
      <c r="DZ40" s="714"/>
      <c r="EA40" s="714"/>
      <c r="EB40" s="714"/>
      <c r="EC40" s="715"/>
    </row>
    <row r="41" spans="2:133" ht="11.25" customHeight="1" x14ac:dyDescent="0.15">
      <c r="AQ41" s="767" t="s">
        <v>348</v>
      </c>
      <c r="AR41" s="768"/>
      <c r="AS41" s="768"/>
      <c r="AT41" s="768"/>
      <c r="AU41" s="768"/>
      <c r="AV41" s="768"/>
      <c r="AW41" s="768"/>
      <c r="AX41" s="768"/>
      <c r="AY41" s="769"/>
      <c r="AZ41" s="760">
        <v>994276</v>
      </c>
      <c r="BA41" s="761"/>
      <c r="BB41" s="761"/>
      <c r="BC41" s="761"/>
      <c r="BD41" s="750"/>
      <c r="BE41" s="750"/>
      <c r="BF41" s="752"/>
      <c r="BG41" s="773"/>
      <c r="BH41" s="774"/>
      <c r="BI41" s="774"/>
      <c r="BJ41" s="774"/>
      <c r="BK41" s="774"/>
      <c r="BL41" s="234"/>
      <c r="BM41" s="705" t="s">
        <v>349</v>
      </c>
      <c r="BN41" s="705"/>
      <c r="BO41" s="705"/>
      <c r="BP41" s="705"/>
      <c r="BQ41" s="705"/>
      <c r="BR41" s="705"/>
      <c r="BS41" s="705"/>
      <c r="BT41" s="705"/>
      <c r="BU41" s="706"/>
      <c r="BV41" s="760">
        <v>318</v>
      </c>
      <c r="BW41" s="761"/>
      <c r="BX41" s="761"/>
      <c r="BY41" s="761"/>
      <c r="BZ41" s="761"/>
      <c r="CA41" s="761"/>
      <c r="CB41" s="770"/>
      <c r="CD41" s="695" t="s">
        <v>350</v>
      </c>
      <c r="CE41" s="696"/>
      <c r="CF41" s="696"/>
      <c r="CG41" s="696"/>
      <c r="CH41" s="696"/>
      <c r="CI41" s="696"/>
      <c r="CJ41" s="696"/>
      <c r="CK41" s="696"/>
      <c r="CL41" s="696"/>
      <c r="CM41" s="696"/>
      <c r="CN41" s="696"/>
      <c r="CO41" s="696"/>
      <c r="CP41" s="696"/>
      <c r="CQ41" s="697"/>
      <c r="CR41" s="680" t="s">
        <v>244</v>
      </c>
      <c r="CS41" s="716"/>
      <c r="CT41" s="716"/>
      <c r="CU41" s="716"/>
      <c r="CV41" s="716"/>
      <c r="CW41" s="716"/>
      <c r="CX41" s="716"/>
      <c r="CY41" s="717"/>
      <c r="CZ41" s="685" t="s">
        <v>237</v>
      </c>
      <c r="DA41" s="714"/>
      <c r="DB41" s="714"/>
      <c r="DC41" s="718"/>
      <c r="DD41" s="689" t="s">
        <v>241</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27" t="s">
        <v>351</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7" t="s">
        <v>352</v>
      </c>
      <c r="CE42" s="678"/>
      <c r="CF42" s="678"/>
      <c r="CG42" s="678"/>
      <c r="CH42" s="678"/>
      <c r="CI42" s="678"/>
      <c r="CJ42" s="678"/>
      <c r="CK42" s="678"/>
      <c r="CL42" s="678"/>
      <c r="CM42" s="678"/>
      <c r="CN42" s="678"/>
      <c r="CO42" s="678"/>
      <c r="CP42" s="678"/>
      <c r="CQ42" s="679"/>
      <c r="CR42" s="680">
        <v>3270830</v>
      </c>
      <c r="CS42" s="681"/>
      <c r="CT42" s="681"/>
      <c r="CU42" s="681"/>
      <c r="CV42" s="681"/>
      <c r="CW42" s="681"/>
      <c r="CX42" s="681"/>
      <c r="CY42" s="682"/>
      <c r="CZ42" s="685">
        <v>17.7</v>
      </c>
      <c r="DA42" s="686"/>
      <c r="DB42" s="686"/>
      <c r="DC42" s="781"/>
      <c r="DD42" s="689">
        <v>475721</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37" t="s">
        <v>353</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7" t="s">
        <v>354</v>
      </c>
      <c r="CE43" s="678"/>
      <c r="CF43" s="678"/>
      <c r="CG43" s="678"/>
      <c r="CH43" s="678"/>
      <c r="CI43" s="678"/>
      <c r="CJ43" s="678"/>
      <c r="CK43" s="678"/>
      <c r="CL43" s="678"/>
      <c r="CM43" s="678"/>
      <c r="CN43" s="678"/>
      <c r="CO43" s="678"/>
      <c r="CP43" s="678"/>
      <c r="CQ43" s="679"/>
      <c r="CR43" s="680">
        <v>61828</v>
      </c>
      <c r="CS43" s="716"/>
      <c r="CT43" s="716"/>
      <c r="CU43" s="716"/>
      <c r="CV43" s="716"/>
      <c r="CW43" s="716"/>
      <c r="CX43" s="716"/>
      <c r="CY43" s="717"/>
      <c r="CZ43" s="685">
        <v>0.3</v>
      </c>
      <c r="DA43" s="714"/>
      <c r="DB43" s="714"/>
      <c r="DC43" s="718"/>
      <c r="DD43" s="689">
        <v>37923</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38" t="s">
        <v>355</v>
      </c>
      <c r="CD44" s="792" t="s">
        <v>306</v>
      </c>
      <c r="CE44" s="793"/>
      <c r="CF44" s="677" t="s">
        <v>356</v>
      </c>
      <c r="CG44" s="678"/>
      <c r="CH44" s="678"/>
      <c r="CI44" s="678"/>
      <c r="CJ44" s="678"/>
      <c r="CK44" s="678"/>
      <c r="CL44" s="678"/>
      <c r="CM44" s="678"/>
      <c r="CN44" s="678"/>
      <c r="CO44" s="678"/>
      <c r="CP44" s="678"/>
      <c r="CQ44" s="679"/>
      <c r="CR44" s="680">
        <v>3061299</v>
      </c>
      <c r="CS44" s="681"/>
      <c r="CT44" s="681"/>
      <c r="CU44" s="681"/>
      <c r="CV44" s="681"/>
      <c r="CW44" s="681"/>
      <c r="CX44" s="681"/>
      <c r="CY44" s="682"/>
      <c r="CZ44" s="685">
        <v>16.600000000000001</v>
      </c>
      <c r="DA44" s="686"/>
      <c r="DB44" s="686"/>
      <c r="DC44" s="781"/>
      <c r="DD44" s="689">
        <v>333281</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357</v>
      </c>
      <c r="CG45" s="678"/>
      <c r="CH45" s="678"/>
      <c r="CI45" s="678"/>
      <c r="CJ45" s="678"/>
      <c r="CK45" s="678"/>
      <c r="CL45" s="678"/>
      <c r="CM45" s="678"/>
      <c r="CN45" s="678"/>
      <c r="CO45" s="678"/>
      <c r="CP45" s="678"/>
      <c r="CQ45" s="679"/>
      <c r="CR45" s="680">
        <v>732003</v>
      </c>
      <c r="CS45" s="716"/>
      <c r="CT45" s="716"/>
      <c r="CU45" s="716"/>
      <c r="CV45" s="716"/>
      <c r="CW45" s="716"/>
      <c r="CX45" s="716"/>
      <c r="CY45" s="717"/>
      <c r="CZ45" s="685">
        <v>4</v>
      </c>
      <c r="DA45" s="714"/>
      <c r="DB45" s="714"/>
      <c r="DC45" s="718"/>
      <c r="DD45" s="689">
        <v>32017</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358</v>
      </c>
      <c r="CG46" s="678"/>
      <c r="CH46" s="678"/>
      <c r="CI46" s="678"/>
      <c r="CJ46" s="678"/>
      <c r="CK46" s="678"/>
      <c r="CL46" s="678"/>
      <c r="CM46" s="678"/>
      <c r="CN46" s="678"/>
      <c r="CO46" s="678"/>
      <c r="CP46" s="678"/>
      <c r="CQ46" s="679"/>
      <c r="CR46" s="680">
        <v>2305952</v>
      </c>
      <c r="CS46" s="681"/>
      <c r="CT46" s="681"/>
      <c r="CU46" s="681"/>
      <c r="CV46" s="681"/>
      <c r="CW46" s="681"/>
      <c r="CX46" s="681"/>
      <c r="CY46" s="682"/>
      <c r="CZ46" s="685">
        <v>12.5</v>
      </c>
      <c r="DA46" s="686"/>
      <c r="DB46" s="686"/>
      <c r="DC46" s="781"/>
      <c r="DD46" s="689">
        <v>299120</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359</v>
      </c>
      <c r="CG47" s="678"/>
      <c r="CH47" s="678"/>
      <c r="CI47" s="678"/>
      <c r="CJ47" s="678"/>
      <c r="CK47" s="678"/>
      <c r="CL47" s="678"/>
      <c r="CM47" s="678"/>
      <c r="CN47" s="678"/>
      <c r="CO47" s="678"/>
      <c r="CP47" s="678"/>
      <c r="CQ47" s="679"/>
      <c r="CR47" s="680">
        <v>209531</v>
      </c>
      <c r="CS47" s="716"/>
      <c r="CT47" s="716"/>
      <c r="CU47" s="716"/>
      <c r="CV47" s="716"/>
      <c r="CW47" s="716"/>
      <c r="CX47" s="716"/>
      <c r="CY47" s="717"/>
      <c r="CZ47" s="685">
        <v>1.1000000000000001</v>
      </c>
      <c r="DA47" s="714"/>
      <c r="DB47" s="714"/>
      <c r="DC47" s="718"/>
      <c r="DD47" s="689">
        <v>142440</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360</v>
      </c>
      <c r="CG48" s="678"/>
      <c r="CH48" s="678"/>
      <c r="CI48" s="678"/>
      <c r="CJ48" s="678"/>
      <c r="CK48" s="678"/>
      <c r="CL48" s="678"/>
      <c r="CM48" s="678"/>
      <c r="CN48" s="678"/>
      <c r="CO48" s="678"/>
      <c r="CP48" s="678"/>
      <c r="CQ48" s="679"/>
      <c r="CR48" s="680" t="s">
        <v>244</v>
      </c>
      <c r="CS48" s="681"/>
      <c r="CT48" s="681"/>
      <c r="CU48" s="681"/>
      <c r="CV48" s="681"/>
      <c r="CW48" s="681"/>
      <c r="CX48" s="681"/>
      <c r="CY48" s="682"/>
      <c r="CZ48" s="685" t="s">
        <v>241</v>
      </c>
      <c r="DA48" s="686"/>
      <c r="DB48" s="686"/>
      <c r="DC48" s="781"/>
      <c r="DD48" s="689" t="s">
        <v>244</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361</v>
      </c>
      <c r="CE49" s="726"/>
      <c r="CF49" s="726"/>
      <c r="CG49" s="726"/>
      <c r="CH49" s="726"/>
      <c r="CI49" s="726"/>
      <c r="CJ49" s="726"/>
      <c r="CK49" s="726"/>
      <c r="CL49" s="726"/>
      <c r="CM49" s="726"/>
      <c r="CN49" s="726"/>
      <c r="CO49" s="726"/>
      <c r="CP49" s="726"/>
      <c r="CQ49" s="727"/>
      <c r="CR49" s="760">
        <v>18440634</v>
      </c>
      <c r="CS49" s="750"/>
      <c r="CT49" s="750"/>
      <c r="CU49" s="750"/>
      <c r="CV49" s="750"/>
      <c r="CW49" s="750"/>
      <c r="CX49" s="750"/>
      <c r="CY49" s="782"/>
      <c r="CZ49" s="765">
        <v>100</v>
      </c>
      <c r="DA49" s="783"/>
      <c r="DB49" s="783"/>
      <c r="DC49" s="784"/>
      <c r="DD49" s="785">
        <v>10879982</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sXT3z0StbzOKVHy5Yq4Z3PeEe0YBsFUFzn/yzZ1RLiqdLlUN8Y53YemT+OVnAQ8SQcFMakUndpia+2ys6+aQvQ==" saltValue="0CtSzLMqIAlmBjvCZzQZ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7" t="s">
        <v>363</v>
      </c>
      <c r="DK2" s="828"/>
      <c r="DL2" s="828"/>
      <c r="DM2" s="828"/>
      <c r="DN2" s="828"/>
      <c r="DO2" s="829"/>
      <c r="DP2" s="247"/>
      <c r="DQ2" s="827" t="s">
        <v>364</v>
      </c>
      <c r="DR2" s="828"/>
      <c r="DS2" s="828"/>
      <c r="DT2" s="828"/>
      <c r="DU2" s="828"/>
      <c r="DV2" s="828"/>
      <c r="DW2" s="828"/>
      <c r="DX2" s="828"/>
      <c r="DY2" s="828"/>
      <c r="DZ2" s="82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30" t="s">
        <v>365</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0"/>
      <c r="BA4" s="250"/>
      <c r="BB4" s="250"/>
      <c r="BC4" s="250"/>
      <c r="BD4" s="250"/>
      <c r="BE4" s="251"/>
      <c r="BF4" s="251"/>
      <c r="BG4" s="251"/>
      <c r="BH4" s="251"/>
      <c r="BI4" s="251"/>
      <c r="BJ4" s="251"/>
      <c r="BK4" s="251"/>
      <c r="BL4" s="251"/>
      <c r="BM4" s="251"/>
      <c r="BN4" s="251"/>
      <c r="BO4" s="251"/>
      <c r="BP4" s="251"/>
      <c r="BQ4" s="250" t="s">
        <v>366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1" t="s">
        <v>367</v>
      </c>
      <c r="B5" s="822"/>
      <c r="C5" s="822"/>
      <c r="D5" s="822"/>
      <c r="E5" s="822"/>
      <c r="F5" s="822"/>
      <c r="G5" s="822"/>
      <c r="H5" s="822"/>
      <c r="I5" s="822"/>
      <c r="J5" s="822"/>
      <c r="K5" s="822"/>
      <c r="L5" s="822"/>
      <c r="M5" s="822"/>
      <c r="N5" s="822"/>
      <c r="O5" s="822"/>
      <c r="P5" s="823"/>
      <c r="Q5" s="798" t="s">
        <v>368</v>
      </c>
      <c r="R5" s="799"/>
      <c r="S5" s="799"/>
      <c r="T5" s="799"/>
      <c r="U5" s="800"/>
      <c r="V5" s="798" t="s">
        <v>369</v>
      </c>
      <c r="W5" s="799"/>
      <c r="X5" s="799"/>
      <c r="Y5" s="799"/>
      <c r="Z5" s="800"/>
      <c r="AA5" s="798" t="s">
        <v>370</v>
      </c>
      <c r="AB5" s="799"/>
      <c r="AC5" s="799"/>
      <c r="AD5" s="799"/>
      <c r="AE5" s="799"/>
      <c r="AF5" s="831" t="s">
        <v>371</v>
      </c>
      <c r="AG5" s="799"/>
      <c r="AH5" s="799"/>
      <c r="AI5" s="799"/>
      <c r="AJ5" s="810"/>
      <c r="AK5" s="799" t="s">
        <v>372</v>
      </c>
      <c r="AL5" s="799"/>
      <c r="AM5" s="799"/>
      <c r="AN5" s="799"/>
      <c r="AO5" s="800"/>
      <c r="AP5" s="798" t="s">
        <v>373</v>
      </c>
      <c r="AQ5" s="799"/>
      <c r="AR5" s="799"/>
      <c r="AS5" s="799"/>
      <c r="AT5" s="800"/>
      <c r="AU5" s="798" t="s">
        <v>374</v>
      </c>
      <c r="AV5" s="799"/>
      <c r="AW5" s="799"/>
      <c r="AX5" s="799"/>
      <c r="AY5" s="810"/>
      <c r="AZ5" s="254"/>
      <c r="BA5" s="254"/>
      <c r="BB5" s="254"/>
      <c r="BC5" s="254"/>
      <c r="BD5" s="254"/>
      <c r="BE5" s="255"/>
      <c r="BF5" s="255"/>
      <c r="BG5" s="255"/>
      <c r="BH5" s="255"/>
      <c r="BI5" s="255"/>
      <c r="BJ5" s="255"/>
      <c r="BK5" s="255"/>
      <c r="BL5" s="255"/>
      <c r="BM5" s="255"/>
      <c r="BN5" s="255"/>
      <c r="BO5" s="255"/>
      <c r="BP5" s="255"/>
      <c r="BQ5" s="821" t="s">
        <v>375</v>
      </c>
      <c r="BR5" s="822"/>
      <c r="BS5" s="822"/>
      <c r="BT5" s="822"/>
      <c r="BU5" s="822"/>
      <c r="BV5" s="822"/>
      <c r="BW5" s="822"/>
      <c r="BX5" s="822"/>
      <c r="BY5" s="822"/>
      <c r="BZ5" s="822"/>
      <c r="CA5" s="822"/>
      <c r="CB5" s="822"/>
      <c r="CC5" s="822"/>
      <c r="CD5" s="822"/>
      <c r="CE5" s="822"/>
      <c r="CF5" s="822"/>
      <c r="CG5" s="823"/>
      <c r="CH5" s="798" t="s">
        <v>376</v>
      </c>
      <c r="CI5" s="799"/>
      <c r="CJ5" s="799"/>
      <c r="CK5" s="799"/>
      <c r="CL5" s="800"/>
      <c r="CM5" s="798" t="s">
        <v>377</v>
      </c>
      <c r="CN5" s="799"/>
      <c r="CO5" s="799"/>
      <c r="CP5" s="799"/>
      <c r="CQ5" s="800"/>
      <c r="CR5" s="798" t="s">
        <v>378</v>
      </c>
      <c r="CS5" s="799"/>
      <c r="CT5" s="799"/>
      <c r="CU5" s="799"/>
      <c r="CV5" s="800"/>
      <c r="CW5" s="798" t="s">
        <v>379</v>
      </c>
      <c r="CX5" s="799"/>
      <c r="CY5" s="799"/>
      <c r="CZ5" s="799"/>
      <c r="DA5" s="800"/>
      <c r="DB5" s="798" t="s">
        <v>380</v>
      </c>
      <c r="DC5" s="799"/>
      <c r="DD5" s="799"/>
      <c r="DE5" s="799"/>
      <c r="DF5" s="800"/>
      <c r="DG5" s="804" t="s">
        <v>381</v>
      </c>
      <c r="DH5" s="805"/>
      <c r="DI5" s="805"/>
      <c r="DJ5" s="805"/>
      <c r="DK5" s="806"/>
      <c r="DL5" s="804" t="s">
        <v>382</v>
      </c>
      <c r="DM5" s="805"/>
      <c r="DN5" s="805"/>
      <c r="DO5" s="805"/>
      <c r="DP5" s="806"/>
      <c r="DQ5" s="798" t="s">
        <v>383</v>
      </c>
      <c r="DR5" s="799"/>
      <c r="DS5" s="799"/>
      <c r="DT5" s="799"/>
      <c r="DU5" s="800"/>
      <c r="DV5" s="798" t="s">
        <v>374</v>
      </c>
      <c r="DW5" s="799"/>
      <c r="DX5" s="799"/>
      <c r="DY5" s="799"/>
      <c r="DZ5" s="810"/>
      <c r="EA5" s="252"/>
    </row>
    <row r="6" spans="1:131" s="253"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0"/>
      <c r="BA6" s="250"/>
      <c r="BB6" s="250"/>
      <c r="BC6" s="250"/>
      <c r="BD6" s="250"/>
      <c r="BE6" s="251"/>
      <c r="BF6" s="251"/>
      <c r="BG6" s="251"/>
      <c r="BH6" s="251"/>
      <c r="BI6" s="251"/>
      <c r="BJ6" s="251"/>
      <c r="BK6" s="251"/>
      <c r="BL6" s="251"/>
      <c r="BM6" s="251"/>
      <c r="BN6" s="251"/>
      <c r="BO6" s="251"/>
      <c r="BP6" s="251"/>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2"/>
    </row>
    <row r="7" spans="1:131" s="253" customFormat="1" ht="26.25" customHeight="1" thickTop="1" x14ac:dyDescent="0.15">
      <c r="A7" s="256">
        <v>1</v>
      </c>
      <c r="B7" s="812" t="s">
        <v>384</v>
      </c>
      <c r="C7" s="813"/>
      <c r="D7" s="813"/>
      <c r="E7" s="813"/>
      <c r="F7" s="813"/>
      <c r="G7" s="813"/>
      <c r="H7" s="813"/>
      <c r="I7" s="813"/>
      <c r="J7" s="813"/>
      <c r="K7" s="813"/>
      <c r="L7" s="813"/>
      <c r="M7" s="813"/>
      <c r="N7" s="813"/>
      <c r="O7" s="813"/>
      <c r="P7" s="814"/>
      <c r="Q7" s="815">
        <v>18507</v>
      </c>
      <c r="R7" s="816"/>
      <c r="S7" s="816"/>
      <c r="T7" s="816"/>
      <c r="U7" s="816"/>
      <c r="V7" s="816">
        <v>18167</v>
      </c>
      <c r="W7" s="816"/>
      <c r="X7" s="816"/>
      <c r="Y7" s="816"/>
      <c r="Z7" s="816"/>
      <c r="AA7" s="816">
        <v>340</v>
      </c>
      <c r="AB7" s="816"/>
      <c r="AC7" s="816"/>
      <c r="AD7" s="816"/>
      <c r="AE7" s="817"/>
      <c r="AF7" s="818">
        <v>111</v>
      </c>
      <c r="AG7" s="819"/>
      <c r="AH7" s="819"/>
      <c r="AI7" s="819"/>
      <c r="AJ7" s="820"/>
      <c r="AK7" s="855">
        <v>2188</v>
      </c>
      <c r="AL7" s="856"/>
      <c r="AM7" s="856"/>
      <c r="AN7" s="856"/>
      <c r="AO7" s="856"/>
      <c r="AP7" s="856">
        <v>11752</v>
      </c>
      <c r="AQ7" s="856"/>
      <c r="AR7" s="856"/>
      <c r="AS7" s="856"/>
      <c r="AT7" s="856"/>
      <c r="AU7" s="857"/>
      <c r="AV7" s="857"/>
      <c r="AW7" s="857"/>
      <c r="AX7" s="857"/>
      <c r="AY7" s="858"/>
      <c r="AZ7" s="250"/>
      <c r="BA7" s="250"/>
      <c r="BB7" s="250"/>
      <c r="BC7" s="250"/>
      <c r="BD7" s="250"/>
      <c r="BE7" s="251"/>
      <c r="BF7" s="251"/>
      <c r="BG7" s="251"/>
      <c r="BH7" s="251"/>
      <c r="BI7" s="251"/>
      <c r="BJ7" s="251"/>
      <c r="BK7" s="251"/>
      <c r="BL7" s="251"/>
      <c r="BM7" s="251"/>
      <c r="BN7" s="251"/>
      <c r="BO7" s="251"/>
      <c r="BP7" s="251"/>
      <c r="BQ7" s="257">
        <v>1</v>
      </c>
      <c r="BR7" s="258"/>
      <c r="BS7" s="859" t="s">
        <v>600</v>
      </c>
      <c r="BT7" s="860"/>
      <c r="BU7" s="860"/>
      <c r="BV7" s="860"/>
      <c r="BW7" s="860"/>
      <c r="BX7" s="860"/>
      <c r="BY7" s="860"/>
      <c r="BZ7" s="860"/>
      <c r="CA7" s="860"/>
      <c r="CB7" s="860"/>
      <c r="CC7" s="860"/>
      <c r="CD7" s="860"/>
      <c r="CE7" s="860"/>
      <c r="CF7" s="860"/>
      <c r="CG7" s="861"/>
      <c r="CH7" s="852">
        <v>0</v>
      </c>
      <c r="CI7" s="853"/>
      <c r="CJ7" s="853"/>
      <c r="CK7" s="853"/>
      <c r="CL7" s="854"/>
      <c r="CM7" s="852">
        <v>236</v>
      </c>
      <c r="CN7" s="853"/>
      <c r="CO7" s="853"/>
      <c r="CP7" s="853"/>
      <c r="CQ7" s="854"/>
      <c r="CR7" s="852">
        <v>200</v>
      </c>
      <c r="CS7" s="853"/>
      <c r="CT7" s="853"/>
      <c r="CU7" s="853"/>
      <c r="CV7" s="854"/>
      <c r="CW7" s="852" t="s">
        <v>602</v>
      </c>
      <c r="CX7" s="853"/>
      <c r="CY7" s="853"/>
      <c r="CZ7" s="853"/>
      <c r="DA7" s="854"/>
      <c r="DB7" s="852" t="s">
        <v>602</v>
      </c>
      <c r="DC7" s="853"/>
      <c r="DD7" s="853"/>
      <c r="DE7" s="853"/>
      <c r="DF7" s="854"/>
      <c r="DG7" s="852" t="s">
        <v>602</v>
      </c>
      <c r="DH7" s="853"/>
      <c r="DI7" s="853"/>
      <c r="DJ7" s="853"/>
      <c r="DK7" s="854"/>
      <c r="DL7" s="852" t="s">
        <v>602</v>
      </c>
      <c r="DM7" s="853"/>
      <c r="DN7" s="853"/>
      <c r="DO7" s="853"/>
      <c r="DP7" s="854"/>
      <c r="DQ7" s="852" t="s">
        <v>602</v>
      </c>
      <c r="DR7" s="853"/>
      <c r="DS7" s="853"/>
      <c r="DT7" s="853"/>
      <c r="DU7" s="854"/>
      <c r="DV7" s="833"/>
      <c r="DW7" s="834"/>
      <c r="DX7" s="834"/>
      <c r="DY7" s="834"/>
      <c r="DZ7" s="835"/>
      <c r="EA7" s="252"/>
    </row>
    <row r="8" spans="1:131" s="253" customFormat="1" ht="26.25" customHeight="1" x14ac:dyDescent="0.15">
      <c r="A8" s="259">
        <v>2</v>
      </c>
      <c r="B8" s="836" t="s">
        <v>385</v>
      </c>
      <c r="C8" s="837"/>
      <c r="D8" s="837"/>
      <c r="E8" s="837"/>
      <c r="F8" s="837"/>
      <c r="G8" s="837"/>
      <c r="H8" s="837"/>
      <c r="I8" s="837"/>
      <c r="J8" s="837"/>
      <c r="K8" s="837"/>
      <c r="L8" s="837"/>
      <c r="M8" s="837"/>
      <c r="N8" s="837"/>
      <c r="O8" s="837"/>
      <c r="P8" s="838"/>
      <c r="Q8" s="839">
        <v>274</v>
      </c>
      <c r="R8" s="840"/>
      <c r="S8" s="840"/>
      <c r="T8" s="840"/>
      <c r="U8" s="840"/>
      <c r="V8" s="840">
        <v>274</v>
      </c>
      <c r="W8" s="840"/>
      <c r="X8" s="840"/>
      <c r="Y8" s="840"/>
      <c r="Z8" s="840"/>
      <c r="AA8" s="840">
        <v>0</v>
      </c>
      <c r="AB8" s="840"/>
      <c r="AC8" s="840"/>
      <c r="AD8" s="840"/>
      <c r="AE8" s="841"/>
      <c r="AF8" s="842">
        <v>0</v>
      </c>
      <c r="AG8" s="843"/>
      <c r="AH8" s="843"/>
      <c r="AI8" s="843"/>
      <c r="AJ8" s="844"/>
      <c r="AK8" s="845">
        <v>0</v>
      </c>
      <c r="AL8" s="846"/>
      <c r="AM8" s="846"/>
      <c r="AN8" s="846"/>
      <c r="AO8" s="846"/>
      <c r="AP8" s="846">
        <v>274</v>
      </c>
      <c r="AQ8" s="846"/>
      <c r="AR8" s="846"/>
      <c r="AS8" s="846"/>
      <c r="AT8" s="846"/>
      <c r="AU8" s="847"/>
      <c r="AV8" s="847"/>
      <c r="AW8" s="847"/>
      <c r="AX8" s="847"/>
      <c r="AY8" s="848"/>
      <c r="AZ8" s="250"/>
      <c r="BA8" s="250"/>
      <c r="BB8" s="250"/>
      <c r="BC8" s="250"/>
      <c r="BD8" s="250"/>
      <c r="BE8" s="251"/>
      <c r="BF8" s="251"/>
      <c r="BG8" s="251"/>
      <c r="BH8" s="251"/>
      <c r="BI8" s="251"/>
      <c r="BJ8" s="251"/>
      <c r="BK8" s="251"/>
      <c r="BL8" s="251"/>
      <c r="BM8" s="251"/>
      <c r="BN8" s="251"/>
      <c r="BO8" s="251"/>
      <c r="BP8" s="251"/>
      <c r="BQ8" s="260">
        <v>2</v>
      </c>
      <c r="BR8" s="261"/>
      <c r="BS8" s="849" t="s">
        <v>601</v>
      </c>
      <c r="BT8" s="850"/>
      <c r="BU8" s="850"/>
      <c r="BV8" s="850"/>
      <c r="BW8" s="850"/>
      <c r="BX8" s="850"/>
      <c r="BY8" s="850"/>
      <c r="BZ8" s="850"/>
      <c r="CA8" s="850"/>
      <c r="CB8" s="850"/>
      <c r="CC8" s="850"/>
      <c r="CD8" s="850"/>
      <c r="CE8" s="850"/>
      <c r="CF8" s="850"/>
      <c r="CG8" s="851"/>
      <c r="CH8" s="862" t="s">
        <v>615</v>
      </c>
      <c r="CI8" s="863"/>
      <c r="CJ8" s="863"/>
      <c r="CK8" s="863"/>
      <c r="CL8" s="864"/>
      <c r="CM8" s="862">
        <v>16</v>
      </c>
      <c r="CN8" s="863"/>
      <c r="CO8" s="863"/>
      <c r="CP8" s="863"/>
      <c r="CQ8" s="864"/>
      <c r="CR8" s="862">
        <v>5</v>
      </c>
      <c r="CS8" s="863"/>
      <c r="CT8" s="863"/>
      <c r="CU8" s="863"/>
      <c r="CV8" s="864"/>
      <c r="CW8" s="862" t="s">
        <v>603</v>
      </c>
      <c r="CX8" s="863"/>
      <c r="CY8" s="863"/>
      <c r="CZ8" s="863"/>
      <c r="DA8" s="864"/>
      <c r="DB8" s="862" t="s">
        <v>603</v>
      </c>
      <c r="DC8" s="863"/>
      <c r="DD8" s="863"/>
      <c r="DE8" s="863"/>
      <c r="DF8" s="864"/>
      <c r="DG8" s="862" t="s">
        <v>603</v>
      </c>
      <c r="DH8" s="863"/>
      <c r="DI8" s="863"/>
      <c r="DJ8" s="863"/>
      <c r="DK8" s="864"/>
      <c r="DL8" s="862" t="s">
        <v>603</v>
      </c>
      <c r="DM8" s="863"/>
      <c r="DN8" s="863"/>
      <c r="DO8" s="863"/>
      <c r="DP8" s="864"/>
      <c r="DQ8" s="862" t="s">
        <v>603</v>
      </c>
      <c r="DR8" s="863"/>
      <c r="DS8" s="863"/>
      <c r="DT8" s="863"/>
      <c r="DU8" s="864"/>
      <c r="DV8" s="862"/>
      <c r="DW8" s="863"/>
      <c r="DX8" s="863"/>
      <c r="DY8" s="863"/>
      <c r="DZ8" s="864"/>
      <c r="EA8" s="252"/>
    </row>
    <row r="9" spans="1:131" s="253" customFormat="1" ht="26.25" customHeight="1" x14ac:dyDescent="0.15">
      <c r="A9" s="259">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0"/>
      <c r="BA9" s="250"/>
      <c r="BB9" s="250"/>
      <c r="BC9" s="250"/>
      <c r="BD9" s="250"/>
      <c r="BE9" s="251"/>
      <c r="BF9" s="251"/>
      <c r="BG9" s="251"/>
      <c r="BH9" s="251"/>
      <c r="BI9" s="251"/>
      <c r="BJ9" s="251"/>
      <c r="BK9" s="251"/>
      <c r="BL9" s="251"/>
      <c r="BM9" s="251"/>
      <c r="BN9" s="251"/>
      <c r="BO9" s="251"/>
      <c r="BP9" s="251"/>
      <c r="BQ9" s="260">
        <v>3</v>
      </c>
      <c r="BR9" s="261"/>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2"/>
    </row>
    <row r="10" spans="1:131" s="253" customFormat="1" ht="26.25" customHeight="1" x14ac:dyDescent="0.15">
      <c r="A10" s="259">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0"/>
      <c r="BA10" s="250"/>
      <c r="BB10" s="250"/>
      <c r="BC10" s="250"/>
      <c r="BD10" s="250"/>
      <c r="BE10" s="251"/>
      <c r="BF10" s="251"/>
      <c r="BG10" s="251"/>
      <c r="BH10" s="251"/>
      <c r="BI10" s="251"/>
      <c r="BJ10" s="251"/>
      <c r="BK10" s="251"/>
      <c r="BL10" s="251"/>
      <c r="BM10" s="251"/>
      <c r="BN10" s="251"/>
      <c r="BO10" s="251"/>
      <c r="BP10" s="251"/>
      <c r="BQ10" s="260">
        <v>4</v>
      </c>
      <c r="BR10" s="261"/>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2"/>
    </row>
    <row r="11" spans="1:131" s="253" customFormat="1" ht="26.25" customHeight="1" x14ac:dyDescent="0.15">
      <c r="A11" s="259">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0"/>
      <c r="BA11" s="250"/>
      <c r="BB11" s="250"/>
      <c r="BC11" s="250"/>
      <c r="BD11" s="250"/>
      <c r="BE11" s="251"/>
      <c r="BF11" s="251"/>
      <c r="BG11" s="251"/>
      <c r="BH11" s="251"/>
      <c r="BI11" s="251"/>
      <c r="BJ11" s="251"/>
      <c r="BK11" s="251"/>
      <c r="BL11" s="251"/>
      <c r="BM11" s="251"/>
      <c r="BN11" s="251"/>
      <c r="BO11" s="251"/>
      <c r="BP11" s="251"/>
      <c r="BQ11" s="260">
        <v>5</v>
      </c>
      <c r="BR11" s="261"/>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2"/>
    </row>
    <row r="12" spans="1:131" s="253" customFormat="1" ht="26.25" customHeight="1" x14ac:dyDescent="0.15">
      <c r="A12" s="259">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0"/>
      <c r="BA12" s="250"/>
      <c r="BB12" s="250"/>
      <c r="BC12" s="250"/>
      <c r="BD12" s="250"/>
      <c r="BE12" s="251"/>
      <c r="BF12" s="251"/>
      <c r="BG12" s="251"/>
      <c r="BH12" s="251"/>
      <c r="BI12" s="251"/>
      <c r="BJ12" s="251"/>
      <c r="BK12" s="251"/>
      <c r="BL12" s="251"/>
      <c r="BM12" s="251"/>
      <c r="BN12" s="251"/>
      <c r="BO12" s="251"/>
      <c r="BP12" s="251"/>
      <c r="BQ12" s="260">
        <v>6</v>
      </c>
      <c r="BR12" s="261"/>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2"/>
    </row>
    <row r="13" spans="1:131" s="253" customFormat="1" ht="26.25" customHeight="1" x14ac:dyDescent="0.15">
      <c r="A13" s="259">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0"/>
      <c r="BA13" s="250"/>
      <c r="BB13" s="250"/>
      <c r="BC13" s="250"/>
      <c r="BD13" s="250"/>
      <c r="BE13" s="251"/>
      <c r="BF13" s="251"/>
      <c r="BG13" s="251"/>
      <c r="BH13" s="251"/>
      <c r="BI13" s="251"/>
      <c r="BJ13" s="251"/>
      <c r="BK13" s="251"/>
      <c r="BL13" s="251"/>
      <c r="BM13" s="251"/>
      <c r="BN13" s="251"/>
      <c r="BO13" s="251"/>
      <c r="BP13" s="251"/>
      <c r="BQ13" s="260">
        <v>7</v>
      </c>
      <c r="BR13" s="261"/>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2"/>
    </row>
    <row r="14" spans="1:131" s="253" customFormat="1" ht="26.25" customHeight="1" x14ac:dyDescent="0.15">
      <c r="A14" s="259">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0"/>
      <c r="BA14" s="250"/>
      <c r="BB14" s="250"/>
      <c r="BC14" s="250"/>
      <c r="BD14" s="250"/>
      <c r="BE14" s="251"/>
      <c r="BF14" s="251"/>
      <c r="BG14" s="251"/>
      <c r="BH14" s="251"/>
      <c r="BI14" s="251"/>
      <c r="BJ14" s="251"/>
      <c r="BK14" s="251"/>
      <c r="BL14" s="251"/>
      <c r="BM14" s="251"/>
      <c r="BN14" s="251"/>
      <c r="BO14" s="251"/>
      <c r="BP14" s="251"/>
      <c r="BQ14" s="260">
        <v>8</v>
      </c>
      <c r="BR14" s="261"/>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2"/>
    </row>
    <row r="15" spans="1:131" s="253" customFormat="1" ht="26.25" customHeight="1" x14ac:dyDescent="0.15">
      <c r="A15" s="259">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0"/>
      <c r="BA15" s="250"/>
      <c r="BB15" s="250"/>
      <c r="BC15" s="250"/>
      <c r="BD15" s="250"/>
      <c r="BE15" s="251"/>
      <c r="BF15" s="251"/>
      <c r="BG15" s="251"/>
      <c r="BH15" s="251"/>
      <c r="BI15" s="251"/>
      <c r="BJ15" s="251"/>
      <c r="BK15" s="251"/>
      <c r="BL15" s="251"/>
      <c r="BM15" s="251"/>
      <c r="BN15" s="251"/>
      <c r="BO15" s="251"/>
      <c r="BP15" s="251"/>
      <c r="BQ15" s="260">
        <v>9</v>
      </c>
      <c r="BR15" s="261"/>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2"/>
    </row>
    <row r="16" spans="1:131" s="253" customFormat="1" ht="26.25" customHeight="1" x14ac:dyDescent="0.15">
      <c r="A16" s="259">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0"/>
      <c r="BA16" s="250"/>
      <c r="BB16" s="250"/>
      <c r="BC16" s="250"/>
      <c r="BD16" s="250"/>
      <c r="BE16" s="251"/>
      <c r="BF16" s="251"/>
      <c r="BG16" s="251"/>
      <c r="BH16" s="251"/>
      <c r="BI16" s="251"/>
      <c r="BJ16" s="251"/>
      <c r="BK16" s="251"/>
      <c r="BL16" s="251"/>
      <c r="BM16" s="251"/>
      <c r="BN16" s="251"/>
      <c r="BO16" s="251"/>
      <c r="BP16" s="251"/>
      <c r="BQ16" s="260">
        <v>10</v>
      </c>
      <c r="BR16" s="261"/>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2"/>
    </row>
    <row r="17" spans="1:131" s="253" customFormat="1" ht="26.25" customHeight="1" x14ac:dyDescent="0.15">
      <c r="A17" s="259">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0"/>
      <c r="BA17" s="250"/>
      <c r="BB17" s="250"/>
      <c r="BC17" s="250"/>
      <c r="BD17" s="250"/>
      <c r="BE17" s="251"/>
      <c r="BF17" s="251"/>
      <c r="BG17" s="251"/>
      <c r="BH17" s="251"/>
      <c r="BI17" s="251"/>
      <c r="BJ17" s="251"/>
      <c r="BK17" s="251"/>
      <c r="BL17" s="251"/>
      <c r="BM17" s="251"/>
      <c r="BN17" s="251"/>
      <c r="BO17" s="251"/>
      <c r="BP17" s="251"/>
      <c r="BQ17" s="260">
        <v>11</v>
      </c>
      <c r="BR17" s="261"/>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2"/>
    </row>
    <row r="18" spans="1:131" s="253" customFormat="1" ht="26.25" customHeight="1" x14ac:dyDescent="0.15">
      <c r="A18" s="259">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0"/>
      <c r="BA18" s="250"/>
      <c r="BB18" s="250"/>
      <c r="BC18" s="250"/>
      <c r="BD18" s="250"/>
      <c r="BE18" s="251"/>
      <c r="BF18" s="251"/>
      <c r="BG18" s="251"/>
      <c r="BH18" s="251"/>
      <c r="BI18" s="251"/>
      <c r="BJ18" s="251"/>
      <c r="BK18" s="251"/>
      <c r="BL18" s="251"/>
      <c r="BM18" s="251"/>
      <c r="BN18" s="251"/>
      <c r="BO18" s="251"/>
      <c r="BP18" s="251"/>
      <c r="BQ18" s="260">
        <v>12</v>
      </c>
      <c r="BR18" s="261"/>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2"/>
    </row>
    <row r="19" spans="1:131" s="253" customFormat="1" ht="26.25" customHeight="1" x14ac:dyDescent="0.15">
      <c r="A19" s="259">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0"/>
      <c r="BA19" s="250"/>
      <c r="BB19" s="250"/>
      <c r="BC19" s="250"/>
      <c r="BD19" s="250"/>
      <c r="BE19" s="251"/>
      <c r="BF19" s="251"/>
      <c r="BG19" s="251"/>
      <c r="BH19" s="251"/>
      <c r="BI19" s="251"/>
      <c r="BJ19" s="251"/>
      <c r="BK19" s="251"/>
      <c r="BL19" s="251"/>
      <c r="BM19" s="251"/>
      <c r="BN19" s="251"/>
      <c r="BO19" s="251"/>
      <c r="BP19" s="251"/>
      <c r="BQ19" s="260">
        <v>13</v>
      </c>
      <c r="BR19" s="261"/>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2"/>
    </row>
    <row r="20" spans="1:131" s="253" customFormat="1" ht="26.25" customHeight="1" x14ac:dyDescent="0.15">
      <c r="A20" s="259">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0"/>
      <c r="BA20" s="250"/>
      <c r="BB20" s="250"/>
      <c r="BC20" s="250"/>
      <c r="BD20" s="250"/>
      <c r="BE20" s="251"/>
      <c r="BF20" s="251"/>
      <c r="BG20" s="251"/>
      <c r="BH20" s="251"/>
      <c r="BI20" s="251"/>
      <c r="BJ20" s="251"/>
      <c r="BK20" s="251"/>
      <c r="BL20" s="251"/>
      <c r="BM20" s="251"/>
      <c r="BN20" s="251"/>
      <c r="BO20" s="251"/>
      <c r="BP20" s="251"/>
      <c r="BQ20" s="260">
        <v>14</v>
      </c>
      <c r="BR20" s="261"/>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2"/>
    </row>
    <row r="21" spans="1:131" s="253" customFormat="1" ht="26.25" customHeight="1" thickBot="1" x14ac:dyDescent="0.2">
      <c r="A21" s="259">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0"/>
      <c r="BA21" s="250"/>
      <c r="BB21" s="250"/>
      <c r="BC21" s="250"/>
      <c r="BD21" s="250"/>
      <c r="BE21" s="251"/>
      <c r="BF21" s="251"/>
      <c r="BG21" s="251"/>
      <c r="BH21" s="251"/>
      <c r="BI21" s="251"/>
      <c r="BJ21" s="251"/>
      <c r="BK21" s="251"/>
      <c r="BL21" s="251"/>
      <c r="BM21" s="251"/>
      <c r="BN21" s="251"/>
      <c r="BO21" s="251"/>
      <c r="BP21" s="251"/>
      <c r="BQ21" s="260">
        <v>15</v>
      </c>
      <c r="BR21" s="261"/>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2"/>
    </row>
    <row r="22" spans="1:131" s="253" customFormat="1" ht="26.25" customHeight="1" x14ac:dyDescent="0.15">
      <c r="A22" s="259">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386</v>
      </c>
      <c r="BA22" s="887"/>
      <c r="BB22" s="887"/>
      <c r="BC22" s="887"/>
      <c r="BD22" s="888"/>
      <c r="BE22" s="251"/>
      <c r="BF22" s="251"/>
      <c r="BG22" s="251"/>
      <c r="BH22" s="251"/>
      <c r="BI22" s="251"/>
      <c r="BJ22" s="251"/>
      <c r="BK22" s="251"/>
      <c r="BL22" s="251"/>
      <c r="BM22" s="251"/>
      <c r="BN22" s="251"/>
      <c r="BO22" s="251"/>
      <c r="BP22" s="251"/>
      <c r="BQ22" s="260">
        <v>16</v>
      </c>
      <c r="BR22" s="261"/>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2"/>
    </row>
    <row r="23" spans="1:131" s="253" customFormat="1" ht="26.25" customHeight="1" thickBot="1" x14ac:dyDescent="0.2">
      <c r="A23" s="262" t="s">
        <v>387</v>
      </c>
      <c r="B23" s="871" t="s">
        <v>388</v>
      </c>
      <c r="C23" s="872"/>
      <c r="D23" s="872"/>
      <c r="E23" s="872"/>
      <c r="F23" s="872"/>
      <c r="G23" s="872"/>
      <c r="H23" s="872"/>
      <c r="I23" s="872"/>
      <c r="J23" s="872"/>
      <c r="K23" s="872"/>
      <c r="L23" s="872"/>
      <c r="M23" s="872"/>
      <c r="N23" s="872"/>
      <c r="O23" s="872"/>
      <c r="P23" s="873"/>
      <c r="Q23" s="874">
        <v>18781</v>
      </c>
      <c r="R23" s="875"/>
      <c r="S23" s="875"/>
      <c r="T23" s="875"/>
      <c r="U23" s="875"/>
      <c r="V23" s="875">
        <v>18441</v>
      </c>
      <c r="W23" s="875"/>
      <c r="X23" s="875"/>
      <c r="Y23" s="875"/>
      <c r="Z23" s="875"/>
      <c r="AA23" s="875">
        <v>340</v>
      </c>
      <c r="AB23" s="875"/>
      <c r="AC23" s="875"/>
      <c r="AD23" s="875"/>
      <c r="AE23" s="876"/>
      <c r="AF23" s="877">
        <v>111</v>
      </c>
      <c r="AG23" s="875"/>
      <c r="AH23" s="875"/>
      <c r="AI23" s="875"/>
      <c r="AJ23" s="878"/>
      <c r="AK23" s="879"/>
      <c r="AL23" s="880"/>
      <c r="AM23" s="880"/>
      <c r="AN23" s="880"/>
      <c r="AO23" s="880"/>
      <c r="AP23" s="875">
        <v>12026</v>
      </c>
      <c r="AQ23" s="875"/>
      <c r="AR23" s="875"/>
      <c r="AS23" s="875"/>
      <c r="AT23" s="875"/>
      <c r="AU23" s="881"/>
      <c r="AV23" s="881"/>
      <c r="AW23" s="881"/>
      <c r="AX23" s="881"/>
      <c r="AY23" s="882"/>
      <c r="AZ23" s="890" t="s">
        <v>241</v>
      </c>
      <c r="BA23" s="891"/>
      <c r="BB23" s="891"/>
      <c r="BC23" s="891"/>
      <c r="BD23" s="892"/>
      <c r="BE23" s="251"/>
      <c r="BF23" s="251"/>
      <c r="BG23" s="251"/>
      <c r="BH23" s="251"/>
      <c r="BI23" s="251"/>
      <c r="BJ23" s="251"/>
      <c r="BK23" s="251"/>
      <c r="BL23" s="251"/>
      <c r="BM23" s="251"/>
      <c r="BN23" s="251"/>
      <c r="BO23" s="251"/>
      <c r="BP23" s="251"/>
      <c r="BQ23" s="260">
        <v>17</v>
      </c>
      <c r="BR23" s="261"/>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2"/>
    </row>
    <row r="24" spans="1:131" s="253" customFormat="1" ht="26.25" customHeight="1" x14ac:dyDescent="0.15">
      <c r="A24" s="889" t="s">
        <v>389</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0"/>
      <c r="BA24" s="250"/>
      <c r="BB24" s="250"/>
      <c r="BC24" s="250"/>
      <c r="BD24" s="250"/>
      <c r="BE24" s="251"/>
      <c r="BF24" s="251"/>
      <c r="BG24" s="251"/>
      <c r="BH24" s="251"/>
      <c r="BI24" s="251"/>
      <c r="BJ24" s="251"/>
      <c r="BK24" s="251"/>
      <c r="BL24" s="251"/>
      <c r="BM24" s="251"/>
      <c r="BN24" s="251"/>
      <c r="BO24" s="251"/>
      <c r="BP24" s="251"/>
      <c r="BQ24" s="260">
        <v>18</v>
      </c>
      <c r="BR24" s="261"/>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2"/>
    </row>
    <row r="25" spans="1:131" s="245" customFormat="1" ht="26.25" customHeight="1" thickBot="1" x14ac:dyDescent="0.2">
      <c r="A25" s="830" t="s">
        <v>390</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0"/>
      <c r="BK25" s="250"/>
      <c r="BL25" s="250"/>
      <c r="BM25" s="250"/>
      <c r="BN25" s="250"/>
      <c r="BO25" s="263"/>
      <c r="BP25" s="263"/>
      <c r="BQ25" s="260">
        <v>19</v>
      </c>
      <c r="BR25" s="261"/>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4"/>
    </row>
    <row r="26" spans="1:131" s="245" customFormat="1" ht="26.25" customHeight="1" x14ac:dyDescent="0.15">
      <c r="A26" s="821" t="s">
        <v>367</v>
      </c>
      <c r="B26" s="822"/>
      <c r="C26" s="822"/>
      <c r="D26" s="822"/>
      <c r="E26" s="822"/>
      <c r="F26" s="822"/>
      <c r="G26" s="822"/>
      <c r="H26" s="822"/>
      <c r="I26" s="822"/>
      <c r="J26" s="822"/>
      <c r="K26" s="822"/>
      <c r="L26" s="822"/>
      <c r="M26" s="822"/>
      <c r="N26" s="822"/>
      <c r="O26" s="822"/>
      <c r="P26" s="823"/>
      <c r="Q26" s="798" t="s">
        <v>391</v>
      </c>
      <c r="R26" s="799"/>
      <c r="S26" s="799"/>
      <c r="T26" s="799"/>
      <c r="U26" s="800"/>
      <c r="V26" s="798" t="s">
        <v>392</v>
      </c>
      <c r="W26" s="799"/>
      <c r="X26" s="799"/>
      <c r="Y26" s="799"/>
      <c r="Z26" s="800"/>
      <c r="AA26" s="798" t="s">
        <v>393</v>
      </c>
      <c r="AB26" s="799"/>
      <c r="AC26" s="799"/>
      <c r="AD26" s="799"/>
      <c r="AE26" s="799"/>
      <c r="AF26" s="893" t="s">
        <v>394</v>
      </c>
      <c r="AG26" s="894"/>
      <c r="AH26" s="894"/>
      <c r="AI26" s="894"/>
      <c r="AJ26" s="895"/>
      <c r="AK26" s="799" t="s">
        <v>395</v>
      </c>
      <c r="AL26" s="799"/>
      <c r="AM26" s="799"/>
      <c r="AN26" s="799"/>
      <c r="AO26" s="800"/>
      <c r="AP26" s="798" t="s">
        <v>396</v>
      </c>
      <c r="AQ26" s="799"/>
      <c r="AR26" s="799"/>
      <c r="AS26" s="799"/>
      <c r="AT26" s="800"/>
      <c r="AU26" s="798" t="s">
        <v>397</v>
      </c>
      <c r="AV26" s="799"/>
      <c r="AW26" s="799"/>
      <c r="AX26" s="799"/>
      <c r="AY26" s="800"/>
      <c r="AZ26" s="798" t="s">
        <v>398</v>
      </c>
      <c r="BA26" s="799"/>
      <c r="BB26" s="799"/>
      <c r="BC26" s="799"/>
      <c r="BD26" s="800"/>
      <c r="BE26" s="798" t="s">
        <v>374</v>
      </c>
      <c r="BF26" s="799"/>
      <c r="BG26" s="799"/>
      <c r="BH26" s="799"/>
      <c r="BI26" s="810"/>
      <c r="BJ26" s="250"/>
      <c r="BK26" s="250"/>
      <c r="BL26" s="250"/>
      <c r="BM26" s="250"/>
      <c r="BN26" s="250"/>
      <c r="BO26" s="263"/>
      <c r="BP26" s="263"/>
      <c r="BQ26" s="260">
        <v>20</v>
      </c>
      <c r="BR26" s="261"/>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4"/>
    </row>
    <row r="27" spans="1:131" s="245"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0"/>
      <c r="BK27" s="250"/>
      <c r="BL27" s="250"/>
      <c r="BM27" s="250"/>
      <c r="BN27" s="250"/>
      <c r="BO27" s="263"/>
      <c r="BP27" s="263"/>
      <c r="BQ27" s="260">
        <v>21</v>
      </c>
      <c r="BR27" s="261"/>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4"/>
    </row>
    <row r="28" spans="1:131" s="245" customFormat="1" ht="26.25" customHeight="1" thickTop="1" x14ac:dyDescent="0.15">
      <c r="A28" s="264">
        <v>1</v>
      </c>
      <c r="B28" s="812" t="s">
        <v>399</v>
      </c>
      <c r="C28" s="813"/>
      <c r="D28" s="813"/>
      <c r="E28" s="813"/>
      <c r="F28" s="813"/>
      <c r="G28" s="813"/>
      <c r="H28" s="813"/>
      <c r="I28" s="813"/>
      <c r="J28" s="813"/>
      <c r="K28" s="813"/>
      <c r="L28" s="813"/>
      <c r="M28" s="813"/>
      <c r="N28" s="813"/>
      <c r="O28" s="813"/>
      <c r="P28" s="814"/>
      <c r="Q28" s="903">
        <v>5199</v>
      </c>
      <c r="R28" s="904"/>
      <c r="S28" s="904"/>
      <c r="T28" s="904"/>
      <c r="U28" s="904"/>
      <c r="V28" s="904">
        <v>5199</v>
      </c>
      <c r="W28" s="904"/>
      <c r="X28" s="904"/>
      <c r="Y28" s="904"/>
      <c r="Z28" s="904"/>
      <c r="AA28" s="904">
        <v>0</v>
      </c>
      <c r="AB28" s="904"/>
      <c r="AC28" s="904"/>
      <c r="AD28" s="904"/>
      <c r="AE28" s="905"/>
      <c r="AF28" s="906" t="s">
        <v>566</v>
      </c>
      <c r="AG28" s="904"/>
      <c r="AH28" s="904"/>
      <c r="AI28" s="904"/>
      <c r="AJ28" s="907"/>
      <c r="AK28" s="908">
        <v>500</v>
      </c>
      <c r="AL28" s="899"/>
      <c r="AM28" s="899"/>
      <c r="AN28" s="899"/>
      <c r="AO28" s="899"/>
      <c r="AP28" s="899">
        <v>0</v>
      </c>
      <c r="AQ28" s="899"/>
      <c r="AR28" s="899"/>
      <c r="AS28" s="899"/>
      <c r="AT28" s="899"/>
      <c r="AU28" s="899">
        <v>0</v>
      </c>
      <c r="AV28" s="899"/>
      <c r="AW28" s="899"/>
      <c r="AX28" s="899"/>
      <c r="AY28" s="899"/>
      <c r="AZ28" s="900" t="s">
        <v>604</v>
      </c>
      <c r="BA28" s="900"/>
      <c r="BB28" s="900"/>
      <c r="BC28" s="900"/>
      <c r="BD28" s="900"/>
      <c r="BE28" s="901"/>
      <c r="BF28" s="901"/>
      <c r="BG28" s="901"/>
      <c r="BH28" s="901"/>
      <c r="BI28" s="902"/>
      <c r="BJ28" s="250"/>
      <c r="BK28" s="250"/>
      <c r="BL28" s="250"/>
      <c r="BM28" s="250"/>
      <c r="BN28" s="250"/>
      <c r="BO28" s="263"/>
      <c r="BP28" s="263"/>
      <c r="BQ28" s="260">
        <v>22</v>
      </c>
      <c r="BR28" s="261"/>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4"/>
    </row>
    <row r="29" spans="1:131" s="245" customFormat="1" ht="26.25" customHeight="1" x14ac:dyDescent="0.15">
      <c r="A29" s="264">
        <v>2</v>
      </c>
      <c r="B29" s="836" t="s">
        <v>400</v>
      </c>
      <c r="C29" s="837"/>
      <c r="D29" s="837"/>
      <c r="E29" s="837"/>
      <c r="F29" s="837"/>
      <c r="G29" s="837"/>
      <c r="H29" s="837"/>
      <c r="I29" s="837"/>
      <c r="J29" s="837"/>
      <c r="K29" s="837"/>
      <c r="L29" s="837"/>
      <c r="M29" s="837"/>
      <c r="N29" s="837"/>
      <c r="O29" s="837"/>
      <c r="P29" s="838"/>
      <c r="Q29" s="839">
        <v>2999</v>
      </c>
      <c r="R29" s="840"/>
      <c r="S29" s="840"/>
      <c r="T29" s="840"/>
      <c r="U29" s="840"/>
      <c r="V29" s="840">
        <v>2890</v>
      </c>
      <c r="W29" s="840"/>
      <c r="X29" s="840"/>
      <c r="Y29" s="840"/>
      <c r="Z29" s="840"/>
      <c r="AA29" s="840">
        <v>109</v>
      </c>
      <c r="AB29" s="840"/>
      <c r="AC29" s="840"/>
      <c r="AD29" s="840"/>
      <c r="AE29" s="841"/>
      <c r="AF29" s="842">
        <v>109</v>
      </c>
      <c r="AG29" s="843"/>
      <c r="AH29" s="843"/>
      <c r="AI29" s="843"/>
      <c r="AJ29" s="844"/>
      <c r="AK29" s="911">
        <v>435</v>
      </c>
      <c r="AL29" s="912"/>
      <c r="AM29" s="912"/>
      <c r="AN29" s="912"/>
      <c r="AO29" s="912"/>
      <c r="AP29" s="912">
        <v>0</v>
      </c>
      <c r="AQ29" s="912"/>
      <c r="AR29" s="912"/>
      <c r="AS29" s="912"/>
      <c r="AT29" s="912"/>
      <c r="AU29" s="912">
        <v>0</v>
      </c>
      <c r="AV29" s="912"/>
      <c r="AW29" s="912"/>
      <c r="AX29" s="912"/>
      <c r="AY29" s="912"/>
      <c r="AZ29" s="913" t="s">
        <v>605</v>
      </c>
      <c r="BA29" s="913"/>
      <c r="BB29" s="913"/>
      <c r="BC29" s="913"/>
      <c r="BD29" s="913"/>
      <c r="BE29" s="909"/>
      <c r="BF29" s="909"/>
      <c r="BG29" s="909"/>
      <c r="BH29" s="909"/>
      <c r="BI29" s="910"/>
      <c r="BJ29" s="250"/>
      <c r="BK29" s="250"/>
      <c r="BL29" s="250"/>
      <c r="BM29" s="250"/>
      <c r="BN29" s="250"/>
      <c r="BO29" s="263"/>
      <c r="BP29" s="263"/>
      <c r="BQ29" s="260">
        <v>23</v>
      </c>
      <c r="BR29" s="261"/>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4"/>
    </row>
    <row r="30" spans="1:131" s="245" customFormat="1" ht="26.25" customHeight="1" x14ac:dyDescent="0.15">
      <c r="A30" s="264">
        <v>3</v>
      </c>
      <c r="B30" s="836" t="s">
        <v>401</v>
      </c>
      <c r="C30" s="837"/>
      <c r="D30" s="837"/>
      <c r="E30" s="837"/>
      <c r="F30" s="837"/>
      <c r="G30" s="837"/>
      <c r="H30" s="837"/>
      <c r="I30" s="837"/>
      <c r="J30" s="837"/>
      <c r="K30" s="837"/>
      <c r="L30" s="837"/>
      <c r="M30" s="837"/>
      <c r="N30" s="837"/>
      <c r="O30" s="837"/>
      <c r="P30" s="838"/>
      <c r="Q30" s="839">
        <v>67</v>
      </c>
      <c r="R30" s="840"/>
      <c r="S30" s="840"/>
      <c r="T30" s="840"/>
      <c r="U30" s="840"/>
      <c r="V30" s="840">
        <v>67</v>
      </c>
      <c r="W30" s="840"/>
      <c r="X30" s="840"/>
      <c r="Y30" s="840"/>
      <c r="Z30" s="840"/>
      <c r="AA30" s="840">
        <v>0</v>
      </c>
      <c r="AB30" s="840"/>
      <c r="AC30" s="840"/>
      <c r="AD30" s="840"/>
      <c r="AE30" s="841"/>
      <c r="AF30" s="842" t="s">
        <v>241</v>
      </c>
      <c r="AG30" s="843"/>
      <c r="AH30" s="843"/>
      <c r="AI30" s="843"/>
      <c r="AJ30" s="844"/>
      <c r="AK30" s="911" t="s">
        <v>566</v>
      </c>
      <c r="AL30" s="912"/>
      <c r="AM30" s="912"/>
      <c r="AN30" s="912"/>
      <c r="AO30" s="912"/>
      <c r="AP30" s="912" t="s">
        <v>599</v>
      </c>
      <c r="AQ30" s="912"/>
      <c r="AR30" s="912"/>
      <c r="AS30" s="912"/>
      <c r="AT30" s="912"/>
      <c r="AU30" s="912" t="s">
        <v>613</v>
      </c>
      <c r="AV30" s="912"/>
      <c r="AW30" s="912"/>
      <c r="AX30" s="912"/>
      <c r="AY30" s="912"/>
      <c r="AZ30" s="913" t="s">
        <v>606</v>
      </c>
      <c r="BA30" s="913"/>
      <c r="BB30" s="913"/>
      <c r="BC30" s="913"/>
      <c r="BD30" s="913"/>
      <c r="BE30" s="909"/>
      <c r="BF30" s="909"/>
      <c r="BG30" s="909"/>
      <c r="BH30" s="909"/>
      <c r="BI30" s="910"/>
      <c r="BJ30" s="250"/>
      <c r="BK30" s="250"/>
      <c r="BL30" s="250"/>
      <c r="BM30" s="250"/>
      <c r="BN30" s="250"/>
      <c r="BO30" s="263"/>
      <c r="BP30" s="263"/>
      <c r="BQ30" s="260">
        <v>24</v>
      </c>
      <c r="BR30" s="261"/>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4"/>
    </row>
    <row r="31" spans="1:131" s="245" customFormat="1" ht="26.25" customHeight="1" x14ac:dyDescent="0.15">
      <c r="A31" s="264">
        <v>4</v>
      </c>
      <c r="B31" s="836" t="s">
        <v>402</v>
      </c>
      <c r="C31" s="837"/>
      <c r="D31" s="837"/>
      <c r="E31" s="837"/>
      <c r="F31" s="837"/>
      <c r="G31" s="837"/>
      <c r="H31" s="837"/>
      <c r="I31" s="837"/>
      <c r="J31" s="837"/>
      <c r="K31" s="837"/>
      <c r="L31" s="837"/>
      <c r="M31" s="837"/>
      <c r="N31" s="837"/>
      <c r="O31" s="837"/>
      <c r="P31" s="838"/>
      <c r="Q31" s="839">
        <v>571</v>
      </c>
      <c r="R31" s="840"/>
      <c r="S31" s="840"/>
      <c r="T31" s="840"/>
      <c r="U31" s="840"/>
      <c r="V31" s="840">
        <v>551</v>
      </c>
      <c r="W31" s="840"/>
      <c r="X31" s="840"/>
      <c r="Y31" s="840"/>
      <c r="Z31" s="840"/>
      <c r="AA31" s="840">
        <v>20</v>
      </c>
      <c r="AB31" s="840"/>
      <c r="AC31" s="840"/>
      <c r="AD31" s="840"/>
      <c r="AE31" s="841"/>
      <c r="AF31" s="842">
        <v>20</v>
      </c>
      <c r="AG31" s="843"/>
      <c r="AH31" s="843"/>
      <c r="AI31" s="843"/>
      <c r="AJ31" s="844"/>
      <c r="AK31" s="911">
        <v>123</v>
      </c>
      <c r="AL31" s="912"/>
      <c r="AM31" s="912"/>
      <c r="AN31" s="912"/>
      <c r="AO31" s="912"/>
      <c r="AP31" s="912">
        <v>0</v>
      </c>
      <c r="AQ31" s="912"/>
      <c r="AR31" s="912"/>
      <c r="AS31" s="912"/>
      <c r="AT31" s="912"/>
      <c r="AU31" s="912">
        <v>0</v>
      </c>
      <c r="AV31" s="912"/>
      <c r="AW31" s="912"/>
      <c r="AX31" s="912"/>
      <c r="AY31" s="912"/>
      <c r="AZ31" s="913" t="s">
        <v>603</v>
      </c>
      <c r="BA31" s="913"/>
      <c r="BB31" s="913"/>
      <c r="BC31" s="913"/>
      <c r="BD31" s="913"/>
      <c r="BE31" s="909"/>
      <c r="BF31" s="909"/>
      <c r="BG31" s="909"/>
      <c r="BH31" s="909"/>
      <c r="BI31" s="910"/>
      <c r="BJ31" s="250"/>
      <c r="BK31" s="250"/>
      <c r="BL31" s="250"/>
      <c r="BM31" s="250"/>
      <c r="BN31" s="250"/>
      <c r="BO31" s="263"/>
      <c r="BP31" s="263"/>
      <c r="BQ31" s="260">
        <v>25</v>
      </c>
      <c r="BR31" s="261"/>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4"/>
    </row>
    <row r="32" spans="1:131" s="245" customFormat="1" ht="26.25" customHeight="1" x14ac:dyDescent="0.15">
      <c r="A32" s="264">
        <v>5</v>
      </c>
      <c r="B32" s="836" t="s">
        <v>403</v>
      </c>
      <c r="C32" s="837"/>
      <c r="D32" s="837"/>
      <c r="E32" s="837"/>
      <c r="F32" s="837"/>
      <c r="G32" s="837"/>
      <c r="H32" s="837"/>
      <c r="I32" s="837"/>
      <c r="J32" s="837"/>
      <c r="K32" s="837"/>
      <c r="L32" s="837"/>
      <c r="M32" s="837"/>
      <c r="N32" s="837"/>
      <c r="O32" s="837"/>
      <c r="P32" s="838"/>
      <c r="Q32" s="839">
        <v>17</v>
      </c>
      <c r="R32" s="840"/>
      <c r="S32" s="840"/>
      <c r="T32" s="840"/>
      <c r="U32" s="840"/>
      <c r="V32" s="840">
        <v>17</v>
      </c>
      <c r="W32" s="840"/>
      <c r="X32" s="840"/>
      <c r="Y32" s="840"/>
      <c r="Z32" s="840"/>
      <c r="AA32" s="840">
        <v>0</v>
      </c>
      <c r="AB32" s="840"/>
      <c r="AC32" s="840"/>
      <c r="AD32" s="840"/>
      <c r="AE32" s="841"/>
      <c r="AF32" s="842" t="s">
        <v>241</v>
      </c>
      <c r="AG32" s="843"/>
      <c r="AH32" s="843"/>
      <c r="AI32" s="843"/>
      <c r="AJ32" s="844"/>
      <c r="AK32" s="911" t="s">
        <v>567</v>
      </c>
      <c r="AL32" s="912"/>
      <c r="AM32" s="912"/>
      <c r="AN32" s="912"/>
      <c r="AO32" s="912"/>
      <c r="AP32" s="912" t="s">
        <v>566</v>
      </c>
      <c r="AQ32" s="912"/>
      <c r="AR32" s="912"/>
      <c r="AS32" s="912"/>
      <c r="AT32" s="912"/>
      <c r="AU32" s="912" t="s">
        <v>614</v>
      </c>
      <c r="AV32" s="912"/>
      <c r="AW32" s="912"/>
      <c r="AX32" s="912"/>
      <c r="AY32" s="912"/>
      <c r="AZ32" s="913" t="s">
        <v>607</v>
      </c>
      <c r="BA32" s="913"/>
      <c r="BB32" s="913"/>
      <c r="BC32" s="913"/>
      <c r="BD32" s="913"/>
      <c r="BE32" s="909"/>
      <c r="BF32" s="909"/>
      <c r="BG32" s="909"/>
      <c r="BH32" s="909"/>
      <c r="BI32" s="910"/>
      <c r="BJ32" s="250"/>
      <c r="BK32" s="250"/>
      <c r="BL32" s="250"/>
      <c r="BM32" s="250"/>
      <c r="BN32" s="250"/>
      <c r="BO32" s="263"/>
      <c r="BP32" s="263"/>
      <c r="BQ32" s="260">
        <v>26</v>
      </c>
      <c r="BR32" s="261"/>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4"/>
    </row>
    <row r="33" spans="1:131" s="245" customFormat="1" ht="26.25" customHeight="1" x14ac:dyDescent="0.15">
      <c r="A33" s="264">
        <v>6</v>
      </c>
      <c r="B33" s="836" t="s">
        <v>404</v>
      </c>
      <c r="C33" s="837"/>
      <c r="D33" s="837"/>
      <c r="E33" s="837"/>
      <c r="F33" s="837"/>
      <c r="G33" s="837"/>
      <c r="H33" s="837"/>
      <c r="I33" s="837"/>
      <c r="J33" s="837"/>
      <c r="K33" s="837"/>
      <c r="L33" s="837"/>
      <c r="M33" s="837"/>
      <c r="N33" s="837"/>
      <c r="O33" s="837"/>
      <c r="P33" s="838"/>
      <c r="Q33" s="839">
        <v>950</v>
      </c>
      <c r="R33" s="840"/>
      <c r="S33" s="840"/>
      <c r="T33" s="840"/>
      <c r="U33" s="840"/>
      <c r="V33" s="840">
        <v>838</v>
      </c>
      <c r="W33" s="840"/>
      <c r="X33" s="840"/>
      <c r="Y33" s="840"/>
      <c r="Z33" s="840"/>
      <c r="AA33" s="840">
        <v>112</v>
      </c>
      <c r="AB33" s="840"/>
      <c r="AC33" s="840"/>
      <c r="AD33" s="840"/>
      <c r="AE33" s="841"/>
      <c r="AF33" s="842">
        <v>806</v>
      </c>
      <c r="AG33" s="843"/>
      <c r="AH33" s="843"/>
      <c r="AI33" s="843"/>
      <c r="AJ33" s="844"/>
      <c r="AK33" s="911">
        <v>34</v>
      </c>
      <c r="AL33" s="912"/>
      <c r="AM33" s="912"/>
      <c r="AN33" s="912"/>
      <c r="AO33" s="912"/>
      <c r="AP33" s="912">
        <v>4518</v>
      </c>
      <c r="AQ33" s="912"/>
      <c r="AR33" s="912"/>
      <c r="AS33" s="912"/>
      <c r="AT33" s="912"/>
      <c r="AU33" s="912">
        <v>190</v>
      </c>
      <c r="AV33" s="912"/>
      <c r="AW33" s="912"/>
      <c r="AX33" s="912"/>
      <c r="AY33" s="912"/>
      <c r="AZ33" s="913" t="s">
        <v>605</v>
      </c>
      <c r="BA33" s="913"/>
      <c r="BB33" s="913"/>
      <c r="BC33" s="913"/>
      <c r="BD33" s="913"/>
      <c r="BE33" s="909" t="s">
        <v>405</v>
      </c>
      <c r="BF33" s="909"/>
      <c r="BG33" s="909"/>
      <c r="BH33" s="909"/>
      <c r="BI33" s="910"/>
      <c r="BJ33" s="250"/>
      <c r="BK33" s="250"/>
      <c r="BL33" s="250"/>
      <c r="BM33" s="250"/>
      <c r="BN33" s="250"/>
      <c r="BO33" s="263"/>
      <c r="BP33" s="263"/>
      <c r="BQ33" s="260">
        <v>27</v>
      </c>
      <c r="BR33" s="261"/>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4"/>
    </row>
    <row r="34" spans="1:131" s="245" customFormat="1" ht="26.25" customHeight="1" x14ac:dyDescent="0.15">
      <c r="A34" s="264">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0"/>
      <c r="BK34" s="250"/>
      <c r="BL34" s="250"/>
      <c r="BM34" s="250"/>
      <c r="BN34" s="250"/>
      <c r="BO34" s="263"/>
      <c r="BP34" s="263"/>
      <c r="BQ34" s="260">
        <v>28</v>
      </c>
      <c r="BR34" s="261"/>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4"/>
    </row>
    <row r="35" spans="1:131" s="245" customFormat="1" ht="26.25" customHeight="1" x14ac:dyDescent="0.15">
      <c r="A35" s="264">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0"/>
      <c r="BK35" s="250"/>
      <c r="BL35" s="250"/>
      <c r="BM35" s="250"/>
      <c r="BN35" s="250"/>
      <c r="BO35" s="263"/>
      <c r="BP35" s="263"/>
      <c r="BQ35" s="260">
        <v>29</v>
      </c>
      <c r="BR35" s="261"/>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4"/>
    </row>
    <row r="36" spans="1:131" s="245" customFormat="1" ht="26.25" customHeight="1" x14ac:dyDescent="0.15">
      <c r="A36" s="264">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0"/>
      <c r="BK36" s="250"/>
      <c r="BL36" s="250"/>
      <c r="BM36" s="250"/>
      <c r="BN36" s="250"/>
      <c r="BO36" s="263"/>
      <c r="BP36" s="263"/>
      <c r="BQ36" s="260">
        <v>30</v>
      </c>
      <c r="BR36" s="261"/>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4"/>
    </row>
    <row r="37" spans="1:131" s="245" customFormat="1" ht="26.25" customHeight="1" x14ac:dyDescent="0.15">
      <c r="A37" s="264">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0"/>
      <c r="BK37" s="250"/>
      <c r="BL37" s="250"/>
      <c r="BM37" s="250"/>
      <c r="BN37" s="250"/>
      <c r="BO37" s="263"/>
      <c r="BP37" s="263"/>
      <c r="BQ37" s="260">
        <v>31</v>
      </c>
      <c r="BR37" s="261"/>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4"/>
    </row>
    <row r="38" spans="1:131" s="245" customFormat="1" ht="26.25" customHeight="1" x14ac:dyDescent="0.15">
      <c r="A38" s="264">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0"/>
      <c r="BK38" s="250"/>
      <c r="BL38" s="250"/>
      <c r="BM38" s="250"/>
      <c r="BN38" s="250"/>
      <c r="BO38" s="263"/>
      <c r="BP38" s="263"/>
      <c r="BQ38" s="260">
        <v>32</v>
      </c>
      <c r="BR38" s="261"/>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4"/>
    </row>
    <row r="39" spans="1:131" s="245" customFormat="1" ht="26.25" customHeight="1" x14ac:dyDescent="0.15">
      <c r="A39" s="264">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0"/>
      <c r="BK39" s="250"/>
      <c r="BL39" s="250"/>
      <c r="BM39" s="250"/>
      <c r="BN39" s="250"/>
      <c r="BO39" s="263"/>
      <c r="BP39" s="263"/>
      <c r="BQ39" s="260">
        <v>33</v>
      </c>
      <c r="BR39" s="261"/>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4"/>
    </row>
    <row r="40" spans="1:131" s="245" customFormat="1" ht="26.25" customHeight="1" x14ac:dyDescent="0.15">
      <c r="A40" s="259">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0"/>
      <c r="BK40" s="250"/>
      <c r="BL40" s="250"/>
      <c r="BM40" s="250"/>
      <c r="BN40" s="250"/>
      <c r="BO40" s="263"/>
      <c r="BP40" s="263"/>
      <c r="BQ40" s="260">
        <v>34</v>
      </c>
      <c r="BR40" s="261"/>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4"/>
    </row>
    <row r="41" spans="1:131" s="245" customFormat="1" ht="26.25" customHeight="1" x14ac:dyDescent="0.15">
      <c r="A41" s="259">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0"/>
      <c r="BK41" s="250"/>
      <c r="BL41" s="250"/>
      <c r="BM41" s="250"/>
      <c r="BN41" s="250"/>
      <c r="BO41" s="263"/>
      <c r="BP41" s="263"/>
      <c r="BQ41" s="260">
        <v>35</v>
      </c>
      <c r="BR41" s="261"/>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4"/>
    </row>
    <row r="42" spans="1:131" s="245" customFormat="1" ht="26.25" customHeight="1" x14ac:dyDescent="0.15">
      <c r="A42" s="259">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0"/>
      <c r="BK42" s="250"/>
      <c r="BL42" s="250"/>
      <c r="BM42" s="250"/>
      <c r="BN42" s="250"/>
      <c r="BO42" s="263"/>
      <c r="BP42" s="263"/>
      <c r="BQ42" s="260">
        <v>36</v>
      </c>
      <c r="BR42" s="261"/>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4"/>
    </row>
    <row r="43" spans="1:131" s="245" customFormat="1" ht="26.25" customHeight="1" x14ac:dyDescent="0.15">
      <c r="A43" s="259">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0"/>
      <c r="BK43" s="250"/>
      <c r="BL43" s="250"/>
      <c r="BM43" s="250"/>
      <c r="BN43" s="250"/>
      <c r="BO43" s="263"/>
      <c r="BP43" s="263"/>
      <c r="BQ43" s="260">
        <v>37</v>
      </c>
      <c r="BR43" s="261"/>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4"/>
    </row>
    <row r="44" spans="1:131" s="245" customFormat="1" ht="26.25" customHeight="1" x14ac:dyDescent="0.15">
      <c r="A44" s="259">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0"/>
      <c r="BK44" s="250"/>
      <c r="BL44" s="250"/>
      <c r="BM44" s="250"/>
      <c r="BN44" s="250"/>
      <c r="BO44" s="263"/>
      <c r="BP44" s="263"/>
      <c r="BQ44" s="260">
        <v>38</v>
      </c>
      <c r="BR44" s="261"/>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4"/>
    </row>
    <row r="45" spans="1:131" s="245" customFormat="1" ht="26.25" customHeight="1" x14ac:dyDescent="0.15">
      <c r="A45" s="259">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0"/>
      <c r="BK45" s="250"/>
      <c r="BL45" s="250"/>
      <c r="BM45" s="250"/>
      <c r="BN45" s="250"/>
      <c r="BO45" s="263"/>
      <c r="BP45" s="263"/>
      <c r="BQ45" s="260">
        <v>39</v>
      </c>
      <c r="BR45" s="261"/>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4"/>
    </row>
    <row r="46" spans="1:131" s="245" customFormat="1" ht="26.25" customHeight="1" x14ac:dyDescent="0.15">
      <c r="A46" s="259">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0"/>
      <c r="BK46" s="250"/>
      <c r="BL46" s="250"/>
      <c r="BM46" s="250"/>
      <c r="BN46" s="250"/>
      <c r="BO46" s="263"/>
      <c r="BP46" s="263"/>
      <c r="BQ46" s="260">
        <v>40</v>
      </c>
      <c r="BR46" s="261"/>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4"/>
    </row>
    <row r="47" spans="1:131" s="245" customFormat="1" ht="26.25" customHeight="1" x14ac:dyDescent="0.15">
      <c r="A47" s="259">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0"/>
      <c r="BK47" s="250"/>
      <c r="BL47" s="250"/>
      <c r="BM47" s="250"/>
      <c r="BN47" s="250"/>
      <c r="BO47" s="263"/>
      <c r="BP47" s="263"/>
      <c r="BQ47" s="260">
        <v>41</v>
      </c>
      <c r="BR47" s="261"/>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4"/>
    </row>
    <row r="48" spans="1:131" s="245" customFormat="1" ht="26.25" customHeight="1" x14ac:dyDescent="0.15">
      <c r="A48" s="259">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0"/>
      <c r="BK48" s="250"/>
      <c r="BL48" s="250"/>
      <c r="BM48" s="250"/>
      <c r="BN48" s="250"/>
      <c r="BO48" s="263"/>
      <c r="BP48" s="263"/>
      <c r="BQ48" s="260">
        <v>42</v>
      </c>
      <c r="BR48" s="261"/>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4"/>
    </row>
    <row r="49" spans="1:131" s="245" customFormat="1" ht="26.25" customHeight="1" x14ac:dyDescent="0.15">
      <c r="A49" s="259">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0"/>
      <c r="BK49" s="250"/>
      <c r="BL49" s="250"/>
      <c r="BM49" s="250"/>
      <c r="BN49" s="250"/>
      <c r="BO49" s="263"/>
      <c r="BP49" s="263"/>
      <c r="BQ49" s="260">
        <v>43</v>
      </c>
      <c r="BR49" s="261"/>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4"/>
    </row>
    <row r="50" spans="1:131" s="245" customFormat="1" ht="26.25" customHeight="1" x14ac:dyDescent="0.15">
      <c r="A50" s="259">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0"/>
      <c r="BK50" s="250"/>
      <c r="BL50" s="250"/>
      <c r="BM50" s="250"/>
      <c r="BN50" s="250"/>
      <c r="BO50" s="263"/>
      <c r="BP50" s="263"/>
      <c r="BQ50" s="260">
        <v>44</v>
      </c>
      <c r="BR50" s="261"/>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4"/>
    </row>
    <row r="51" spans="1:131" s="245" customFormat="1" ht="26.25" customHeight="1" x14ac:dyDescent="0.15">
      <c r="A51" s="259">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0"/>
      <c r="BK51" s="250"/>
      <c r="BL51" s="250"/>
      <c r="BM51" s="250"/>
      <c r="BN51" s="250"/>
      <c r="BO51" s="263"/>
      <c r="BP51" s="263"/>
      <c r="BQ51" s="260">
        <v>45</v>
      </c>
      <c r="BR51" s="261"/>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4"/>
    </row>
    <row r="52" spans="1:131" s="245" customFormat="1" ht="26.25" customHeight="1" x14ac:dyDescent="0.15">
      <c r="A52" s="259">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0"/>
      <c r="BK52" s="250"/>
      <c r="BL52" s="250"/>
      <c r="BM52" s="250"/>
      <c r="BN52" s="250"/>
      <c r="BO52" s="263"/>
      <c r="BP52" s="263"/>
      <c r="BQ52" s="260">
        <v>46</v>
      </c>
      <c r="BR52" s="261"/>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4"/>
    </row>
    <row r="53" spans="1:131" s="245" customFormat="1" ht="26.25" customHeight="1" x14ac:dyDescent="0.15">
      <c r="A53" s="259">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0"/>
      <c r="BK53" s="250"/>
      <c r="BL53" s="250"/>
      <c r="BM53" s="250"/>
      <c r="BN53" s="250"/>
      <c r="BO53" s="263"/>
      <c r="BP53" s="263"/>
      <c r="BQ53" s="260">
        <v>47</v>
      </c>
      <c r="BR53" s="261"/>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4"/>
    </row>
    <row r="54" spans="1:131" s="245" customFormat="1" ht="26.25" customHeight="1" x14ac:dyDescent="0.15">
      <c r="A54" s="259">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0"/>
      <c r="BK54" s="250"/>
      <c r="BL54" s="250"/>
      <c r="BM54" s="250"/>
      <c r="BN54" s="250"/>
      <c r="BO54" s="263"/>
      <c r="BP54" s="263"/>
      <c r="BQ54" s="260">
        <v>48</v>
      </c>
      <c r="BR54" s="261"/>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4"/>
    </row>
    <row r="55" spans="1:131" s="245" customFormat="1" ht="26.25" customHeight="1" x14ac:dyDescent="0.15">
      <c r="A55" s="259">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0"/>
      <c r="BK55" s="250"/>
      <c r="BL55" s="250"/>
      <c r="BM55" s="250"/>
      <c r="BN55" s="250"/>
      <c r="BO55" s="263"/>
      <c r="BP55" s="263"/>
      <c r="BQ55" s="260">
        <v>49</v>
      </c>
      <c r="BR55" s="261"/>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4"/>
    </row>
    <row r="56" spans="1:131" s="245" customFormat="1" ht="26.25" customHeight="1" x14ac:dyDescent="0.15">
      <c r="A56" s="259">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0"/>
      <c r="BK56" s="250"/>
      <c r="BL56" s="250"/>
      <c r="BM56" s="250"/>
      <c r="BN56" s="250"/>
      <c r="BO56" s="263"/>
      <c r="BP56" s="263"/>
      <c r="BQ56" s="260">
        <v>50</v>
      </c>
      <c r="BR56" s="261"/>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4"/>
    </row>
    <row r="57" spans="1:131" s="245" customFormat="1" ht="26.25" customHeight="1" x14ac:dyDescent="0.15">
      <c r="A57" s="259">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0"/>
      <c r="BK57" s="250"/>
      <c r="BL57" s="250"/>
      <c r="BM57" s="250"/>
      <c r="BN57" s="250"/>
      <c r="BO57" s="263"/>
      <c r="BP57" s="263"/>
      <c r="BQ57" s="260">
        <v>51</v>
      </c>
      <c r="BR57" s="261"/>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4"/>
    </row>
    <row r="58" spans="1:131" s="245" customFormat="1" ht="26.25" customHeight="1" x14ac:dyDescent="0.15">
      <c r="A58" s="259">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0"/>
      <c r="BK58" s="250"/>
      <c r="BL58" s="250"/>
      <c r="BM58" s="250"/>
      <c r="BN58" s="250"/>
      <c r="BO58" s="263"/>
      <c r="BP58" s="263"/>
      <c r="BQ58" s="260">
        <v>52</v>
      </c>
      <c r="BR58" s="261"/>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4"/>
    </row>
    <row r="59" spans="1:131" s="245" customFormat="1" ht="26.25" customHeight="1" x14ac:dyDescent="0.15">
      <c r="A59" s="259">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0"/>
      <c r="BK59" s="250"/>
      <c r="BL59" s="250"/>
      <c r="BM59" s="250"/>
      <c r="BN59" s="250"/>
      <c r="BO59" s="263"/>
      <c r="BP59" s="263"/>
      <c r="BQ59" s="260">
        <v>53</v>
      </c>
      <c r="BR59" s="261"/>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4"/>
    </row>
    <row r="60" spans="1:131" s="245" customFormat="1" ht="26.25" customHeight="1" x14ac:dyDescent="0.15">
      <c r="A60" s="259">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0"/>
      <c r="BK60" s="250"/>
      <c r="BL60" s="250"/>
      <c r="BM60" s="250"/>
      <c r="BN60" s="250"/>
      <c r="BO60" s="263"/>
      <c r="BP60" s="263"/>
      <c r="BQ60" s="260">
        <v>54</v>
      </c>
      <c r="BR60" s="261"/>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4"/>
    </row>
    <row r="61" spans="1:131" s="245" customFormat="1" ht="26.25" customHeight="1" thickBot="1" x14ac:dyDescent="0.2">
      <c r="A61" s="259">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0"/>
      <c r="BK61" s="250"/>
      <c r="BL61" s="250"/>
      <c r="BM61" s="250"/>
      <c r="BN61" s="250"/>
      <c r="BO61" s="263"/>
      <c r="BP61" s="263"/>
      <c r="BQ61" s="260">
        <v>55</v>
      </c>
      <c r="BR61" s="261"/>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4"/>
    </row>
    <row r="62" spans="1:131" s="245" customFormat="1" ht="26.25" customHeight="1" x14ac:dyDescent="0.15">
      <c r="A62" s="259">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406</v>
      </c>
      <c r="BK62" s="887"/>
      <c r="BL62" s="887"/>
      <c r="BM62" s="887"/>
      <c r="BN62" s="888"/>
      <c r="BO62" s="263"/>
      <c r="BP62" s="263"/>
      <c r="BQ62" s="260">
        <v>56</v>
      </c>
      <c r="BR62" s="261"/>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4"/>
    </row>
    <row r="63" spans="1:131" s="245" customFormat="1" ht="26.25" customHeight="1" thickBot="1" x14ac:dyDescent="0.2">
      <c r="A63" s="262" t="s">
        <v>387</v>
      </c>
      <c r="B63" s="871" t="s">
        <v>407</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935</v>
      </c>
      <c r="AG63" s="923"/>
      <c r="AH63" s="923"/>
      <c r="AI63" s="923"/>
      <c r="AJ63" s="924"/>
      <c r="AK63" s="925"/>
      <c r="AL63" s="920"/>
      <c r="AM63" s="920"/>
      <c r="AN63" s="920"/>
      <c r="AO63" s="920"/>
      <c r="AP63" s="923">
        <v>4518</v>
      </c>
      <c r="AQ63" s="923"/>
      <c r="AR63" s="923"/>
      <c r="AS63" s="923"/>
      <c r="AT63" s="923"/>
      <c r="AU63" s="923">
        <v>190</v>
      </c>
      <c r="AV63" s="923"/>
      <c r="AW63" s="923"/>
      <c r="AX63" s="923"/>
      <c r="AY63" s="923"/>
      <c r="AZ63" s="927"/>
      <c r="BA63" s="927"/>
      <c r="BB63" s="927"/>
      <c r="BC63" s="927"/>
      <c r="BD63" s="927"/>
      <c r="BE63" s="928"/>
      <c r="BF63" s="928"/>
      <c r="BG63" s="928"/>
      <c r="BH63" s="928"/>
      <c r="BI63" s="929"/>
      <c r="BJ63" s="930" t="s">
        <v>241</v>
      </c>
      <c r="BK63" s="931"/>
      <c r="BL63" s="931"/>
      <c r="BM63" s="931"/>
      <c r="BN63" s="932"/>
      <c r="BO63" s="263"/>
      <c r="BP63" s="263"/>
      <c r="BQ63" s="260">
        <v>57</v>
      </c>
      <c r="BR63" s="261"/>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4"/>
    </row>
    <row r="65" spans="1:131" s="245" customFormat="1" ht="26.25" customHeight="1" thickBot="1" x14ac:dyDescent="0.2">
      <c r="A65" s="250" t="s">
        <v>408</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4"/>
    </row>
    <row r="66" spans="1:131" s="245" customFormat="1" ht="26.25" customHeight="1" x14ac:dyDescent="0.15">
      <c r="A66" s="821" t="s">
        <v>409</v>
      </c>
      <c r="B66" s="822"/>
      <c r="C66" s="822"/>
      <c r="D66" s="822"/>
      <c r="E66" s="822"/>
      <c r="F66" s="822"/>
      <c r="G66" s="822"/>
      <c r="H66" s="822"/>
      <c r="I66" s="822"/>
      <c r="J66" s="822"/>
      <c r="K66" s="822"/>
      <c r="L66" s="822"/>
      <c r="M66" s="822"/>
      <c r="N66" s="822"/>
      <c r="O66" s="822"/>
      <c r="P66" s="823"/>
      <c r="Q66" s="798" t="s">
        <v>391</v>
      </c>
      <c r="R66" s="799"/>
      <c r="S66" s="799"/>
      <c r="T66" s="799"/>
      <c r="U66" s="800"/>
      <c r="V66" s="798" t="s">
        <v>392</v>
      </c>
      <c r="W66" s="799"/>
      <c r="X66" s="799"/>
      <c r="Y66" s="799"/>
      <c r="Z66" s="800"/>
      <c r="AA66" s="798" t="s">
        <v>393</v>
      </c>
      <c r="AB66" s="799"/>
      <c r="AC66" s="799"/>
      <c r="AD66" s="799"/>
      <c r="AE66" s="800"/>
      <c r="AF66" s="933" t="s">
        <v>410</v>
      </c>
      <c r="AG66" s="894"/>
      <c r="AH66" s="894"/>
      <c r="AI66" s="894"/>
      <c r="AJ66" s="934"/>
      <c r="AK66" s="798" t="s">
        <v>411</v>
      </c>
      <c r="AL66" s="822"/>
      <c r="AM66" s="822"/>
      <c r="AN66" s="822"/>
      <c r="AO66" s="823"/>
      <c r="AP66" s="798" t="s">
        <v>412</v>
      </c>
      <c r="AQ66" s="799"/>
      <c r="AR66" s="799"/>
      <c r="AS66" s="799"/>
      <c r="AT66" s="800"/>
      <c r="AU66" s="798" t="s">
        <v>413</v>
      </c>
      <c r="AV66" s="799"/>
      <c r="AW66" s="799"/>
      <c r="AX66" s="799"/>
      <c r="AY66" s="800"/>
      <c r="AZ66" s="798" t="s">
        <v>374</v>
      </c>
      <c r="BA66" s="799"/>
      <c r="BB66" s="799"/>
      <c r="BC66" s="799"/>
      <c r="BD66" s="810"/>
      <c r="BE66" s="263"/>
      <c r="BF66" s="263"/>
      <c r="BG66" s="263"/>
      <c r="BH66" s="263"/>
      <c r="BI66" s="263"/>
      <c r="BJ66" s="263"/>
      <c r="BK66" s="263"/>
      <c r="BL66" s="263"/>
      <c r="BM66" s="263"/>
      <c r="BN66" s="263"/>
      <c r="BO66" s="263"/>
      <c r="BP66" s="263"/>
      <c r="BQ66" s="260">
        <v>60</v>
      </c>
      <c r="BR66" s="265"/>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4"/>
    </row>
    <row r="67" spans="1:131" s="245"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3"/>
      <c r="BF67" s="263"/>
      <c r="BG67" s="263"/>
      <c r="BH67" s="263"/>
      <c r="BI67" s="263"/>
      <c r="BJ67" s="263"/>
      <c r="BK67" s="263"/>
      <c r="BL67" s="263"/>
      <c r="BM67" s="263"/>
      <c r="BN67" s="263"/>
      <c r="BO67" s="263"/>
      <c r="BP67" s="263"/>
      <c r="BQ67" s="260">
        <v>61</v>
      </c>
      <c r="BR67" s="265"/>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4"/>
    </row>
    <row r="68" spans="1:131" s="245" customFormat="1" ht="26.25" customHeight="1" thickTop="1" x14ac:dyDescent="0.15">
      <c r="A68" s="256">
        <v>1</v>
      </c>
      <c r="B68" s="950" t="s">
        <v>568</v>
      </c>
      <c r="C68" s="951"/>
      <c r="D68" s="951"/>
      <c r="E68" s="951"/>
      <c r="F68" s="951"/>
      <c r="G68" s="951"/>
      <c r="H68" s="951"/>
      <c r="I68" s="951"/>
      <c r="J68" s="951"/>
      <c r="K68" s="951"/>
      <c r="L68" s="951"/>
      <c r="M68" s="951"/>
      <c r="N68" s="951"/>
      <c r="O68" s="951"/>
      <c r="P68" s="952"/>
      <c r="Q68" s="953">
        <v>102</v>
      </c>
      <c r="R68" s="947"/>
      <c r="S68" s="947"/>
      <c r="T68" s="947"/>
      <c r="U68" s="947"/>
      <c r="V68" s="947">
        <v>101</v>
      </c>
      <c r="W68" s="947"/>
      <c r="X68" s="947"/>
      <c r="Y68" s="947"/>
      <c r="Z68" s="947"/>
      <c r="AA68" s="947">
        <v>1</v>
      </c>
      <c r="AB68" s="947"/>
      <c r="AC68" s="947"/>
      <c r="AD68" s="947"/>
      <c r="AE68" s="947"/>
      <c r="AF68" s="947">
        <v>1</v>
      </c>
      <c r="AG68" s="947"/>
      <c r="AH68" s="947"/>
      <c r="AI68" s="947"/>
      <c r="AJ68" s="947"/>
      <c r="AK68" s="947" t="s">
        <v>581</v>
      </c>
      <c r="AL68" s="947"/>
      <c r="AM68" s="947"/>
      <c r="AN68" s="947"/>
      <c r="AO68" s="947"/>
      <c r="AP68" s="947" t="s">
        <v>566</v>
      </c>
      <c r="AQ68" s="947"/>
      <c r="AR68" s="947"/>
      <c r="AS68" s="947"/>
      <c r="AT68" s="947"/>
      <c r="AU68" s="947" t="s">
        <v>566</v>
      </c>
      <c r="AV68" s="947"/>
      <c r="AW68" s="947"/>
      <c r="AX68" s="947"/>
      <c r="AY68" s="947"/>
      <c r="AZ68" s="948"/>
      <c r="BA68" s="948"/>
      <c r="BB68" s="948"/>
      <c r="BC68" s="948"/>
      <c r="BD68" s="949"/>
      <c r="BE68" s="263"/>
      <c r="BF68" s="263"/>
      <c r="BG68" s="263"/>
      <c r="BH68" s="263"/>
      <c r="BI68" s="263"/>
      <c r="BJ68" s="263"/>
      <c r="BK68" s="263"/>
      <c r="BL68" s="263"/>
      <c r="BM68" s="263"/>
      <c r="BN68" s="263"/>
      <c r="BO68" s="263"/>
      <c r="BP68" s="263"/>
      <c r="BQ68" s="260">
        <v>62</v>
      </c>
      <c r="BR68" s="265"/>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4"/>
    </row>
    <row r="69" spans="1:131" s="245" customFormat="1" ht="26.25" customHeight="1" x14ac:dyDescent="0.15">
      <c r="A69" s="259">
        <v>2</v>
      </c>
      <c r="B69" s="954" t="s">
        <v>569</v>
      </c>
      <c r="C69" s="955"/>
      <c r="D69" s="955"/>
      <c r="E69" s="955"/>
      <c r="F69" s="955"/>
      <c r="G69" s="955"/>
      <c r="H69" s="955"/>
      <c r="I69" s="955"/>
      <c r="J69" s="955"/>
      <c r="K69" s="955"/>
      <c r="L69" s="955"/>
      <c r="M69" s="955"/>
      <c r="N69" s="955"/>
      <c r="O69" s="955"/>
      <c r="P69" s="956"/>
      <c r="Q69" s="957">
        <v>183</v>
      </c>
      <c r="R69" s="912"/>
      <c r="S69" s="912"/>
      <c r="T69" s="912"/>
      <c r="U69" s="912"/>
      <c r="V69" s="912">
        <v>170</v>
      </c>
      <c r="W69" s="912"/>
      <c r="X69" s="912"/>
      <c r="Y69" s="912"/>
      <c r="Z69" s="912"/>
      <c r="AA69" s="912">
        <v>13</v>
      </c>
      <c r="AB69" s="912"/>
      <c r="AC69" s="912"/>
      <c r="AD69" s="912"/>
      <c r="AE69" s="912"/>
      <c r="AF69" s="912">
        <v>13</v>
      </c>
      <c r="AG69" s="912"/>
      <c r="AH69" s="912"/>
      <c r="AI69" s="912"/>
      <c r="AJ69" s="912"/>
      <c r="AK69" s="912" t="s">
        <v>566</v>
      </c>
      <c r="AL69" s="912"/>
      <c r="AM69" s="912"/>
      <c r="AN69" s="912"/>
      <c r="AO69" s="912"/>
      <c r="AP69" s="912" t="s">
        <v>586</v>
      </c>
      <c r="AQ69" s="912"/>
      <c r="AR69" s="912"/>
      <c r="AS69" s="912"/>
      <c r="AT69" s="912"/>
      <c r="AU69" s="912" t="s">
        <v>590</v>
      </c>
      <c r="AV69" s="912"/>
      <c r="AW69" s="912"/>
      <c r="AX69" s="912"/>
      <c r="AY69" s="912"/>
      <c r="AZ69" s="958"/>
      <c r="BA69" s="958"/>
      <c r="BB69" s="958"/>
      <c r="BC69" s="958"/>
      <c r="BD69" s="959"/>
      <c r="BE69" s="263"/>
      <c r="BF69" s="263"/>
      <c r="BG69" s="263"/>
      <c r="BH69" s="263"/>
      <c r="BI69" s="263"/>
      <c r="BJ69" s="263"/>
      <c r="BK69" s="263"/>
      <c r="BL69" s="263"/>
      <c r="BM69" s="263"/>
      <c r="BN69" s="263"/>
      <c r="BO69" s="263"/>
      <c r="BP69" s="263"/>
      <c r="BQ69" s="260">
        <v>63</v>
      </c>
      <c r="BR69" s="265"/>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4"/>
    </row>
    <row r="70" spans="1:131" s="245" customFormat="1" ht="26.25" customHeight="1" x14ac:dyDescent="0.15">
      <c r="A70" s="259">
        <v>3</v>
      </c>
      <c r="B70" s="954" t="s">
        <v>570</v>
      </c>
      <c r="C70" s="955"/>
      <c r="D70" s="955"/>
      <c r="E70" s="955"/>
      <c r="F70" s="955"/>
      <c r="G70" s="955"/>
      <c r="H70" s="955"/>
      <c r="I70" s="955"/>
      <c r="J70" s="955"/>
      <c r="K70" s="955"/>
      <c r="L70" s="955"/>
      <c r="M70" s="955"/>
      <c r="N70" s="955"/>
      <c r="O70" s="955"/>
      <c r="P70" s="956"/>
      <c r="Q70" s="957">
        <v>41</v>
      </c>
      <c r="R70" s="912"/>
      <c r="S70" s="912"/>
      <c r="T70" s="912"/>
      <c r="U70" s="912"/>
      <c r="V70" s="912">
        <v>38</v>
      </c>
      <c r="W70" s="912"/>
      <c r="X70" s="912"/>
      <c r="Y70" s="912"/>
      <c r="Z70" s="912"/>
      <c r="AA70" s="912">
        <v>2</v>
      </c>
      <c r="AB70" s="912"/>
      <c r="AC70" s="912"/>
      <c r="AD70" s="912"/>
      <c r="AE70" s="912"/>
      <c r="AF70" s="912">
        <v>2</v>
      </c>
      <c r="AG70" s="912"/>
      <c r="AH70" s="912"/>
      <c r="AI70" s="912"/>
      <c r="AJ70" s="912"/>
      <c r="AK70" s="912" t="s">
        <v>584</v>
      </c>
      <c r="AL70" s="912"/>
      <c r="AM70" s="912"/>
      <c r="AN70" s="912"/>
      <c r="AO70" s="912"/>
      <c r="AP70" s="912">
        <v>23</v>
      </c>
      <c r="AQ70" s="912"/>
      <c r="AR70" s="912"/>
      <c r="AS70" s="912"/>
      <c r="AT70" s="912"/>
      <c r="AU70" s="912">
        <v>5</v>
      </c>
      <c r="AV70" s="912"/>
      <c r="AW70" s="912"/>
      <c r="AX70" s="912"/>
      <c r="AY70" s="912"/>
      <c r="AZ70" s="958"/>
      <c r="BA70" s="958"/>
      <c r="BB70" s="958"/>
      <c r="BC70" s="958"/>
      <c r="BD70" s="959"/>
      <c r="BE70" s="263"/>
      <c r="BF70" s="263"/>
      <c r="BG70" s="263"/>
      <c r="BH70" s="263"/>
      <c r="BI70" s="263"/>
      <c r="BJ70" s="263"/>
      <c r="BK70" s="263"/>
      <c r="BL70" s="263"/>
      <c r="BM70" s="263"/>
      <c r="BN70" s="263"/>
      <c r="BO70" s="263"/>
      <c r="BP70" s="263"/>
      <c r="BQ70" s="260">
        <v>64</v>
      </c>
      <c r="BR70" s="265"/>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4"/>
    </row>
    <row r="71" spans="1:131" s="245" customFormat="1" ht="26.25" customHeight="1" x14ac:dyDescent="0.15">
      <c r="A71" s="259">
        <v>4</v>
      </c>
      <c r="B71" s="954" t="s">
        <v>571</v>
      </c>
      <c r="C71" s="955"/>
      <c r="D71" s="955"/>
      <c r="E71" s="955"/>
      <c r="F71" s="955"/>
      <c r="G71" s="955"/>
      <c r="H71" s="955"/>
      <c r="I71" s="955"/>
      <c r="J71" s="955"/>
      <c r="K71" s="955"/>
      <c r="L71" s="955"/>
      <c r="M71" s="955"/>
      <c r="N71" s="955"/>
      <c r="O71" s="955"/>
      <c r="P71" s="956"/>
      <c r="Q71" s="957">
        <v>1</v>
      </c>
      <c r="R71" s="912"/>
      <c r="S71" s="912"/>
      <c r="T71" s="912"/>
      <c r="U71" s="912"/>
      <c r="V71" s="912">
        <v>1</v>
      </c>
      <c r="W71" s="912"/>
      <c r="X71" s="912"/>
      <c r="Y71" s="912"/>
      <c r="Z71" s="912"/>
      <c r="AA71" s="912">
        <v>1</v>
      </c>
      <c r="AB71" s="912"/>
      <c r="AC71" s="912"/>
      <c r="AD71" s="912"/>
      <c r="AE71" s="912"/>
      <c r="AF71" s="912">
        <v>1</v>
      </c>
      <c r="AG71" s="912"/>
      <c r="AH71" s="912"/>
      <c r="AI71" s="912"/>
      <c r="AJ71" s="912"/>
      <c r="AK71" s="912" t="s">
        <v>566</v>
      </c>
      <c r="AL71" s="912"/>
      <c r="AM71" s="912"/>
      <c r="AN71" s="912"/>
      <c r="AO71" s="912"/>
      <c r="AP71" s="912" t="s">
        <v>566</v>
      </c>
      <c r="AQ71" s="912"/>
      <c r="AR71" s="912"/>
      <c r="AS71" s="912"/>
      <c r="AT71" s="912"/>
      <c r="AU71" s="912" t="s">
        <v>590</v>
      </c>
      <c r="AV71" s="912"/>
      <c r="AW71" s="912"/>
      <c r="AX71" s="912"/>
      <c r="AY71" s="912"/>
      <c r="AZ71" s="958"/>
      <c r="BA71" s="958"/>
      <c r="BB71" s="958"/>
      <c r="BC71" s="958"/>
      <c r="BD71" s="959"/>
      <c r="BE71" s="263"/>
      <c r="BF71" s="263"/>
      <c r="BG71" s="263"/>
      <c r="BH71" s="263"/>
      <c r="BI71" s="263"/>
      <c r="BJ71" s="263"/>
      <c r="BK71" s="263"/>
      <c r="BL71" s="263"/>
      <c r="BM71" s="263"/>
      <c r="BN71" s="263"/>
      <c r="BO71" s="263"/>
      <c r="BP71" s="263"/>
      <c r="BQ71" s="260">
        <v>65</v>
      </c>
      <c r="BR71" s="265"/>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4"/>
    </row>
    <row r="72" spans="1:131" s="245" customFormat="1" ht="26.25" customHeight="1" x14ac:dyDescent="0.15">
      <c r="A72" s="259">
        <v>5</v>
      </c>
      <c r="B72" s="954" t="s">
        <v>572</v>
      </c>
      <c r="C72" s="955"/>
      <c r="D72" s="955"/>
      <c r="E72" s="955"/>
      <c r="F72" s="955"/>
      <c r="G72" s="955"/>
      <c r="H72" s="955"/>
      <c r="I72" s="955"/>
      <c r="J72" s="955"/>
      <c r="K72" s="955"/>
      <c r="L72" s="955"/>
      <c r="M72" s="955"/>
      <c r="N72" s="955"/>
      <c r="O72" s="955"/>
      <c r="P72" s="956"/>
      <c r="Q72" s="957">
        <v>2736</v>
      </c>
      <c r="R72" s="912"/>
      <c r="S72" s="912"/>
      <c r="T72" s="912"/>
      <c r="U72" s="912"/>
      <c r="V72" s="912">
        <v>2711</v>
      </c>
      <c r="W72" s="912"/>
      <c r="X72" s="912"/>
      <c r="Y72" s="912"/>
      <c r="Z72" s="912"/>
      <c r="AA72" s="912">
        <v>25</v>
      </c>
      <c r="AB72" s="912"/>
      <c r="AC72" s="912"/>
      <c r="AD72" s="912"/>
      <c r="AE72" s="912"/>
      <c r="AF72" s="912">
        <v>25</v>
      </c>
      <c r="AG72" s="912"/>
      <c r="AH72" s="912"/>
      <c r="AI72" s="912"/>
      <c r="AJ72" s="912"/>
      <c r="AK72" s="912">
        <v>100</v>
      </c>
      <c r="AL72" s="912"/>
      <c r="AM72" s="912"/>
      <c r="AN72" s="912"/>
      <c r="AO72" s="912"/>
      <c r="AP72" s="912">
        <v>1080</v>
      </c>
      <c r="AQ72" s="912"/>
      <c r="AR72" s="912"/>
      <c r="AS72" s="912"/>
      <c r="AT72" s="912"/>
      <c r="AU72" s="912">
        <v>293</v>
      </c>
      <c r="AV72" s="912"/>
      <c r="AW72" s="912"/>
      <c r="AX72" s="912"/>
      <c r="AY72" s="912"/>
      <c r="AZ72" s="958"/>
      <c r="BA72" s="958"/>
      <c r="BB72" s="958"/>
      <c r="BC72" s="958"/>
      <c r="BD72" s="959"/>
      <c r="BE72" s="263"/>
      <c r="BF72" s="263"/>
      <c r="BG72" s="263"/>
      <c r="BH72" s="263"/>
      <c r="BI72" s="263"/>
      <c r="BJ72" s="263"/>
      <c r="BK72" s="263"/>
      <c r="BL72" s="263"/>
      <c r="BM72" s="263"/>
      <c r="BN72" s="263"/>
      <c r="BO72" s="263"/>
      <c r="BP72" s="263"/>
      <c r="BQ72" s="260">
        <v>66</v>
      </c>
      <c r="BR72" s="265"/>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4"/>
    </row>
    <row r="73" spans="1:131" s="245" customFormat="1" ht="26.25" customHeight="1" x14ac:dyDescent="0.15">
      <c r="A73" s="259">
        <v>6</v>
      </c>
      <c r="B73" s="954" t="s">
        <v>573</v>
      </c>
      <c r="C73" s="955"/>
      <c r="D73" s="955"/>
      <c r="E73" s="955"/>
      <c r="F73" s="955"/>
      <c r="G73" s="955"/>
      <c r="H73" s="955"/>
      <c r="I73" s="955"/>
      <c r="J73" s="955"/>
      <c r="K73" s="955"/>
      <c r="L73" s="955"/>
      <c r="M73" s="955"/>
      <c r="N73" s="955"/>
      <c r="O73" s="955"/>
      <c r="P73" s="956"/>
      <c r="Q73" s="957">
        <v>291</v>
      </c>
      <c r="R73" s="912"/>
      <c r="S73" s="912"/>
      <c r="T73" s="912"/>
      <c r="U73" s="912"/>
      <c r="V73" s="912">
        <v>277</v>
      </c>
      <c r="W73" s="912"/>
      <c r="X73" s="912"/>
      <c r="Y73" s="912"/>
      <c r="Z73" s="912"/>
      <c r="AA73" s="912">
        <v>13</v>
      </c>
      <c r="AB73" s="912"/>
      <c r="AC73" s="912"/>
      <c r="AD73" s="912"/>
      <c r="AE73" s="912"/>
      <c r="AF73" s="912">
        <v>13</v>
      </c>
      <c r="AG73" s="912"/>
      <c r="AH73" s="912"/>
      <c r="AI73" s="912"/>
      <c r="AJ73" s="912"/>
      <c r="AK73" s="912">
        <v>90</v>
      </c>
      <c r="AL73" s="912"/>
      <c r="AM73" s="912"/>
      <c r="AN73" s="912"/>
      <c r="AO73" s="912"/>
      <c r="AP73" s="912" t="s">
        <v>566</v>
      </c>
      <c r="AQ73" s="912"/>
      <c r="AR73" s="912"/>
      <c r="AS73" s="912"/>
      <c r="AT73" s="912"/>
      <c r="AU73" s="912" t="s">
        <v>566</v>
      </c>
      <c r="AV73" s="912"/>
      <c r="AW73" s="912"/>
      <c r="AX73" s="912"/>
      <c r="AY73" s="912"/>
      <c r="AZ73" s="958"/>
      <c r="BA73" s="958"/>
      <c r="BB73" s="958"/>
      <c r="BC73" s="958"/>
      <c r="BD73" s="959"/>
      <c r="BE73" s="263"/>
      <c r="BF73" s="263"/>
      <c r="BG73" s="263"/>
      <c r="BH73" s="263"/>
      <c r="BI73" s="263"/>
      <c r="BJ73" s="263"/>
      <c r="BK73" s="263"/>
      <c r="BL73" s="263"/>
      <c r="BM73" s="263"/>
      <c r="BN73" s="263"/>
      <c r="BO73" s="263"/>
      <c r="BP73" s="263"/>
      <c r="BQ73" s="260">
        <v>67</v>
      </c>
      <c r="BR73" s="265"/>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4"/>
    </row>
    <row r="74" spans="1:131" s="245" customFormat="1" ht="26.25" customHeight="1" x14ac:dyDescent="0.15">
      <c r="A74" s="259">
        <v>7</v>
      </c>
      <c r="B74" s="954" t="s">
        <v>574</v>
      </c>
      <c r="C74" s="955"/>
      <c r="D74" s="955"/>
      <c r="E74" s="955"/>
      <c r="F74" s="955"/>
      <c r="G74" s="955"/>
      <c r="H74" s="955"/>
      <c r="I74" s="955"/>
      <c r="J74" s="955"/>
      <c r="K74" s="955"/>
      <c r="L74" s="955"/>
      <c r="M74" s="955"/>
      <c r="N74" s="955"/>
      <c r="O74" s="955"/>
      <c r="P74" s="956"/>
      <c r="Q74" s="957">
        <v>66</v>
      </c>
      <c r="R74" s="912"/>
      <c r="S74" s="912"/>
      <c r="T74" s="912"/>
      <c r="U74" s="912"/>
      <c r="V74" s="912">
        <v>66</v>
      </c>
      <c r="W74" s="912"/>
      <c r="X74" s="912"/>
      <c r="Y74" s="912"/>
      <c r="Z74" s="912"/>
      <c r="AA74" s="912" t="s">
        <v>581</v>
      </c>
      <c r="AB74" s="912"/>
      <c r="AC74" s="912"/>
      <c r="AD74" s="912"/>
      <c r="AE74" s="912"/>
      <c r="AF74" s="912" t="s">
        <v>582</v>
      </c>
      <c r="AG74" s="912"/>
      <c r="AH74" s="912"/>
      <c r="AI74" s="912"/>
      <c r="AJ74" s="912"/>
      <c r="AK74" s="912" t="s">
        <v>566</v>
      </c>
      <c r="AL74" s="912"/>
      <c r="AM74" s="912"/>
      <c r="AN74" s="912"/>
      <c r="AO74" s="912"/>
      <c r="AP74" s="912" t="s">
        <v>587</v>
      </c>
      <c r="AQ74" s="912"/>
      <c r="AR74" s="912"/>
      <c r="AS74" s="912"/>
      <c r="AT74" s="912"/>
      <c r="AU74" s="912" t="s">
        <v>581</v>
      </c>
      <c r="AV74" s="912"/>
      <c r="AW74" s="912"/>
      <c r="AX74" s="912"/>
      <c r="AY74" s="912"/>
      <c r="AZ74" s="958"/>
      <c r="BA74" s="958"/>
      <c r="BB74" s="958"/>
      <c r="BC74" s="958"/>
      <c r="BD74" s="959"/>
      <c r="BE74" s="263"/>
      <c r="BF74" s="263"/>
      <c r="BG74" s="263"/>
      <c r="BH74" s="263"/>
      <c r="BI74" s="263"/>
      <c r="BJ74" s="263"/>
      <c r="BK74" s="263"/>
      <c r="BL74" s="263"/>
      <c r="BM74" s="263"/>
      <c r="BN74" s="263"/>
      <c r="BO74" s="263"/>
      <c r="BP74" s="263"/>
      <c r="BQ74" s="260">
        <v>68</v>
      </c>
      <c r="BR74" s="265"/>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4"/>
    </row>
    <row r="75" spans="1:131" s="245" customFormat="1" ht="26.25" customHeight="1" x14ac:dyDescent="0.15">
      <c r="A75" s="259">
        <v>8</v>
      </c>
      <c r="B75" s="954" t="s">
        <v>575</v>
      </c>
      <c r="C75" s="955"/>
      <c r="D75" s="955"/>
      <c r="E75" s="955"/>
      <c r="F75" s="955"/>
      <c r="G75" s="955"/>
      <c r="H75" s="955"/>
      <c r="I75" s="955"/>
      <c r="J75" s="955"/>
      <c r="K75" s="955"/>
      <c r="L75" s="955"/>
      <c r="M75" s="955"/>
      <c r="N75" s="955"/>
      <c r="O75" s="955"/>
      <c r="P75" s="956"/>
      <c r="Q75" s="960">
        <v>199</v>
      </c>
      <c r="R75" s="961"/>
      <c r="S75" s="961"/>
      <c r="T75" s="961"/>
      <c r="U75" s="911"/>
      <c r="V75" s="962">
        <v>176</v>
      </c>
      <c r="W75" s="961"/>
      <c r="X75" s="961"/>
      <c r="Y75" s="961"/>
      <c r="Z75" s="911"/>
      <c r="AA75" s="962">
        <v>22</v>
      </c>
      <c r="AB75" s="961"/>
      <c r="AC75" s="961"/>
      <c r="AD75" s="961"/>
      <c r="AE75" s="911"/>
      <c r="AF75" s="962">
        <v>22</v>
      </c>
      <c r="AG75" s="961"/>
      <c r="AH75" s="961"/>
      <c r="AI75" s="961"/>
      <c r="AJ75" s="911"/>
      <c r="AK75" s="962">
        <v>49</v>
      </c>
      <c r="AL75" s="961"/>
      <c r="AM75" s="961"/>
      <c r="AN75" s="961"/>
      <c r="AO75" s="911"/>
      <c r="AP75" s="962" t="s">
        <v>566</v>
      </c>
      <c r="AQ75" s="961"/>
      <c r="AR75" s="961"/>
      <c r="AS75" s="961"/>
      <c r="AT75" s="911"/>
      <c r="AU75" s="962" t="s">
        <v>591</v>
      </c>
      <c r="AV75" s="961"/>
      <c r="AW75" s="961"/>
      <c r="AX75" s="961"/>
      <c r="AY75" s="911"/>
      <c r="AZ75" s="958"/>
      <c r="BA75" s="958"/>
      <c r="BB75" s="958"/>
      <c r="BC75" s="958"/>
      <c r="BD75" s="959"/>
      <c r="BE75" s="263"/>
      <c r="BF75" s="263"/>
      <c r="BG75" s="263"/>
      <c r="BH75" s="263"/>
      <c r="BI75" s="263"/>
      <c r="BJ75" s="263"/>
      <c r="BK75" s="263"/>
      <c r="BL75" s="263"/>
      <c r="BM75" s="263"/>
      <c r="BN75" s="263"/>
      <c r="BO75" s="263"/>
      <c r="BP75" s="263"/>
      <c r="BQ75" s="260">
        <v>69</v>
      </c>
      <c r="BR75" s="265"/>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4"/>
    </row>
    <row r="76" spans="1:131" s="245" customFormat="1" ht="26.25" customHeight="1" x14ac:dyDescent="0.15">
      <c r="A76" s="259">
        <v>9</v>
      </c>
      <c r="B76" s="954" t="s">
        <v>576</v>
      </c>
      <c r="C76" s="955"/>
      <c r="D76" s="955"/>
      <c r="E76" s="955"/>
      <c r="F76" s="955"/>
      <c r="G76" s="955"/>
      <c r="H76" s="955"/>
      <c r="I76" s="955"/>
      <c r="J76" s="955"/>
      <c r="K76" s="955"/>
      <c r="L76" s="955"/>
      <c r="M76" s="955"/>
      <c r="N76" s="955"/>
      <c r="O76" s="955"/>
      <c r="P76" s="956"/>
      <c r="Q76" s="960">
        <v>28</v>
      </c>
      <c r="R76" s="961"/>
      <c r="S76" s="961"/>
      <c r="T76" s="961"/>
      <c r="U76" s="911"/>
      <c r="V76" s="962">
        <v>28</v>
      </c>
      <c r="W76" s="961"/>
      <c r="X76" s="961"/>
      <c r="Y76" s="961"/>
      <c r="Z76" s="911"/>
      <c r="AA76" s="962" t="s">
        <v>566</v>
      </c>
      <c r="AB76" s="961"/>
      <c r="AC76" s="961"/>
      <c r="AD76" s="961"/>
      <c r="AE76" s="911"/>
      <c r="AF76" s="962" t="s">
        <v>583</v>
      </c>
      <c r="AG76" s="961"/>
      <c r="AH76" s="961"/>
      <c r="AI76" s="961"/>
      <c r="AJ76" s="911"/>
      <c r="AK76" s="962">
        <v>26</v>
      </c>
      <c r="AL76" s="961"/>
      <c r="AM76" s="961"/>
      <c r="AN76" s="961"/>
      <c r="AO76" s="911"/>
      <c r="AP76" s="962" t="s">
        <v>588</v>
      </c>
      <c r="AQ76" s="961"/>
      <c r="AR76" s="961"/>
      <c r="AS76" s="961"/>
      <c r="AT76" s="911"/>
      <c r="AU76" s="962" t="s">
        <v>592</v>
      </c>
      <c r="AV76" s="961"/>
      <c r="AW76" s="961"/>
      <c r="AX76" s="961"/>
      <c r="AY76" s="911"/>
      <c r="AZ76" s="958"/>
      <c r="BA76" s="958"/>
      <c r="BB76" s="958"/>
      <c r="BC76" s="958"/>
      <c r="BD76" s="959"/>
      <c r="BE76" s="263"/>
      <c r="BF76" s="263"/>
      <c r="BG76" s="263"/>
      <c r="BH76" s="263"/>
      <c r="BI76" s="263"/>
      <c r="BJ76" s="263"/>
      <c r="BK76" s="263"/>
      <c r="BL76" s="263"/>
      <c r="BM76" s="263"/>
      <c r="BN76" s="263"/>
      <c r="BO76" s="263"/>
      <c r="BP76" s="263"/>
      <c r="BQ76" s="260">
        <v>70</v>
      </c>
      <c r="BR76" s="265"/>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4"/>
    </row>
    <row r="77" spans="1:131" s="245" customFormat="1" ht="26.25" customHeight="1" x14ac:dyDescent="0.15">
      <c r="A77" s="259">
        <v>10</v>
      </c>
      <c r="B77" s="954" t="s">
        <v>577</v>
      </c>
      <c r="C77" s="955"/>
      <c r="D77" s="955"/>
      <c r="E77" s="955"/>
      <c r="F77" s="955"/>
      <c r="G77" s="955"/>
      <c r="H77" s="955"/>
      <c r="I77" s="955"/>
      <c r="J77" s="955"/>
      <c r="K77" s="955"/>
      <c r="L77" s="955"/>
      <c r="M77" s="955"/>
      <c r="N77" s="955"/>
      <c r="O77" s="955"/>
      <c r="P77" s="956"/>
      <c r="Q77" s="960">
        <v>3688</v>
      </c>
      <c r="R77" s="961"/>
      <c r="S77" s="961"/>
      <c r="T77" s="961"/>
      <c r="U77" s="911"/>
      <c r="V77" s="962">
        <v>3688</v>
      </c>
      <c r="W77" s="961"/>
      <c r="X77" s="961"/>
      <c r="Y77" s="961"/>
      <c r="Z77" s="911"/>
      <c r="AA77" s="962" t="s">
        <v>566</v>
      </c>
      <c r="AB77" s="961"/>
      <c r="AC77" s="961"/>
      <c r="AD77" s="961"/>
      <c r="AE77" s="911"/>
      <c r="AF77" s="962" t="s">
        <v>583</v>
      </c>
      <c r="AG77" s="961"/>
      <c r="AH77" s="961"/>
      <c r="AI77" s="961"/>
      <c r="AJ77" s="911"/>
      <c r="AK77" s="962" t="s">
        <v>585</v>
      </c>
      <c r="AL77" s="961"/>
      <c r="AM77" s="961"/>
      <c r="AN77" s="961"/>
      <c r="AO77" s="911"/>
      <c r="AP77" s="962" t="s">
        <v>589</v>
      </c>
      <c r="AQ77" s="961"/>
      <c r="AR77" s="961"/>
      <c r="AS77" s="961"/>
      <c r="AT77" s="911"/>
      <c r="AU77" s="962" t="s">
        <v>586</v>
      </c>
      <c r="AV77" s="961"/>
      <c r="AW77" s="961"/>
      <c r="AX77" s="961"/>
      <c r="AY77" s="911"/>
      <c r="AZ77" s="958"/>
      <c r="BA77" s="958"/>
      <c r="BB77" s="958"/>
      <c r="BC77" s="958"/>
      <c r="BD77" s="959"/>
      <c r="BE77" s="263"/>
      <c r="BF77" s="263"/>
      <c r="BG77" s="263"/>
      <c r="BH77" s="263"/>
      <c r="BI77" s="263"/>
      <c r="BJ77" s="263"/>
      <c r="BK77" s="263"/>
      <c r="BL77" s="263"/>
      <c r="BM77" s="263"/>
      <c r="BN77" s="263"/>
      <c r="BO77" s="263"/>
      <c r="BP77" s="263"/>
      <c r="BQ77" s="260">
        <v>71</v>
      </c>
      <c r="BR77" s="265"/>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4"/>
    </row>
    <row r="78" spans="1:131" s="245" customFormat="1" ht="26.25" customHeight="1" x14ac:dyDescent="0.15">
      <c r="A78" s="259">
        <v>11</v>
      </c>
      <c r="B78" s="954" t="s">
        <v>578</v>
      </c>
      <c r="C78" s="955"/>
      <c r="D78" s="955"/>
      <c r="E78" s="955"/>
      <c r="F78" s="955"/>
      <c r="G78" s="955"/>
      <c r="H78" s="955"/>
      <c r="I78" s="955"/>
      <c r="J78" s="955"/>
      <c r="K78" s="955"/>
      <c r="L78" s="955"/>
      <c r="M78" s="955"/>
      <c r="N78" s="955"/>
      <c r="O78" s="955"/>
      <c r="P78" s="956"/>
      <c r="Q78" s="957">
        <v>3211</v>
      </c>
      <c r="R78" s="912"/>
      <c r="S78" s="912"/>
      <c r="T78" s="912"/>
      <c r="U78" s="912"/>
      <c r="V78" s="912">
        <v>3081</v>
      </c>
      <c r="W78" s="912"/>
      <c r="X78" s="912"/>
      <c r="Y78" s="912"/>
      <c r="Z78" s="912"/>
      <c r="AA78" s="912">
        <v>130</v>
      </c>
      <c r="AB78" s="912"/>
      <c r="AC78" s="912"/>
      <c r="AD78" s="912"/>
      <c r="AE78" s="912"/>
      <c r="AF78" s="912">
        <v>130</v>
      </c>
      <c r="AG78" s="912"/>
      <c r="AH78" s="912"/>
      <c r="AI78" s="912"/>
      <c r="AJ78" s="912"/>
      <c r="AK78" s="912">
        <v>1046</v>
      </c>
      <c r="AL78" s="912"/>
      <c r="AM78" s="912"/>
      <c r="AN78" s="912"/>
      <c r="AO78" s="912"/>
      <c r="AP78" s="912">
        <v>14538</v>
      </c>
      <c r="AQ78" s="912"/>
      <c r="AR78" s="912"/>
      <c r="AS78" s="912"/>
      <c r="AT78" s="912"/>
      <c r="AU78" s="912">
        <v>2123</v>
      </c>
      <c r="AV78" s="912"/>
      <c r="AW78" s="912"/>
      <c r="AX78" s="912"/>
      <c r="AY78" s="912"/>
      <c r="AZ78" s="958"/>
      <c r="BA78" s="958"/>
      <c r="BB78" s="958"/>
      <c r="BC78" s="958"/>
      <c r="BD78" s="959"/>
      <c r="BE78" s="263"/>
      <c r="BF78" s="263"/>
      <c r="BG78" s="263"/>
      <c r="BH78" s="263"/>
      <c r="BI78" s="263"/>
      <c r="BJ78" s="266"/>
      <c r="BK78" s="266"/>
      <c r="BL78" s="266"/>
      <c r="BM78" s="266"/>
      <c r="BN78" s="266"/>
      <c r="BO78" s="263"/>
      <c r="BP78" s="263"/>
      <c r="BQ78" s="260">
        <v>72</v>
      </c>
      <c r="BR78" s="265"/>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4"/>
    </row>
    <row r="79" spans="1:131" s="245" customFormat="1" ht="26.25" customHeight="1" x14ac:dyDescent="0.15">
      <c r="A79" s="259">
        <v>12</v>
      </c>
      <c r="B79" s="954" t="s">
        <v>579</v>
      </c>
      <c r="C79" s="955"/>
      <c r="D79" s="955"/>
      <c r="E79" s="955"/>
      <c r="F79" s="955"/>
      <c r="G79" s="955"/>
      <c r="H79" s="955"/>
      <c r="I79" s="955"/>
      <c r="J79" s="955"/>
      <c r="K79" s="955"/>
      <c r="L79" s="955"/>
      <c r="M79" s="955"/>
      <c r="N79" s="955"/>
      <c r="O79" s="955"/>
      <c r="P79" s="956"/>
      <c r="Q79" s="957">
        <v>244</v>
      </c>
      <c r="R79" s="912"/>
      <c r="S79" s="912"/>
      <c r="T79" s="912"/>
      <c r="U79" s="912"/>
      <c r="V79" s="912">
        <v>231</v>
      </c>
      <c r="W79" s="912"/>
      <c r="X79" s="912"/>
      <c r="Y79" s="912"/>
      <c r="Z79" s="912"/>
      <c r="AA79" s="912">
        <v>13</v>
      </c>
      <c r="AB79" s="912"/>
      <c r="AC79" s="912"/>
      <c r="AD79" s="912"/>
      <c r="AE79" s="912"/>
      <c r="AF79" s="912">
        <v>13</v>
      </c>
      <c r="AG79" s="912"/>
      <c r="AH79" s="912"/>
      <c r="AI79" s="912"/>
      <c r="AJ79" s="912"/>
      <c r="AK79" s="912">
        <v>36</v>
      </c>
      <c r="AL79" s="912"/>
      <c r="AM79" s="912"/>
      <c r="AN79" s="912"/>
      <c r="AO79" s="912"/>
      <c r="AP79" s="912" t="s">
        <v>566</v>
      </c>
      <c r="AQ79" s="912"/>
      <c r="AR79" s="912"/>
      <c r="AS79" s="912"/>
      <c r="AT79" s="912"/>
      <c r="AU79" s="912" t="s">
        <v>593</v>
      </c>
      <c r="AV79" s="912"/>
      <c r="AW79" s="912"/>
      <c r="AX79" s="912"/>
      <c r="AY79" s="912"/>
      <c r="AZ79" s="958"/>
      <c r="BA79" s="958"/>
      <c r="BB79" s="958"/>
      <c r="BC79" s="958"/>
      <c r="BD79" s="959"/>
      <c r="BE79" s="263"/>
      <c r="BF79" s="263"/>
      <c r="BG79" s="263"/>
      <c r="BH79" s="263"/>
      <c r="BI79" s="263"/>
      <c r="BJ79" s="266"/>
      <c r="BK79" s="266"/>
      <c r="BL79" s="266"/>
      <c r="BM79" s="266"/>
      <c r="BN79" s="266"/>
      <c r="BO79" s="263"/>
      <c r="BP79" s="263"/>
      <c r="BQ79" s="260">
        <v>73</v>
      </c>
      <c r="BR79" s="265"/>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4"/>
    </row>
    <row r="80" spans="1:131" s="245" customFormat="1" ht="26.25" customHeight="1" x14ac:dyDescent="0.15">
      <c r="A80" s="259">
        <v>13</v>
      </c>
      <c r="B80" s="954" t="s">
        <v>580</v>
      </c>
      <c r="C80" s="955"/>
      <c r="D80" s="955"/>
      <c r="E80" s="955"/>
      <c r="F80" s="955"/>
      <c r="G80" s="955"/>
      <c r="H80" s="955"/>
      <c r="I80" s="955"/>
      <c r="J80" s="955"/>
      <c r="K80" s="955"/>
      <c r="L80" s="955"/>
      <c r="M80" s="955"/>
      <c r="N80" s="955"/>
      <c r="O80" s="955"/>
      <c r="P80" s="956"/>
      <c r="Q80" s="957">
        <v>767604</v>
      </c>
      <c r="R80" s="912"/>
      <c r="S80" s="912"/>
      <c r="T80" s="912"/>
      <c r="U80" s="912"/>
      <c r="V80" s="912">
        <v>751444</v>
      </c>
      <c r="W80" s="912"/>
      <c r="X80" s="912"/>
      <c r="Y80" s="912"/>
      <c r="Z80" s="912"/>
      <c r="AA80" s="912">
        <v>16160</v>
      </c>
      <c r="AB80" s="912"/>
      <c r="AC80" s="912"/>
      <c r="AD80" s="912"/>
      <c r="AE80" s="912"/>
      <c r="AF80" s="912">
        <v>16160</v>
      </c>
      <c r="AG80" s="912"/>
      <c r="AH80" s="912"/>
      <c r="AI80" s="912"/>
      <c r="AJ80" s="912"/>
      <c r="AK80" s="912" t="s">
        <v>566</v>
      </c>
      <c r="AL80" s="912"/>
      <c r="AM80" s="912"/>
      <c r="AN80" s="912"/>
      <c r="AO80" s="912"/>
      <c r="AP80" s="912" t="s">
        <v>581</v>
      </c>
      <c r="AQ80" s="912"/>
      <c r="AR80" s="912"/>
      <c r="AS80" s="912"/>
      <c r="AT80" s="912"/>
      <c r="AU80" s="912" t="s">
        <v>594</v>
      </c>
      <c r="AV80" s="912"/>
      <c r="AW80" s="912"/>
      <c r="AX80" s="912"/>
      <c r="AY80" s="912"/>
      <c r="AZ80" s="958"/>
      <c r="BA80" s="958"/>
      <c r="BB80" s="958"/>
      <c r="BC80" s="958"/>
      <c r="BD80" s="959"/>
      <c r="BE80" s="263"/>
      <c r="BF80" s="263"/>
      <c r="BG80" s="263"/>
      <c r="BH80" s="263"/>
      <c r="BI80" s="263"/>
      <c r="BJ80" s="263"/>
      <c r="BK80" s="263"/>
      <c r="BL80" s="263"/>
      <c r="BM80" s="263"/>
      <c r="BN80" s="263"/>
      <c r="BO80" s="263"/>
      <c r="BP80" s="263"/>
      <c r="BQ80" s="260">
        <v>74</v>
      </c>
      <c r="BR80" s="265"/>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4"/>
    </row>
    <row r="81" spans="1:131" s="245" customFormat="1" ht="26.25" customHeight="1" x14ac:dyDescent="0.15">
      <c r="A81" s="259">
        <v>14</v>
      </c>
      <c r="B81" s="954" t="s">
        <v>595</v>
      </c>
      <c r="C81" s="955"/>
      <c r="D81" s="955"/>
      <c r="E81" s="955"/>
      <c r="F81" s="955"/>
      <c r="G81" s="955"/>
      <c r="H81" s="955"/>
      <c r="I81" s="955"/>
      <c r="J81" s="955"/>
      <c r="K81" s="955"/>
      <c r="L81" s="955"/>
      <c r="M81" s="955"/>
      <c r="N81" s="955"/>
      <c r="O81" s="955"/>
      <c r="P81" s="956"/>
      <c r="Q81" s="957">
        <v>11585</v>
      </c>
      <c r="R81" s="912"/>
      <c r="S81" s="912"/>
      <c r="T81" s="912"/>
      <c r="U81" s="912"/>
      <c r="V81" s="912">
        <v>9941</v>
      </c>
      <c r="W81" s="912"/>
      <c r="X81" s="912"/>
      <c r="Y81" s="912"/>
      <c r="Z81" s="912"/>
      <c r="AA81" s="912">
        <v>1644</v>
      </c>
      <c r="AB81" s="912"/>
      <c r="AC81" s="912"/>
      <c r="AD81" s="912"/>
      <c r="AE81" s="912"/>
      <c r="AF81" s="912">
        <v>9211</v>
      </c>
      <c r="AG81" s="912"/>
      <c r="AH81" s="912"/>
      <c r="AI81" s="912"/>
      <c r="AJ81" s="912"/>
      <c r="AK81" s="912" t="s">
        <v>597</v>
      </c>
      <c r="AL81" s="912"/>
      <c r="AM81" s="912"/>
      <c r="AN81" s="912"/>
      <c r="AO81" s="912"/>
      <c r="AP81" s="912">
        <v>15645</v>
      </c>
      <c r="AQ81" s="912"/>
      <c r="AR81" s="912"/>
      <c r="AS81" s="912"/>
      <c r="AT81" s="912"/>
      <c r="AU81" s="912" t="s">
        <v>598</v>
      </c>
      <c r="AV81" s="912"/>
      <c r="AW81" s="912"/>
      <c r="AX81" s="912"/>
      <c r="AY81" s="912"/>
      <c r="AZ81" s="909" t="s">
        <v>405</v>
      </c>
      <c r="BA81" s="909"/>
      <c r="BB81" s="909"/>
      <c r="BC81" s="909"/>
      <c r="BD81" s="910"/>
      <c r="BE81" s="263"/>
      <c r="BF81" s="263"/>
      <c r="BG81" s="263"/>
      <c r="BH81" s="263"/>
      <c r="BI81" s="263"/>
      <c r="BJ81" s="263"/>
      <c r="BK81" s="263"/>
      <c r="BL81" s="263"/>
      <c r="BM81" s="263"/>
      <c r="BN81" s="263"/>
      <c r="BO81" s="263"/>
      <c r="BP81" s="263"/>
      <c r="BQ81" s="260">
        <v>75</v>
      </c>
      <c r="BR81" s="265"/>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4"/>
    </row>
    <row r="82" spans="1:131" s="245" customFormat="1" ht="26.25" customHeight="1" x14ac:dyDescent="0.15">
      <c r="A82" s="259">
        <v>15</v>
      </c>
      <c r="B82" s="954" t="s">
        <v>596</v>
      </c>
      <c r="C82" s="955"/>
      <c r="D82" s="955"/>
      <c r="E82" s="955"/>
      <c r="F82" s="955"/>
      <c r="G82" s="955"/>
      <c r="H82" s="955"/>
      <c r="I82" s="955"/>
      <c r="J82" s="955"/>
      <c r="K82" s="955"/>
      <c r="L82" s="955"/>
      <c r="M82" s="955"/>
      <c r="N82" s="955"/>
      <c r="O82" s="955"/>
      <c r="P82" s="956"/>
      <c r="Q82" s="957">
        <v>2870</v>
      </c>
      <c r="R82" s="912"/>
      <c r="S82" s="912"/>
      <c r="T82" s="912"/>
      <c r="U82" s="912"/>
      <c r="V82" s="912">
        <v>2641</v>
      </c>
      <c r="W82" s="912"/>
      <c r="X82" s="912"/>
      <c r="Y82" s="912"/>
      <c r="Z82" s="912"/>
      <c r="AA82" s="912">
        <v>229</v>
      </c>
      <c r="AB82" s="912"/>
      <c r="AC82" s="912"/>
      <c r="AD82" s="912"/>
      <c r="AE82" s="912"/>
      <c r="AF82" s="912">
        <v>4166</v>
      </c>
      <c r="AG82" s="912"/>
      <c r="AH82" s="912"/>
      <c r="AI82" s="912"/>
      <c r="AJ82" s="912"/>
      <c r="AK82" s="912" t="s">
        <v>566</v>
      </c>
      <c r="AL82" s="912"/>
      <c r="AM82" s="912"/>
      <c r="AN82" s="912"/>
      <c r="AO82" s="912"/>
      <c r="AP82" s="912">
        <v>6473</v>
      </c>
      <c r="AQ82" s="912"/>
      <c r="AR82" s="912"/>
      <c r="AS82" s="912"/>
      <c r="AT82" s="912"/>
      <c r="AU82" s="912" t="s">
        <v>597</v>
      </c>
      <c r="AV82" s="912"/>
      <c r="AW82" s="912"/>
      <c r="AX82" s="912"/>
      <c r="AY82" s="912"/>
      <c r="AZ82" s="909" t="s">
        <v>405</v>
      </c>
      <c r="BA82" s="909"/>
      <c r="BB82" s="909"/>
      <c r="BC82" s="909"/>
      <c r="BD82" s="910"/>
      <c r="BE82" s="263"/>
      <c r="BF82" s="263"/>
      <c r="BG82" s="263"/>
      <c r="BH82" s="263"/>
      <c r="BI82" s="263"/>
      <c r="BJ82" s="263"/>
      <c r="BK82" s="263"/>
      <c r="BL82" s="263"/>
      <c r="BM82" s="263"/>
      <c r="BN82" s="263"/>
      <c r="BO82" s="263"/>
      <c r="BP82" s="263"/>
      <c r="BQ82" s="260">
        <v>76</v>
      </c>
      <c r="BR82" s="265"/>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4"/>
    </row>
    <row r="83" spans="1:131" s="245" customFormat="1" ht="26.25" customHeight="1" x14ac:dyDescent="0.15">
      <c r="A83" s="259">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3"/>
      <c r="BF83" s="263"/>
      <c r="BG83" s="263"/>
      <c r="BH83" s="263"/>
      <c r="BI83" s="263"/>
      <c r="BJ83" s="263"/>
      <c r="BK83" s="263"/>
      <c r="BL83" s="263"/>
      <c r="BM83" s="263"/>
      <c r="BN83" s="263"/>
      <c r="BO83" s="263"/>
      <c r="BP83" s="263"/>
      <c r="BQ83" s="260">
        <v>77</v>
      </c>
      <c r="BR83" s="265"/>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4"/>
    </row>
    <row r="84" spans="1:131" s="245" customFormat="1" ht="26.25" customHeight="1" x14ac:dyDescent="0.15">
      <c r="A84" s="259">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3"/>
      <c r="BF84" s="263"/>
      <c r="BG84" s="263"/>
      <c r="BH84" s="263"/>
      <c r="BI84" s="263"/>
      <c r="BJ84" s="263"/>
      <c r="BK84" s="263"/>
      <c r="BL84" s="263"/>
      <c r="BM84" s="263"/>
      <c r="BN84" s="263"/>
      <c r="BO84" s="263"/>
      <c r="BP84" s="263"/>
      <c r="BQ84" s="260">
        <v>78</v>
      </c>
      <c r="BR84" s="265"/>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4"/>
    </row>
    <row r="85" spans="1:131" s="245" customFormat="1" ht="26.25" customHeight="1" x14ac:dyDescent="0.15">
      <c r="A85" s="259">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3"/>
      <c r="BF85" s="263"/>
      <c r="BG85" s="263"/>
      <c r="BH85" s="263"/>
      <c r="BI85" s="263"/>
      <c r="BJ85" s="263"/>
      <c r="BK85" s="263"/>
      <c r="BL85" s="263"/>
      <c r="BM85" s="263"/>
      <c r="BN85" s="263"/>
      <c r="BO85" s="263"/>
      <c r="BP85" s="263"/>
      <c r="BQ85" s="260">
        <v>79</v>
      </c>
      <c r="BR85" s="265"/>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4"/>
    </row>
    <row r="86" spans="1:131" s="245" customFormat="1" ht="26.25" customHeight="1" x14ac:dyDescent="0.15">
      <c r="A86" s="259">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3"/>
      <c r="BF86" s="263"/>
      <c r="BG86" s="263"/>
      <c r="BH86" s="263"/>
      <c r="BI86" s="263"/>
      <c r="BJ86" s="263"/>
      <c r="BK86" s="263"/>
      <c r="BL86" s="263"/>
      <c r="BM86" s="263"/>
      <c r="BN86" s="263"/>
      <c r="BO86" s="263"/>
      <c r="BP86" s="263"/>
      <c r="BQ86" s="260">
        <v>80</v>
      </c>
      <c r="BR86" s="265"/>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4"/>
    </row>
    <row r="87" spans="1:131" s="245" customFormat="1" ht="26.25" customHeight="1" x14ac:dyDescent="0.15">
      <c r="A87" s="267">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3"/>
      <c r="BF87" s="263"/>
      <c r="BG87" s="263"/>
      <c r="BH87" s="263"/>
      <c r="BI87" s="263"/>
      <c r="BJ87" s="263"/>
      <c r="BK87" s="263"/>
      <c r="BL87" s="263"/>
      <c r="BM87" s="263"/>
      <c r="BN87" s="263"/>
      <c r="BO87" s="263"/>
      <c r="BP87" s="263"/>
      <c r="BQ87" s="260">
        <v>81</v>
      </c>
      <c r="BR87" s="265"/>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4"/>
    </row>
    <row r="88" spans="1:131" s="245" customFormat="1" ht="26.25" customHeight="1" thickBot="1" x14ac:dyDescent="0.2">
      <c r="A88" s="262" t="s">
        <v>387</v>
      </c>
      <c r="B88" s="871" t="s">
        <v>414</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16380</v>
      </c>
      <c r="AG88" s="923"/>
      <c r="AH88" s="923"/>
      <c r="AI88" s="923"/>
      <c r="AJ88" s="923"/>
      <c r="AK88" s="920"/>
      <c r="AL88" s="920"/>
      <c r="AM88" s="920"/>
      <c r="AN88" s="920"/>
      <c r="AO88" s="920"/>
      <c r="AP88" s="923">
        <v>37759</v>
      </c>
      <c r="AQ88" s="923"/>
      <c r="AR88" s="923"/>
      <c r="AS88" s="923"/>
      <c r="AT88" s="923"/>
      <c r="AU88" s="923">
        <v>2421</v>
      </c>
      <c r="AV88" s="923"/>
      <c r="AW88" s="923"/>
      <c r="AX88" s="923"/>
      <c r="AY88" s="923"/>
      <c r="AZ88" s="928"/>
      <c r="BA88" s="928"/>
      <c r="BB88" s="928"/>
      <c r="BC88" s="928"/>
      <c r="BD88" s="929"/>
      <c r="BE88" s="263"/>
      <c r="BF88" s="263"/>
      <c r="BG88" s="263"/>
      <c r="BH88" s="263"/>
      <c r="BI88" s="263"/>
      <c r="BJ88" s="263"/>
      <c r="BK88" s="263"/>
      <c r="BL88" s="263"/>
      <c r="BM88" s="263"/>
      <c r="BN88" s="263"/>
      <c r="BO88" s="263"/>
      <c r="BP88" s="263"/>
      <c r="BQ88" s="260">
        <v>82</v>
      </c>
      <c r="BR88" s="265"/>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871" t="s">
        <v>415</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0" t="s">
        <v>416</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1" t="s">
        <v>417</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2" t="s">
        <v>420</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421</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4" customFormat="1" ht="26.25" customHeight="1" x14ac:dyDescent="0.15">
      <c r="A109" s="995" t="s">
        <v>422</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423</v>
      </c>
      <c r="AB109" s="976"/>
      <c r="AC109" s="976"/>
      <c r="AD109" s="976"/>
      <c r="AE109" s="977"/>
      <c r="AF109" s="975" t="s">
        <v>305</v>
      </c>
      <c r="AG109" s="976"/>
      <c r="AH109" s="976"/>
      <c r="AI109" s="976"/>
      <c r="AJ109" s="977"/>
      <c r="AK109" s="975" t="s">
        <v>304</v>
      </c>
      <c r="AL109" s="976"/>
      <c r="AM109" s="976"/>
      <c r="AN109" s="976"/>
      <c r="AO109" s="977"/>
      <c r="AP109" s="975" t="s">
        <v>424</v>
      </c>
      <c r="AQ109" s="976"/>
      <c r="AR109" s="976"/>
      <c r="AS109" s="976"/>
      <c r="AT109" s="978"/>
      <c r="AU109" s="995" t="s">
        <v>422</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423</v>
      </c>
      <c r="BR109" s="976"/>
      <c r="BS109" s="976"/>
      <c r="BT109" s="976"/>
      <c r="BU109" s="977"/>
      <c r="BV109" s="975" t="s">
        <v>305</v>
      </c>
      <c r="BW109" s="976"/>
      <c r="BX109" s="976"/>
      <c r="BY109" s="976"/>
      <c r="BZ109" s="977"/>
      <c r="CA109" s="975" t="s">
        <v>304</v>
      </c>
      <c r="CB109" s="976"/>
      <c r="CC109" s="976"/>
      <c r="CD109" s="976"/>
      <c r="CE109" s="977"/>
      <c r="CF109" s="996" t="s">
        <v>424</v>
      </c>
      <c r="CG109" s="996"/>
      <c r="CH109" s="996"/>
      <c r="CI109" s="996"/>
      <c r="CJ109" s="996"/>
      <c r="CK109" s="975" t="s">
        <v>425</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423</v>
      </c>
      <c r="DH109" s="976"/>
      <c r="DI109" s="976"/>
      <c r="DJ109" s="976"/>
      <c r="DK109" s="977"/>
      <c r="DL109" s="975" t="s">
        <v>305</v>
      </c>
      <c r="DM109" s="976"/>
      <c r="DN109" s="976"/>
      <c r="DO109" s="976"/>
      <c r="DP109" s="977"/>
      <c r="DQ109" s="975" t="s">
        <v>304</v>
      </c>
      <c r="DR109" s="976"/>
      <c r="DS109" s="976"/>
      <c r="DT109" s="976"/>
      <c r="DU109" s="977"/>
      <c r="DV109" s="975" t="s">
        <v>424</v>
      </c>
      <c r="DW109" s="976"/>
      <c r="DX109" s="976"/>
      <c r="DY109" s="976"/>
      <c r="DZ109" s="978"/>
    </row>
    <row r="110" spans="1:131" s="244" customFormat="1" ht="26.25" customHeight="1" x14ac:dyDescent="0.15">
      <c r="A110" s="979" t="s">
        <v>426</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1227423</v>
      </c>
      <c r="AB110" s="983"/>
      <c r="AC110" s="983"/>
      <c r="AD110" s="983"/>
      <c r="AE110" s="984"/>
      <c r="AF110" s="985">
        <v>1261786</v>
      </c>
      <c r="AG110" s="983"/>
      <c r="AH110" s="983"/>
      <c r="AI110" s="983"/>
      <c r="AJ110" s="984"/>
      <c r="AK110" s="985">
        <v>1282966</v>
      </c>
      <c r="AL110" s="983"/>
      <c r="AM110" s="983"/>
      <c r="AN110" s="983"/>
      <c r="AO110" s="984"/>
      <c r="AP110" s="986">
        <v>16.100000000000001</v>
      </c>
      <c r="AQ110" s="987"/>
      <c r="AR110" s="987"/>
      <c r="AS110" s="987"/>
      <c r="AT110" s="988"/>
      <c r="AU110" s="989" t="s">
        <v>73</v>
      </c>
      <c r="AV110" s="990"/>
      <c r="AW110" s="990"/>
      <c r="AX110" s="990"/>
      <c r="AY110" s="990"/>
      <c r="AZ110" s="1031" t="s">
        <v>427</v>
      </c>
      <c r="BA110" s="980"/>
      <c r="BB110" s="980"/>
      <c r="BC110" s="980"/>
      <c r="BD110" s="980"/>
      <c r="BE110" s="980"/>
      <c r="BF110" s="980"/>
      <c r="BG110" s="980"/>
      <c r="BH110" s="980"/>
      <c r="BI110" s="980"/>
      <c r="BJ110" s="980"/>
      <c r="BK110" s="980"/>
      <c r="BL110" s="980"/>
      <c r="BM110" s="980"/>
      <c r="BN110" s="980"/>
      <c r="BO110" s="980"/>
      <c r="BP110" s="981"/>
      <c r="BQ110" s="1017">
        <v>11559539</v>
      </c>
      <c r="BR110" s="1018"/>
      <c r="BS110" s="1018"/>
      <c r="BT110" s="1018"/>
      <c r="BU110" s="1018"/>
      <c r="BV110" s="1018">
        <v>11492128</v>
      </c>
      <c r="BW110" s="1018"/>
      <c r="BX110" s="1018"/>
      <c r="BY110" s="1018"/>
      <c r="BZ110" s="1018"/>
      <c r="CA110" s="1018">
        <v>12025542</v>
      </c>
      <c r="CB110" s="1018"/>
      <c r="CC110" s="1018"/>
      <c r="CD110" s="1018"/>
      <c r="CE110" s="1018"/>
      <c r="CF110" s="1032">
        <v>150.6</v>
      </c>
      <c r="CG110" s="1033"/>
      <c r="CH110" s="1033"/>
      <c r="CI110" s="1033"/>
      <c r="CJ110" s="1033"/>
      <c r="CK110" s="1034" t="s">
        <v>428</v>
      </c>
      <c r="CL110" s="1035"/>
      <c r="CM110" s="1014" t="s">
        <v>429</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241</v>
      </c>
      <c r="DH110" s="1018"/>
      <c r="DI110" s="1018"/>
      <c r="DJ110" s="1018"/>
      <c r="DK110" s="1018"/>
      <c r="DL110" s="1018" t="s">
        <v>241</v>
      </c>
      <c r="DM110" s="1018"/>
      <c r="DN110" s="1018"/>
      <c r="DO110" s="1018"/>
      <c r="DP110" s="1018"/>
      <c r="DQ110" s="1018" t="s">
        <v>241</v>
      </c>
      <c r="DR110" s="1018"/>
      <c r="DS110" s="1018"/>
      <c r="DT110" s="1018"/>
      <c r="DU110" s="1018"/>
      <c r="DV110" s="1019" t="s">
        <v>241</v>
      </c>
      <c r="DW110" s="1019"/>
      <c r="DX110" s="1019"/>
      <c r="DY110" s="1019"/>
      <c r="DZ110" s="1020"/>
    </row>
    <row r="111" spans="1:131" s="244" customFormat="1" ht="26.25" customHeight="1" x14ac:dyDescent="0.15">
      <c r="A111" s="1021" t="s">
        <v>430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241</v>
      </c>
      <c r="AB111" s="1025"/>
      <c r="AC111" s="1025"/>
      <c r="AD111" s="1025"/>
      <c r="AE111" s="1026"/>
      <c r="AF111" s="1027" t="s">
        <v>241</v>
      </c>
      <c r="AG111" s="1025"/>
      <c r="AH111" s="1025"/>
      <c r="AI111" s="1025"/>
      <c r="AJ111" s="1026"/>
      <c r="AK111" s="1027" t="s">
        <v>241</v>
      </c>
      <c r="AL111" s="1025"/>
      <c r="AM111" s="1025"/>
      <c r="AN111" s="1025"/>
      <c r="AO111" s="1026"/>
      <c r="AP111" s="1028" t="s">
        <v>241</v>
      </c>
      <c r="AQ111" s="1029"/>
      <c r="AR111" s="1029"/>
      <c r="AS111" s="1029"/>
      <c r="AT111" s="1030"/>
      <c r="AU111" s="991"/>
      <c r="AV111" s="992"/>
      <c r="AW111" s="992"/>
      <c r="AX111" s="992"/>
      <c r="AY111" s="992"/>
      <c r="AZ111" s="1040" t="s">
        <v>431</v>
      </c>
      <c r="BA111" s="1041"/>
      <c r="BB111" s="1041"/>
      <c r="BC111" s="1041"/>
      <c r="BD111" s="1041"/>
      <c r="BE111" s="1041"/>
      <c r="BF111" s="1041"/>
      <c r="BG111" s="1041"/>
      <c r="BH111" s="1041"/>
      <c r="BI111" s="1041"/>
      <c r="BJ111" s="1041"/>
      <c r="BK111" s="1041"/>
      <c r="BL111" s="1041"/>
      <c r="BM111" s="1041"/>
      <c r="BN111" s="1041"/>
      <c r="BO111" s="1041"/>
      <c r="BP111" s="1042"/>
      <c r="BQ111" s="1010" t="s">
        <v>241</v>
      </c>
      <c r="BR111" s="1011"/>
      <c r="BS111" s="1011"/>
      <c r="BT111" s="1011"/>
      <c r="BU111" s="1011"/>
      <c r="BV111" s="1011" t="s">
        <v>241</v>
      </c>
      <c r="BW111" s="1011"/>
      <c r="BX111" s="1011"/>
      <c r="BY111" s="1011"/>
      <c r="BZ111" s="1011"/>
      <c r="CA111" s="1011" t="s">
        <v>241</v>
      </c>
      <c r="CB111" s="1011"/>
      <c r="CC111" s="1011"/>
      <c r="CD111" s="1011"/>
      <c r="CE111" s="1011"/>
      <c r="CF111" s="1005" t="s">
        <v>241</v>
      </c>
      <c r="CG111" s="1006"/>
      <c r="CH111" s="1006"/>
      <c r="CI111" s="1006"/>
      <c r="CJ111" s="1006"/>
      <c r="CK111" s="1036"/>
      <c r="CL111" s="1037"/>
      <c r="CM111" s="1007" t="s">
        <v>432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241</v>
      </c>
      <c r="DH111" s="1011"/>
      <c r="DI111" s="1011"/>
      <c r="DJ111" s="1011"/>
      <c r="DK111" s="1011"/>
      <c r="DL111" s="1011" t="s">
        <v>241</v>
      </c>
      <c r="DM111" s="1011"/>
      <c r="DN111" s="1011"/>
      <c r="DO111" s="1011"/>
      <c r="DP111" s="1011"/>
      <c r="DQ111" s="1011" t="s">
        <v>241</v>
      </c>
      <c r="DR111" s="1011"/>
      <c r="DS111" s="1011"/>
      <c r="DT111" s="1011"/>
      <c r="DU111" s="1011"/>
      <c r="DV111" s="1012" t="s">
        <v>241</v>
      </c>
      <c r="DW111" s="1012"/>
      <c r="DX111" s="1012"/>
      <c r="DY111" s="1012"/>
      <c r="DZ111" s="1013"/>
    </row>
    <row r="112" spans="1:131" s="244" customFormat="1" ht="26.25" customHeight="1" x14ac:dyDescent="0.15">
      <c r="A112" s="1043" t="s">
        <v>433</v>
      </c>
      <c r="B112" s="1044"/>
      <c r="C112" s="1041" t="s">
        <v>434</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241</v>
      </c>
      <c r="AB112" s="1050"/>
      <c r="AC112" s="1050"/>
      <c r="AD112" s="1050"/>
      <c r="AE112" s="1051"/>
      <c r="AF112" s="1052" t="s">
        <v>241</v>
      </c>
      <c r="AG112" s="1050"/>
      <c r="AH112" s="1050"/>
      <c r="AI112" s="1050"/>
      <c r="AJ112" s="1051"/>
      <c r="AK112" s="1052" t="s">
        <v>241</v>
      </c>
      <c r="AL112" s="1050"/>
      <c r="AM112" s="1050"/>
      <c r="AN112" s="1050"/>
      <c r="AO112" s="1051"/>
      <c r="AP112" s="1053" t="s">
        <v>241</v>
      </c>
      <c r="AQ112" s="1054"/>
      <c r="AR112" s="1054"/>
      <c r="AS112" s="1054"/>
      <c r="AT112" s="1055"/>
      <c r="AU112" s="991"/>
      <c r="AV112" s="992"/>
      <c r="AW112" s="992"/>
      <c r="AX112" s="992"/>
      <c r="AY112" s="992"/>
      <c r="AZ112" s="1040" t="s">
        <v>435</v>
      </c>
      <c r="BA112" s="1041"/>
      <c r="BB112" s="1041"/>
      <c r="BC112" s="1041"/>
      <c r="BD112" s="1041"/>
      <c r="BE112" s="1041"/>
      <c r="BF112" s="1041"/>
      <c r="BG112" s="1041"/>
      <c r="BH112" s="1041"/>
      <c r="BI112" s="1041"/>
      <c r="BJ112" s="1041"/>
      <c r="BK112" s="1041"/>
      <c r="BL112" s="1041"/>
      <c r="BM112" s="1041"/>
      <c r="BN112" s="1041"/>
      <c r="BO112" s="1041"/>
      <c r="BP112" s="1042"/>
      <c r="BQ112" s="1010">
        <v>171651</v>
      </c>
      <c r="BR112" s="1011"/>
      <c r="BS112" s="1011"/>
      <c r="BT112" s="1011"/>
      <c r="BU112" s="1011"/>
      <c r="BV112" s="1011">
        <v>179162</v>
      </c>
      <c r="BW112" s="1011"/>
      <c r="BX112" s="1011"/>
      <c r="BY112" s="1011"/>
      <c r="BZ112" s="1011"/>
      <c r="CA112" s="1011">
        <v>189737</v>
      </c>
      <c r="CB112" s="1011"/>
      <c r="CC112" s="1011"/>
      <c r="CD112" s="1011"/>
      <c r="CE112" s="1011"/>
      <c r="CF112" s="1005">
        <v>2.4</v>
      </c>
      <c r="CG112" s="1006"/>
      <c r="CH112" s="1006"/>
      <c r="CI112" s="1006"/>
      <c r="CJ112" s="1006"/>
      <c r="CK112" s="1036"/>
      <c r="CL112" s="1037"/>
      <c r="CM112" s="1007" t="s">
        <v>436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241</v>
      </c>
      <c r="DH112" s="1011"/>
      <c r="DI112" s="1011"/>
      <c r="DJ112" s="1011"/>
      <c r="DK112" s="1011"/>
      <c r="DL112" s="1011" t="s">
        <v>241</v>
      </c>
      <c r="DM112" s="1011"/>
      <c r="DN112" s="1011"/>
      <c r="DO112" s="1011"/>
      <c r="DP112" s="1011"/>
      <c r="DQ112" s="1011" t="s">
        <v>241</v>
      </c>
      <c r="DR112" s="1011"/>
      <c r="DS112" s="1011"/>
      <c r="DT112" s="1011"/>
      <c r="DU112" s="1011"/>
      <c r="DV112" s="1012" t="s">
        <v>241</v>
      </c>
      <c r="DW112" s="1012"/>
      <c r="DX112" s="1012"/>
      <c r="DY112" s="1012"/>
      <c r="DZ112" s="1013"/>
    </row>
    <row r="113" spans="1:130" s="244" customFormat="1" ht="26.25" customHeight="1" x14ac:dyDescent="0.15">
      <c r="A113" s="1045"/>
      <c r="B113" s="1046"/>
      <c r="C113" s="1041" t="s">
        <v>437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13894</v>
      </c>
      <c r="AB113" s="1025"/>
      <c r="AC113" s="1025"/>
      <c r="AD113" s="1025"/>
      <c r="AE113" s="1026"/>
      <c r="AF113" s="1027">
        <v>15141</v>
      </c>
      <c r="AG113" s="1025"/>
      <c r="AH113" s="1025"/>
      <c r="AI113" s="1025"/>
      <c r="AJ113" s="1026"/>
      <c r="AK113" s="1027">
        <v>23274</v>
      </c>
      <c r="AL113" s="1025"/>
      <c r="AM113" s="1025"/>
      <c r="AN113" s="1025"/>
      <c r="AO113" s="1026"/>
      <c r="AP113" s="1028">
        <v>0.3</v>
      </c>
      <c r="AQ113" s="1029"/>
      <c r="AR113" s="1029"/>
      <c r="AS113" s="1029"/>
      <c r="AT113" s="1030"/>
      <c r="AU113" s="991"/>
      <c r="AV113" s="992"/>
      <c r="AW113" s="992"/>
      <c r="AX113" s="992"/>
      <c r="AY113" s="992"/>
      <c r="AZ113" s="1040" t="s">
        <v>438</v>
      </c>
      <c r="BA113" s="1041"/>
      <c r="BB113" s="1041"/>
      <c r="BC113" s="1041"/>
      <c r="BD113" s="1041"/>
      <c r="BE113" s="1041"/>
      <c r="BF113" s="1041"/>
      <c r="BG113" s="1041"/>
      <c r="BH113" s="1041"/>
      <c r="BI113" s="1041"/>
      <c r="BJ113" s="1041"/>
      <c r="BK113" s="1041"/>
      <c r="BL113" s="1041"/>
      <c r="BM113" s="1041"/>
      <c r="BN113" s="1041"/>
      <c r="BO113" s="1041"/>
      <c r="BP113" s="1042"/>
      <c r="BQ113" s="1010">
        <v>2448275</v>
      </c>
      <c r="BR113" s="1011"/>
      <c r="BS113" s="1011"/>
      <c r="BT113" s="1011"/>
      <c r="BU113" s="1011"/>
      <c r="BV113" s="1011">
        <v>2511425</v>
      </c>
      <c r="BW113" s="1011"/>
      <c r="BX113" s="1011"/>
      <c r="BY113" s="1011"/>
      <c r="BZ113" s="1011"/>
      <c r="CA113" s="1011">
        <v>2419837</v>
      </c>
      <c r="CB113" s="1011"/>
      <c r="CC113" s="1011"/>
      <c r="CD113" s="1011"/>
      <c r="CE113" s="1011"/>
      <c r="CF113" s="1005">
        <v>30.3</v>
      </c>
      <c r="CG113" s="1006"/>
      <c r="CH113" s="1006"/>
      <c r="CI113" s="1006"/>
      <c r="CJ113" s="1006"/>
      <c r="CK113" s="1036"/>
      <c r="CL113" s="1037"/>
      <c r="CM113" s="1007" t="s">
        <v>439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241</v>
      </c>
      <c r="DH113" s="1050"/>
      <c r="DI113" s="1050"/>
      <c r="DJ113" s="1050"/>
      <c r="DK113" s="1051"/>
      <c r="DL113" s="1052" t="s">
        <v>241</v>
      </c>
      <c r="DM113" s="1050"/>
      <c r="DN113" s="1050"/>
      <c r="DO113" s="1050"/>
      <c r="DP113" s="1051"/>
      <c r="DQ113" s="1052" t="s">
        <v>241</v>
      </c>
      <c r="DR113" s="1050"/>
      <c r="DS113" s="1050"/>
      <c r="DT113" s="1050"/>
      <c r="DU113" s="1051"/>
      <c r="DV113" s="1053" t="s">
        <v>241</v>
      </c>
      <c r="DW113" s="1054"/>
      <c r="DX113" s="1054"/>
      <c r="DY113" s="1054"/>
      <c r="DZ113" s="1055"/>
    </row>
    <row r="114" spans="1:130" s="244" customFormat="1" ht="26.25" customHeight="1" x14ac:dyDescent="0.15">
      <c r="A114" s="1045"/>
      <c r="B114" s="1046"/>
      <c r="C114" s="1041" t="s">
        <v>440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44369</v>
      </c>
      <c r="AB114" s="1050"/>
      <c r="AC114" s="1050"/>
      <c r="AD114" s="1050"/>
      <c r="AE114" s="1051"/>
      <c r="AF114" s="1052">
        <v>54143</v>
      </c>
      <c r="AG114" s="1050"/>
      <c r="AH114" s="1050"/>
      <c r="AI114" s="1050"/>
      <c r="AJ114" s="1051"/>
      <c r="AK114" s="1052">
        <v>51856</v>
      </c>
      <c r="AL114" s="1050"/>
      <c r="AM114" s="1050"/>
      <c r="AN114" s="1050"/>
      <c r="AO114" s="1051"/>
      <c r="AP114" s="1053">
        <v>0.6</v>
      </c>
      <c r="AQ114" s="1054"/>
      <c r="AR114" s="1054"/>
      <c r="AS114" s="1054"/>
      <c r="AT114" s="1055"/>
      <c r="AU114" s="991"/>
      <c r="AV114" s="992"/>
      <c r="AW114" s="992"/>
      <c r="AX114" s="992"/>
      <c r="AY114" s="992"/>
      <c r="AZ114" s="1040" t="s">
        <v>441</v>
      </c>
      <c r="BA114" s="1041"/>
      <c r="BB114" s="1041"/>
      <c r="BC114" s="1041"/>
      <c r="BD114" s="1041"/>
      <c r="BE114" s="1041"/>
      <c r="BF114" s="1041"/>
      <c r="BG114" s="1041"/>
      <c r="BH114" s="1041"/>
      <c r="BI114" s="1041"/>
      <c r="BJ114" s="1041"/>
      <c r="BK114" s="1041"/>
      <c r="BL114" s="1041"/>
      <c r="BM114" s="1041"/>
      <c r="BN114" s="1041"/>
      <c r="BO114" s="1041"/>
      <c r="BP114" s="1042"/>
      <c r="BQ114" s="1010">
        <v>1277155</v>
      </c>
      <c r="BR114" s="1011"/>
      <c r="BS114" s="1011"/>
      <c r="BT114" s="1011"/>
      <c r="BU114" s="1011"/>
      <c r="BV114" s="1011">
        <v>1120114</v>
      </c>
      <c r="BW114" s="1011"/>
      <c r="BX114" s="1011"/>
      <c r="BY114" s="1011"/>
      <c r="BZ114" s="1011"/>
      <c r="CA114" s="1011">
        <v>1037726</v>
      </c>
      <c r="CB114" s="1011"/>
      <c r="CC114" s="1011"/>
      <c r="CD114" s="1011"/>
      <c r="CE114" s="1011"/>
      <c r="CF114" s="1005">
        <v>13</v>
      </c>
      <c r="CG114" s="1006"/>
      <c r="CH114" s="1006"/>
      <c r="CI114" s="1006"/>
      <c r="CJ114" s="1006"/>
      <c r="CK114" s="1036"/>
      <c r="CL114" s="1037"/>
      <c r="CM114" s="1007" t="s">
        <v>442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241</v>
      </c>
      <c r="DH114" s="1050"/>
      <c r="DI114" s="1050"/>
      <c r="DJ114" s="1050"/>
      <c r="DK114" s="1051"/>
      <c r="DL114" s="1052" t="s">
        <v>241</v>
      </c>
      <c r="DM114" s="1050"/>
      <c r="DN114" s="1050"/>
      <c r="DO114" s="1050"/>
      <c r="DP114" s="1051"/>
      <c r="DQ114" s="1052" t="s">
        <v>241</v>
      </c>
      <c r="DR114" s="1050"/>
      <c r="DS114" s="1050"/>
      <c r="DT114" s="1050"/>
      <c r="DU114" s="1051"/>
      <c r="DV114" s="1053" t="s">
        <v>241</v>
      </c>
      <c r="DW114" s="1054"/>
      <c r="DX114" s="1054"/>
      <c r="DY114" s="1054"/>
      <c r="DZ114" s="1055"/>
    </row>
    <row r="115" spans="1:130" s="244" customFormat="1" ht="26.25" customHeight="1" x14ac:dyDescent="0.15">
      <c r="A115" s="1045"/>
      <c r="B115" s="1046"/>
      <c r="C115" s="1041" t="s">
        <v>443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51858</v>
      </c>
      <c r="AB115" s="1025"/>
      <c r="AC115" s="1025"/>
      <c r="AD115" s="1025"/>
      <c r="AE115" s="1026"/>
      <c r="AF115" s="1027">
        <v>42294</v>
      </c>
      <c r="AG115" s="1025"/>
      <c r="AH115" s="1025"/>
      <c r="AI115" s="1025"/>
      <c r="AJ115" s="1026"/>
      <c r="AK115" s="1027">
        <v>121979</v>
      </c>
      <c r="AL115" s="1025"/>
      <c r="AM115" s="1025"/>
      <c r="AN115" s="1025"/>
      <c r="AO115" s="1026"/>
      <c r="AP115" s="1028">
        <v>1.5</v>
      </c>
      <c r="AQ115" s="1029"/>
      <c r="AR115" s="1029"/>
      <c r="AS115" s="1029"/>
      <c r="AT115" s="1030"/>
      <c r="AU115" s="991"/>
      <c r="AV115" s="992"/>
      <c r="AW115" s="992"/>
      <c r="AX115" s="992"/>
      <c r="AY115" s="992"/>
      <c r="AZ115" s="1040" t="s">
        <v>444</v>
      </c>
      <c r="BA115" s="1041"/>
      <c r="BB115" s="1041"/>
      <c r="BC115" s="1041"/>
      <c r="BD115" s="1041"/>
      <c r="BE115" s="1041"/>
      <c r="BF115" s="1041"/>
      <c r="BG115" s="1041"/>
      <c r="BH115" s="1041"/>
      <c r="BI115" s="1041"/>
      <c r="BJ115" s="1041"/>
      <c r="BK115" s="1041"/>
      <c r="BL115" s="1041"/>
      <c r="BM115" s="1041"/>
      <c r="BN115" s="1041"/>
      <c r="BO115" s="1041"/>
      <c r="BP115" s="1042"/>
      <c r="BQ115" s="1010" t="s">
        <v>241</v>
      </c>
      <c r="BR115" s="1011"/>
      <c r="BS115" s="1011"/>
      <c r="BT115" s="1011"/>
      <c r="BU115" s="1011"/>
      <c r="BV115" s="1011" t="s">
        <v>241</v>
      </c>
      <c r="BW115" s="1011"/>
      <c r="BX115" s="1011"/>
      <c r="BY115" s="1011"/>
      <c r="BZ115" s="1011"/>
      <c r="CA115" s="1011" t="s">
        <v>241</v>
      </c>
      <c r="CB115" s="1011"/>
      <c r="CC115" s="1011"/>
      <c r="CD115" s="1011"/>
      <c r="CE115" s="1011"/>
      <c r="CF115" s="1005" t="s">
        <v>241</v>
      </c>
      <c r="CG115" s="1006"/>
      <c r="CH115" s="1006"/>
      <c r="CI115" s="1006"/>
      <c r="CJ115" s="1006"/>
      <c r="CK115" s="1036"/>
      <c r="CL115" s="1037"/>
      <c r="CM115" s="1040" t="s">
        <v>445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241</v>
      </c>
      <c r="DH115" s="1050"/>
      <c r="DI115" s="1050"/>
      <c r="DJ115" s="1050"/>
      <c r="DK115" s="1051"/>
      <c r="DL115" s="1052" t="s">
        <v>241</v>
      </c>
      <c r="DM115" s="1050"/>
      <c r="DN115" s="1050"/>
      <c r="DO115" s="1050"/>
      <c r="DP115" s="1051"/>
      <c r="DQ115" s="1052" t="s">
        <v>241</v>
      </c>
      <c r="DR115" s="1050"/>
      <c r="DS115" s="1050"/>
      <c r="DT115" s="1050"/>
      <c r="DU115" s="1051"/>
      <c r="DV115" s="1053" t="s">
        <v>241</v>
      </c>
      <c r="DW115" s="1054"/>
      <c r="DX115" s="1054"/>
      <c r="DY115" s="1054"/>
      <c r="DZ115" s="1055"/>
    </row>
    <row r="116" spans="1:130" s="244" customFormat="1" ht="26.25" customHeight="1" x14ac:dyDescent="0.15">
      <c r="A116" s="1047"/>
      <c r="B116" s="1048"/>
      <c r="C116" s="1056" t="s">
        <v>446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241</v>
      </c>
      <c r="AB116" s="1050"/>
      <c r="AC116" s="1050"/>
      <c r="AD116" s="1050"/>
      <c r="AE116" s="1051"/>
      <c r="AF116" s="1052" t="s">
        <v>241</v>
      </c>
      <c r="AG116" s="1050"/>
      <c r="AH116" s="1050"/>
      <c r="AI116" s="1050"/>
      <c r="AJ116" s="1051"/>
      <c r="AK116" s="1052" t="s">
        <v>241</v>
      </c>
      <c r="AL116" s="1050"/>
      <c r="AM116" s="1050"/>
      <c r="AN116" s="1050"/>
      <c r="AO116" s="1051"/>
      <c r="AP116" s="1053" t="s">
        <v>241</v>
      </c>
      <c r="AQ116" s="1054"/>
      <c r="AR116" s="1054"/>
      <c r="AS116" s="1054"/>
      <c r="AT116" s="1055"/>
      <c r="AU116" s="991"/>
      <c r="AV116" s="992"/>
      <c r="AW116" s="992"/>
      <c r="AX116" s="992"/>
      <c r="AY116" s="992"/>
      <c r="AZ116" s="1058" t="s">
        <v>447</v>
      </c>
      <c r="BA116" s="1059"/>
      <c r="BB116" s="1059"/>
      <c r="BC116" s="1059"/>
      <c r="BD116" s="1059"/>
      <c r="BE116" s="1059"/>
      <c r="BF116" s="1059"/>
      <c r="BG116" s="1059"/>
      <c r="BH116" s="1059"/>
      <c r="BI116" s="1059"/>
      <c r="BJ116" s="1059"/>
      <c r="BK116" s="1059"/>
      <c r="BL116" s="1059"/>
      <c r="BM116" s="1059"/>
      <c r="BN116" s="1059"/>
      <c r="BO116" s="1059"/>
      <c r="BP116" s="1060"/>
      <c r="BQ116" s="1010" t="s">
        <v>241</v>
      </c>
      <c r="BR116" s="1011"/>
      <c r="BS116" s="1011"/>
      <c r="BT116" s="1011"/>
      <c r="BU116" s="1011"/>
      <c r="BV116" s="1011" t="s">
        <v>241</v>
      </c>
      <c r="BW116" s="1011"/>
      <c r="BX116" s="1011"/>
      <c r="BY116" s="1011"/>
      <c r="BZ116" s="1011"/>
      <c r="CA116" s="1011" t="s">
        <v>241</v>
      </c>
      <c r="CB116" s="1011"/>
      <c r="CC116" s="1011"/>
      <c r="CD116" s="1011"/>
      <c r="CE116" s="1011"/>
      <c r="CF116" s="1005" t="s">
        <v>241</v>
      </c>
      <c r="CG116" s="1006"/>
      <c r="CH116" s="1006"/>
      <c r="CI116" s="1006"/>
      <c r="CJ116" s="1006"/>
      <c r="CK116" s="1036"/>
      <c r="CL116" s="1037"/>
      <c r="CM116" s="1007" t="s">
        <v>448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241</v>
      </c>
      <c r="DH116" s="1050"/>
      <c r="DI116" s="1050"/>
      <c r="DJ116" s="1050"/>
      <c r="DK116" s="1051"/>
      <c r="DL116" s="1052" t="s">
        <v>241</v>
      </c>
      <c r="DM116" s="1050"/>
      <c r="DN116" s="1050"/>
      <c r="DO116" s="1050"/>
      <c r="DP116" s="1051"/>
      <c r="DQ116" s="1052" t="s">
        <v>241</v>
      </c>
      <c r="DR116" s="1050"/>
      <c r="DS116" s="1050"/>
      <c r="DT116" s="1050"/>
      <c r="DU116" s="1051"/>
      <c r="DV116" s="1053" t="s">
        <v>241</v>
      </c>
      <c r="DW116" s="1054"/>
      <c r="DX116" s="1054"/>
      <c r="DY116" s="1054"/>
      <c r="DZ116" s="1055"/>
    </row>
    <row r="117" spans="1:130" s="244" customFormat="1" ht="26.25" customHeight="1" x14ac:dyDescent="0.15">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449</v>
      </c>
      <c r="Z117" s="977"/>
      <c r="AA117" s="1067">
        <v>1337544</v>
      </c>
      <c r="AB117" s="1068"/>
      <c r="AC117" s="1068"/>
      <c r="AD117" s="1068"/>
      <c r="AE117" s="1069"/>
      <c r="AF117" s="1070">
        <v>1373364</v>
      </c>
      <c r="AG117" s="1068"/>
      <c r="AH117" s="1068"/>
      <c r="AI117" s="1068"/>
      <c r="AJ117" s="1069"/>
      <c r="AK117" s="1070">
        <v>1480075</v>
      </c>
      <c r="AL117" s="1068"/>
      <c r="AM117" s="1068"/>
      <c r="AN117" s="1068"/>
      <c r="AO117" s="1069"/>
      <c r="AP117" s="1071"/>
      <c r="AQ117" s="1072"/>
      <c r="AR117" s="1072"/>
      <c r="AS117" s="1072"/>
      <c r="AT117" s="1073"/>
      <c r="AU117" s="991"/>
      <c r="AV117" s="992"/>
      <c r="AW117" s="992"/>
      <c r="AX117" s="992"/>
      <c r="AY117" s="992"/>
      <c r="AZ117" s="1058" t="s">
        <v>450</v>
      </c>
      <c r="BA117" s="1059"/>
      <c r="BB117" s="1059"/>
      <c r="BC117" s="1059"/>
      <c r="BD117" s="1059"/>
      <c r="BE117" s="1059"/>
      <c r="BF117" s="1059"/>
      <c r="BG117" s="1059"/>
      <c r="BH117" s="1059"/>
      <c r="BI117" s="1059"/>
      <c r="BJ117" s="1059"/>
      <c r="BK117" s="1059"/>
      <c r="BL117" s="1059"/>
      <c r="BM117" s="1059"/>
      <c r="BN117" s="1059"/>
      <c r="BO117" s="1059"/>
      <c r="BP117" s="1060"/>
      <c r="BQ117" s="1010" t="s">
        <v>241</v>
      </c>
      <c r="BR117" s="1011"/>
      <c r="BS117" s="1011"/>
      <c r="BT117" s="1011"/>
      <c r="BU117" s="1011"/>
      <c r="BV117" s="1011" t="s">
        <v>241</v>
      </c>
      <c r="BW117" s="1011"/>
      <c r="BX117" s="1011"/>
      <c r="BY117" s="1011"/>
      <c r="BZ117" s="1011"/>
      <c r="CA117" s="1011" t="s">
        <v>241</v>
      </c>
      <c r="CB117" s="1011"/>
      <c r="CC117" s="1011"/>
      <c r="CD117" s="1011"/>
      <c r="CE117" s="1011"/>
      <c r="CF117" s="1005" t="s">
        <v>241</v>
      </c>
      <c r="CG117" s="1006"/>
      <c r="CH117" s="1006"/>
      <c r="CI117" s="1006"/>
      <c r="CJ117" s="1006"/>
      <c r="CK117" s="1036"/>
      <c r="CL117" s="1037"/>
      <c r="CM117" s="1007" t="s">
        <v>451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241</v>
      </c>
      <c r="DH117" s="1050"/>
      <c r="DI117" s="1050"/>
      <c r="DJ117" s="1050"/>
      <c r="DK117" s="1051"/>
      <c r="DL117" s="1052" t="s">
        <v>241</v>
      </c>
      <c r="DM117" s="1050"/>
      <c r="DN117" s="1050"/>
      <c r="DO117" s="1050"/>
      <c r="DP117" s="1051"/>
      <c r="DQ117" s="1052" t="s">
        <v>241</v>
      </c>
      <c r="DR117" s="1050"/>
      <c r="DS117" s="1050"/>
      <c r="DT117" s="1050"/>
      <c r="DU117" s="1051"/>
      <c r="DV117" s="1053" t="s">
        <v>241</v>
      </c>
      <c r="DW117" s="1054"/>
      <c r="DX117" s="1054"/>
      <c r="DY117" s="1054"/>
      <c r="DZ117" s="1055"/>
    </row>
    <row r="118" spans="1:130" s="244" customFormat="1" ht="26.25" customHeight="1" x14ac:dyDescent="0.15">
      <c r="A118" s="995" t="s">
        <v>425</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423</v>
      </c>
      <c r="AB118" s="976"/>
      <c r="AC118" s="976"/>
      <c r="AD118" s="976"/>
      <c r="AE118" s="977"/>
      <c r="AF118" s="975" t="s">
        <v>305</v>
      </c>
      <c r="AG118" s="976"/>
      <c r="AH118" s="976"/>
      <c r="AI118" s="976"/>
      <c r="AJ118" s="977"/>
      <c r="AK118" s="975" t="s">
        <v>304</v>
      </c>
      <c r="AL118" s="976"/>
      <c r="AM118" s="976"/>
      <c r="AN118" s="976"/>
      <c r="AO118" s="977"/>
      <c r="AP118" s="1062" t="s">
        <v>424</v>
      </c>
      <c r="AQ118" s="1063"/>
      <c r="AR118" s="1063"/>
      <c r="AS118" s="1063"/>
      <c r="AT118" s="1064"/>
      <c r="AU118" s="991"/>
      <c r="AV118" s="992"/>
      <c r="AW118" s="992"/>
      <c r="AX118" s="992"/>
      <c r="AY118" s="992"/>
      <c r="AZ118" s="1065" t="s">
        <v>452</v>
      </c>
      <c r="BA118" s="1056"/>
      <c r="BB118" s="1056"/>
      <c r="BC118" s="1056"/>
      <c r="BD118" s="1056"/>
      <c r="BE118" s="1056"/>
      <c r="BF118" s="1056"/>
      <c r="BG118" s="1056"/>
      <c r="BH118" s="1056"/>
      <c r="BI118" s="1056"/>
      <c r="BJ118" s="1056"/>
      <c r="BK118" s="1056"/>
      <c r="BL118" s="1056"/>
      <c r="BM118" s="1056"/>
      <c r="BN118" s="1056"/>
      <c r="BO118" s="1056"/>
      <c r="BP118" s="1057"/>
      <c r="BQ118" s="1088" t="s">
        <v>241</v>
      </c>
      <c r="BR118" s="1089"/>
      <c r="BS118" s="1089"/>
      <c r="BT118" s="1089"/>
      <c r="BU118" s="1089"/>
      <c r="BV118" s="1089" t="s">
        <v>241</v>
      </c>
      <c r="BW118" s="1089"/>
      <c r="BX118" s="1089"/>
      <c r="BY118" s="1089"/>
      <c r="BZ118" s="1089"/>
      <c r="CA118" s="1089" t="s">
        <v>241</v>
      </c>
      <c r="CB118" s="1089"/>
      <c r="CC118" s="1089"/>
      <c r="CD118" s="1089"/>
      <c r="CE118" s="1089"/>
      <c r="CF118" s="1005" t="s">
        <v>241</v>
      </c>
      <c r="CG118" s="1006"/>
      <c r="CH118" s="1006"/>
      <c r="CI118" s="1006"/>
      <c r="CJ118" s="1006"/>
      <c r="CK118" s="1036"/>
      <c r="CL118" s="1037"/>
      <c r="CM118" s="1007" t="s">
        <v>453</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241</v>
      </c>
      <c r="DH118" s="1050"/>
      <c r="DI118" s="1050"/>
      <c r="DJ118" s="1050"/>
      <c r="DK118" s="1051"/>
      <c r="DL118" s="1052" t="s">
        <v>241</v>
      </c>
      <c r="DM118" s="1050"/>
      <c r="DN118" s="1050"/>
      <c r="DO118" s="1050"/>
      <c r="DP118" s="1051"/>
      <c r="DQ118" s="1052" t="s">
        <v>241</v>
      </c>
      <c r="DR118" s="1050"/>
      <c r="DS118" s="1050"/>
      <c r="DT118" s="1050"/>
      <c r="DU118" s="1051"/>
      <c r="DV118" s="1053" t="s">
        <v>241</v>
      </c>
      <c r="DW118" s="1054"/>
      <c r="DX118" s="1054"/>
      <c r="DY118" s="1054"/>
      <c r="DZ118" s="1055"/>
    </row>
    <row r="119" spans="1:130" s="244" customFormat="1" ht="26.25" customHeight="1" x14ac:dyDescent="0.15">
      <c r="A119" s="1149" t="s">
        <v>428</v>
      </c>
      <c r="B119" s="1035"/>
      <c r="C119" s="1014" t="s">
        <v>429</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241</v>
      </c>
      <c r="AB119" s="983"/>
      <c r="AC119" s="983"/>
      <c r="AD119" s="983"/>
      <c r="AE119" s="984"/>
      <c r="AF119" s="985" t="s">
        <v>241</v>
      </c>
      <c r="AG119" s="983"/>
      <c r="AH119" s="983"/>
      <c r="AI119" s="983"/>
      <c r="AJ119" s="984"/>
      <c r="AK119" s="985" t="s">
        <v>241</v>
      </c>
      <c r="AL119" s="983"/>
      <c r="AM119" s="983"/>
      <c r="AN119" s="983"/>
      <c r="AO119" s="984"/>
      <c r="AP119" s="986" t="s">
        <v>241</v>
      </c>
      <c r="AQ119" s="987"/>
      <c r="AR119" s="987"/>
      <c r="AS119" s="987"/>
      <c r="AT119" s="988"/>
      <c r="AU119" s="993"/>
      <c r="AV119" s="994"/>
      <c r="AW119" s="994"/>
      <c r="AX119" s="994"/>
      <c r="AY119" s="994"/>
      <c r="AZ119" s="275" t="s">
        <v>187</v>
      </c>
      <c r="BA119" s="275"/>
      <c r="BB119" s="275"/>
      <c r="BC119" s="275"/>
      <c r="BD119" s="275"/>
      <c r="BE119" s="275"/>
      <c r="BF119" s="275"/>
      <c r="BG119" s="275"/>
      <c r="BH119" s="275"/>
      <c r="BI119" s="275"/>
      <c r="BJ119" s="275"/>
      <c r="BK119" s="275"/>
      <c r="BL119" s="275"/>
      <c r="BM119" s="275"/>
      <c r="BN119" s="275"/>
      <c r="BO119" s="1066" t="s">
        <v>454</v>
      </c>
      <c r="BP119" s="1097"/>
      <c r="BQ119" s="1088">
        <v>15456620</v>
      </c>
      <c r="BR119" s="1089"/>
      <c r="BS119" s="1089"/>
      <c r="BT119" s="1089"/>
      <c r="BU119" s="1089"/>
      <c r="BV119" s="1089">
        <v>15302829</v>
      </c>
      <c r="BW119" s="1089"/>
      <c r="BX119" s="1089"/>
      <c r="BY119" s="1089"/>
      <c r="BZ119" s="1089"/>
      <c r="CA119" s="1089">
        <v>15672842</v>
      </c>
      <c r="CB119" s="1089"/>
      <c r="CC119" s="1089"/>
      <c r="CD119" s="1089"/>
      <c r="CE119" s="1089"/>
      <c r="CF119" s="1090"/>
      <c r="CG119" s="1091"/>
      <c r="CH119" s="1091"/>
      <c r="CI119" s="1091"/>
      <c r="CJ119" s="1092"/>
      <c r="CK119" s="1038"/>
      <c r="CL119" s="1039"/>
      <c r="CM119" s="1093" t="s">
        <v>455</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241</v>
      </c>
      <c r="DH119" s="1075"/>
      <c r="DI119" s="1075"/>
      <c r="DJ119" s="1075"/>
      <c r="DK119" s="1076"/>
      <c r="DL119" s="1074" t="s">
        <v>241</v>
      </c>
      <c r="DM119" s="1075"/>
      <c r="DN119" s="1075"/>
      <c r="DO119" s="1075"/>
      <c r="DP119" s="1076"/>
      <c r="DQ119" s="1074" t="s">
        <v>241</v>
      </c>
      <c r="DR119" s="1075"/>
      <c r="DS119" s="1075"/>
      <c r="DT119" s="1075"/>
      <c r="DU119" s="1076"/>
      <c r="DV119" s="1077" t="s">
        <v>241</v>
      </c>
      <c r="DW119" s="1078"/>
      <c r="DX119" s="1078"/>
      <c r="DY119" s="1078"/>
      <c r="DZ119" s="1079"/>
    </row>
    <row r="120" spans="1:130" s="244" customFormat="1" ht="26.25" customHeight="1" x14ac:dyDescent="0.15">
      <c r="A120" s="1150"/>
      <c r="B120" s="1037"/>
      <c r="C120" s="1007" t="s">
        <v>432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241</v>
      </c>
      <c r="AB120" s="1050"/>
      <c r="AC120" s="1050"/>
      <c r="AD120" s="1050"/>
      <c r="AE120" s="1051"/>
      <c r="AF120" s="1052" t="s">
        <v>241</v>
      </c>
      <c r="AG120" s="1050"/>
      <c r="AH120" s="1050"/>
      <c r="AI120" s="1050"/>
      <c r="AJ120" s="1051"/>
      <c r="AK120" s="1052" t="s">
        <v>241</v>
      </c>
      <c r="AL120" s="1050"/>
      <c r="AM120" s="1050"/>
      <c r="AN120" s="1050"/>
      <c r="AO120" s="1051"/>
      <c r="AP120" s="1053" t="s">
        <v>241</v>
      </c>
      <c r="AQ120" s="1054"/>
      <c r="AR120" s="1054"/>
      <c r="AS120" s="1054"/>
      <c r="AT120" s="1055"/>
      <c r="AU120" s="1080" t="s">
        <v>456</v>
      </c>
      <c r="AV120" s="1081"/>
      <c r="AW120" s="1081"/>
      <c r="AX120" s="1081"/>
      <c r="AY120" s="1082"/>
      <c r="AZ120" s="1031" t="s">
        <v>457</v>
      </c>
      <c r="BA120" s="980"/>
      <c r="BB120" s="980"/>
      <c r="BC120" s="980"/>
      <c r="BD120" s="980"/>
      <c r="BE120" s="980"/>
      <c r="BF120" s="980"/>
      <c r="BG120" s="980"/>
      <c r="BH120" s="980"/>
      <c r="BI120" s="980"/>
      <c r="BJ120" s="980"/>
      <c r="BK120" s="980"/>
      <c r="BL120" s="980"/>
      <c r="BM120" s="980"/>
      <c r="BN120" s="980"/>
      <c r="BO120" s="980"/>
      <c r="BP120" s="981"/>
      <c r="BQ120" s="1017">
        <v>9283538</v>
      </c>
      <c r="BR120" s="1018"/>
      <c r="BS120" s="1018"/>
      <c r="BT120" s="1018"/>
      <c r="BU120" s="1018"/>
      <c r="BV120" s="1018">
        <v>9126652</v>
      </c>
      <c r="BW120" s="1018"/>
      <c r="BX120" s="1018"/>
      <c r="BY120" s="1018"/>
      <c r="BZ120" s="1018"/>
      <c r="CA120" s="1018">
        <v>8382582</v>
      </c>
      <c r="CB120" s="1018"/>
      <c r="CC120" s="1018"/>
      <c r="CD120" s="1018"/>
      <c r="CE120" s="1018"/>
      <c r="CF120" s="1032">
        <v>105</v>
      </c>
      <c r="CG120" s="1033"/>
      <c r="CH120" s="1033"/>
      <c r="CI120" s="1033"/>
      <c r="CJ120" s="1033"/>
      <c r="CK120" s="1098" t="s">
        <v>458</v>
      </c>
      <c r="CL120" s="1099"/>
      <c r="CM120" s="1099"/>
      <c r="CN120" s="1099"/>
      <c r="CO120" s="1100"/>
      <c r="CP120" s="1106" t="s">
        <v>404</v>
      </c>
      <c r="CQ120" s="1107"/>
      <c r="CR120" s="1107"/>
      <c r="CS120" s="1107"/>
      <c r="CT120" s="1107"/>
      <c r="CU120" s="1107"/>
      <c r="CV120" s="1107"/>
      <c r="CW120" s="1107"/>
      <c r="CX120" s="1107"/>
      <c r="CY120" s="1107"/>
      <c r="CZ120" s="1107"/>
      <c r="DA120" s="1107"/>
      <c r="DB120" s="1107"/>
      <c r="DC120" s="1107"/>
      <c r="DD120" s="1107"/>
      <c r="DE120" s="1107"/>
      <c r="DF120" s="1108"/>
      <c r="DG120" s="1017">
        <v>171651</v>
      </c>
      <c r="DH120" s="1018"/>
      <c r="DI120" s="1018"/>
      <c r="DJ120" s="1018"/>
      <c r="DK120" s="1018"/>
      <c r="DL120" s="1018">
        <v>179162</v>
      </c>
      <c r="DM120" s="1018"/>
      <c r="DN120" s="1018"/>
      <c r="DO120" s="1018"/>
      <c r="DP120" s="1018"/>
      <c r="DQ120" s="1018">
        <v>189737</v>
      </c>
      <c r="DR120" s="1018"/>
      <c r="DS120" s="1018"/>
      <c r="DT120" s="1018"/>
      <c r="DU120" s="1018"/>
      <c r="DV120" s="1019">
        <v>2.4</v>
      </c>
      <c r="DW120" s="1019"/>
      <c r="DX120" s="1019"/>
      <c r="DY120" s="1019"/>
      <c r="DZ120" s="1020"/>
    </row>
    <row r="121" spans="1:130" s="244" customFormat="1" ht="26.25" customHeight="1" x14ac:dyDescent="0.15">
      <c r="A121" s="1150"/>
      <c r="B121" s="1037"/>
      <c r="C121" s="1058" t="s">
        <v>459</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241</v>
      </c>
      <c r="AB121" s="1050"/>
      <c r="AC121" s="1050"/>
      <c r="AD121" s="1050"/>
      <c r="AE121" s="1051"/>
      <c r="AF121" s="1052" t="s">
        <v>241</v>
      </c>
      <c r="AG121" s="1050"/>
      <c r="AH121" s="1050"/>
      <c r="AI121" s="1050"/>
      <c r="AJ121" s="1051"/>
      <c r="AK121" s="1052" t="s">
        <v>241</v>
      </c>
      <c r="AL121" s="1050"/>
      <c r="AM121" s="1050"/>
      <c r="AN121" s="1050"/>
      <c r="AO121" s="1051"/>
      <c r="AP121" s="1053" t="s">
        <v>241</v>
      </c>
      <c r="AQ121" s="1054"/>
      <c r="AR121" s="1054"/>
      <c r="AS121" s="1054"/>
      <c r="AT121" s="1055"/>
      <c r="AU121" s="1083"/>
      <c r="AV121" s="1084"/>
      <c r="AW121" s="1084"/>
      <c r="AX121" s="1084"/>
      <c r="AY121" s="1085"/>
      <c r="AZ121" s="1040" t="s">
        <v>460</v>
      </c>
      <c r="BA121" s="1041"/>
      <c r="BB121" s="1041"/>
      <c r="BC121" s="1041"/>
      <c r="BD121" s="1041"/>
      <c r="BE121" s="1041"/>
      <c r="BF121" s="1041"/>
      <c r="BG121" s="1041"/>
      <c r="BH121" s="1041"/>
      <c r="BI121" s="1041"/>
      <c r="BJ121" s="1041"/>
      <c r="BK121" s="1041"/>
      <c r="BL121" s="1041"/>
      <c r="BM121" s="1041"/>
      <c r="BN121" s="1041"/>
      <c r="BO121" s="1041"/>
      <c r="BP121" s="1042"/>
      <c r="BQ121" s="1010">
        <v>13862</v>
      </c>
      <c r="BR121" s="1011"/>
      <c r="BS121" s="1011"/>
      <c r="BT121" s="1011"/>
      <c r="BU121" s="1011"/>
      <c r="BV121" s="1011" t="s">
        <v>241</v>
      </c>
      <c r="BW121" s="1011"/>
      <c r="BX121" s="1011"/>
      <c r="BY121" s="1011"/>
      <c r="BZ121" s="1011"/>
      <c r="CA121" s="1011" t="s">
        <v>241</v>
      </c>
      <c r="CB121" s="1011"/>
      <c r="CC121" s="1011"/>
      <c r="CD121" s="1011"/>
      <c r="CE121" s="1011"/>
      <c r="CF121" s="1005" t="s">
        <v>241</v>
      </c>
      <c r="CG121" s="1006"/>
      <c r="CH121" s="1006"/>
      <c r="CI121" s="1006"/>
      <c r="CJ121" s="1006"/>
      <c r="CK121" s="1101"/>
      <c r="CL121" s="1102"/>
      <c r="CM121" s="1102"/>
      <c r="CN121" s="1102"/>
      <c r="CO121" s="1103"/>
      <c r="CP121" s="1111"/>
      <c r="CQ121" s="1112"/>
      <c r="CR121" s="1112"/>
      <c r="CS121" s="1112"/>
      <c r="CT121" s="1112"/>
      <c r="CU121" s="1112"/>
      <c r="CV121" s="1112"/>
      <c r="CW121" s="1112"/>
      <c r="CX121" s="1112"/>
      <c r="CY121" s="1112"/>
      <c r="CZ121" s="1112"/>
      <c r="DA121" s="1112"/>
      <c r="DB121" s="1112"/>
      <c r="DC121" s="1112"/>
      <c r="DD121" s="1112"/>
      <c r="DE121" s="1112"/>
      <c r="DF121" s="1113"/>
      <c r="DG121" s="1010"/>
      <c r="DH121" s="1011"/>
      <c r="DI121" s="1011"/>
      <c r="DJ121" s="1011"/>
      <c r="DK121" s="1011"/>
      <c r="DL121" s="1011"/>
      <c r="DM121" s="1011"/>
      <c r="DN121" s="1011"/>
      <c r="DO121" s="1011"/>
      <c r="DP121" s="1011"/>
      <c r="DQ121" s="1011"/>
      <c r="DR121" s="1011"/>
      <c r="DS121" s="1011"/>
      <c r="DT121" s="1011"/>
      <c r="DU121" s="1011"/>
      <c r="DV121" s="1012"/>
      <c r="DW121" s="1012"/>
      <c r="DX121" s="1012"/>
      <c r="DY121" s="1012"/>
      <c r="DZ121" s="1013"/>
    </row>
    <row r="122" spans="1:130" s="244" customFormat="1" ht="26.25" customHeight="1" x14ac:dyDescent="0.15">
      <c r="A122" s="1150"/>
      <c r="B122" s="1037"/>
      <c r="C122" s="1007" t="s">
        <v>442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241</v>
      </c>
      <c r="AB122" s="1050"/>
      <c r="AC122" s="1050"/>
      <c r="AD122" s="1050"/>
      <c r="AE122" s="1051"/>
      <c r="AF122" s="1052" t="s">
        <v>241</v>
      </c>
      <c r="AG122" s="1050"/>
      <c r="AH122" s="1050"/>
      <c r="AI122" s="1050"/>
      <c r="AJ122" s="1051"/>
      <c r="AK122" s="1052" t="s">
        <v>241</v>
      </c>
      <c r="AL122" s="1050"/>
      <c r="AM122" s="1050"/>
      <c r="AN122" s="1050"/>
      <c r="AO122" s="1051"/>
      <c r="AP122" s="1053" t="s">
        <v>241</v>
      </c>
      <c r="AQ122" s="1054"/>
      <c r="AR122" s="1054"/>
      <c r="AS122" s="1054"/>
      <c r="AT122" s="1055"/>
      <c r="AU122" s="1083"/>
      <c r="AV122" s="1084"/>
      <c r="AW122" s="1084"/>
      <c r="AX122" s="1084"/>
      <c r="AY122" s="1085"/>
      <c r="AZ122" s="1065" t="s">
        <v>461</v>
      </c>
      <c r="BA122" s="1056"/>
      <c r="BB122" s="1056"/>
      <c r="BC122" s="1056"/>
      <c r="BD122" s="1056"/>
      <c r="BE122" s="1056"/>
      <c r="BF122" s="1056"/>
      <c r="BG122" s="1056"/>
      <c r="BH122" s="1056"/>
      <c r="BI122" s="1056"/>
      <c r="BJ122" s="1056"/>
      <c r="BK122" s="1056"/>
      <c r="BL122" s="1056"/>
      <c r="BM122" s="1056"/>
      <c r="BN122" s="1056"/>
      <c r="BO122" s="1056"/>
      <c r="BP122" s="1057"/>
      <c r="BQ122" s="1088">
        <v>12625394</v>
      </c>
      <c r="BR122" s="1089"/>
      <c r="BS122" s="1089"/>
      <c r="BT122" s="1089"/>
      <c r="BU122" s="1089"/>
      <c r="BV122" s="1089">
        <v>12577065</v>
      </c>
      <c r="BW122" s="1089"/>
      <c r="BX122" s="1089"/>
      <c r="BY122" s="1089"/>
      <c r="BZ122" s="1089"/>
      <c r="CA122" s="1089">
        <v>12454773</v>
      </c>
      <c r="CB122" s="1089"/>
      <c r="CC122" s="1089"/>
      <c r="CD122" s="1089"/>
      <c r="CE122" s="1089"/>
      <c r="CF122" s="1109">
        <v>156</v>
      </c>
      <c r="CG122" s="1110"/>
      <c r="CH122" s="1110"/>
      <c r="CI122" s="1110"/>
      <c r="CJ122" s="1110"/>
      <c r="CK122" s="1101"/>
      <c r="CL122" s="1102"/>
      <c r="CM122" s="1102"/>
      <c r="CN122" s="1102"/>
      <c r="CO122" s="1103"/>
      <c r="CP122" s="1111"/>
      <c r="CQ122" s="1112"/>
      <c r="CR122" s="1112"/>
      <c r="CS122" s="1112"/>
      <c r="CT122" s="1112"/>
      <c r="CU122" s="1112"/>
      <c r="CV122" s="1112"/>
      <c r="CW122" s="1112"/>
      <c r="CX122" s="1112"/>
      <c r="CY122" s="1112"/>
      <c r="CZ122" s="1112"/>
      <c r="DA122" s="1112"/>
      <c r="DB122" s="1112"/>
      <c r="DC122" s="1112"/>
      <c r="DD122" s="1112"/>
      <c r="DE122" s="1112"/>
      <c r="DF122" s="1113"/>
      <c r="DG122" s="1010"/>
      <c r="DH122" s="1011"/>
      <c r="DI122" s="1011"/>
      <c r="DJ122" s="1011"/>
      <c r="DK122" s="1011"/>
      <c r="DL122" s="1011"/>
      <c r="DM122" s="1011"/>
      <c r="DN122" s="1011"/>
      <c r="DO122" s="1011"/>
      <c r="DP122" s="1011"/>
      <c r="DQ122" s="1011"/>
      <c r="DR122" s="1011"/>
      <c r="DS122" s="1011"/>
      <c r="DT122" s="1011"/>
      <c r="DU122" s="1011"/>
      <c r="DV122" s="1012"/>
      <c r="DW122" s="1012"/>
      <c r="DX122" s="1012"/>
      <c r="DY122" s="1012"/>
      <c r="DZ122" s="1013"/>
    </row>
    <row r="123" spans="1:130" s="244" customFormat="1" ht="26.25" customHeight="1" x14ac:dyDescent="0.15">
      <c r="A123" s="1150"/>
      <c r="B123" s="1037"/>
      <c r="C123" s="1007" t="s">
        <v>448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241</v>
      </c>
      <c r="AB123" s="1050"/>
      <c r="AC123" s="1050"/>
      <c r="AD123" s="1050"/>
      <c r="AE123" s="1051"/>
      <c r="AF123" s="1052" t="s">
        <v>241</v>
      </c>
      <c r="AG123" s="1050"/>
      <c r="AH123" s="1050"/>
      <c r="AI123" s="1050"/>
      <c r="AJ123" s="1051"/>
      <c r="AK123" s="1052" t="s">
        <v>241</v>
      </c>
      <c r="AL123" s="1050"/>
      <c r="AM123" s="1050"/>
      <c r="AN123" s="1050"/>
      <c r="AO123" s="1051"/>
      <c r="AP123" s="1053" t="s">
        <v>241</v>
      </c>
      <c r="AQ123" s="1054"/>
      <c r="AR123" s="1054"/>
      <c r="AS123" s="1054"/>
      <c r="AT123" s="1055"/>
      <c r="AU123" s="1086"/>
      <c r="AV123" s="1087"/>
      <c r="AW123" s="1087"/>
      <c r="AX123" s="1087"/>
      <c r="AY123" s="1087"/>
      <c r="AZ123" s="275" t="s">
        <v>187</v>
      </c>
      <c r="BA123" s="275"/>
      <c r="BB123" s="275"/>
      <c r="BC123" s="275"/>
      <c r="BD123" s="275"/>
      <c r="BE123" s="275"/>
      <c r="BF123" s="275"/>
      <c r="BG123" s="275"/>
      <c r="BH123" s="275"/>
      <c r="BI123" s="275"/>
      <c r="BJ123" s="275"/>
      <c r="BK123" s="275"/>
      <c r="BL123" s="275"/>
      <c r="BM123" s="275"/>
      <c r="BN123" s="275"/>
      <c r="BO123" s="1066" t="s">
        <v>462</v>
      </c>
      <c r="BP123" s="1097"/>
      <c r="BQ123" s="1156">
        <v>21922794</v>
      </c>
      <c r="BR123" s="1157"/>
      <c r="BS123" s="1157"/>
      <c r="BT123" s="1157"/>
      <c r="BU123" s="1157"/>
      <c r="BV123" s="1157">
        <v>21703717</v>
      </c>
      <c r="BW123" s="1157"/>
      <c r="BX123" s="1157"/>
      <c r="BY123" s="1157"/>
      <c r="BZ123" s="1157"/>
      <c r="CA123" s="1157">
        <v>20837355</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4" customFormat="1" ht="26.25" customHeight="1" thickBot="1" x14ac:dyDescent="0.2">
      <c r="A124" s="1150"/>
      <c r="B124" s="1037"/>
      <c r="C124" s="1007" t="s">
        <v>451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241</v>
      </c>
      <c r="AB124" s="1050"/>
      <c r="AC124" s="1050"/>
      <c r="AD124" s="1050"/>
      <c r="AE124" s="1051"/>
      <c r="AF124" s="1052" t="s">
        <v>241</v>
      </c>
      <c r="AG124" s="1050"/>
      <c r="AH124" s="1050"/>
      <c r="AI124" s="1050"/>
      <c r="AJ124" s="1051"/>
      <c r="AK124" s="1052" t="s">
        <v>241</v>
      </c>
      <c r="AL124" s="1050"/>
      <c r="AM124" s="1050"/>
      <c r="AN124" s="1050"/>
      <c r="AO124" s="1051"/>
      <c r="AP124" s="1053" t="s">
        <v>241</v>
      </c>
      <c r="AQ124" s="1054"/>
      <c r="AR124" s="1054"/>
      <c r="AS124" s="1054"/>
      <c r="AT124" s="1055"/>
      <c r="AU124" s="1152" t="s">
        <v>463</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241</v>
      </c>
      <c r="BR124" s="1119"/>
      <c r="BS124" s="1119"/>
      <c r="BT124" s="1119"/>
      <c r="BU124" s="1119"/>
      <c r="BV124" s="1119" t="s">
        <v>241</v>
      </c>
      <c r="BW124" s="1119"/>
      <c r="BX124" s="1119"/>
      <c r="BY124" s="1119"/>
      <c r="BZ124" s="1119"/>
      <c r="CA124" s="1119" t="s">
        <v>241</v>
      </c>
      <c r="CB124" s="1119"/>
      <c r="CC124" s="1119"/>
      <c r="CD124" s="1119"/>
      <c r="CE124" s="1119"/>
      <c r="CF124" s="1120"/>
      <c r="CG124" s="1121"/>
      <c r="CH124" s="1121"/>
      <c r="CI124" s="1121"/>
      <c r="CJ124" s="1122"/>
      <c r="CK124" s="1104"/>
      <c r="CL124" s="1104"/>
      <c r="CM124" s="1104"/>
      <c r="CN124" s="1104"/>
      <c r="CO124" s="1105"/>
      <c r="CP124" s="1111" t="s">
        <v>464</v>
      </c>
      <c r="CQ124" s="1112"/>
      <c r="CR124" s="1112"/>
      <c r="CS124" s="1112"/>
      <c r="CT124" s="1112"/>
      <c r="CU124" s="1112"/>
      <c r="CV124" s="1112"/>
      <c r="CW124" s="1112"/>
      <c r="CX124" s="1112"/>
      <c r="CY124" s="1112"/>
      <c r="CZ124" s="1112"/>
      <c r="DA124" s="1112"/>
      <c r="DB124" s="1112"/>
      <c r="DC124" s="1112"/>
      <c r="DD124" s="1112"/>
      <c r="DE124" s="1112"/>
      <c r="DF124" s="1113"/>
      <c r="DG124" s="1096" t="s">
        <v>241</v>
      </c>
      <c r="DH124" s="1075"/>
      <c r="DI124" s="1075"/>
      <c r="DJ124" s="1075"/>
      <c r="DK124" s="1076"/>
      <c r="DL124" s="1074" t="s">
        <v>241</v>
      </c>
      <c r="DM124" s="1075"/>
      <c r="DN124" s="1075"/>
      <c r="DO124" s="1075"/>
      <c r="DP124" s="1076"/>
      <c r="DQ124" s="1074" t="s">
        <v>241</v>
      </c>
      <c r="DR124" s="1075"/>
      <c r="DS124" s="1075"/>
      <c r="DT124" s="1075"/>
      <c r="DU124" s="1076"/>
      <c r="DV124" s="1077" t="s">
        <v>241</v>
      </c>
      <c r="DW124" s="1078"/>
      <c r="DX124" s="1078"/>
      <c r="DY124" s="1078"/>
      <c r="DZ124" s="1079"/>
    </row>
    <row r="125" spans="1:130" s="244" customFormat="1" ht="26.25" customHeight="1" x14ac:dyDescent="0.15">
      <c r="A125" s="1150"/>
      <c r="B125" s="1037"/>
      <c r="C125" s="1007" t="s">
        <v>453</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241</v>
      </c>
      <c r="AB125" s="1050"/>
      <c r="AC125" s="1050"/>
      <c r="AD125" s="1050"/>
      <c r="AE125" s="1051"/>
      <c r="AF125" s="1052" t="s">
        <v>241</v>
      </c>
      <c r="AG125" s="1050"/>
      <c r="AH125" s="1050"/>
      <c r="AI125" s="1050"/>
      <c r="AJ125" s="1051"/>
      <c r="AK125" s="1052" t="s">
        <v>241</v>
      </c>
      <c r="AL125" s="1050"/>
      <c r="AM125" s="1050"/>
      <c r="AN125" s="1050"/>
      <c r="AO125" s="1051"/>
      <c r="AP125" s="1053" t="s">
        <v>241</v>
      </c>
      <c r="AQ125" s="1054"/>
      <c r="AR125" s="1054"/>
      <c r="AS125" s="1054"/>
      <c r="AT125" s="105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4" t="s">
        <v>465</v>
      </c>
      <c r="CL125" s="1099"/>
      <c r="CM125" s="1099"/>
      <c r="CN125" s="1099"/>
      <c r="CO125" s="1100"/>
      <c r="CP125" s="1031" t="s">
        <v>466</v>
      </c>
      <c r="CQ125" s="980"/>
      <c r="CR125" s="980"/>
      <c r="CS125" s="980"/>
      <c r="CT125" s="980"/>
      <c r="CU125" s="980"/>
      <c r="CV125" s="980"/>
      <c r="CW125" s="980"/>
      <c r="CX125" s="980"/>
      <c r="CY125" s="980"/>
      <c r="CZ125" s="980"/>
      <c r="DA125" s="980"/>
      <c r="DB125" s="980"/>
      <c r="DC125" s="980"/>
      <c r="DD125" s="980"/>
      <c r="DE125" s="980"/>
      <c r="DF125" s="981"/>
      <c r="DG125" s="1017" t="s">
        <v>241</v>
      </c>
      <c r="DH125" s="1018"/>
      <c r="DI125" s="1018"/>
      <c r="DJ125" s="1018"/>
      <c r="DK125" s="1018"/>
      <c r="DL125" s="1018" t="s">
        <v>241</v>
      </c>
      <c r="DM125" s="1018"/>
      <c r="DN125" s="1018"/>
      <c r="DO125" s="1018"/>
      <c r="DP125" s="1018"/>
      <c r="DQ125" s="1018" t="s">
        <v>241</v>
      </c>
      <c r="DR125" s="1018"/>
      <c r="DS125" s="1018"/>
      <c r="DT125" s="1018"/>
      <c r="DU125" s="1018"/>
      <c r="DV125" s="1019" t="s">
        <v>241</v>
      </c>
      <c r="DW125" s="1019"/>
      <c r="DX125" s="1019"/>
      <c r="DY125" s="1019"/>
      <c r="DZ125" s="1020"/>
    </row>
    <row r="126" spans="1:130" s="244" customFormat="1" ht="26.25" customHeight="1" thickBot="1" x14ac:dyDescent="0.2">
      <c r="A126" s="1150"/>
      <c r="B126" s="1037"/>
      <c r="C126" s="1007" t="s">
        <v>455</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241</v>
      </c>
      <c r="AB126" s="1050"/>
      <c r="AC126" s="1050"/>
      <c r="AD126" s="1050"/>
      <c r="AE126" s="1051"/>
      <c r="AF126" s="1052" t="s">
        <v>241</v>
      </c>
      <c r="AG126" s="1050"/>
      <c r="AH126" s="1050"/>
      <c r="AI126" s="1050"/>
      <c r="AJ126" s="1051"/>
      <c r="AK126" s="1052">
        <v>957</v>
      </c>
      <c r="AL126" s="1050"/>
      <c r="AM126" s="1050"/>
      <c r="AN126" s="1050"/>
      <c r="AO126" s="1051"/>
      <c r="AP126" s="1053">
        <v>0</v>
      </c>
      <c r="AQ126" s="1054"/>
      <c r="AR126" s="1054"/>
      <c r="AS126" s="1054"/>
      <c r="AT126" s="105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5"/>
      <c r="CL126" s="1102"/>
      <c r="CM126" s="1102"/>
      <c r="CN126" s="1102"/>
      <c r="CO126" s="1103"/>
      <c r="CP126" s="1040" t="s">
        <v>467</v>
      </c>
      <c r="CQ126" s="1041"/>
      <c r="CR126" s="1041"/>
      <c r="CS126" s="1041"/>
      <c r="CT126" s="1041"/>
      <c r="CU126" s="1041"/>
      <c r="CV126" s="1041"/>
      <c r="CW126" s="1041"/>
      <c r="CX126" s="1041"/>
      <c r="CY126" s="1041"/>
      <c r="CZ126" s="1041"/>
      <c r="DA126" s="1041"/>
      <c r="DB126" s="1041"/>
      <c r="DC126" s="1041"/>
      <c r="DD126" s="1041"/>
      <c r="DE126" s="1041"/>
      <c r="DF126" s="1042"/>
      <c r="DG126" s="1010" t="s">
        <v>241</v>
      </c>
      <c r="DH126" s="1011"/>
      <c r="DI126" s="1011"/>
      <c r="DJ126" s="1011"/>
      <c r="DK126" s="1011"/>
      <c r="DL126" s="1011" t="s">
        <v>241</v>
      </c>
      <c r="DM126" s="1011"/>
      <c r="DN126" s="1011"/>
      <c r="DO126" s="1011"/>
      <c r="DP126" s="1011"/>
      <c r="DQ126" s="1011" t="s">
        <v>241</v>
      </c>
      <c r="DR126" s="1011"/>
      <c r="DS126" s="1011"/>
      <c r="DT126" s="1011"/>
      <c r="DU126" s="1011"/>
      <c r="DV126" s="1012" t="s">
        <v>241</v>
      </c>
      <c r="DW126" s="1012"/>
      <c r="DX126" s="1012"/>
      <c r="DY126" s="1012"/>
      <c r="DZ126" s="1013"/>
    </row>
    <row r="127" spans="1:130" s="244" customFormat="1" ht="26.25" customHeight="1" x14ac:dyDescent="0.15">
      <c r="A127" s="1151"/>
      <c r="B127" s="1039"/>
      <c r="C127" s="1093" t="s">
        <v>468</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51858</v>
      </c>
      <c r="AB127" s="1050"/>
      <c r="AC127" s="1050"/>
      <c r="AD127" s="1050"/>
      <c r="AE127" s="1051"/>
      <c r="AF127" s="1052">
        <v>42294</v>
      </c>
      <c r="AG127" s="1050"/>
      <c r="AH127" s="1050"/>
      <c r="AI127" s="1050"/>
      <c r="AJ127" s="1051"/>
      <c r="AK127" s="1052">
        <v>121022</v>
      </c>
      <c r="AL127" s="1050"/>
      <c r="AM127" s="1050"/>
      <c r="AN127" s="1050"/>
      <c r="AO127" s="1051"/>
      <c r="AP127" s="1053">
        <v>1.5</v>
      </c>
      <c r="AQ127" s="1054"/>
      <c r="AR127" s="1054"/>
      <c r="AS127" s="1054"/>
      <c r="AT127" s="1055"/>
      <c r="AU127" s="280"/>
      <c r="AV127" s="280"/>
      <c r="AW127" s="280"/>
      <c r="AX127" s="1123" t="s">
        <v>469</v>
      </c>
      <c r="AY127" s="1124"/>
      <c r="AZ127" s="1124"/>
      <c r="BA127" s="1124"/>
      <c r="BB127" s="1124"/>
      <c r="BC127" s="1124"/>
      <c r="BD127" s="1124"/>
      <c r="BE127" s="1125"/>
      <c r="BF127" s="1126" t="s">
        <v>470</v>
      </c>
      <c r="BG127" s="1124"/>
      <c r="BH127" s="1124"/>
      <c r="BI127" s="1124"/>
      <c r="BJ127" s="1124"/>
      <c r="BK127" s="1124"/>
      <c r="BL127" s="1125"/>
      <c r="BM127" s="1126" t="s">
        <v>471</v>
      </c>
      <c r="BN127" s="1124"/>
      <c r="BO127" s="1124"/>
      <c r="BP127" s="1124"/>
      <c r="BQ127" s="1124"/>
      <c r="BR127" s="1124"/>
      <c r="BS127" s="1125"/>
      <c r="BT127" s="1126" t="s">
        <v>472</v>
      </c>
      <c r="BU127" s="1124"/>
      <c r="BV127" s="1124"/>
      <c r="BW127" s="1124"/>
      <c r="BX127" s="1124"/>
      <c r="BY127" s="1124"/>
      <c r="BZ127" s="1148"/>
      <c r="CA127" s="280"/>
      <c r="CB127" s="280"/>
      <c r="CC127" s="280"/>
      <c r="CD127" s="281"/>
      <c r="CE127" s="281"/>
      <c r="CF127" s="281"/>
      <c r="CG127" s="278"/>
      <c r="CH127" s="278"/>
      <c r="CI127" s="278"/>
      <c r="CJ127" s="279"/>
      <c r="CK127" s="1115"/>
      <c r="CL127" s="1102"/>
      <c r="CM127" s="1102"/>
      <c r="CN127" s="1102"/>
      <c r="CO127" s="1103"/>
      <c r="CP127" s="1040" t="s">
        <v>473</v>
      </c>
      <c r="CQ127" s="1041"/>
      <c r="CR127" s="1041"/>
      <c r="CS127" s="1041"/>
      <c r="CT127" s="1041"/>
      <c r="CU127" s="1041"/>
      <c r="CV127" s="1041"/>
      <c r="CW127" s="1041"/>
      <c r="CX127" s="1041"/>
      <c r="CY127" s="1041"/>
      <c r="CZ127" s="1041"/>
      <c r="DA127" s="1041"/>
      <c r="DB127" s="1041"/>
      <c r="DC127" s="1041"/>
      <c r="DD127" s="1041"/>
      <c r="DE127" s="1041"/>
      <c r="DF127" s="1042"/>
      <c r="DG127" s="1010" t="s">
        <v>241</v>
      </c>
      <c r="DH127" s="1011"/>
      <c r="DI127" s="1011"/>
      <c r="DJ127" s="1011"/>
      <c r="DK127" s="1011"/>
      <c r="DL127" s="1011" t="s">
        <v>241</v>
      </c>
      <c r="DM127" s="1011"/>
      <c r="DN127" s="1011"/>
      <c r="DO127" s="1011"/>
      <c r="DP127" s="1011"/>
      <c r="DQ127" s="1011" t="s">
        <v>241</v>
      </c>
      <c r="DR127" s="1011"/>
      <c r="DS127" s="1011"/>
      <c r="DT127" s="1011"/>
      <c r="DU127" s="1011"/>
      <c r="DV127" s="1012" t="s">
        <v>241</v>
      </c>
      <c r="DW127" s="1012"/>
      <c r="DX127" s="1012"/>
      <c r="DY127" s="1012"/>
      <c r="DZ127" s="1013"/>
    </row>
    <row r="128" spans="1:130" s="244" customFormat="1" ht="26.25" customHeight="1" thickBot="1" x14ac:dyDescent="0.2">
      <c r="A128" s="1134" t="s">
        <v>474</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475</v>
      </c>
      <c r="X128" s="1136"/>
      <c r="Y128" s="1136"/>
      <c r="Z128" s="1137"/>
      <c r="AA128" s="1138" t="s">
        <v>241</v>
      </c>
      <c r="AB128" s="1139"/>
      <c r="AC128" s="1139"/>
      <c r="AD128" s="1139"/>
      <c r="AE128" s="1140"/>
      <c r="AF128" s="1141" t="s">
        <v>241</v>
      </c>
      <c r="AG128" s="1139"/>
      <c r="AH128" s="1139"/>
      <c r="AI128" s="1139"/>
      <c r="AJ128" s="1140"/>
      <c r="AK128" s="1141" t="s">
        <v>241</v>
      </c>
      <c r="AL128" s="1139"/>
      <c r="AM128" s="1139"/>
      <c r="AN128" s="1139"/>
      <c r="AO128" s="1140"/>
      <c r="AP128" s="1142"/>
      <c r="AQ128" s="1143"/>
      <c r="AR128" s="1143"/>
      <c r="AS128" s="1143"/>
      <c r="AT128" s="1144"/>
      <c r="AU128" s="280"/>
      <c r="AV128" s="280"/>
      <c r="AW128" s="280"/>
      <c r="AX128" s="979" t="s">
        <v>476</v>
      </c>
      <c r="AY128" s="980"/>
      <c r="AZ128" s="980"/>
      <c r="BA128" s="980"/>
      <c r="BB128" s="980"/>
      <c r="BC128" s="980"/>
      <c r="BD128" s="980"/>
      <c r="BE128" s="981"/>
      <c r="BF128" s="1145" t="s">
        <v>241</v>
      </c>
      <c r="BG128" s="1146"/>
      <c r="BH128" s="1146"/>
      <c r="BI128" s="1146"/>
      <c r="BJ128" s="1146"/>
      <c r="BK128" s="1146"/>
      <c r="BL128" s="1147"/>
      <c r="BM128" s="1145">
        <v>13.51</v>
      </c>
      <c r="BN128" s="1146"/>
      <c r="BO128" s="1146"/>
      <c r="BP128" s="1146"/>
      <c r="BQ128" s="1146"/>
      <c r="BR128" s="1146"/>
      <c r="BS128" s="1147"/>
      <c r="BT128" s="1145">
        <v>20</v>
      </c>
      <c r="BU128" s="1146"/>
      <c r="BV128" s="1146"/>
      <c r="BW128" s="1146"/>
      <c r="BX128" s="1146"/>
      <c r="BY128" s="1146"/>
      <c r="BZ128" s="1170"/>
      <c r="CA128" s="281"/>
      <c r="CB128" s="281"/>
      <c r="CC128" s="281"/>
      <c r="CD128" s="281"/>
      <c r="CE128" s="281"/>
      <c r="CF128" s="281"/>
      <c r="CG128" s="278"/>
      <c r="CH128" s="278"/>
      <c r="CI128" s="278"/>
      <c r="CJ128" s="279"/>
      <c r="CK128" s="1116"/>
      <c r="CL128" s="1117"/>
      <c r="CM128" s="1117"/>
      <c r="CN128" s="1117"/>
      <c r="CO128" s="1118"/>
      <c r="CP128" s="1127" t="s">
        <v>477</v>
      </c>
      <c r="CQ128" s="1128"/>
      <c r="CR128" s="1128"/>
      <c r="CS128" s="1128"/>
      <c r="CT128" s="1128"/>
      <c r="CU128" s="1128"/>
      <c r="CV128" s="1128"/>
      <c r="CW128" s="1128"/>
      <c r="CX128" s="1128"/>
      <c r="CY128" s="1128"/>
      <c r="CZ128" s="1128"/>
      <c r="DA128" s="1128"/>
      <c r="DB128" s="1128"/>
      <c r="DC128" s="1128"/>
      <c r="DD128" s="1128"/>
      <c r="DE128" s="1128"/>
      <c r="DF128" s="1129"/>
      <c r="DG128" s="1130" t="s">
        <v>241</v>
      </c>
      <c r="DH128" s="1131"/>
      <c r="DI128" s="1131"/>
      <c r="DJ128" s="1131"/>
      <c r="DK128" s="1131"/>
      <c r="DL128" s="1131" t="s">
        <v>241</v>
      </c>
      <c r="DM128" s="1131"/>
      <c r="DN128" s="1131"/>
      <c r="DO128" s="1131"/>
      <c r="DP128" s="1131"/>
      <c r="DQ128" s="1131" t="s">
        <v>241</v>
      </c>
      <c r="DR128" s="1131"/>
      <c r="DS128" s="1131"/>
      <c r="DT128" s="1131"/>
      <c r="DU128" s="1131"/>
      <c r="DV128" s="1132" t="s">
        <v>241</v>
      </c>
      <c r="DW128" s="1132"/>
      <c r="DX128" s="1132"/>
      <c r="DY128" s="1132"/>
      <c r="DZ128" s="1133"/>
    </row>
    <row r="129" spans="1:131" s="244" customFormat="1" ht="26.25" customHeight="1" x14ac:dyDescent="0.15">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478</v>
      </c>
      <c r="X129" s="1165"/>
      <c r="Y129" s="1165"/>
      <c r="Z129" s="1166"/>
      <c r="AA129" s="1049">
        <v>9232639</v>
      </c>
      <c r="AB129" s="1050"/>
      <c r="AC129" s="1050"/>
      <c r="AD129" s="1050"/>
      <c r="AE129" s="1051"/>
      <c r="AF129" s="1052">
        <v>8920118</v>
      </c>
      <c r="AG129" s="1050"/>
      <c r="AH129" s="1050"/>
      <c r="AI129" s="1050"/>
      <c r="AJ129" s="1051"/>
      <c r="AK129" s="1052">
        <v>9048805</v>
      </c>
      <c r="AL129" s="1050"/>
      <c r="AM129" s="1050"/>
      <c r="AN129" s="1050"/>
      <c r="AO129" s="1051"/>
      <c r="AP129" s="1167"/>
      <c r="AQ129" s="1168"/>
      <c r="AR129" s="1168"/>
      <c r="AS129" s="1168"/>
      <c r="AT129" s="1169"/>
      <c r="AU129" s="282"/>
      <c r="AV129" s="282"/>
      <c r="AW129" s="282"/>
      <c r="AX129" s="1158" t="s">
        <v>479</v>
      </c>
      <c r="AY129" s="1041"/>
      <c r="AZ129" s="1041"/>
      <c r="BA129" s="1041"/>
      <c r="BB129" s="1041"/>
      <c r="BC129" s="1041"/>
      <c r="BD129" s="1041"/>
      <c r="BE129" s="1042"/>
      <c r="BF129" s="1159" t="s">
        <v>241</v>
      </c>
      <c r="BG129" s="1160"/>
      <c r="BH129" s="1160"/>
      <c r="BI129" s="1160"/>
      <c r="BJ129" s="1160"/>
      <c r="BK129" s="1160"/>
      <c r="BL129" s="1161"/>
      <c r="BM129" s="1159">
        <v>18.510000000000002</v>
      </c>
      <c r="BN129" s="1160"/>
      <c r="BO129" s="1160"/>
      <c r="BP129" s="1160"/>
      <c r="BQ129" s="1160"/>
      <c r="BR129" s="1160"/>
      <c r="BS129" s="1161"/>
      <c r="BT129" s="1159">
        <v>30</v>
      </c>
      <c r="BU129" s="1162"/>
      <c r="BV129" s="1162"/>
      <c r="BW129" s="1162"/>
      <c r="BX129" s="1162"/>
      <c r="BY129" s="1162"/>
      <c r="BZ129" s="116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1" t="s">
        <v>480</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481</v>
      </c>
      <c r="X130" s="1165"/>
      <c r="Y130" s="1165"/>
      <c r="Z130" s="1166"/>
      <c r="AA130" s="1049">
        <v>958243</v>
      </c>
      <c r="AB130" s="1050"/>
      <c r="AC130" s="1050"/>
      <c r="AD130" s="1050"/>
      <c r="AE130" s="1051"/>
      <c r="AF130" s="1052">
        <v>1023832</v>
      </c>
      <c r="AG130" s="1050"/>
      <c r="AH130" s="1050"/>
      <c r="AI130" s="1050"/>
      <c r="AJ130" s="1051"/>
      <c r="AK130" s="1052">
        <v>1064580</v>
      </c>
      <c r="AL130" s="1050"/>
      <c r="AM130" s="1050"/>
      <c r="AN130" s="1050"/>
      <c r="AO130" s="1051"/>
      <c r="AP130" s="1167"/>
      <c r="AQ130" s="1168"/>
      <c r="AR130" s="1168"/>
      <c r="AS130" s="1168"/>
      <c r="AT130" s="1169"/>
      <c r="AU130" s="282"/>
      <c r="AV130" s="282"/>
      <c r="AW130" s="282"/>
      <c r="AX130" s="1158" t="s">
        <v>482</v>
      </c>
      <c r="AY130" s="1041"/>
      <c r="AZ130" s="1041"/>
      <c r="BA130" s="1041"/>
      <c r="BB130" s="1041"/>
      <c r="BC130" s="1041"/>
      <c r="BD130" s="1041"/>
      <c r="BE130" s="1042"/>
      <c r="BF130" s="1195">
        <v>4.7</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483</v>
      </c>
      <c r="X131" s="1203"/>
      <c r="Y131" s="1203"/>
      <c r="Z131" s="1204"/>
      <c r="AA131" s="1096">
        <v>8274396</v>
      </c>
      <c r="AB131" s="1075"/>
      <c r="AC131" s="1075"/>
      <c r="AD131" s="1075"/>
      <c r="AE131" s="1076"/>
      <c r="AF131" s="1074">
        <v>7896286</v>
      </c>
      <c r="AG131" s="1075"/>
      <c r="AH131" s="1075"/>
      <c r="AI131" s="1075"/>
      <c r="AJ131" s="1076"/>
      <c r="AK131" s="1074">
        <v>7984225</v>
      </c>
      <c r="AL131" s="1075"/>
      <c r="AM131" s="1075"/>
      <c r="AN131" s="1075"/>
      <c r="AO131" s="1076"/>
      <c r="AP131" s="1205"/>
      <c r="AQ131" s="1206"/>
      <c r="AR131" s="1206"/>
      <c r="AS131" s="1206"/>
      <c r="AT131" s="1207"/>
      <c r="AU131" s="282"/>
      <c r="AV131" s="282"/>
      <c r="AW131" s="282"/>
      <c r="AX131" s="1177" t="s">
        <v>484</v>
      </c>
      <c r="AY131" s="1128"/>
      <c r="AZ131" s="1128"/>
      <c r="BA131" s="1128"/>
      <c r="BB131" s="1128"/>
      <c r="BC131" s="1128"/>
      <c r="BD131" s="1128"/>
      <c r="BE131" s="1129"/>
      <c r="BF131" s="1178" t="s">
        <v>241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4" t="s">
        <v>485</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486</v>
      </c>
      <c r="W132" s="1188"/>
      <c r="X132" s="1188"/>
      <c r="Y132" s="1188"/>
      <c r="Z132" s="1189"/>
      <c r="AA132" s="1190">
        <v>4.5840324780000001</v>
      </c>
      <c r="AB132" s="1191"/>
      <c r="AC132" s="1191"/>
      <c r="AD132" s="1191"/>
      <c r="AE132" s="1192"/>
      <c r="AF132" s="1193">
        <v>4.4265367290000004</v>
      </c>
      <c r="AG132" s="1191"/>
      <c r="AH132" s="1191"/>
      <c r="AI132" s="1191"/>
      <c r="AJ132" s="1192"/>
      <c r="AK132" s="1193">
        <v>5.2039490370000001</v>
      </c>
      <c r="AL132" s="1191"/>
      <c r="AM132" s="1191"/>
      <c r="AN132" s="1191"/>
      <c r="AO132" s="1192"/>
      <c r="AP132" s="1090"/>
      <c r="AQ132" s="1091"/>
      <c r="AR132" s="1091"/>
      <c r="AS132" s="1091"/>
      <c r="AT132" s="119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487</v>
      </c>
      <c r="W133" s="1171"/>
      <c r="X133" s="1171"/>
      <c r="Y133" s="1171"/>
      <c r="Z133" s="1172"/>
      <c r="AA133" s="1173">
        <v>3.7</v>
      </c>
      <c r="AB133" s="1174"/>
      <c r="AC133" s="1174"/>
      <c r="AD133" s="1174"/>
      <c r="AE133" s="1175"/>
      <c r="AF133" s="1173">
        <v>4.0999999999999996</v>
      </c>
      <c r="AG133" s="1174"/>
      <c r="AH133" s="1174"/>
      <c r="AI133" s="1174"/>
      <c r="AJ133" s="1175"/>
      <c r="AK133" s="1173">
        <v>4.7</v>
      </c>
      <c r="AL133" s="1174"/>
      <c r="AM133" s="1174"/>
      <c r="AN133" s="1174"/>
      <c r="AO133" s="1175"/>
      <c r="AP133" s="1120"/>
      <c r="AQ133" s="1121"/>
      <c r="AR133" s="1121"/>
      <c r="AS133" s="1121"/>
      <c r="AT133" s="1176"/>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lZ+EOjVlXFhMe3uhUzxa2Bz96x2ips/+YulX/QnPzc9Zndk5MzLIPOjtdtdQYFeTPdhaMnYP1NHKxxIu3iB/Cw==" saltValue="mlSEr8fxHbOVJ3E/h1fM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488</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BtQyWHyqgFPTOL8zI9PIlfCSd8CILFxnGZTWNMSqCzh4XI1Lefh5vXYtkUKEYNSUnF+l9+8OP/6N9w5nCnWDg==" saltValue="t8uCkOGxUlxaeMyxJ3Qq2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sqref="A1:A1048576"/>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VZqk88r4NHEA5IUoFZzxxIKkNEMspwCcOoB8W7wR9lZo/41dRPmRqT9rvAwX5YfZZSjtURGvzDo5MZLpMOKkA==" saltValue="MWkVyXtvDGmEptzi86lMF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489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490</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1" t="s">
        <v>491</v>
      </c>
      <c r="AP7" s="301"/>
      <c r="AQ7" s="302" t="s">
        <v>492</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2"/>
      <c r="AP8" s="307" t="s">
        <v>493</v>
      </c>
      <c r="AQ8" s="308" t="s">
        <v>494</v>
      </c>
      <c r="AR8" s="309" t="s">
        <v>495</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3" t="s">
        <v>496</v>
      </c>
      <c r="AL9" s="1214"/>
      <c r="AM9" s="1214"/>
      <c r="AN9" s="1215"/>
      <c r="AO9" s="310">
        <v>2211249</v>
      </c>
      <c r="AP9" s="310">
        <v>43857</v>
      </c>
      <c r="AQ9" s="311">
        <v>57145</v>
      </c>
      <c r="AR9" s="312">
        <v>-23.3</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3" t="s">
        <v>497</v>
      </c>
      <c r="AL10" s="1214"/>
      <c r="AM10" s="1214"/>
      <c r="AN10" s="1215"/>
      <c r="AO10" s="313">
        <v>357472</v>
      </c>
      <c r="AP10" s="313">
        <v>7090</v>
      </c>
      <c r="AQ10" s="314">
        <v>3801</v>
      </c>
      <c r="AR10" s="315">
        <v>86.5</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3" t="s">
        <v>498</v>
      </c>
      <c r="AL11" s="1214"/>
      <c r="AM11" s="1214"/>
      <c r="AN11" s="1215"/>
      <c r="AO11" s="313">
        <v>481769</v>
      </c>
      <c r="AP11" s="313">
        <v>9555</v>
      </c>
      <c r="AQ11" s="314">
        <v>6723</v>
      </c>
      <c r="AR11" s="315">
        <v>42.1</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3" t="s">
        <v>499</v>
      </c>
      <c r="AL12" s="1214"/>
      <c r="AM12" s="1214"/>
      <c r="AN12" s="1215"/>
      <c r="AO12" s="313">
        <v>6920</v>
      </c>
      <c r="AP12" s="313">
        <v>137</v>
      </c>
      <c r="AQ12" s="314">
        <v>959</v>
      </c>
      <c r="AR12" s="315">
        <v>-85.7</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3" t="s">
        <v>500</v>
      </c>
      <c r="AL13" s="1214"/>
      <c r="AM13" s="1214"/>
      <c r="AN13" s="1215"/>
      <c r="AO13" s="313" t="s">
        <v>501</v>
      </c>
      <c r="AP13" s="313" t="s">
        <v>501</v>
      </c>
      <c r="AQ13" s="314">
        <v>1</v>
      </c>
      <c r="AR13" s="315" t="s">
        <v>501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3" t="s">
        <v>502</v>
      </c>
      <c r="AL14" s="1214"/>
      <c r="AM14" s="1214"/>
      <c r="AN14" s="1215"/>
      <c r="AO14" s="313">
        <v>71188</v>
      </c>
      <c r="AP14" s="313">
        <v>1412</v>
      </c>
      <c r="AQ14" s="314">
        <v>2728</v>
      </c>
      <c r="AR14" s="315">
        <v>-48.2</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3" t="s">
        <v>503</v>
      </c>
      <c r="AL15" s="1214"/>
      <c r="AM15" s="1214"/>
      <c r="AN15" s="1215"/>
      <c r="AO15" s="313">
        <v>61828</v>
      </c>
      <c r="AP15" s="313">
        <v>1226</v>
      </c>
      <c r="AQ15" s="314">
        <v>1349</v>
      </c>
      <c r="AR15" s="315">
        <v>-9.1</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6" t="s">
        <v>504</v>
      </c>
      <c r="AL16" s="1217"/>
      <c r="AM16" s="1217"/>
      <c r="AN16" s="1218"/>
      <c r="AO16" s="313">
        <v>-141969</v>
      </c>
      <c r="AP16" s="313">
        <v>-2816</v>
      </c>
      <c r="AQ16" s="314">
        <v>-4270</v>
      </c>
      <c r="AR16" s="315">
        <v>-34.1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6" t="s">
        <v>187</v>
      </c>
      <c r="AL17" s="1217"/>
      <c r="AM17" s="1217"/>
      <c r="AN17" s="1218"/>
      <c r="AO17" s="313">
        <v>3048457</v>
      </c>
      <c r="AP17" s="313">
        <v>60461</v>
      </c>
      <c r="AQ17" s="314">
        <v>68438</v>
      </c>
      <c r="AR17" s="315">
        <v>-11.7</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505</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506</v>
      </c>
      <c r="AP20" s="321" t="s">
        <v>507</v>
      </c>
      <c r="AQ20" s="322" t="s">
        <v>508</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8" t="s">
        <v>509</v>
      </c>
      <c r="AL21" s="1209"/>
      <c r="AM21" s="1209"/>
      <c r="AN21" s="1210"/>
      <c r="AO21" s="325">
        <v>4.9400000000000004</v>
      </c>
      <c r="AP21" s="326">
        <v>6.23</v>
      </c>
      <c r="AQ21" s="327">
        <v>-1.29</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8" t="s">
        <v>510</v>
      </c>
      <c r="AL22" s="1209"/>
      <c r="AM22" s="1209"/>
      <c r="AN22" s="1210"/>
      <c r="AO22" s="330">
        <v>101.4</v>
      </c>
      <c r="AP22" s="331">
        <v>98.5</v>
      </c>
      <c r="AQ22" s="332">
        <v>2.9</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511</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512</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513</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1" t="s">
        <v>491</v>
      </c>
      <c r="AP30" s="301"/>
      <c r="AQ30" s="302" t="s">
        <v>492</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2"/>
      <c r="AP31" s="307" t="s">
        <v>493</v>
      </c>
      <c r="AQ31" s="308" t="s">
        <v>494</v>
      </c>
      <c r="AR31" s="309" t="s">
        <v>495</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4" t="s">
        <v>514</v>
      </c>
      <c r="AL32" s="1225"/>
      <c r="AM32" s="1225"/>
      <c r="AN32" s="1226"/>
      <c r="AO32" s="340">
        <v>1282966</v>
      </c>
      <c r="AP32" s="340">
        <v>25446</v>
      </c>
      <c r="AQ32" s="341">
        <v>33979</v>
      </c>
      <c r="AR32" s="342">
        <v>-25.1</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4" t="s">
        <v>515</v>
      </c>
      <c r="AL33" s="1225"/>
      <c r="AM33" s="1225"/>
      <c r="AN33" s="1226"/>
      <c r="AO33" s="340" t="s">
        <v>501</v>
      </c>
      <c r="AP33" s="340" t="s">
        <v>501</v>
      </c>
      <c r="AQ33" s="341" t="s">
        <v>501</v>
      </c>
      <c r="AR33" s="342" t="s">
        <v>501</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4" t="s">
        <v>516</v>
      </c>
      <c r="AL34" s="1225"/>
      <c r="AM34" s="1225"/>
      <c r="AN34" s="1226"/>
      <c r="AO34" s="340" t="s">
        <v>501</v>
      </c>
      <c r="AP34" s="340" t="s">
        <v>501</v>
      </c>
      <c r="AQ34" s="341">
        <v>15</v>
      </c>
      <c r="AR34" s="342" t="s">
        <v>501</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4" t="s">
        <v>517</v>
      </c>
      <c r="AL35" s="1225"/>
      <c r="AM35" s="1225"/>
      <c r="AN35" s="1226"/>
      <c r="AO35" s="340">
        <v>23274</v>
      </c>
      <c r="AP35" s="340">
        <v>462</v>
      </c>
      <c r="AQ35" s="341">
        <v>9031</v>
      </c>
      <c r="AR35" s="342">
        <v>-94.9</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4" t="s">
        <v>518</v>
      </c>
      <c r="AL36" s="1225"/>
      <c r="AM36" s="1225"/>
      <c r="AN36" s="1226"/>
      <c r="AO36" s="340">
        <v>51856</v>
      </c>
      <c r="AP36" s="340">
        <v>1028</v>
      </c>
      <c r="AQ36" s="341">
        <v>1893</v>
      </c>
      <c r="AR36" s="342">
        <v>-45.7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4" t="s">
        <v>519</v>
      </c>
      <c r="AL37" s="1225"/>
      <c r="AM37" s="1225"/>
      <c r="AN37" s="1226"/>
      <c r="AO37" s="340">
        <v>121979</v>
      </c>
      <c r="AP37" s="340">
        <v>2419</v>
      </c>
      <c r="AQ37" s="341">
        <v>1352</v>
      </c>
      <c r="AR37" s="342">
        <v>78.900000000000006</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7" t="s">
        <v>520</v>
      </c>
      <c r="AL38" s="1228"/>
      <c r="AM38" s="1228"/>
      <c r="AN38" s="1229"/>
      <c r="AO38" s="343" t="s">
        <v>501</v>
      </c>
      <c r="AP38" s="343" t="s">
        <v>501</v>
      </c>
      <c r="AQ38" s="344">
        <v>1</v>
      </c>
      <c r="AR38" s="332" t="s">
        <v>501</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7" t="s">
        <v>521</v>
      </c>
      <c r="AL39" s="1228"/>
      <c r="AM39" s="1228"/>
      <c r="AN39" s="1229"/>
      <c r="AO39" s="340" t="s">
        <v>501</v>
      </c>
      <c r="AP39" s="340" t="s">
        <v>501</v>
      </c>
      <c r="AQ39" s="341">
        <v>-6634</v>
      </c>
      <c r="AR39" s="342" t="s">
        <v>501</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4" t="s">
        <v>522</v>
      </c>
      <c r="AL40" s="1225"/>
      <c r="AM40" s="1225"/>
      <c r="AN40" s="1226"/>
      <c r="AO40" s="340">
        <v>-1064580</v>
      </c>
      <c r="AP40" s="340">
        <v>-21114</v>
      </c>
      <c r="AQ40" s="341">
        <v>-28305</v>
      </c>
      <c r="AR40" s="342">
        <v>-25.4</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0" t="s">
        <v>299</v>
      </c>
      <c r="AL41" s="1231"/>
      <c r="AM41" s="1231"/>
      <c r="AN41" s="1232"/>
      <c r="AO41" s="340">
        <v>415495</v>
      </c>
      <c r="AP41" s="340">
        <v>8241</v>
      </c>
      <c r="AQ41" s="341">
        <v>11332</v>
      </c>
      <c r="AR41" s="342">
        <v>-27.3</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523</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525</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9" t="s">
        <v>491</v>
      </c>
      <c r="AN49" s="1221" t="s">
        <v>526</v>
      </c>
      <c r="AO49" s="1222"/>
      <c r="AP49" s="1222"/>
      <c r="AQ49" s="1222"/>
      <c r="AR49" s="1223"/>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0"/>
      <c r="AN50" s="356" t="s">
        <v>527</v>
      </c>
      <c r="AO50" s="357" t="s">
        <v>528</v>
      </c>
      <c r="AP50" s="358" t="s">
        <v>529</v>
      </c>
      <c r="AQ50" s="359" t="s">
        <v>530</v>
      </c>
      <c r="AR50" s="360" t="s">
        <v>531</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532</v>
      </c>
      <c r="AL51" s="353"/>
      <c r="AM51" s="361">
        <v>2355596</v>
      </c>
      <c r="AN51" s="362">
        <v>46941</v>
      </c>
      <c r="AO51" s="363">
        <v>0.6</v>
      </c>
      <c r="AP51" s="364">
        <v>53292</v>
      </c>
      <c r="AQ51" s="365">
        <v>0</v>
      </c>
      <c r="AR51" s="366">
        <v>0.6</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533</v>
      </c>
      <c r="AM52" s="369">
        <v>1609244</v>
      </c>
      <c r="AN52" s="370">
        <v>32068</v>
      </c>
      <c r="AO52" s="371">
        <v>-4.5999999999999996</v>
      </c>
      <c r="AP52" s="372">
        <v>28900</v>
      </c>
      <c r="AQ52" s="373">
        <v>18.899999999999999</v>
      </c>
      <c r="AR52" s="374">
        <v>-23.5</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534</v>
      </c>
      <c r="AL53" s="353"/>
      <c r="AM53" s="361">
        <v>1369804</v>
      </c>
      <c r="AN53" s="362">
        <v>27268</v>
      </c>
      <c r="AO53" s="363">
        <v>-41.9</v>
      </c>
      <c r="AP53" s="364">
        <v>49919</v>
      </c>
      <c r="AQ53" s="365">
        <v>-6.3</v>
      </c>
      <c r="AR53" s="366">
        <v>-35.6</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533</v>
      </c>
      <c r="AM54" s="369">
        <v>897317</v>
      </c>
      <c r="AN54" s="370">
        <v>17862</v>
      </c>
      <c r="AO54" s="371">
        <v>-44.3</v>
      </c>
      <c r="AP54" s="372">
        <v>26398</v>
      </c>
      <c r="AQ54" s="373">
        <v>-8.6999999999999993</v>
      </c>
      <c r="AR54" s="374">
        <v>-35.6</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535</v>
      </c>
      <c r="AL55" s="353"/>
      <c r="AM55" s="361">
        <v>1546201</v>
      </c>
      <c r="AN55" s="362">
        <v>30678</v>
      </c>
      <c r="AO55" s="363">
        <v>12.5</v>
      </c>
      <c r="AP55" s="364">
        <v>47738</v>
      </c>
      <c r="AQ55" s="365">
        <v>-4.4000000000000004</v>
      </c>
      <c r="AR55" s="366">
        <v>16.899999999999999</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533</v>
      </c>
      <c r="AM56" s="369">
        <v>1129693</v>
      </c>
      <c r="AN56" s="370">
        <v>22414</v>
      </c>
      <c r="AO56" s="371">
        <v>25.5</v>
      </c>
      <c r="AP56" s="372">
        <v>24937</v>
      </c>
      <c r="AQ56" s="373">
        <v>-5.5</v>
      </c>
      <c r="AR56" s="374">
        <v>31</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536</v>
      </c>
      <c r="AL57" s="353"/>
      <c r="AM57" s="361">
        <v>2336644</v>
      </c>
      <c r="AN57" s="362">
        <v>46416</v>
      </c>
      <c r="AO57" s="363">
        <v>51.3</v>
      </c>
      <c r="AP57" s="364">
        <v>52191</v>
      </c>
      <c r="AQ57" s="365">
        <v>9.3000000000000007</v>
      </c>
      <c r="AR57" s="366">
        <v>42</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533</v>
      </c>
      <c r="AM58" s="369">
        <v>1241308</v>
      </c>
      <c r="AN58" s="370">
        <v>24658</v>
      </c>
      <c r="AO58" s="371">
        <v>10</v>
      </c>
      <c r="AP58" s="372">
        <v>24843</v>
      </c>
      <c r="AQ58" s="373">
        <v>-0.4</v>
      </c>
      <c r="AR58" s="374">
        <v>10.4</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537</v>
      </c>
      <c r="AL59" s="353"/>
      <c r="AM59" s="361">
        <v>3061299</v>
      </c>
      <c r="AN59" s="362">
        <v>60716</v>
      </c>
      <c r="AO59" s="363">
        <v>30.8</v>
      </c>
      <c r="AP59" s="364">
        <v>41934</v>
      </c>
      <c r="AQ59" s="365">
        <v>-19.7</v>
      </c>
      <c r="AR59" s="366">
        <v>50.5</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533</v>
      </c>
      <c r="AM60" s="369">
        <v>2305952</v>
      </c>
      <c r="AN60" s="370">
        <v>45735</v>
      </c>
      <c r="AO60" s="371">
        <v>85.5</v>
      </c>
      <c r="AP60" s="372">
        <v>23352</v>
      </c>
      <c r="AQ60" s="373">
        <v>-6</v>
      </c>
      <c r="AR60" s="374">
        <v>91.5</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538</v>
      </c>
      <c r="AL61" s="375"/>
      <c r="AM61" s="376">
        <v>2133909</v>
      </c>
      <c r="AN61" s="377">
        <v>42404</v>
      </c>
      <c r="AO61" s="378">
        <v>10.7</v>
      </c>
      <c r="AP61" s="379">
        <v>49015</v>
      </c>
      <c r="AQ61" s="380">
        <v>-4.2</v>
      </c>
      <c r="AR61" s="366">
        <v>14.9</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533</v>
      </c>
      <c r="AM62" s="369">
        <v>1436703</v>
      </c>
      <c r="AN62" s="370">
        <v>28547</v>
      </c>
      <c r="AO62" s="371">
        <v>14.4</v>
      </c>
      <c r="AP62" s="372">
        <v>25686</v>
      </c>
      <c r="AQ62" s="373">
        <v>-0.3</v>
      </c>
      <c r="AR62" s="374">
        <v>14.7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P14qjmd3jcd8tQXBylwTkKJzET6kLx/2ikzihLnn34yrqvpGhFDI4m2Nw70OgDzTWB6ybh1EX/D/ObGQ6YufMw==" saltValue="pOblGSI1dlkb+VtnYYw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qY4IjmnRmlG/hxk67/ApqcN616gvOarhSJHtkexWyzE2jOPSEI4Ro97I5GnRmecjd7b58ZICezHy2z8sTqSxQ==" saltValue="9GFDF2/xtKEPb/jBMevV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6j06FTHUEhrB5TzZIiHUgC5wGZwT2Sg5eXyi/xbYsqkYPMQZDH4qzLcjnmPpAXV9n9dtYWk+VlGuRVHE+//Q==" saltValue="ljApu6wOqYKlw9dFdaxW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3" t="s">
        <v>3</v>
      </c>
      <c r="D47" s="1233"/>
      <c r="E47" s="1234"/>
      <c r="F47" s="11">
        <v>19.39</v>
      </c>
      <c r="G47" s="12">
        <v>19.32</v>
      </c>
      <c r="H47" s="12">
        <v>17.96</v>
      </c>
      <c r="I47" s="12">
        <v>17.670000000000002</v>
      </c>
      <c r="J47" s="13">
        <v>18.190000000000001</v>
      </c>
    </row>
    <row r="48" spans="2:10" ht="57.75" customHeight="1" x14ac:dyDescent="0.15">
      <c r="B48" s="14"/>
      <c r="C48" s="1235" t="s">
        <v>4</v>
      </c>
      <c r="D48" s="1235"/>
      <c r="E48" s="1236"/>
      <c r="F48" s="15">
        <v>7.37</v>
      </c>
      <c r="G48" s="16">
        <v>5.47</v>
      </c>
      <c r="H48" s="16">
        <v>8.7100000000000009</v>
      </c>
      <c r="I48" s="16">
        <v>3.45</v>
      </c>
      <c r="J48" s="17">
        <v>1.23</v>
      </c>
    </row>
    <row r="49" spans="2:10" ht="57.75" customHeight="1" thickBot="1" x14ac:dyDescent="0.2">
      <c r="B49" s="18"/>
      <c r="C49" s="1237" t="s">
        <v>5</v>
      </c>
      <c r="D49" s="1237"/>
      <c r="E49" s="1238"/>
      <c r="F49" s="19">
        <v>1.6</v>
      </c>
      <c r="G49" s="20" t="s">
        <v>547</v>
      </c>
      <c r="H49" s="20">
        <v>1.96</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wpoD70Imt0257X2esW5jsN7vvWjjtUd/EH0IYFVt4Roo8c6Yzg25mM9CIGCDKuqXZTZ4oqWt35vRqHROA7FdA==" saltValue="+8oqAXfEis+QZoCfpoB6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