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zuka-n.local\飯塚市共有フォルダ\飯塚市\0102_行政経営部\010203_財政課\0102030_財政課_共通\財政係\02_予算\02_照会回答\R02照会回答\01_R02.08.18_平成30年度財政状況資料集の作成について（2回目分）\02_作業\"/>
    </mc:Choice>
  </mc:AlternateContent>
  <bookViews>
    <workbookView xWindow="0" yWindow="0" windowWidth="15360" windowHeight="7635" tabRatio="908"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c r="CO36" i="10"/>
  <c r="CO37" i="10"/>
  <c r="CO38" i="10"/>
  <c r="BW34" i="10"/>
  <c r="BW35" i="10"/>
  <c r="BW36" i="10"/>
  <c r="BW37" i="10"/>
  <c r="BW38" i="10"/>
  <c r="BW39" i="10"/>
  <c r="BW40" i="10"/>
  <c r="BW41" i="10"/>
  <c r="BW42" i="10"/>
  <c r="BE34" i="10"/>
  <c r="AM34" i="10"/>
  <c r="U34" i="10"/>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<sst xmlns="http://schemas.openxmlformats.org/spreadsheetml/2006/main" count="1132" uniqueCount="638">
  <si>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</si>
  <si>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</si>
  <si>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</si>
  <si>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</si>
  <si>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</si>
  <si>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</si>
  <si>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</si>
  <si>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</si>
  <si>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</si>
  <si>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</si>
  <si>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</si>
  <si>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</si>
  <si>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</si>
  <si>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</si>
  <si>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</si>
  <si>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</si>
  <si>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</si>
  <si>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</si>
  <si>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</si>
  <si>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</si>
  <si>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</si>
  <si>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</si>
  <si>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</si>
  <si>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</si>
  <si>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</si>
  <si>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</si>
  <si>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</si>
  <si>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</si>
  <si>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</si>
  <si>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</si>
  <si>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</si>
  <si>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</si>
  <si>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</si>
  <si>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</si>
  <si>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</si>
  <si>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</si>
  <si>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</si>
  <si>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</si>
  <si>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</si>
  <si>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</si>
  <si>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</si>
  <si>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</si>
  <si>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</si>
  <si>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</si>
  <si>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</si>
  <si>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</si>
  <si>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</si>
  <si>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</si>
  <si>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</si>
  <si>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</si>
  <si>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</si>
  <si>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</si>
  <si>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</si>
  <si>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</si>
  <si>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</si>
  <si>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</si>
  <si>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</si>
  <si>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</si>
  <si>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</si>
  <si>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</si>
  <si>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</si>
  <si>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</si>
  <si>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</si>
  <si>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</si>
  <si>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</si>
  <si>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</si>
  <si>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</si>
  <si>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</si>
  <si>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</si>
  <si>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</si>
  <si>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</si>
  <si>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</si>
  <si>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</si>
  <si>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</si>
  <si>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</si>
  <si>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</si>
  <si>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</si>
  <si>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</si>
  <si>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</si>
  <si>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</si>
  <si>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</si>
  <si>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</si>
  <si>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</si>
  <si>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</si>
  <si>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</si>
  <si>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</si>
  <si>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</si>
  <si>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</si>
  <si>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</si>
  <si>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</si>
  <si>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</si>
  <si>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</si>
  <si>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</si>
  <si>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</si>
  <si>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</si>
  <si>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</si>
  <si>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</si>
  <si>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</si>
  <si>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</si>
  <si>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</si>
  <si>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</si>
  <si>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</si>
  <si>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</si>
  <si>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</si>
  <si>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</si>
  <si>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</si>
  <si>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</si>
  <si>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</si>
  <si>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</si>
  <si>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</si>
  <si>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</si>
  <si>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</si>
  <si>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</si>
  <si>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</si>
  <si>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</si>
  <si>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</si>
  <si>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</si>
  <si>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</si>
  <si>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</si>
  <si>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</si>
  <si>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</si>
  <si>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</si>
  <si>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</si>
  <si>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</si>
  <si>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</si>
  <si>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</si>
  <si>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</si>
  <si>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</si>
  <si>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</si>
  <si>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</si>
  <si>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</si>
  <si>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</si>
  <si>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</si>
  <si>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</si>
  <si>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</si>
  <si>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</si>
  <si>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</si>
  <si>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</si>
  <si>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</si>
  <si>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</si>
  <si>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</si>
  <si>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</si>
  <si>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</si>
  <si>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</si>
  <si>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</si>
  <si>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</si>
  <si>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</si>
  <si>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</si>
  <si>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</si>
  <si>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</si>
  <si>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</si>
  <si>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</si>
  <si>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</si>
  <si>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</si>
  <si>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</si>
  <si>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</si>
  <si>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</si>
  <si>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</si>
  <si>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</si>
  <si>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</si>
  <si>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</si>
  <si>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</si>
  <si>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</si>
  <si>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</si>
  <si>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</si>
  <si>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</si>
  <si>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</si>
  <si>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</si>
  <si>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</si>
  <si>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</si>
  <si>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</si>
  <si>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</si>
  <si>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</si>
  <si>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</si>
  <si>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</si>
  <si>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</si>
  <si>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</si>
  <si>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</si>
  <si>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</si>
  <si>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</si>
  <si>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</si>
  <si>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</si>
  <si>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</si>
  <si>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</si>
  <si>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</si>
  <si>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</si>
  <si>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</si>
  <si>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</si>
  <si>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</si>
  <si>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</si>
  <si>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</si>
  <si>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</si>
  <si>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</si>
  <si>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</si>
  <si>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</si>
  <si>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</si>
  <si>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</si>
  <si>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</si>
  <si>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</si>
  <si>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</si>
  <si>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</si>
  <si>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</si>
  <si>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</si>
  <si>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</si>
  <si>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</si>
  <si>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</si>
  <si>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</si>
  <si>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</si>
  <si>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</si>
  <si>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</si>
  <si>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</si>
  <si>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</si>
  <si>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</si>
  <si>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</si>
  <si>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</si>
  <si>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</si>
  <si>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</si>
  <si>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福岡県飯塚市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</si>
  <si>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</si>
  <si>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</si>
  <si>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</si>
  <si>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</si>
  <si>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</si>
  <si>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</si>
  <si>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</si>
  <si>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</si>
  <si>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</si>
  <si>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</si>
  <si>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</si>
  <si>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</si>
  <si>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</si>
  <si>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</si>
  <si>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</si>
  <si>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</si>
  <si>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</si>
  <si>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</si>
  <si>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</si>
  <si>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</si>
  <si>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</si>
  <si>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</si>
  <si>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</si>
  <si>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</si>
  <si>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</si>
  <si>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</si>
  <si>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</si>
  <si>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</si>
  <si>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</si>
  <si>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</si>
  <si>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</si>
  <si>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</si>
  <si>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</si>
  <si>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</si>
  <si>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</si>
  <si>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</si>
  <si>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</si>
  <si>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</si>
  <si>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</si>
  <si>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</si>
  <si>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</si>
  <si>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</si>
  <si>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</si>
  <si>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</si>
  <si>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</si>
  <si>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</si>
  <si>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</si>
  <si>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</si>
  <si>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</si>
  <si>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</si>
  <si>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</si>
  <si>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</si>
  <si>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</si>
  <si>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</si>
  <si>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</si>
  <si>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</si>
  <si>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</si>
  <si>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</si>
  <si>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</si>
  <si>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</si>
  <si>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</si>
  <si>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</si>
  <si>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</si>
  <si>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</si>
  <si>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</si>
  <si>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</si>
  <si>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</si>
  <si>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</si>
  <si>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</si>
  <si>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</si>
  <si>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</si>
  <si>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</si>
  <si>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</si>
  <si>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</si>
  <si>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</si>
  <si>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</si>
  <si>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</si>
  <si>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</si>
  <si>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</si>
  <si>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</si>
  <si>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</si>
  <si>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</si>
  <si>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</si>
  <si>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</si>
  <si>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</si>
  <si>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</si>
  <si>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</si>
  <si>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</si>
  <si>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</si>
  <si>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</si>
  <si>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</si>
  <si>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</si>
  <si>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</si>
  <si>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</si>
  <si>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</si>
  <si>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</si>
  <si>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</si>
  <si>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</si>
  <si>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</si>
  <si>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</si>
  <si>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</si>
  <si>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</si>
  <si>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</si>
  <si>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</si>
  <si>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</si>
  <si>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</si>
  <si>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</si>
  <si>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</si>
  <si>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</si>
  <si>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</si>
  <si>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</si>
  <si>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</si>
  <si>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</si>
  <si>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</si>
  <si>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</si>
  <si>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</si>
  <si>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</si>
  <si>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</si>
  <si>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</si>
  <si>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</si>
  <si>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</si>
  <si>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</si>
  <si>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</si>
  <si>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</si>
  <si>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</si>
  <si>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</si>
  <si>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</si>
  <si>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</si>
  <si>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</si>
  <si>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</si>
  <si>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</si>
  <si>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</si>
  <si>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</si>
  <si>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</si>
  <si>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</si>
  <si>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</si>
  <si>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</si>
  <si>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</si>
  <si>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</si>
  <si>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</si>
  <si>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</si>
  <si>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</si>
  <si>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</si>
  <si>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</si>
  <si>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</si>
  <si>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</si>
  <si>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</si>
  <si>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</si>
  <si>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福岡県飯塚市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</si>
  <si>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</si>
  <si>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</si>
  <si>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</si>
  <si>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</si>
  <si>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</si>
  <si>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</si>
  <si>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</si>
  <si>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</si>
  <si>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</si>
  <si>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</si>
  <si>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</si>
  <si>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</si>
  <si>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</si>
  <si>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</si>
  <si>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</si>
  <si>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</si>
  <si>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</si>
  <si>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</si>
  <si>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</si>
  <si>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</si>
  <si>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</si>
  <si>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</si>
  <si>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</si>
  <si>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</si>
  <si>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</si>
  <si>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</si>
  <si>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</si>
  <si>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</si>
  <si>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</si>
  <si>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</si>
  <si>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</si>
  <si>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</si>
  <si>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</si>
  <si>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</si>
  <si>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</si>
  <si>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</si>
  <si>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</si>
  <si>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</si>
  <si>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</si>
  <si>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</si>
  <si>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</si>
  <si>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</si>
  <si>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</si>
  <si>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</si>
  <si>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</si>
  <si>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法適用企業</t>
    <phoneticPr fontId="5"/>
  </si>
  <si>
    <t>飯塚市立病院事業会計</t>
    <phoneticPr fontId="5"/>
  </si>
  <si>
    <t>下水道事業会計</t>
    <phoneticPr fontId="5"/>
  </si>
  <si>
    <t>地方卸売市場事業特別会計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</si>
  <si>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</si>
  <si>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</si>
  <si>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</si>
  <si>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</si>
  <si>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</si>
  <si>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</si>
  <si>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</si>
  <si>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</si>
  <si>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</si>
  <si>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</si>
  <si>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</si>
  <si>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</si>
  <si>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</si>
  <si>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</si>
  <si>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</si>
  <si>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</si>
  <si>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</si>
  <si>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</si>
  <si>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</si>
  <si>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</si>
  <si>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</si>
  <si>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</si>
  <si>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</si>
  <si>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</si>
  <si>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</si>
  <si>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</si>
  <si>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</si>
  <si>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</si>
  <si>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</si>
  <si>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</si>
  <si>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</si>
  <si>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</si>
  <si>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</si>
  <si>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</si>
  <si>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</si>
  <si>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</si>
  <si>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</si>
  <si>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</si>
  <si>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</si>
  <si>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</si>
  <si>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</si>
  <si>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</si>
  <si>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</si>
  <si>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</si>
  <si>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</si>
  <si>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</si>
  <si>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</si>
  <si>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</si>
  <si>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</si>
  <si>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</si>
  <si>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</si>
  <si>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</si>
  <si>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</si>
  <si>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</si>
  <si>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</si>
  <si>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</si>
  <si>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</si>
  <si>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</si>
  <si>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</si>
  <si>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</si>
  <si>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</si>
  <si>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</si>
  <si>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</si>
  <si>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飯塚市立病院事業会計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</si>
  <si>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</si>
  <si>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</si>
  <si>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</si>
  <si>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</si>
  <si>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</si>
  <si>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</si>
  <si>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</si>
  <si>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</si>
  <si>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</si>
  <si>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</si>
  <si>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</si>
  <si>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</si>
  <si>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</si>
  <si>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</si>
  <si>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</si>
  <si>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</si>
  <si>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</si>
  <si>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</si>
  <si>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</si>
  <si>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</si>
  <si>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</si>
  <si>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</si>
  <si>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</si>
  <si>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</si>
  <si>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</si>
  <si>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</si>
  <si>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</si>
  <si>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</si>
  <si>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</si>
  <si>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</si>
  <si>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</si>
  <si>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</si>
  <si>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</si>
  <si>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</si>
  <si>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</si>
  <si>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</si>
  <si>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</si>
  <si>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</si>
  <si>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</si>
  <si>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</si>
  <si>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</si>
  <si>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</si>
  <si>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</si>
  <si>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</si>
  <si>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</si>
  <si>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</si>
  <si>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</si>
  <si>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</si>
  <si>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</si>
  <si>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</si>
  <si>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</si>
  <si>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</si>
  <si>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</si>
  <si>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</si>
  <si>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</si>
  <si>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</si>
  <si>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</si>
  <si>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</si>
  <si>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</si>
  <si>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</si>
  <si>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</si>
  <si>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</si>
  <si>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</si>
  <si>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</si>
  <si>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</si>
  <si>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</si>
  <si>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</si>
  <si>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</si>
  <si>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</si>
  <si>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</si>
  <si>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</si>
  <si>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</si>
  <si>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</si>
  <si>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</si>
  <si>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</si>
  <si>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</si>
  <si>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</si>
  <si>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</si>
  <si>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</si>
  <si>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</si>
  <si>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</si>
  <si>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</si>
  <si>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</si>
  <si>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</si>
  <si>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</si>
  <si>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</si>
  <si>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</si>
  <si>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</si>
  <si>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</si>
  <si>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</si>
  <si>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</si>
  <si>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</si>
  <si>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 4.96</t>
  </si>
  <si>
    <t>▲ 2.04</t>
  </si>
  <si>
    <t>小型自動車競走事業特別会計</t>
  </si>
  <si>
    <t>▲ 5.40</t>
  </si>
  <si>
    <t>▲ 4.81</t>
  </si>
  <si>
    <t>▲ 4.73</t>
  </si>
  <si>
    <t>▲ 4.45</t>
  </si>
  <si>
    <t>▲ 4.23</t>
  </si>
  <si>
    <t>水道事業会計</t>
  </si>
  <si>
    <t>一般会計</t>
  </si>
  <si>
    <t>工業用地造成事業特別会計</t>
  </si>
  <si>
    <t>下水道事業会計</t>
  </si>
  <si>
    <t>国民健康保険特別会計</t>
  </si>
  <si>
    <t>介護保険特別会計保険事業勘定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</si>
  <si>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</si>
  <si>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</si>
  <si>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</si>
  <si>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</si>
  <si>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</si>
  <si>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</si>
  <si>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</si>
  <si>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</si>
  <si>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</si>
  <si>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</si>
  <si>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</si>
  <si>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</si>
  <si>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</si>
  <si>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飯塚市・桂川町衛生施設組合（一般会計）</t>
    <rPh sb="14" eb="16">
      <t>イッパン</t>
    </rPh>
    <rPh sb="16" eb="18">
      <t>カイケイ</t>
    </rPh>
    <phoneticPr fontId="24"/>
  </si>
  <si>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</si>
  <si>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</si>
  <si>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</si>
  <si>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ふくおか県央環境施設組合（一般会計）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</si>
  <si>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</si>
  <si>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</si>
  <si>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</si>
  <si>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</si>
  <si>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飯塚市教育文化振興事業団</t>
    <rPh sb="0" eb="2">
      <t>イイヅカ</t>
    </rPh>
    <rPh sb="2" eb="3">
      <t>シ</t>
    </rPh>
    <rPh sb="3" eb="5">
      <t>キョウイク</t>
    </rPh>
    <rPh sb="5" eb="7">
      <t>ブンカ</t>
    </rPh>
    <rPh sb="7" eb="9">
      <t>シンコウ</t>
    </rPh>
    <rPh sb="9" eb="12">
      <t>ジギョウダン</t>
    </rPh>
    <phoneticPr fontId="2"/>
  </si>
  <si>
    <t>福岡ソフトウエアセンター</t>
    <rPh sb="0" eb="2">
      <t>フクオカ</t>
    </rPh>
    <phoneticPr fontId="2"/>
  </si>
  <si>
    <t>飯塚市土地開発公社</t>
    <rPh sb="0" eb="2">
      <t>イイヅカ</t>
    </rPh>
    <rPh sb="2" eb="3">
      <t>シ</t>
    </rPh>
    <rPh sb="3" eb="5">
      <t>トチ</t>
    </rPh>
    <rPh sb="5" eb="7">
      <t>カイハツ</t>
    </rPh>
    <rPh sb="7" eb="9">
      <t>コウシャ</t>
    </rPh>
    <phoneticPr fontId="2"/>
  </si>
  <si>
    <t>サンビレッジ茜</t>
    <rPh sb="6" eb="7">
      <t>アカネ</t>
    </rPh>
    <phoneticPr fontId="2"/>
  </si>
  <si>
    <t>-</t>
    <phoneticPr fontId="2"/>
  </si>
  <si>
    <t>飯塚市地域振興基金</t>
    <rPh sb="0" eb="2">
      <t>イイヅカ</t>
    </rPh>
    <rPh sb="2" eb="3">
      <t>シ</t>
    </rPh>
    <phoneticPr fontId="2"/>
  </si>
  <si>
    <t>飯塚市かんがい施設整備基金</t>
    <rPh sb="0" eb="2">
      <t>イイヅカ</t>
    </rPh>
    <rPh sb="2" eb="3">
      <t>シ</t>
    </rPh>
    <rPh sb="11" eb="13">
      <t>キキン</t>
    </rPh>
    <phoneticPr fontId="2"/>
  </si>
  <si>
    <t>飯塚市霊園施設管理基金</t>
    <rPh sb="0" eb="2">
      <t>イイヅカ</t>
    </rPh>
    <rPh sb="2" eb="3">
      <t>シ</t>
    </rPh>
    <rPh sb="3" eb="5">
      <t>レイエン</t>
    </rPh>
    <rPh sb="5" eb="7">
      <t>シセツ</t>
    </rPh>
    <rPh sb="7" eb="9">
      <t>カンリ</t>
    </rPh>
    <rPh sb="9" eb="11">
      <t>キキン</t>
    </rPh>
    <phoneticPr fontId="2"/>
  </si>
  <si>
    <t>飯塚市汚水処理施設整備基金</t>
    <rPh sb="0" eb="2">
      <t>イイヅカ</t>
    </rPh>
    <rPh sb="2" eb="3">
      <t>シ</t>
    </rPh>
    <rPh sb="3" eb="5">
      <t>オスイ</t>
    </rPh>
    <rPh sb="5" eb="7">
      <t>ショリ</t>
    </rPh>
    <rPh sb="7" eb="9">
      <t>シセツ</t>
    </rPh>
    <rPh sb="9" eb="11">
      <t>セイビ</t>
    </rPh>
    <rPh sb="11" eb="13">
      <t>キキン</t>
    </rPh>
    <phoneticPr fontId="2"/>
  </si>
  <si>
    <t>飯塚市人材育成基金</t>
    <rPh sb="0" eb="2">
      <t>イイヅカ</t>
    </rPh>
    <rPh sb="2" eb="3">
      <t>シ</t>
    </rPh>
    <rPh sb="3" eb="5">
      <t>ジンザイ</t>
    </rPh>
    <rPh sb="5" eb="7">
      <t>イクセイ</t>
    </rPh>
    <rPh sb="7" eb="9">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</si>
  <si>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</si>
  <si>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</si>
  <si>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</si>
  <si>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</si>
  <si>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</si>
  <si>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</si>
  <si>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</si>
  <si>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</si>
  <si>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</si>
  <si>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</si>
  <si>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</si>
  <si>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</si>
  <si>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</si>
  <si>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</si>
  <si>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</si>
  <si>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</si>
  <si>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</si>
  <si>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</si>
  <si>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固定資産台帳整備中・未整備
</t>
    <phoneticPr fontId="2"/>
  </si>
  <si>
    <t xml:space="preserve">実質公債費比率は類似団体と比較して同程度の水準にあり、近年横ばいとなっているが、将来負担比率については、昨年に比べ減少している。減少の主な要因としては、職員の入れ替わり等により退職手当負担見込額の減額や地方債の現在高の減少により将来負担額が減少したことが考えられる。今後は交流センター整備事業や体育館等建設事業などが本格化することもあり、地方債残高については注意する必要がある。今後も引き続き事務事業のゼロベースからの見直し・統廃合を継続して実施していくことで、健全な財政運営に努めていく必要がある。
</t>
    <rPh sb="0" eb="2">
      <t>ジッシツ</t>
    </rPh>
    <rPh sb="2" eb="4">
      <t>コウサイ</t>
    </rPh>
    <rPh sb="4" eb="5">
      <t>ヒ</t>
    </rPh>
    <rPh sb="5" eb="7">
      <t>ヒリツ</t>
    </rPh>
    <rPh sb="8" eb="10">
      <t>ルイジ</t>
    </rPh>
    <rPh sb="10" eb="12">
      <t>ダンタイ</t>
    </rPh>
    <rPh sb="13" eb="15">
      <t>ヒカク</t>
    </rPh>
    <rPh sb="17" eb="20">
      <t>ドウテイド</t>
    </rPh>
    <rPh sb="21" eb="23">
      <t>スイジュン</t>
    </rPh>
    <rPh sb="27" eb="29">
      <t>キンネン</t>
    </rPh>
    <rPh sb="29" eb="30">
      <t>ヨコ</t>
    </rPh>
    <rPh sb="40" eb="42">
      <t>ショウライ</t>
    </rPh>
    <rPh sb="42" eb="44">
      <t>フタン</t>
    </rPh>
    <rPh sb="44" eb="46">
      <t>ヒリツ</t>
    </rPh>
    <rPh sb="52" eb="54">
      <t>サクネン</t>
    </rPh>
    <rPh sb="55" eb="56">
      <t>クラ</t>
    </rPh>
    <rPh sb="57" eb="59">
      <t>ゲンショウ</t>
    </rPh>
    <rPh sb="64" eb="66">
      <t>ゲンショウ</t>
    </rPh>
    <rPh sb="67" eb="68">
      <t>オモ</t>
    </rPh>
    <rPh sb="69" eb="71">
      <t>ヨウイン</t>
    </rPh>
    <rPh sb="76" eb="78">
      <t>ショクイン</t>
    </rPh>
    <rPh sb="79" eb="80">
      <t>イ</t>
    </rPh>
    <rPh sb="81" eb="82">
      <t>カ</t>
    </rPh>
    <rPh sb="84" eb="85">
      <t>トウ</t>
    </rPh>
    <rPh sb="109" eb="111">
      <t>ゲンショウ</t>
    </rPh>
    <rPh sb="114" eb="116">
      <t>ショウライ</t>
    </rPh>
    <rPh sb="116" eb="118">
      <t>フタン</t>
    </rPh>
    <rPh sb="118" eb="119">
      <t>ガク</t>
    </rPh>
    <rPh sb="120" eb="122">
      <t>ゲンショウ</t>
    </rPh>
    <rPh sb="127" eb="128">
      <t>カンガ</t>
    </rPh>
    <rPh sb="244" eb="2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</si>
</sst>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45375</c:v>
                </c:pt>
                <c:pt idx="1">
                  <c:v>44267</c:v>
                </c:pt>
                <c:pt idx="2">
                  <c:v>40879</c:v>
                </c:pt>
                <c:pt idx="3">
                  <c:v>42651</c:v>
                </c:pt>
                <c:pt idx="4">
                  <c:v>43226</c:v>
                </c:pt>
              </c:numCache>
            </c:numRef>
          </c:val>
          <c:smooth val="0"/>
          <c:extLst>
            <c:ext xmlns:c16="http://schemas.microsoft.com/office/drawing/2014/chart" uri="{C3380CC4-5D6E-409C-BE32-E72D297353CC}">
              <c16:uniqueId val="{00000000-E828-48A3-B649-08EB5A444D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93466</c:v>
                </c:pt>
                <c:pt idx="1">
                  <c:v>98800</c:v>
                </c:pt>
                <c:pt idx="2">
                  <c:v>130541</c:v>
                </c:pt>
                <c:pt idx="3">
                  <c:v>82943</c:v>
                </c:pt>
                <c:pt idx="4">
                  <c:v>41256</c:v>
                </c:pt>
              </c:numCache>
            </c:numRef>
          </c:val>
          <c:smooth val="0"/>
          <c:extLst>
            <c:ext xmlns:c16="http://schemas.microsoft.com/office/drawing/2014/chart" uri="{C3380CC4-5D6E-409C-BE32-E72D297353CC}">
              <c16:uniqueId val="{00000001-E828-48A3-B649-08EB5A444D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5.84</c:v>
                </c:pt>
                <c:pt idx="1">
                  <c:v>5.51</c:v>
                </c:pt>
                <c:pt idx="2">
                  <c:v>1.84</c:v>
                </c:pt>
                <c:pt idx="3">
                  <c:v>4.92</c:v>
                </c:pt>
                <c:pt idx="4">
                  <c:v>4.22</c:v>
                </c:pt>
              </c:numCache>
            </c:numRef>
          </c:val>
          <c:extLst>
            <c:ext xmlns:c16="http://schemas.microsoft.com/office/drawing/2014/chart" uri="{C3380CC4-5D6E-409C-BE32-E72D297353CC}">
              <c16:uniqueId val="{00000000-886A-4DF1-9084-00133E73D1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24.93</c:v>
                </c:pt>
                <c:pt idx="1">
                  <c:v>26.33</c:v>
                </c:pt>
                <c:pt idx="2">
                  <c:v>26.68</c:v>
                </c:pt>
                <c:pt idx="3">
                  <c:v>25.1</c:v>
                </c:pt>
                <c:pt idx="4">
                  <c:v>24.96</c:v>
                </c:pt>
              </c:numCache>
            </c:numRef>
          </c:val>
          <c:extLst>
            <c:ext xmlns:c16="http://schemas.microsoft.com/office/drawing/2014/chart" uri="{C3380CC4-5D6E-409C-BE32-E72D297353CC}">
              <c16:uniqueId val="{00000001-886A-4DF1-9084-00133E73D1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1.28</c:v>
                </c:pt>
                <c:pt idx="1">
                  <c:v>-0.09</c:v>
                </c:pt>
                <c:pt idx="2">
                  <c:v>-4.96</c:v>
                </c:pt>
                <c:pt idx="3">
                  <c:v>0.81</c:v>
                </c:pt>
                <c:pt idx="4">
                  <c:v>-2.04</c:v>
                </c:pt>
              </c:numCache>
            </c:numRef>
          </c:val>
          <c:smooth val="0"/>
          <c:extLst>
            <c:ext xmlns:c16="http://schemas.microsoft.com/office/drawing/2014/chart" uri="{C3380CC4-5D6E-409C-BE32-E72D297353CC}">
              <c16:uniqueId val="{00000002-886A-4DF1-9084-00133E73D1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0.09</c:v>
                </c:pt>
                <c:pt idx="6">
                  <c:v>#N/A</c:v>
                </c:pt>
                <c:pt idx="7">
                  <c:v>0.06</c:v>
                </c:pt>
                <c:pt idx="8">
                  <c:v>#N/A</c:v>
                </c:pt>
                <c:pt idx="9">
                  <c:v>0.08</c:v>
                </c:pt>
              </c:numCache>
            </c:numRef>
          </c:val>
          <c:extLst>
            <c:ext xmlns:c16="http://schemas.microsoft.com/office/drawing/2014/chart" uri="{C3380CC4-5D6E-409C-BE32-E72D297353CC}">
              <c16:uniqueId val="{00000000-CAEC-4888-8044-E295CBD453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C-4888-8044-E295CBD453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2-CAEC-4888-8044-E295CBD45358}"/>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0.35</c:v>
                </c:pt>
                <c:pt idx="4">
                  <c:v>#N/A</c:v>
                </c:pt>
                <c:pt idx="5">
                  <c:v>0.56000000000000005</c:v>
                </c:pt>
                <c:pt idx="6">
                  <c:v>#N/A</c:v>
                </c:pt>
                <c:pt idx="7">
                  <c:v>0.85</c:v>
                </c:pt>
                <c:pt idx="8">
                  <c:v>#N/A</c:v>
                </c:pt>
                <c:pt idx="9">
                  <c:v>1.02</c:v>
                </c:pt>
              </c:numCache>
            </c:numRef>
          </c:val>
          <c:extLst>
            <c:ext xmlns:c16="http://schemas.microsoft.com/office/drawing/2014/chart" uri="{C3380CC4-5D6E-409C-BE32-E72D297353CC}">
              <c16:uniqueId val="{00000003-CAEC-4888-8044-E295CBD4535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0.68</c:v>
                </c:pt>
                <c:pt idx="4">
                  <c:v>#N/A</c:v>
                </c:pt>
                <c:pt idx="5">
                  <c:v>1.55</c:v>
                </c:pt>
                <c:pt idx="6">
                  <c:v>#N/A</c:v>
                </c:pt>
                <c:pt idx="7">
                  <c:v>1.87</c:v>
                </c:pt>
                <c:pt idx="8">
                  <c:v>#N/A</c:v>
                </c:pt>
                <c:pt idx="9">
                  <c:v>1.27</c:v>
                </c:pt>
              </c:numCache>
            </c:numRef>
          </c:val>
          <c:extLst>
            <c:ext xmlns:c16="http://schemas.microsoft.com/office/drawing/2014/chart" uri="{C3380CC4-5D6E-409C-BE32-E72D297353CC}">
              <c16:uniqueId val="{00000004-CAEC-4888-8044-E295CBD4535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2.08</c:v>
                </c:pt>
                <c:pt idx="2">
                  <c:v>#N/A</c:v>
                </c:pt>
                <c:pt idx="3">
                  <c:v>2.2799999999999998</c:v>
                </c:pt>
                <c:pt idx="4">
                  <c:v>#N/A</c:v>
                </c:pt>
                <c:pt idx="5">
                  <c:v>2.38</c:v>
                </c:pt>
                <c:pt idx="6">
                  <c:v>#N/A</c:v>
                </c:pt>
                <c:pt idx="7">
                  <c:v>2.65</c:v>
                </c:pt>
                <c:pt idx="8">
                  <c:v>#N/A</c:v>
                </c:pt>
                <c:pt idx="9">
                  <c:v>2.57</c:v>
                </c:pt>
              </c:numCache>
            </c:numRef>
          </c:val>
          <c:extLst>
            <c:ext xmlns:c16="http://schemas.microsoft.com/office/drawing/2014/chart" uri="{C3380CC4-5D6E-409C-BE32-E72D297353CC}">
              <c16:uniqueId val="{00000005-CAEC-4888-8044-E295CBD45358}"/>
            </c:ext>
          </c:extLst>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4.01</c:v>
                </c:pt>
                <c:pt idx="4">
                  <c:v>#N/A</c:v>
                </c:pt>
                <c:pt idx="5">
                  <c:v>4.26</c:v>
                </c:pt>
                <c:pt idx="6">
                  <c:v>#N/A</c:v>
                </c:pt>
                <c:pt idx="7">
                  <c:v>4.04</c:v>
                </c:pt>
                <c:pt idx="8">
                  <c:v>#N/A</c:v>
                </c:pt>
                <c:pt idx="9">
                  <c:v>4.03</c:v>
                </c:pt>
              </c:numCache>
            </c:numRef>
          </c:val>
          <c:extLst>
            <c:ext xmlns:c16="http://schemas.microsoft.com/office/drawing/2014/chart" uri="{C3380CC4-5D6E-409C-BE32-E72D297353CC}">
              <c16:uniqueId val="{00000006-CAEC-4888-8044-E295CBD453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5.81</c:v>
                </c:pt>
                <c:pt idx="2">
                  <c:v>#N/A</c:v>
                </c:pt>
                <c:pt idx="3">
                  <c:v>5.47</c:v>
                </c:pt>
                <c:pt idx="4">
                  <c:v>#N/A</c:v>
                </c:pt>
                <c:pt idx="5">
                  <c:v>1.79</c:v>
                </c:pt>
                <c:pt idx="6">
                  <c:v>#N/A</c:v>
                </c:pt>
                <c:pt idx="7">
                  <c:v>4.91</c:v>
                </c:pt>
                <c:pt idx="8">
                  <c:v>#N/A</c:v>
                </c:pt>
                <c:pt idx="9">
                  <c:v>4.2</c:v>
                </c:pt>
              </c:numCache>
            </c:numRef>
          </c:val>
          <c:extLst>
            <c:ext xmlns:c16="http://schemas.microsoft.com/office/drawing/2014/chart" uri="{C3380CC4-5D6E-409C-BE32-E72D297353CC}">
              <c16:uniqueId val="{00000007-CAEC-4888-8044-E295CBD453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5.19</c:v>
                </c:pt>
                <c:pt idx="2">
                  <c:v>#N/A</c:v>
                </c:pt>
                <c:pt idx="3">
                  <c:v>5.57</c:v>
                </c:pt>
                <c:pt idx="4">
                  <c:v>#N/A</c:v>
                </c:pt>
                <c:pt idx="5">
                  <c:v>6.07</c:v>
                </c:pt>
                <c:pt idx="6">
                  <c:v>#N/A</c:v>
                </c:pt>
                <c:pt idx="7">
                  <c:v>5.95</c:v>
                </c:pt>
                <c:pt idx="8">
                  <c:v>#N/A</c:v>
                </c:pt>
                <c:pt idx="9">
                  <c:v>4.3499999999999996</c:v>
                </c:pt>
              </c:numCache>
            </c:numRef>
          </c:val>
          <c:extLst>
            <c:ext xmlns:c16="http://schemas.microsoft.com/office/drawing/2014/chart" uri="{C3380CC4-5D6E-409C-BE32-E72D297353CC}">
              <c16:uniqueId val="{00000008-CAEC-4888-8044-E295CBD45358}"/>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5.4</c:v>
                </c:pt>
                <c:pt idx="1">
                  <c:v>#N/A</c:v>
                </c:pt>
                <c:pt idx="2">
                  <c:v>4.8099999999999996</c:v>
                </c:pt>
                <c:pt idx="3">
                  <c:v>#N/A</c:v>
                </c:pt>
                <c:pt idx="4">
                  <c:v>4.7300000000000004</c:v>
                </c:pt>
                <c:pt idx="5">
                  <c:v>#N/A</c:v>
                </c:pt>
                <c:pt idx="6">
                  <c:v>4.45</c:v>
                </c:pt>
                <c:pt idx="7">
                  <c:v>#N/A</c:v>
                </c:pt>
                <c:pt idx="8">
                  <c:v>4.2300000000000004</c:v>
                </c:pt>
                <c:pt idx="9">
                  <c:v>#N/A</c:v>
                </c:pt>
              </c:numCache>
            </c:numRef>
          </c:val>
          <c:extLst>
            <c:ext xmlns:c16="http://schemas.microsoft.com/office/drawing/2014/chart" uri="{C3380CC4-5D6E-409C-BE32-E72D297353CC}">
              <c16:uniqueId val="{00000009-CAEC-4888-8044-E295CBD453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5452</c:v>
                </c:pt>
                <c:pt idx="5">
                  <c:v>5594</c:v>
                </c:pt>
                <c:pt idx="8">
                  <c:v>5776</c:v>
                </c:pt>
                <c:pt idx="11">
                  <c:v>5701</c:v>
                </c:pt>
                <c:pt idx="14">
                  <c:v>5838</c:v>
                </c:pt>
              </c:numCache>
            </c:numRef>
          </c:val>
          <c:extLst>
            <c:ext xmlns:c16="http://schemas.microsoft.com/office/drawing/2014/chart" uri="{C3380CC4-5D6E-409C-BE32-E72D297353CC}">
              <c16:uniqueId val="{00000000-3A65-4ECD-9F96-F71B3BECC3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65-4ECD-9F96-F71B3BECC3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189</c:v>
                </c:pt>
                <c:pt idx="3">
                  <c:v>275</c:v>
                </c:pt>
                <c:pt idx="6">
                  <c:v>125</c:v>
                </c:pt>
                <c:pt idx="9">
                  <c:v>116</c:v>
                </c:pt>
                <c:pt idx="12">
                  <c:v>75</c:v>
                </c:pt>
              </c:numCache>
            </c:numRef>
          </c:val>
          <c:extLst>
            <c:ext xmlns:c16="http://schemas.microsoft.com/office/drawing/2014/chart" uri="{C3380CC4-5D6E-409C-BE32-E72D297353CC}">
              <c16:uniqueId val="{00000002-3A65-4ECD-9F96-F71B3BECC3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137</c:v>
                </c:pt>
                <c:pt idx="3">
                  <c:v>135</c:v>
                </c:pt>
                <c:pt idx="6">
                  <c:v>71</c:v>
                </c:pt>
                <c:pt idx="9">
                  <c:v>27</c:v>
                </c:pt>
                <c:pt idx="12">
                  <c:v>4</c:v>
                </c:pt>
              </c:numCache>
            </c:numRef>
          </c:val>
          <c:extLst>
            <c:ext xmlns:c16="http://schemas.microsoft.com/office/drawing/2014/chart" uri="{C3380CC4-5D6E-409C-BE32-E72D297353CC}">
              <c16:uniqueId val="{00000003-3A65-4ECD-9F96-F71B3BECC3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547</c:v>
                </c:pt>
                <c:pt idx="3">
                  <c:v>534</c:v>
                </c:pt>
                <c:pt idx="6">
                  <c:v>539</c:v>
                </c:pt>
                <c:pt idx="9">
                  <c:v>478</c:v>
                </c:pt>
                <c:pt idx="12">
                  <c:v>503</c:v>
                </c:pt>
              </c:numCache>
            </c:numRef>
          </c:val>
          <c:extLst>
            <c:ext xmlns:c16="http://schemas.microsoft.com/office/drawing/2014/chart" uri="{C3380CC4-5D6E-409C-BE32-E72D297353CC}">
              <c16:uniqueId val="{00000004-3A65-4ECD-9F96-F71B3BECC3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65-4ECD-9F96-F71B3BECC3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65-4ECD-9F96-F71B3BECC3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5970</c:v>
                </c:pt>
                <c:pt idx="3">
                  <c:v>6064</c:v>
                </c:pt>
                <c:pt idx="6">
                  <c:v>6120</c:v>
                </c:pt>
                <c:pt idx="9">
                  <c:v>6195</c:v>
                </c:pt>
                <c:pt idx="12">
                  <c:v>6698</c:v>
                </c:pt>
              </c:numCache>
            </c:numRef>
          </c:val>
          <c:extLst>
            <c:ext xmlns:c16="http://schemas.microsoft.com/office/drawing/2014/chart" uri="{C3380CC4-5D6E-409C-BE32-E72D297353CC}">
              <c16:uniqueId val="{00000007-3A65-4ECD-9F96-F71B3BECC3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1391</c:v>
                </c:pt>
                <c:pt idx="2">
                  <c:v>#N/A</c:v>
                </c:pt>
                <c:pt idx="3">
                  <c:v>#N/A</c:v>
                </c:pt>
                <c:pt idx="4">
                  <c:v>1414</c:v>
                </c:pt>
                <c:pt idx="5">
                  <c:v>#N/A</c:v>
                </c:pt>
                <c:pt idx="6">
                  <c:v>#N/A</c:v>
                </c:pt>
                <c:pt idx="7">
                  <c:v>1079</c:v>
                </c:pt>
                <c:pt idx="8">
                  <c:v>#N/A</c:v>
                </c:pt>
                <c:pt idx="9">
                  <c:v>#N/A</c:v>
                </c:pt>
                <c:pt idx="10">
                  <c:v>1115</c:v>
                </c:pt>
                <c:pt idx="11">
                  <c:v>#N/A</c:v>
                </c:pt>
                <c:pt idx="12">
                  <c:v>#N/A</c:v>
                </c:pt>
                <c:pt idx="13">
                  <c:v>1442</c:v>
                </c:pt>
                <c:pt idx="14">
                  <c:v>#N/A</c:v>
                </c:pt>
              </c:numCache>
            </c:numRef>
          </c:val>
          <c:smooth val="0"/>
          <c:extLst>
            <c:ext xmlns:c16="http://schemas.microsoft.com/office/drawing/2014/chart" uri="{C3380CC4-5D6E-409C-BE32-E72D297353CC}">
              <c16:uniqueId val="{00000008-3A65-4ECD-9F96-F71B3BECC3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52853</c:v>
                </c:pt>
                <c:pt idx="5">
                  <c:v>56545</c:v>
                </c:pt>
                <c:pt idx="8">
                  <c:v>62895</c:v>
                </c:pt>
                <c:pt idx="11">
                  <c:v>62057</c:v>
                </c:pt>
                <c:pt idx="14">
                  <c:v>60614</c:v>
                </c:pt>
              </c:numCache>
            </c:numRef>
          </c:val>
          <c:extLst>
            <c:ext xmlns:c16="http://schemas.microsoft.com/office/drawing/2014/chart" uri="{C3380CC4-5D6E-409C-BE32-E72D297353CC}">
              <c16:uniqueId val="{00000000-2D15-426A-86C6-AE0A22B40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6249</c:v>
                </c:pt>
                <c:pt idx="5">
                  <c:v>5885</c:v>
                </c:pt>
                <c:pt idx="8">
                  <c:v>5655</c:v>
                </c:pt>
                <c:pt idx="11">
                  <c:v>5567</c:v>
                </c:pt>
                <c:pt idx="14">
                  <c:v>5354</c:v>
                </c:pt>
              </c:numCache>
            </c:numRef>
          </c:val>
          <c:extLst>
            <c:ext xmlns:c16="http://schemas.microsoft.com/office/drawing/2014/chart" uri="{C3380CC4-5D6E-409C-BE32-E72D297353CC}">
              <c16:uniqueId val="{00000001-2D15-426A-86C6-AE0A22B40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19555</c:v>
                </c:pt>
                <c:pt idx="5">
                  <c:v>20824</c:v>
                </c:pt>
                <c:pt idx="8">
                  <c:v>21455</c:v>
                </c:pt>
                <c:pt idx="11">
                  <c:v>21587</c:v>
                </c:pt>
                <c:pt idx="14">
                  <c:v>22403</c:v>
                </c:pt>
              </c:numCache>
            </c:numRef>
          </c:val>
          <c:extLst>
            <c:ext xmlns:c16="http://schemas.microsoft.com/office/drawing/2014/chart" uri="{C3380CC4-5D6E-409C-BE32-E72D297353CC}">
              <c16:uniqueId val="{00000002-2D15-426A-86C6-AE0A22B40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15-426A-86C6-AE0A22B40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15-426A-86C6-AE0A22B40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5-2D15-426A-86C6-AE0A22B40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9840</c:v>
                </c:pt>
                <c:pt idx="3">
                  <c:v>9377</c:v>
                </c:pt>
                <c:pt idx="6">
                  <c:v>8946</c:v>
                </c:pt>
                <c:pt idx="9">
                  <c:v>9095</c:v>
                </c:pt>
                <c:pt idx="12">
                  <c:v>7925</c:v>
                </c:pt>
              </c:numCache>
            </c:numRef>
          </c:val>
          <c:extLst>
            <c:ext xmlns:c16="http://schemas.microsoft.com/office/drawing/2014/chart" uri="{C3380CC4-5D6E-409C-BE32-E72D297353CC}">
              <c16:uniqueId val="{00000006-2D15-426A-86C6-AE0A22B40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749</c:v>
                </c:pt>
                <c:pt idx="3">
                  <c:v>505</c:v>
                </c:pt>
                <c:pt idx="6">
                  <c:v>300</c:v>
                </c:pt>
                <c:pt idx="9">
                  <c:v>160</c:v>
                </c:pt>
                <c:pt idx="12">
                  <c:v>88</c:v>
                </c:pt>
              </c:numCache>
            </c:numRef>
          </c:val>
          <c:extLst>
            <c:ext xmlns:c16="http://schemas.microsoft.com/office/drawing/2014/chart" uri="{C3380CC4-5D6E-409C-BE32-E72D297353CC}">
              <c16:uniqueId val="{00000007-2D15-426A-86C6-AE0A22B40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8764</c:v>
                </c:pt>
                <c:pt idx="3">
                  <c:v>8629</c:v>
                </c:pt>
                <c:pt idx="6">
                  <c:v>8588</c:v>
                </c:pt>
                <c:pt idx="9">
                  <c:v>8024</c:v>
                </c:pt>
                <c:pt idx="12">
                  <c:v>7749</c:v>
                </c:pt>
              </c:numCache>
            </c:numRef>
          </c:val>
          <c:extLst>
            <c:ext xmlns:c16="http://schemas.microsoft.com/office/drawing/2014/chart" uri="{C3380CC4-5D6E-409C-BE32-E72D297353CC}">
              <c16:uniqueId val="{00000008-2D15-426A-86C6-AE0A22B40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1729</c:v>
                </c:pt>
                <c:pt idx="3">
                  <c:v>1593</c:v>
                </c:pt>
                <c:pt idx="6">
                  <c:v>1590</c:v>
                </c:pt>
                <c:pt idx="9">
                  <c:v>1686</c:v>
                </c:pt>
                <c:pt idx="12">
                  <c:v>1600</c:v>
                </c:pt>
              </c:numCache>
            </c:numRef>
          </c:val>
          <c:extLst>
            <c:ext xmlns:c16="http://schemas.microsoft.com/office/drawing/2014/chart" uri="{C3380CC4-5D6E-409C-BE32-E72D297353CC}">
              <c16:uniqueId val="{00000009-2D15-426A-86C6-AE0A22B40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61211</c:v>
                </c:pt>
                <c:pt idx="3">
                  <c:v>67123</c:v>
                </c:pt>
                <c:pt idx="6">
                  <c:v>74939</c:v>
                </c:pt>
                <c:pt idx="9">
                  <c:v>77869</c:v>
                </c:pt>
                <c:pt idx="12">
                  <c:v>76452</c:v>
                </c:pt>
              </c:numCache>
            </c:numRef>
          </c:val>
          <c:extLst>
            <c:ext xmlns:c16="http://schemas.microsoft.com/office/drawing/2014/chart" uri="{C3380CC4-5D6E-409C-BE32-E72D297353CC}">
              <c16:uniqueId val="{0000000A-2D15-426A-86C6-AE0A22B40E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3636</c:v>
                </c:pt>
                <c:pt idx="2">
                  <c:v>#N/A</c:v>
                </c:pt>
                <c:pt idx="3">
                  <c:v>#N/A</c:v>
                </c:pt>
                <c:pt idx="4">
                  <c:v>3974</c:v>
                </c:pt>
                <c:pt idx="5">
                  <c:v>#N/A</c:v>
                </c:pt>
                <c:pt idx="6">
                  <c:v>#N/A</c:v>
                </c:pt>
                <c:pt idx="7">
                  <c:v>4358</c:v>
                </c:pt>
                <c:pt idx="8">
                  <c:v>#N/A</c:v>
                </c:pt>
                <c:pt idx="9">
                  <c:v>#N/A</c:v>
                </c:pt>
                <c:pt idx="10">
                  <c:v>7624</c:v>
                </c:pt>
                <c:pt idx="11">
                  <c:v>#N/A</c:v>
                </c:pt>
                <c:pt idx="12">
                  <c:v>#N/A</c:v>
                </c:pt>
                <c:pt idx="13">
                  <c:v>5445</c:v>
                </c:pt>
                <c:pt idx="14">
                  <c:v>#N/A</c:v>
                </c:pt>
              </c:numCache>
            </c:numRef>
          </c:val>
          <c:smooth val="0"/>
          <c:extLst>
            <c:ext xmlns:c16="http://schemas.microsoft.com/office/drawing/2014/chart" uri="{C3380CC4-5D6E-409C-BE32-E72D297353CC}">
              <c16:uniqueId val="{0000000B-2D15-426A-86C6-AE0A22B40E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8852</c:v>
                </c:pt>
                <c:pt idx="1">
                  <c:v>8258</c:v>
                </c:pt>
                <c:pt idx="2">
                  <c:v>8221</c:v>
                </c:pt>
              </c:numCache>
            </c:numRef>
          </c:val>
          <c:extLst>
            <c:ext xmlns:c16="http://schemas.microsoft.com/office/drawing/2014/chart" uri="{C3380CC4-5D6E-409C-BE32-E72D297353CC}">
              <c16:uniqueId val="{00000000-CA02-41F0-ABA2-6C47AE6E77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7136</c:v>
                </c:pt>
                <c:pt idx="1">
                  <c:v>7345</c:v>
                </c:pt>
                <c:pt idx="2">
                  <c:v>7804</c:v>
                </c:pt>
              </c:numCache>
            </c:numRef>
          </c:val>
          <c:extLst>
            <c:ext xmlns:c16="http://schemas.microsoft.com/office/drawing/2014/chart" uri="{C3380CC4-5D6E-409C-BE32-E72D297353CC}">
              <c16:uniqueId val="{00000001-CA02-41F0-ABA2-6C47AE6E77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7442</c:v>
                </c:pt>
                <c:pt idx="1">
                  <c:v>7432</c:v>
                </c:pt>
                <c:pt idx="2">
                  <c:v>7366</c:v>
                </c:pt>
              </c:numCache>
            </c:numRef>
          </c:val>
          <c:extLst>
            <c:ext xmlns:c16="http://schemas.microsoft.com/office/drawing/2014/chart" uri="{C3380CC4-5D6E-409C-BE32-E72D297353CC}">
              <c16:uniqueId val="{00000002-CA02-41F0-ABA2-6C47AE6E77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{A7947BB9-6EE2-44CC-A0C7-7BB36B183FCC}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FB-4C17-A1E0-C07F98BC21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{CAE24C08-8D6D-4042-BFCF-C7E5C723806E}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FB-4C17-A1E0-C07F98BC21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{04240C6A-BA95-4F99-80F0-8EED06C6FE31}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FB-4C17-A1E0-C07F98BC21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{584D3769-9978-461C-A947-4148F96438EF}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FB-4C17-A1E0-C07F98BC21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{74DA4E54-8822-484B-8E7F-D6EC141ABA2E}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FB-4C17-A1E0-C07F98BC21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{38E5C440-5503-4B75-9B2B-2E4A0E1C6E4E}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FB-4C17-A1E0-C07F98BC21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{26E2CB89-88BB-4A15-9D17-F69A37BA8BF7}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FB-4C17-A1E0-C07F98BC21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{4F27C6C3-0F01-4A3F-8832-9EF07DC84319}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FB-4C17-A1E0-C07F98BC21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{A7FE3E45-22D6-4457-BC5A-ED38156A74AB}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FB-4C17-A1E0-C07F98BC21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FB-4C17-A1E0-C07F98BC21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{7F6F3F3E-4081-438A-8CA4-3CF8763FD232}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FB-4C17-A1E0-C07F98BC21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{0CEA864E-87BB-477A-94FC-97DF65903842}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FB-4C17-A1E0-C07F98BC21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{BF31D2C2-C243-4E84-A0E0-B78C9876DE41}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FB-4C17-A1E0-C07F98BC21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{AC139BAB-E1E4-4701-813F-589FBA5E99F4}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FB-4C17-A1E0-C07F98BC21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{C1B80340-795A-40C5-8501-22178D073ED0}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FB-4C17-A1E0-C07F98BC21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{D9A44530-2899-4414-893C-5E812C639DCE}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FB-4C17-A1E0-C07F98BC21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{553876EC-235B-481C-9103-A0524FF300FD}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FB-4C17-A1E0-C07F98BC21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{193D7391-0595-4244-B389-0A4550B7D054}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FB-4C17-A1E0-C07F98BC21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{02522A16-5658-4B6E-8218-D3243C7EFE5B}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FB-4C17-A1E0-C07F98BC21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AFB-4C17-A1E0-C07F98BC21E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{5F05720E-228C-49B6-AB02-724260E96677}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EA5-4AC2-80D8-5F166A0504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{84918C82-8515-40A1-888A-2846494AFAD9}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5-4AC2-80D8-5F166A0504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{7A666CC0-1841-4FD2-BADD-F6BCDF3A7722}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5-4AC2-80D8-5F166A0504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{E6387775-8A0C-48DA-B208-C6FBB185C91B}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5-4AC2-80D8-5F166A0504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{DF2511B2-E6E7-45CB-A86B-CDB5897E040D}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5-4AC2-80D8-5F166A05042A}"/>
                </c:ext>
              </c:extLst>
            </c:dLbl>
            <c:dLbl>
              <c:idx val="8"/>
              <c:layout>
                <c:manualLayout>
                  <c:x val="-4.5160355153971272E-2"/>
                  <c:y val="-5.402467417445092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{FB3B97B7-1109-459C-8BC4-6D0A627F8F79}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EA5-4AC2-80D8-5F166A05042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{63C48D72-A36D-485A-A1E7-C578284E1FAC}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EA5-4AC2-80D8-5F166A05042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{5441D274-48C2-48C2-949E-C92CC38E2BCB}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EA5-4AC2-80D8-5F166A05042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{1EA1AACD-4BDF-439E-A980-9AB998FC07F9}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EA5-4AC2-80D8-5F166A0504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c:v>
                </c:pt>
                <c:pt idx="16">
                  <c:v>4.5</c:v>
                </c:pt>
                <c:pt idx="24">
                  <c:v>4.2</c:v>
                </c:pt>
                <c:pt idx="32">
                  <c:v>4.3</c:v>
                </c:pt>
              </c:numCache>
            </c:numRef>
          </c:xVal>
          <c:yVal>
            <c:numRef>
              <c:f>公会計指標分析・財政指標組合せ分析表!$BP$73:$DC$73</c:f>
              <c:numCache>
                <c:formatCode>#,##0.0;"▲ "#,##0.0</c:formatCode>
                <c:ptCount val="40"/>
                <c:pt idx="0">
                  <c:v>12.9</c:v>
                </c:pt>
                <c:pt idx="8">
                  <c:v>14</c:v>
                </c:pt>
                <c:pt idx="16">
                  <c:v>15.6</c:v>
                </c:pt>
                <c:pt idx="24">
                  <c:v>27.5</c:v>
                </c:pt>
                <c:pt idx="32">
                  <c:v>19.7</c:v>
                </c:pt>
              </c:numCache>
            </c:numRef>
          </c:yVal>
          <c:smooth val="0"/>
          <c:extLst>
            <c:ext xmlns:c16="http://schemas.microsoft.com/office/drawing/2014/chart" uri="{C3380CC4-5D6E-409C-BE32-E72D297353CC}">
              <c16:uniqueId val="{00000009-8EA5-4AC2-80D8-5F166A0504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{13A64B1B-C0D7-446C-9CAA-3154D655BBDD}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EA5-4AC2-80D8-5F166A0504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{8391E3F8-BAF1-4A9C-BCED-0447C2E792E6}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5-4AC2-80D8-5F166A0504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{594159E8-FA58-46CF-8A29-F3C20818DE38}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5-4AC2-80D8-5F166A0504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{73E328FE-A36D-4CF8-80C6-AF36FD106835}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5-4AC2-80D8-5F166A0504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{73BAD24C-ED51-4D51-9785-412D06263C65}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5-4AC2-80D8-5F166A05042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{34E5C5E6-B71A-4C69-BC1A-04DC6C4DFA5E}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EA5-4AC2-80D8-5F166A05042A}"/>
                </c:ext>
              </c:extLst>
            </c:dLbl>
            <c:dLbl>
              <c:idx val="16"/>
              <c:layout>
                <c:manualLayout>
                  <c:x val="-1.8235628084250059E-2"/>
                  <c:y val="-7.08086200011370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{42EA527B-B64F-4F56-AA31-5FA014328E39}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EA5-4AC2-80D8-5F166A05042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{D636B1BF-676A-4412-8CCC-5E7743C0860F}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EA5-4AC2-80D8-5F166A05042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{1FA8AA59-3AFB-4D96-A9F6-67561CEFB317}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EA5-4AC2-80D8-5F166A0504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4.4000000000000004</c:v>
                </c:pt>
                <c:pt idx="8">
                  <c:v>5.3</c:v>
                </c:pt>
                <c:pt idx="16">
                  <c:v>5</c:v>
                </c:pt>
                <c:pt idx="24">
                  <c:v>4.8</c:v>
                </c:pt>
                <c:pt idx="32">
                  <c:v>4.5</c:v>
                </c:pt>
              </c:numCache>
            </c:numRef>
          </c:xVal>
          <c:yVal>
            <c:numRef>
              <c:f>公会計指標分析・財政指標組合せ分析表!$BP$77:$DC$77</c:f>
              <c:numCache>
                <c:formatCode>#,##0.0;"▲ "#,##0.0</c:formatCode>
                <c:ptCount val="40"/>
                <c:pt idx="0">
                  <c:v>0</c:v>
                </c:pt>
                <c:pt idx="8">
                  <c:v>17.8</c:v>
                </c:pt>
                <c:pt idx="16">
                  <c:v>15</c:v>
                </c:pt>
                <c:pt idx="24">
                  <c:v>12.2</c:v>
                </c:pt>
                <c:pt idx="32">
                  <c:v>5</c:v>
                </c:pt>
              </c:numCache>
            </c:numRef>
          </c:yVal>
          <c:smooth val="0"/>
          <c:extLst>
            <c:ext xmlns:c16="http://schemas.microsoft.com/office/drawing/2014/chart" uri="{C3380CC4-5D6E-409C-BE32-E72D297353CC}">
              <c16:uniqueId val="{00000013-8EA5-4AC2-80D8-5F166A05042A}"/>
            </c:ext>
          </c:extLst>
        </c:ser>
        <c:dLbls>
          <c:showLegendKey val="0"/>
          <c:showVal val="1"/>
          <c:showCatName val="0"/>
          <c:showSerName val="0"/>
          <c:showPercent val="0"/>
          <c:showBubbleSize val="0"/>
        </c:dLbls>
        <c:axId val="84219776"/>
        <c:axId val="84234240"/>
      </c:scatterChart>
      <c:valAx>
        <c:axId val="84219776"/>
        <c:scaling>
          <c:orientation val="minMax"/>
          <c:max val="6.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元利償還金については、平成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年度借入分の元金償還が開始となったことによる元利償還金の増などで増加して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本市は</a:t>
          </a:r>
          <a:r>
            <a:rPr lang="ja-JP" altLang="ja-JP" sz="1100" b="0" i="0" baseline="0">
              <a:solidFill>
                <a:schemeClr val="dk1"/>
              </a:solidFill>
              <a:effectLst/>
              <a:latin typeface="+mn-lt"/>
              <a:ea typeface="+mn-ea"/>
              <a:cs typeface="+mn-cs"/>
            </a:rPr>
            <a:t>普通交付税措置率の高い地方債を活用すること</a:t>
          </a:r>
          <a:r>
            <a:rPr lang="ja-JP" altLang="en-US" sz="1100" b="0" i="0" baseline="0">
              <a:solidFill>
                <a:schemeClr val="dk1"/>
              </a:solidFill>
              <a:effectLst/>
              <a:latin typeface="+mn-lt"/>
              <a:ea typeface="+mn-ea"/>
              <a:cs typeface="+mn-cs"/>
            </a:rPr>
            <a:t>を基本としているものの、事業費補正</a:t>
          </a:r>
          <a:r>
            <a:rPr lang="ja-JP" altLang="ja-JP" sz="1100" b="0" i="0" baseline="0">
              <a:solidFill>
                <a:schemeClr val="dk1"/>
              </a:solidFill>
              <a:effectLst/>
              <a:latin typeface="+mn-lt"/>
              <a:ea typeface="+mn-ea"/>
              <a:cs typeface="+mn-cs"/>
            </a:rPr>
            <a:t>算入</a:t>
          </a:r>
          <a:r>
            <a:rPr lang="ja-JP" altLang="en-US" sz="1100" b="0" i="0" baseline="0">
              <a:solidFill>
                <a:schemeClr val="dk1"/>
              </a:solidFill>
              <a:effectLst/>
              <a:latin typeface="+mn-lt"/>
              <a:ea typeface="+mn-ea"/>
              <a:cs typeface="+mn-cs"/>
            </a:rPr>
            <a:t>額の減少などにより算入公債費等は若干の増額となっている</a:t>
          </a:r>
          <a:r>
            <a:rPr lang="ja-JP" altLang="ja-JP" sz="1100" b="0" i="0" baseline="0">
              <a:solidFill>
                <a:schemeClr val="dk1"/>
              </a:solidFill>
              <a:effectLst/>
              <a:latin typeface="+mn-lt"/>
              <a:ea typeface="+mn-ea"/>
              <a:cs typeface="+mn-cs"/>
            </a:rPr>
            <a:t>。その結果、実質公債費比率としては前年度比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％となっている。今後は交流センター整備事業や体育館等建設事業など</a:t>
          </a:r>
          <a:r>
            <a:rPr lang="ja-JP" altLang="en-US" sz="1100" b="0" i="0" baseline="0">
              <a:solidFill>
                <a:schemeClr val="dk1"/>
              </a:solidFill>
              <a:effectLst/>
              <a:latin typeface="+mn-lt"/>
              <a:ea typeface="+mn-ea"/>
              <a:cs typeface="+mn-cs"/>
            </a:rPr>
            <a:t>が本格化することもあり、</a:t>
          </a:r>
          <a:r>
            <a:rPr lang="ja-JP" altLang="ja-JP" sz="1100" b="0" i="0" baseline="0">
              <a:solidFill>
                <a:schemeClr val="dk1"/>
              </a:solidFill>
              <a:effectLst/>
              <a:latin typeface="+mn-lt"/>
              <a:ea typeface="+mn-ea"/>
              <a:cs typeface="+mn-cs"/>
            </a:rPr>
            <a:t>元利償還金は増加していく見込みである</a:t>
          </a:r>
          <a:r>
            <a:rPr lang="ja-JP" altLang="en-US" sz="1100" b="0" i="0" baseline="0">
              <a:solidFill>
                <a:schemeClr val="dk1"/>
              </a:solidFill>
              <a:effectLst/>
              <a:latin typeface="+mn-lt"/>
              <a:ea typeface="+mn-ea"/>
              <a:cs typeface="+mn-cs"/>
            </a:rPr>
            <a:t>。引き続き普通交付税措置率の高い地方債の活用を念頭に置きながら、</a:t>
          </a:r>
          <a:r>
            <a:rPr lang="ja-JP" altLang="ja-JP" sz="1100" b="0" i="0" baseline="0">
              <a:solidFill>
                <a:schemeClr val="dk1"/>
              </a:solidFill>
              <a:effectLst/>
              <a:latin typeface="+mn-lt"/>
              <a:ea typeface="+mn-ea"/>
              <a:cs typeface="+mn-cs"/>
            </a:rPr>
            <a:t>事業費の適正化や事業実施年度の調整などの工夫によ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償還額の平準化</a:t>
          </a:r>
          <a:r>
            <a:rPr lang="ja-JP" altLang="en-US" sz="1100" b="0" i="0" baseline="0">
              <a:solidFill>
                <a:schemeClr val="dk1"/>
              </a:solidFill>
              <a:effectLst/>
              <a:latin typeface="+mn-lt"/>
              <a:ea typeface="+mn-ea"/>
              <a:cs typeface="+mn-cs"/>
            </a:rPr>
            <a:t>に取り組み、</a:t>
          </a:r>
          <a:r>
            <a:rPr lang="ja-JP" altLang="ja-JP" sz="1100" b="0" i="0" baseline="0">
              <a:solidFill>
                <a:schemeClr val="dk1"/>
              </a:solidFill>
              <a:effectLst/>
              <a:latin typeface="+mn-lt"/>
              <a:ea typeface="+mn-ea"/>
              <a:cs typeface="+mn-cs"/>
            </a:rPr>
            <a:t>実質公債費比率の急激な上昇</a:t>
          </a:r>
          <a:r>
            <a:rPr lang="ja-JP" altLang="en-US" sz="1100" b="0" i="0" baseline="0">
              <a:solidFill>
                <a:schemeClr val="dk1"/>
              </a:solidFill>
              <a:effectLst/>
              <a:latin typeface="+mn-lt"/>
              <a:ea typeface="+mn-ea"/>
              <a:cs typeface="+mn-cs"/>
            </a:rPr>
            <a:t>を抑えて、健全な財政運営を行っていく。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将来負担額においては、</a:t>
          </a:r>
          <a:r>
            <a:rPr lang="ja-JP" altLang="en-US" sz="1100" b="0" i="0" baseline="0">
              <a:solidFill>
                <a:schemeClr val="dk1"/>
              </a:solidFill>
              <a:effectLst/>
              <a:latin typeface="+mn-lt"/>
              <a:ea typeface="+mn-ea"/>
              <a:cs typeface="+mn-cs"/>
            </a:rPr>
            <a:t>職員の入れ替わり等により、退職手当負担見込額が</a:t>
          </a:r>
          <a:r>
            <a:rPr lang="en-US" altLang="ja-JP" sz="1100" b="0" i="0" baseline="0">
              <a:solidFill>
                <a:schemeClr val="dk1"/>
              </a:solidFill>
              <a:effectLst/>
              <a:latin typeface="+mn-lt"/>
              <a:ea typeface="+mn-ea"/>
              <a:cs typeface="+mn-cs"/>
            </a:rPr>
            <a:t>1,170</a:t>
          </a:r>
          <a:r>
            <a:rPr lang="ja-JP" altLang="en-US" sz="1100" b="0" i="0" baseline="0">
              <a:solidFill>
                <a:schemeClr val="dk1"/>
              </a:solidFill>
              <a:effectLst/>
              <a:latin typeface="+mn-lt"/>
              <a:ea typeface="+mn-ea"/>
              <a:cs typeface="+mn-cs"/>
            </a:rPr>
            <a:t>百万円の減額となった。また</a:t>
          </a:r>
          <a:r>
            <a:rPr lang="ja-JP" altLang="ja-JP" sz="1100" b="0" i="0" baseline="0">
              <a:solidFill>
                <a:schemeClr val="dk1"/>
              </a:solidFill>
              <a:effectLst/>
              <a:latin typeface="+mn-lt"/>
              <a:ea typeface="+mn-ea"/>
              <a:cs typeface="+mn-cs"/>
            </a:rPr>
            <a:t>一般会計等に係る地方債の現在高において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年度借入分の元金償還が開始となったこと</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1,417</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の減額となっている。それにともない、</a:t>
          </a:r>
          <a:r>
            <a:rPr lang="ja-JP" altLang="ja-JP" sz="1100" b="0" i="0" baseline="0">
              <a:solidFill>
                <a:schemeClr val="dk1"/>
              </a:solidFill>
              <a:effectLst/>
              <a:latin typeface="+mn-lt"/>
              <a:ea typeface="+mn-ea"/>
              <a:cs typeface="+mn-cs"/>
            </a:rPr>
            <a:t>充当可能財源においては</a:t>
          </a:r>
          <a:r>
            <a:rPr lang="ja-JP" altLang="en-US" sz="1100" b="0" i="0" baseline="0">
              <a:solidFill>
                <a:schemeClr val="dk1"/>
              </a:solidFill>
              <a:effectLst/>
              <a:latin typeface="+mn-lt"/>
              <a:ea typeface="+mn-ea"/>
              <a:cs typeface="+mn-cs"/>
            </a:rPr>
            <a:t>基準財政需要額算入見込額が</a:t>
          </a:r>
          <a:r>
            <a:rPr lang="en-US" altLang="ja-JP" sz="1100" b="0" i="0" baseline="0">
              <a:solidFill>
                <a:schemeClr val="dk1"/>
              </a:solidFill>
              <a:effectLst/>
              <a:latin typeface="+mn-lt"/>
              <a:ea typeface="+mn-ea"/>
              <a:cs typeface="+mn-cs"/>
            </a:rPr>
            <a:t>1,443</a:t>
          </a:r>
          <a:r>
            <a:rPr lang="ja-JP" altLang="en-US" sz="1100" b="0" i="0" baseline="0">
              <a:solidFill>
                <a:schemeClr val="dk1"/>
              </a:solidFill>
              <a:effectLst/>
              <a:latin typeface="+mn-lt"/>
              <a:ea typeface="+mn-ea"/>
              <a:cs typeface="+mn-cs"/>
            </a:rPr>
            <a:t>百万円の減額となったが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充当可能基金については</a:t>
          </a:r>
          <a:r>
            <a:rPr lang="en-US" altLang="ja-JP" sz="1100" b="0" i="0" baseline="0">
              <a:solidFill>
                <a:schemeClr val="dk1"/>
              </a:solidFill>
              <a:effectLst/>
              <a:latin typeface="+mn-lt"/>
              <a:ea typeface="+mn-ea"/>
              <a:cs typeface="+mn-cs"/>
            </a:rPr>
            <a:t>816</a:t>
          </a:r>
          <a:r>
            <a:rPr lang="ja-JP" altLang="en-US" sz="1100" b="0" i="0" baseline="0">
              <a:solidFill>
                <a:schemeClr val="dk1"/>
              </a:solidFill>
              <a:effectLst/>
              <a:latin typeface="+mn-lt"/>
              <a:ea typeface="+mn-ea"/>
              <a:cs typeface="+mn-cs"/>
            </a:rPr>
            <a:t>百万円の増額となった。</a:t>
          </a:r>
          <a:r>
            <a:rPr lang="ja-JP" altLang="ja-JP" sz="1100" b="0" i="0" baseline="0">
              <a:solidFill>
                <a:schemeClr val="dk1"/>
              </a:solidFill>
              <a:effectLst/>
              <a:latin typeface="+mn-lt"/>
              <a:ea typeface="+mn-ea"/>
              <a:cs typeface="+mn-cs"/>
            </a:rPr>
            <a:t>その結果、将来負担比率としては前年度比</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19.7</a:t>
          </a:r>
          <a:r>
            <a:rPr lang="ja-JP" altLang="ja-JP" sz="1100" b="0" i="0" baseline="0">
              <a:solidFill>
                <a:schemeClr val="dk1"/>
              </a:solidFill>
              <a:effectLst/>
              <a:latin typeface="+mn-lt"/>
              <a:ea typeface="+mn-ea"/>
              <a:cs typeface="+mn-cs"/>
            </a:rPr>
            <a:t>％となっている。今後は交流センター整備事業や体育館等建設事業などが本格化することもあり、</a:t>
          </a:r>
          <a:r>
            <a:rPr lang="ja-JP" altLang="en-US" sz="1100" b="0" i="0" baseline="0">
              <a:solidFill>
                <a:schemeClr val="dk1"/>
              </a:solidFill>
              <a:effectLst/>
              <a:latin typeface="+mn-lt"/>
              <a:ea typeface="+mn-ea"/>
              <a:cs typeface="+mn-cs"/>
            </a:rPr>
            <a:t>地方債残高については</a:t>
          </a:r>
          <a:r>
            <a:rPr lang="ja-JP" altLang="ja-JP" sz="1100" b="0" i="0" baseline="0">
              <a:solidFill>
                <a:schemeClr val="dk1"/>
              </a:solidFill>
              <a:effectLst/>
              <a:latin typeface="+mn-lt"/>
              <a:ea typeface="+mn-ea"/>
              <a:cs typeface="+mn-cs"/>
            </a:rPr>
            <a:t>注意する必要があ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また充当可能基金についても、今後の財政運営により増減するものであり、将来負担比率についても注視していく必要がある。　</a:t>
          </a:r>
          <a:r>
            <a:rPr lang="ja-JP" altLang="ja-JP" sz="1100" b="0" i="0" baseline="0">
              <a:solidFill>
                <a:schemeClr val="dk1"/>
              </a:solidFill>
              <a:effectLst/>
              <a:latin typeface="+mn-lt"/>
              <a:ea typeface="+mn-ea"/>
              <a:cs typeface="+mn-cs"/>
            </a:rPr>
            <a:t>今後も引き続き事務事業のゼロベースからの見直し・統廃合を継続して実施していくことで、健全な</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百万円積み立てた一方、収入不足が見込まれたため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ふるさと水と土保全基金については、農業施設長寿命化事業の財源とするため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百万円の取崩しを行った。その結果当該基金の残高は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以上の主な要因により、基金全体の残高としては、前年度より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や過疎債の期間終了など、歳入の減額要素が見込まれる中、交流センター整備事業や体育館等整備事業に本格的に取り組むことになる。財政見通し上では、財政調整基金はもとより、各種基金についても取崩しを行いながら、財政収支の均衡を図っていくことが想定されている。しかしながら、本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億円以上と決定しており、更なる行財政改革の推進を図っていく。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飯塚市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に関する事業を推進するため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かんがい施設の維持管理及び改良事業を実施するため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霊園施設管理基金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飯塚霊園施設の維持管理のため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汚水処理施設整備基金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うぐいす台住宅団地汚水処理施設の整備等のため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飯塚市人材育成基金　　　　　：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人材育成に関する事業を推進するため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かんがい施設の維持管理にかかる経費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飯塚市人材育成基金　　　　　：　人材育成事業として中高生を海外研修に派遣する経費の財源として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　農業施設長寿命化事業にかかる経費の財源として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各基金の設置の目的のため、必要に応じて積立・取崩しを行う。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百万円積み立てた一方、収入不足が見込まれたため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百万円の取り崩しを行った。その結果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lang="ja-JP" altLang="en-US" sz="1400">
              <a:effectLst/>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合併特例措置の終了による地方交付税の逓減や過疎債の期間終了など、歳入の減額要素が見込まれる中、交流センター整備事業や体育館等整備事業に本格的に取り組むことになる。財政調整基金については収支均衡を図るため、取崩しを行いながらの財政運営が想定される中、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その残高の確保を図るため、健全な財政運営に取り組むとともに、国債を中心とした安全かつ効果的な運用を推進し、基金運用収入の確保を図る。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退職手当負担額</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1,170</a:t>
          </a:r>
          <a:r>
            <a:rPr lang="ja-JP" altLang="ja-JP" sz="1100" b="0" i="0" baseline="0">
              <a:solidFill>
                <a:schemeClr val="dk1"/>
              </a:solidFill>
              <a:effectLst/>
              <a:latin typeface="+mn-lt"/>
              <a:ea typeface="+mn-ea"/>
              <a:cs typeface="+mn-cs"/>
            </a:rPr>
            <a:t>百万円減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の現在高（</a:t>
          </a:r>
          <a:r>
            <a:rPr lang="en-US" altLang="ja-JP" sz="1100" b="0" i="0" baseline="0">
              <a:solidFill>
                <a:schemeClr val="dk1"/>
              </a:solidFill>
              <a:effectLst/>
              <a:latin typeface="+mn-lt"/>
              <a:ea typeface="+mn-ea"/>
              <a:cs typeface="+mn-cs"/>
            </a:rPr>
            <a:t>1,417</a:t>
          </a:r>
          <a:r>
            <a:rPr lang="ja-JP" altLang="ja-JP" sz="1100" b="0" i="0" baseline="0">
              <a:solidFill>
                <a:schemeClr val="dk1"/>
              </a:solidFill>
              <a:effectLst/>
              <a:latin typeface="+mn-lt"/>
              <a:ea typeface="+mn-ea"/>
              <a:cs typeface="+mn-cs"/>
            </a:rPr>
            <a:t>百万円減</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充当可能財源における交付税算入見込額も</a:t>
          </a:r>
          <a:r>
            <a:rPr lang="en-US" altLang="ja-JP" sz="1100" b="0" i="0" baseline="0">
              <a:solidFill>
                <a:schemeClr val="dk1"/>
              </a:solidFill>
              <a:effectLst/>
              <a:latin typeface="+mn-lt"/>
              <a:ea typeface="+mn-ea"/>
              <a:cs typeface="+mn-cs"/>
            </a:rPr>
            <a:t>1,443</a:t>
          </a:r>
          <a:r>
            <a:rPr lang="ja-JP" altLang="ja-JP" sz="1100" b="0" i="0" baseline="0">
              <a:solidFill>
                <a:schemeClr val="dk1"/>
              </a:solidFill>
              <a:effectLst/>
              <a:latin typeface="+mn-lt"/>
              <a:ea typeface="+mn-ea"/>
              <a:cs typeface="+mn-cs"/>
            </a:rPr>
            <a:t>百万円減少して</a:t>
          </a:r>
          <a:r>
            <a:rPr lang="ja-JP" altLang="en-US" sz="1100" b="0" i="0" baseline="0">
              <a:solidFill>
                <a:schemeClr val="dk1"/>
              </a:solidFill>
              <a:effectLst/>
              <a:latin typeface="+mn-lt"/>
              <a:ea typeface="+mn-ea"/>
              <a:cs typeface="+mn-cs"/>
            </a:rPr>
            <a:t>おり債務償還比率も類似団体と比べ高くなっている。</a:t>
          </a:r>
          <a:r>
            <a:rPr lang="ja-JP" altLang="ja-JP" sz="1100" b="0" i="0" baseline="0">
              <a:solidFill>
                <a:schemeClr val="dk1"/>
              </a:solidFill>
              <a:effectLst/>
              <a:latin typeface="+mn-lt"/>
              <a:ea typeface="+mn-ea"/>
              <a:cs typeface="+mn-cs"/>
            </a:rPr>
            <a:t>今後も大型事業を実施する見込みであるため、事業費の適正化</a:t>
          </a:r>
          <a:r>
            <a:rPr lang="ja-JP" altLang="en-US" sz="1100" b="0" i="0" baseline="0">
              <a:solidFill>
                <a:schemeClr val="dk1"/>
              </a:solidFill>
              <a:effectLst/>
              <a:latin typeface="+mn-lt"/>
              <a:ea typeface="+mn-ea"/>
              <a:cs typeface="+mn-cs"/>
            </a:rPr>
            <a:t>や事業実施年度の調整などにより、償還額の平準化に取り組み健全な財政運営を行っていく。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77" name="直線コネクタ 76"/>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80"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81" name="直線コネクタ 80"/>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82"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83" name="フローチャート: 判断 82"/>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84" name="フローチャート: 判断 83"/>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35588</xdr:rowOff>
    </xdr:from>
    <xdr:to>
      <xdr:col>76</xdr:col>
      <xdr:colOff>73025</xdr:colOff>
      <xdr:row>28</xdr:row>
      <xdr:rowOff>137188</xdr:rowOff>
    </xdr:to>
    <xdr:sp macro="" textlink="">
      <xdr:nvSpPr>
        <xdr:cNvPr id="90" name="楕円 89"/>
        <xdr:cNvSpPr/>
      </xdr:nvSpPr>
      <xdr:spPr>
        <a:xfrm>
          <a:off x="14744700" y="56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58465</xdr:rowOff>
    </xdr:from>
    <xdr:ext cx="469744" cy="259045"/>
    <xdr:sp macro="" textlink="">
      <xdr:nvSpPr>
        <xdr:cNvPr id="91" name="債務償還比率該当値テキスト"/>
        <xdr:cNvSpPr txBox="1"/>
      </xdr:nvSpPr>
      <xdr:spPr>
        <a:xfrm>
          <a:off x="14846300" y="545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117440</xdr:rowOff>
    </xdr:from>
    <xdr:to>
      <xdr:col>72</xdr:col>
      <xdr:colOff>123825</xdr:colOff>
      <xdr:row>28</xdr:row>
      <xdr:rowOff>47590</xdr:rowOff>
    </xdr:to>
    <xdr:sp macro="" textlink="">
      <xdr:nvSpPr>
        <xdr:cNvPr id="92" name="楕円 91"/>
        <xdr:cNvSpPr/>
      </xdr:nvSpPr>
      <xdr:spPr>
        <a:xfrm>
          <a:off x="14033500" y="55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168240</xdr:rowOff>
    </xdr:from>
    <xdr:to>
      <xdr:col>76</xdr:col>
      <xdr:colOff>22225</xdr:colOff>
      <xdr:row>28</xdr:row>
      <xdr:rowOff>86388</xdr:rowOff>
    </xdr:to>
    <xdr:cxnSp macro="">
      <xdr:nvCxnSpPr>
        <xdr:cNvPr id="93" name="直線コネクタ 92"/>
        <xdr:cNvCxnSpPr/>
      </xdr:nvCxnSpPr>
      <xdr:spPr>
        <a:xfrm>
          <a:off x="14084300" y="5568915"/>
          <a:ext cx="7112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94" name="n_1aveValue債務償還比率"/>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64117</xdr:rowOff>
    </xdr:from>
    <xdr:ext cx="469744" cy="259045"/>
    <xdr:sp macro="" textlink="">
      <xdr:nvSpPr>
        <xdr:cNvPr id="95" name="n_1mainValue債務償還比率"/>
        <xdr:cNvSpPr txBox="1"/>
      </xdr:nvSpPr>
      <xdr:spPr>
        <a:xfrm>
          <a:off x="13836727" y="52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旧産炭地特有の経済構造として、生活保護率が高いなど低所得者が多く、併せて人口の減少、高齢化の進展に伴う税収等の低迷により</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と類似団体平均を大きく下回っている。今後は、公共施設等総合管理計画に基づく施設の統廃合や</a:t>
          </a:r>
          <a:r>
            <a:rPr lang="ja-JP" altLang="en-US" sz="1100" b="0" i="0" baseline="0">
              <a:solidFill>
                <a:schemeClr val="dk1"/>
              </a:solidFill>
              <a:effectLst/>
              <a:latin typeface="+mn-lt"/>
              <a:ea typeface="+mn-ea"/>
              <a:cs typeface="+mn-cs"/>
            </a:rPr>
            <a:t>、市の魅力を発信し若年層の定住化を促進する施策を実施していくことにより指数の改善を図る。そのためには企業誘致の促進など産業の活性化を図り、かつ</a:t>
          </a:r>
          <a:r>
            <a:rPr lang="ja-JP" altLang="ja-JP" sz="1100" b="0" i="0" baseline="0">
              <a:solidFill>
                <a:schemeClr val="dk1"/>
              </a:solidFill>
              <a:effectLst/>
              <a:latin typeface="+mn-lt"/>
              <a:ea typeface="+mn-ea"/>
              <a:cs typeface="+mn-cs"/>
            </a:rPr>
            <a:t>事業費の適正化や事業実施年度の平準化</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税の徴収率の向上など</a:t>
          </a:r>
          <a:r>
            <a:rPr lang="ja-JP" altLang="en-US" sz="1100" b="0" i="0" baseline="0">
              <a:solidFill>
                <a:schemeClr val="dk1"/>
              </a:solidFill>
              <a:effectLst/>
              <a:latin typeface="+mn-lt"/>
              <a:ea typeface="+mn-ea"/>
              <a:cs typeface="+mn-cs"/>
            </a:rPr>
            <a:t>の財政基盤の</a:t>
          </a:r>
          <a:r>
            <a:rPr lang="ja-JP" altLang="ja-JP" sz="1100" b="0" i="0" baseline="0">
              <a:solidFill>
                <a:schemeClr val="dk1"/>
              </a:solidFill>
              <a:effectLst/>
              <a:latin typeface="+mn-lt"/>
              <a:ea typeface="+mn-ea"/>
              <a:cs typeface="+mn-cs"/>
            </a:rPr>
            <a:t>強化を図る</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9" name="直線コネクタ 68"/>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9"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歳入においては、地方税が</a:t>
          </a:r>
          <a:r>
            <a:rPr lang="en-US" altLang="ja-JP" sz="1100" b="0" i="0" baseline="0">
              <a:solidFill>
                <a:schemeClr val="dk1"/>
              </a:solidFill>
              <a:effectLst/>
              <a:latin typeface="+mn-lt"/>
              <a:ea typeface="+mn-ea"/>
              <a:cs typeface="+mn-cs"/>
            </a:rPr>
            <a:t>260</a:t>
          </a:r>
          <a:r>
            <a:rPr lang="ja-JP" altLang="ja-JP" sz="1100" b="0" i="0" baseline="0">
              <a:solidFill>
                <a:schemeClr val="dk1"/>
              </a:solidFill>
              <a:effectLst/>
              <a:latin typeface="+mn-lt"/>
              <a:ea typeface="+mn-ea"/>
              <a:cs typeface="+mn-cs"/>
            </a:rPr>
            <a:t>百万円の増と</a:t>
          </a:r>
          <a:r>
            <a:rPr lang="ja-JP" altLang="en-US" sz="1100" b="0" i="0" baseline="0">
              <a:solidFill>
                <a:schemeClr val="dk1"/>
              </a:solidFill>
              <a:effectLst/>
              <a:latin typeface="+mn-lt"/>
              <a:ea typeface="+mn-ea"/>
              <a:cs typeface="+mn-cs"/>
            </a:rPr>
            <a:t>好調で、経常収支比率の上昇の抑制に寄与している</a:t>
          </a:r>
          <a:r>
            <a:rPr lang="ja-JP" altLang="ja-JP" sz="1100" b="0" i="0" baseline="0">
              <a:solidFill>
                <a:schemeClr val="dk1"/>
              </a:solidFill>
              <a:effectLst/>
              <a:latin typeface="+mn-lt"/>
              <a:ea typeface="+mn-ea"/>
              <a:cs typeface="+mn-cs"/>
            </a:rPr>
            <a:t>ものの、歳出面に</a:t>
          </a:r>
          <a:r>
            <a:rPr lang="ja-JP" altLang="en-US" sz="1100" b="0" i="0" baseline="0">
              <a:solidFill>
                <a:schemeClr val="dk1"/>
              </a:solidFill>
              <a:effectLst/>
              <a:latin typeface="+mn-lt"/>
              <a:ea typeface="+mn-ea"/>
              <a:cs typeface="+mn-cs"/>
            </a:rPr>
            <a:t>おける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及び扶助費の増の影響が大きく、</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ポイント悪化している。</a:t>
          </a:r>
          <a:r>
            <a:rPr lang="ja-JP" altLang="en-US" sz="1100" b="0" i="0" baseline="0">
              <a:solidFill>
                <a:schemeClr val="dk1"/>
              </a:solidFill>
              <a:effectLst/>
              <a:latin typeface="+mn-lt"/>
              <a:ea typeface="+mn-ea"/>
              <a:cs typeface="+mn-cs"/>
            </a:rPr>
            <a:t>特に扶助費については障がい者自立支援事業関連経費の伸びが大きくなっている。</a:t>
          </a:r>
          <a:r>
            <a:rPr lang="ja-JP" altLang="ja-JP" sz="1100" b="0" i="0" baseline="0">
              <a:solidFill>
                <a:schemeClr val="dk1"/>
              </a:solidFill>
              <a:effectLst/>
              <a:latin typeface="+mn-lt"/>
              <a:ea typeface="+mn-ea"/>
              <a:cs typeface="+mn-cs"/>
            </a:rPr>
            <a:t>今後の対応としては、</a:t>
          </a:r>
          <a:r>
            <a:rPr lang="ja-JP" altLang="en-US" sz="1100" b="0" i="0" baseline="0">
              <a:solidFill>
                <a:schemeClr val="dk1"/>
              </a:solidFill>
              <a:effectLst/>
              <a:latin typeface="+mn-lt"/>
              <a:ea typeface="+mn-ea"/>
              <a:cs typeface="+mn-cs"/>
            </a:rPr>
            <a:t>税収の確保に向けた施策の実施や、</a:t>
          </a:r>
          <a:r>
            <a:rPr lang="ja-JP" altLang="ja-JP" sz="1100" b="0" i="0" baseline="0">
              <a:solidFill>
                <a:schemeClr val="dk1"/>
              </a:solidFill>
              <a:effectLst/>
              <a:latin typeface="+mn-lt"/>
              <a:ea typeface="+mn-ea"/>
              <a:cs typeface="+mn-cs"/>
            </a:rPr>
            <a:t>普通交付税の合併算定替の逓減の影響を注視しつつ、安定した財政基盤の確立にむけ既存事業のゼロベース</a:t>
          </a:r>
          <a:r>
            <a:rPr lang="ja-JP" altLang="en-US" sz="1100" b="0" i="0" baseline="0">
              <a:solidFill>
                <a:schemeClr val="dk1"/>
              </a:solidFill>
              <a:effectLst/>
              <a:latin typeface="+mn-lt"/>
              <a:ea typeface="+mn-ea"/>
              <a:cs typeface="+mn-cs"/>
            </a:rPr>
            <a:t>での見直しを継続する。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99822</xdr:rowOff>
    </xdr:to>
    <xdr:cxnSp macro="">
      <xdr:nvCxnSpPr>
        <xdr:cNvPr id="130" name="直線コネクタ 129"/>
        <xdr:cNvCxnSpPr/>
      </xdr:nvCxnSpPr>
      <xdr:spPr>
        <a:xfrm>
          <a:off x="4114800" y="108480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46736</xdr:rowOff>
    </xdr:to>
    <xdr:cxnSp macro="">
      <xdr:nvCxnSpPr>
        <xdr:cNvPr id="133" name="直線コネクタ 132"/>
        <xdr:cNvCxnSpPr/>
      </xdr:nvCxnSpPr>
      <xdr:spPr>
        <a:xfrm>
          <a:off x="3225800" y="1069848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68580</xdr:rowOff>
    </xdr:to>
    <xdr:cxnSp macro="">
      <xdr:nvCxnSpPr>
        <xdr:cNvPr id="136" name="直線コネクタ 135"/>
        <xdr:cNvCxnSpPr/>
      </xdr:nvCxnSpPr>
      <xdr:spPr>
        <a:xfrm>
          <a:off x="2336800" y="1051991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61</xdr:row>
      <xdr:rowOff>143510</xdr:rowOff>
    </xdr:to>
    <xdr:cxnSp macro="">
      <xdr:nvCxnSpPr>
        <xdr:cNvPr id="139" name="直線コネクタ 138"/>
        <xdr:cNvCxnSpPr/>
      </xdr:nvCxnSpPr>
      <xdr:spPr>
        <a:xfrm flipV="1">
          <a:off x="1447800" y="105199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42" name="フローチャート: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43" name="テキスト ボックス 142"/>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49" name="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1" name="楕円 150"/>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82313</xdr:rowOff>
    </xdr:from>
    <xdr:ext cx="736600" cy="259045"/>
    <xdr:sp macro="" textlink="">
      <xdr:nvSpPr>
        <xdr:cNvPr id="152" name="テキスト ボックス 151"/>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10668</xdr:rowOff>
    </xdr:from>
    <xdr:to>
      <xdr:col>11</xdr:col>
      <xdr:colOff>82550</xdr:colOff>
      <xdr:row>61</xdr:row>
      <xdr:rowOff>112268</xdr:rowOff>
    </xdr:to>
    <xdr:sp macro="" textlink="">
      <xdr:nvSpPr>
        <xdr:cNvPr id="155" name="楕円 154"/>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56" name="テキスト ボックス 155"/>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人口１人当たり人件費・物件費等決算額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いる。その要因として、人件費については、平成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年度では前年度比</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人の増となったこと、物件費についてはふるさと応援寄付金が好調であることに伴い、関連事業費も大幅な増となったこと、また</a:t>
          </a:r>
          <a:r>
            <a:rPr lang="ja-JP" altLang="ja-JP" sz="1100" b="0" i="0" baseline="0">
              <a:solidFill>
                <a:schemeClr val="dk1"/>
              </a:solidFill>
              <a:effectLst/>
              <a:latin typeface="+mn-lt"/>
              <a:ea typeface="+mn-ea"/>
              <a:cs typeface="+mn-cs"/>
            </a:rPr>
            <a:t>維持補修費が依然として高い水準にあることが</a:t>
          </a:r>
          <a:r>
            <a:rPr lang="ja-JP" altLang="en-US" sz="1100" b="0" i="0" baseline="0">
              <a:solidFill>
                <a:schemeClr val="dk1"/>
              </a:solidFill>
              <a:effectLst/>
              <a:latin typeface="+mn-lt"/>
              <a:ea typeface="+mn-ea"/>
              <a:cs typeface="+mn-cs"/>
            </a:rPr>
            <a:t>挙げられる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公共施設総合管理計画に基づく施設の統廃合</a:t>
          </a:r>
          <a:r>
            <a:rPr lang="ja-JP" altLang="en-US" sz="1100" b="0" i="0" baseline="0">
              <a:solidFill>
                <a:schemeClr val="dk1"/>
              </a:solidFill>
              <a:effectLst/>
              <a:latin typeface="+mn-lt"/>
              <a:ea typeface="+mn-ea"/>
              <a:cs typeface="+mn-cs"/>
            </a:rPr>
            <a:t>の推進</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対費用効果の高い施策の実施</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職員配置も含めた</a:t>
          </a:r>
          <a:r>
            <a:rPr lang="ja-JP" altLang="ja-JP" sz="1100" b="0" i="0" baseline="0">
              <a:solidFill>
                <a:schemeClr val="dk1"/>
              </a:solidFill>
              <a:effectLst/>
              <a:latin typeface="+mn-lt"/>
              <a:ea typeface="+mn-ea"/>
              <a:cs typeface="+mn-cs"/>
            </a:rPr>
            <a:t>行財政改革実施計画の確実な実施など総合的な歳出抑制に努める。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106440</xdr:rowOff>
    </xdr:from>
    <xdr:to>
      <xdr:col>23</xdr:col>
      <xdr:colOff>133350</xdr:colOff>
      <xdr:row>84</xdr:row>
      <xdr:rowOff>5426</xdr:rowOff>
    </xdr:to>
    <xdr:cxnSp macro="">
      <xdr:nvCxnSpPr>
        <xdr:cNvPr id="195" name="直線コネクタ 194"/>
        <xdr:cNvCxnSpPr/>
      </xdr:nvCxnSpPr>
      <xdr:spPr>
        <a:xfrm>
          <a:off x="4114800" y="14336790"/>
          <a:ext cx="838200" cy="7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102440</xdr:rowOff>
    </xdr:from>
    <xdr:to>
      <xdr:col>19</xdr:col>
      <xdr:colOff>133350</xdr:colOff>
      <xdr:row>83</xdr:row>
      <xdr:rowOff>106440</xdr:rowOff>
    </xdr:to>
    <xdr:cxnSp macro="">
      <xdr:nvCxnSpPr>
        <xdr:cNvPr id="198" name="直線コネクタ 197"/>
        <xdr:cNvCxnSpPr/>
      </xdr:nvCxnSpPr>
      <xdr:spPr>
        <a:xfrm>
          <a:off x="3225800" y="1433279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102440</xdr:rowOff>
    </xdr:from>
    <xdr:to>
      <xdr:col>15</xdr:col>
      <xdr:colOff>82550</xdr:colOff>
      <xdr:row>83</xdr:row>
      <xdr:rowOff>134212</xdr:rowOff>
    </xdr:to>
    <xdr:cxnSp macro="">
      <xdr:nvCxnSpPr>
        <xdr:cNvPr id="201" name="直線コネクタ 200"/>
        <xdr:cNvCxnSpPr/>
      </xdr:nvCxnSpPr>
      <xdr:spPr>
        <a:xfrm flipV="1">
          <a:off x="2336800" y="14332790"/>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61178</xdr:rowOff>
    </xdr:from>
    <xdr:to>
      <xdr:col>11</xdr:col>
      <xdr:colOff>31750</xdr:colOff>
      <xdr:row>83</xdr:row>
      <xdr:rowOff>134212</xdr:rowOff>
    </xdr:to>
    <xdr:cxnSp macro="">
      <xdr:nvCxnSpPr>
        <xdr:cNvPr id="204" name="直線コネクタ 203"/>
        <xdr:cNvCxnSpPr/>
      </xdr:nvCxnSpPr>
      <xdr:spPr>
        <a:xfrm>
          <a:off x="1447800" y="14291528"/>
          <a:ext cx="889000" cy="7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139968</xdr:rowOff>
    </xdr:from>
    <xdr:to>
      <xdr:col>7</xdr:col>
      <xdr:colOff>31750</xdr:colOff>
      <xdr:row>83</xdr:row>
      <xdr:rowOff>70118</xdr:rowOff>
    </xdr:to>
    <xdr:sp macro="" textlink="">
      <xdr:nvSpPr>
        <xdr:cNvPr id="207" name="フローチャート: 判断 206"/>
        <xdr:cNvSpPr/>
      </xdr:nvSpPr>
      <xdr:spPr>
        <a:xfrm>
          <a:off x="1397000" y="14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80295</xdr:rowOff>
    </xdr:from>
    <xdr:ext cx="762000" cy="259045"/>
    <xdr:sp macro="" textlink="">
      <xdr:nvSpPr>
        <xdr:cNvPr id="208" name="テキスト ボックス 207"/>
        <xdr:cNvSpPr txBox="1"/>
      </xdr:nvSpPr>
      <xdr:spPr>
        <a:xfrm>
          <a:off x="1066800" y="139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126076</xdr:rowOff>
    </xdr:from>
    <xdr:to>
      <xdr:col>23</xdr:col>
      <xdr:colOff>184150</xdr:colOff>
      <xdr:row>84</xdr:row>
      <xdr:rowOff>56226</xdr:rowOff>
    </xdr:to>
    <xdr:sp macro="" textlink="">
      <xdr:nvSpPr>
        <xdr:cNvPr id="214" name="楕円 213"/>
        <xdr:cNvSpPr/>
      </xdr:nvSpPr>
      <xdr:spPr>
        <a:xfrm>
          <a:off x="4902200" y="14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98153</xdr:rowOff>
    </xdr:from>
    <xdr:ext cx="762000" cy="259045"/>
    <xdr:sp macro="" textlink="">
      <xdr:nvSpPr>
        <xdr:cNvPr id="215" name="人件費・物件費等の状況該当値テキスト"/>
        <xdr:cNvSpPr txBox="1"/>
      </xdr:nvSpPr>
      <xdr:spPr>
        <a:xfrm>
          <a:off x="5041900" y="1432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55640</xdr:rowOff>
    </xdr:from>
    <xdr:to>
      <xdr:col>19</xdr:col>
      <xdr:colOff>184150</xdr:colOff>
      <xdr:row>83</xdr:row>
      <xdr:rowOff>157240</xdr:rowOff>
    </xdr:to>
    <xdr:sp macro="" textlink="">
      <xdr:nvSpPr>
        <xdr:cNvPr id="216" name="楕円 215"/>
        <xdr:cNvSpPr/>
      </xdr:nvSpPr>
      <xdr:spPr>
        <a:xfrm>
          <a:off x="4064000" y="14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142017</xdr:rowOff>
    </xdr:from>
    <xdr:ext cx="736600" cy="259045"/>
    <xdr:sp macro="" textlink="">
      <xdr:nvSpPr>
        <xdr:cNvPr id="217" name="テキスト ボックス 216"/>
        <xdr:cNvSpPr txBox="1"/>
      </xdr:nvSpPr>
      <xdr:spPr>
        <a:xfrm>
          <a:off x="3733800" y="1437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51640</xdr:rowOff>
    </xdr:from>
    <xdr:to>
      <xdr:col>15</xdr:col>
      <xdr:colOff>133350</xdr:colOff>
      <xdr:row>83</xdr:row>
      <xdr:rowOff>153240</xdr:rowOff>
    </xdr:to>
    <xdr:sp macro="" textlink="">
      <xdr:nvSpPr>
        <xdr:cNvPr id="218" name="楕円 217"/>
        <xdr:cNvSpPr/>
      </xdr:nvSpPr>
      <xdr:spPr>
        <a:xfrm>
          <a:off x="3175000" y="142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138017</xdr:rowOff>
    </xdr:from>
    <xdr:ext cx="762000" cy="259045"/>
    <xdr:sp macro="" textlink="">
      <xdr:nvSpPr>
        <xdr:cNvPr id="219" name="テキスト ボックス 218"/>
        <xdr:cNvSpPr txBox="1"/>
      </xdr:nvSpPr>
      <xdr:spPr>
        <a:xfrm>
          <a:off x="2844800" y="1436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83412</xdr:rowOff>
    </xdr:from>
    <xdr:to>
      <xdr:col>11</xdr:col>
      <xdr:colOff>82550</xdr:colOff>
      <xdr:row>84</xdr:row>
      <xdr:rowOff>13562</xdr:rowOff>
    </xdr:to>
    <xdr:sp macro="" textlink="">
      <xdr:nvSpPr>
        <xdr:cNvPr id="220" name="楕円 219"/>
        <xdr:cNvSpPr/>
      </xdr:nvSpPr>
      <xdr:spPr>
        <a:xfrm>
          <a:off x="2286000" y="143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169789</xdr:rowOff>
    </xdr:from>
    <xdr:ext cx="762000" cy="259045"/>
    <xdr:sp macro="" textlink="">
      <xdr:nvSpPr>
        <xdr:cNvPr id="221" name="テキスト ボックス 220"/>
        <xdr:cNvSpPr txBox="1"/>
      </xdr:nvSpPr>
      <xdr:spPr>
        <a:xfrm>
          <a:off x="1955800" y="1440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10378</xdr:rowOff>
    </xdr:from>
    <xdr:to>
      <xdr:col>7</xdr:col>
      <xdr:colOff>31750</xdr:colOff>
      <xdr:row>83</xdr:row>
      <xdr:rowOff>111978</xdr:rowOff>
    </xdr:to>
    <xdr:sp macro="" textlink="">
      <xdr:nvSpPr>
        <xdr:cNvPr id="222" name="楕円 221"/>
        <xdr:cNvSpPr/>
      </xdr:nvSpPr>
      <xdr:spPr>
        <a:xfrm>
          <a:off x="1397000" y="142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96755</xdr:rowOff>
    </xdr:from>
    <xdr:ext cx="762000" cy="259045"/>
    <xdr:sp macro="" textlink="">
      <xdr:nvSpPr>
        <xdr:cNvPr id="223" name="テキスト ボックス 222"/>
        <xdr:cNvSpPr txBox="1"/>
      </xdr:nvSpPr>
      <xdr:spPr>
        <a:xfrm>
          <a:off x="1066800" y="143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ポイント高くなっており、今後も他団体の水準や民間給与の状況を踏まえ、給与の適正化に努める。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53622</xdr:rowOff>
    </xdr:to>
    <xdr:cxnSp macro="">
      <xdr:nvCxnSpPr>
        <xdr:cNvPr id="257" name="直線コネクタ 256"/>
        <xdr:cNvCxnSpPr/>
      </xdr:nvCxnSpPr>
      <xdr:spPr>
        <a:xfrm>
          <a:off x="16179800" y="150876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60" name="直線コネクタ 259"/>
        <xdr:cNvCxnSpPr/>
      </xdr:nvCxnSpPr>
      <xdr:spPr>
        <a:xfrm flipV="1">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53622</xdr:rowOff>
    </xdr:to>
    <xdr:cxnSp macro="">
      <xdr:nvCxnSpPr>
        <xdr:cNvPr id="263" name="直線コネクタ 262"/>
        <xdr:cNvCxnSpPr/>
      </xdr:nvCxnSpPr>
      <xdr:spPr>
        <a:xfrm flipV="1">
          <a:off x="14401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53622</xdr:rowOff>
    </xdr:to>
    <xdr:cxnSp macro="">
      <xdr:nvCxnSpPr>
        <xdr:cNvPr id="266" name="直線コネクタ 265"/>
        <xdr:cNvCxnSpPr/>
      </xdr:nvCxnSpPr>
      <xdr:spPr>
        <a:xfrm>
          <a:off x="13512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69" name="フローチャート: 判断 268"/>
        <xdr:cNvSpPr/>
      </xdr:nvSpPr>
      <xdr:spPr>
        <a:xfrm>
          <a:off x="13462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87788</xdr:rowOff>
    </xdr:from>
    <xdr:ext cx="762000" cy="259045"/>
    <xdr:sp macro="" textlink="">
      <xdr:nvSpPr>
        <xdr:cNvPr id="270" name="テキスト ボックス 269"/>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6" name="楕円 275"/>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7"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60977</xdr:rowOff>
    </xdr:from>
    <xdr:ext cx="736600" cy="259045"/>
    <xdr:sp macro="" textlink="">
      <xdr:nvSpPr>
        <xdr:cNvPr id="279" name="テキスト ボックス 278"/>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行財政改革実施計画に基づく定員削減により、職員数は減少して</a:t>
          </a:r>
          <a:r>
            <a:rPr lang="ja-JP" altLang="en-US" sz="1100" b="0" i="0" baseline="0">
              <a:solidFill>
                <a:schemeClr val="dk1"/>
              </a:solidFill>
              <a:effectLst/>
              <a:latin typeface="+mn-lt"/>
              <a:ea typeface="+mn-ea"/>
              <a:cs typeface="+mn-cs"/>
            </a:rPr>
            <a:t>きたが、</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人となっており、</a:t>
          </a:r>
          <a:r>
            <a:rPr lang="ja-JP" altLang="ja-JP" sz="1100" b="0" i="0" baseline="0">
              <a:solidFill>
                <a:schemeClr val="dk1"/>
              </a:solidFill>
              <a:effectLst/>
              <a:latin typeface="+mn-lt"/>
              <a:ea typeface="+mn-ea"/>
              <a:cs typeface="+mn-cs"/>
            </a:rPr>
            <a:t>その結果、前年度と比較して</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となっている。今後も市民サービスを維持しながら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全体的な事務事業の見直し</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、機構改革等の取り組みを推進し</a:t>
          </a:r>
          <a:r>
            <a:rPr lang="ja-JP" altLang="en-US" sz="1100" b="0" i="0" baseline="0">
              <a:solidFill>
                <a:schemeClr val="dk1"/>
              </a:solidFill>
              <a:effectLst/>
              <a:latin typeface="+mn-lt"/>
              <a:ea typeface="+mn-ea"/>
              <a:cs typeface="+mn-cs"/>
            </a:rPr>
            <a:t>つつ</a:t>
          </a:r>
          <a:r>
            <a:rPr lang="ja-JP" altLang="ja-JP" sz="1100" b="0" i="0" baseline="0">
              <a:solidFill>
                <a:schemeClr val="dk1"/>
              </a:solidFill>
              <a:effectLst/>
              <a:latin typeface="+mn-lt"/>
              <a:ea typeface="+mn-ea"/>
              <a:cs typeface="+mn-cs"/>
            </a:rPr>
            <a:t>適正な定員管理を図る。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62</xdr:row>
      <xdr:rowOff>165100</xdr:rowOff>
    </xdr:to>
    <xdr:cxnSp macro="">
      <xdr:nvCxnSpPr>
        <xdr:cNvPr id="320" name="直線コネクタ 319"/>
        <xdr:cNvCxnSpPr/>
      </xdr:nvCxnSpPr>
      <xdr:spPr>
        <a:xfrm>
          <a:off x="16179800" y="107869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157056</xdr:rowOff>
    </xdr:to>
    <xdr:cxnSp macro="">
      <xdr:nvCxnSpPr>
        <xdr:cNvPr id="323" name="直線コネクタ 322"/>
        <xdr:cNvCxnSpPr/>
      </xdr:nvCxnSpPr>
      <xdr:spPr>
        <a:xfrm>
          <a:off x="15290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144992</xdr:rowOff>
    </xdr:to>
    <xdr:cxnSp macro="">
      <xdr:nvCxnSpPr>
        <xdr:cNvPr id="326" name="直線コネクタ 325"/>
        <xdr:cNvCxnSpPr/>
      </xdr:nvCxnSpPr>
      <xdr:spPr>
        <a:xfrm flipV="1">
          <a:off x="14401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144992</xdr:rowOff>
    </xdr:to>
    <xdr:cxnSp macro="">
      <xdr:nvCxnSpPr>
        <xdr:cNvPr id="329" name="直線コネクタ 328"/>
        <xdr:cNvCxnSpPr/>
      </xdr:nvCxnSpPr>
      <xdr:spPr>
        <a:xfrm>
          <a:off x="13512800" y="107708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32" name="フローチャート: 判断 331"/>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20443</xdr:rowOff>
    </xdr:from>
    <xdr:ext cx="762000" cy="259045"/>
    <xdr:sp macro="" textlink="">
      <xdr:nvSpPr>
        <xdr:cNvPr id="333" name="テキスト ボックス 332"/>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39" name="楕円 338"/>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0"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1" name="楕円 340"/>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46583</xdr:rowOff>
    </xdr:from>
    <xdr:ext cx="736600" cy="259045"/>
    <xdr:sp macro="" textlink="">
      <xdr:nvSpPr>
        <xdr:cNvPr id="342" name="テキスト ボックス 341"/>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22454</xdr:rowOff>
    </xdr:from>
    <xdr:ext cx="762000" cy="259045"/>
    <xdr:sp macro="" textlink="">
      <xdr:nvSpPr>
        <xdr:cNvPr id="344" name="テキスト ボックス 343"/>
        <xdr:cNvSpPr txBox="1"/>
      </xdr:nvSpPr>
      <xdr:spPr>
        <a:xfrm>
          <a:off x="14909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34519</xdr:rowOff>
    </xdr:from>
    <xdr:ext cx="762000" cy="259045"/>
    <xdr:sp macro="" textlink="">
      <xdr:nvSpPr>
        <xdr:cNvPr id="346" name="テキスト ボックス 345"/>
        <xdr:cNvSpPr txBox="1"/>
      </xdr:nvSpPr>
      <xdr:spPr>
        <a:xfrm>
          <a:off x="14020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7" name="楕円 346"/>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48" name="テキスト ボックス 34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年度借入分の元金償還が開始となったことによる元利償還金の増（合併特例事業債分</a:t>
          </a:r>
          <a:r>
            <a:rPr lang="en-US" altLang="ja-JP" sz="1100" b="0" i="0" baseline="0">
              <a:solidFill>
                <a:schemeClr val="dk1"/>
              </a:solidFill>
              <a:effectLst/>
              <a:latin typeface="+mn-lt"/>
              <a:ea typeface="+mn-ea"/>
              <a:cs typeface="+mn-cs"/>
            </a:rPr>
            <a:t>405</a:t>
          </a:r>
          <a:r>
            <a:rPr lang="ja-JP" altLang="en-US" sz="1100" b="0" i="0" baseline="0">
              <a:solidFill>
                <a:schemeClr val="dk1"/>
              </a:solidFill>
              <a:effectLst/>
              <a:latin typeface="+mn-lt"/>
              <a:ea typeface="+mn-ea"/>
              <a:cs typeface="+mn-cs"/>
            </a:rPr>
            <a:t>百万円の増、公共施設最適化事業債分</a:t>
          </a:r>
          <a:r>
            <a:rPr lang="en-US" altLang="ja-JP" sz="1100" b="0" i="0" baseline="0">
              <a:solidFill>
                <a:schemeClr val="dk1"/>
              </a:solidFill>
              <a:effectLst/>
              <a:latin typeface="+mn-lt"/>
              <a:ea typeface="+mn-ea"/>
              <a:cs typeface="+mn-cs"/>
            </a:rPr>
            <a:t>109</a:t>
          </a:r>
          <a:r>
            <a:rPr lang="ja-JP" altLang="en-US" sz="1100" b="0" i="0" baseline="0">
              <a:solidFill>
                <a:schemeClr val="dk1"/>
              </a:solidFill>
              <a:effectLst/>
              <a:latin typeface="+mn-lt"/>
              <a:ea typeface="+mn-ea"/>
              <a:cs typeface="+mn-cs"/>
            </a:rPr>
            <a:t>百万円の増）により、</a:t>
          </a:r>
          <a:r>
            <a:rPr lang="ja-JP" altLang="ja-JP" sz="1100" b="0" i="0" baseline="0">
              <a:solidFill>
                <a:schemeClr val="dk1"/>
              </a:solidFill>
              <a:effectLst/>
              <a:latin typeface="+mn-lt"/>
              <a:ea typeface="+mn-ea"/>
              <a:cs typeface="+mn-cs"/>
            </a:rPr>
            <a:t>実質公債費比率としては前年度比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今後も体育館等建設事業などの</a:t>
          </a:r>
          <a:r>
            <a:rPr lang="ja-JP" altLang="ja-JP" sz="1100" b="0" i="0" baseline="0">
              <a:solidFill>
                <a:schemeClr val="dk1"/>
              </a:solidFill>
              <a:effectLst/>
              <a:latin typeface="+mn-lt"/>
              <a:ea typeface="+mn-ea"/>
              <a:cs typeface="+mn-cs"/>
            </a:rPr>
            <a:t>大型事業が</a:t>
          </a:r>
          <a:r>
            <a:rPr lang="ja-JP" altLang="en-US" sz="1100" b="0" i="0" baseline="0">
              <a:solidFill>
                <a:schemeClr val="dk1"/>
              </a:solidFill>
              <a:effectLst/>
              <a:latin typeface="+mn-lt"/>
              <a:ea typeface="+mn-ea"/>
              <a:cs typeface="+mn-cs"/>
            </a:rPr>
            <a:t>本格化することもあり</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の動向には注視していく必要がある。今後も</a:t>
          </a:r>
          <a:r>
            <a:rPr lang="ja-JP" altLang="ja-JP" sz="1100" b="0" i="0" baseline="0">
              <a:solidFill>
                <a:schemeClr val="dk1"/>
              </a:solidFill>
              <a:effectLst/>
              <a:latin typeface="+mn-lt"/>
              <a:ea typeface="+mn-ea"/>
              <a:cs typeface="+mn-cs"/>
            </a:rPr>
            <a:t>健全な財政運営に努めるため、事業費の適正化や事業実施年度の調整</a:t>
          </a:r>
          <a:r>
            <a:rPr lang="ja-JP" altLang="en-US" sz="1100" b="0" i="0" baseline="0">
              <a:solidFill>
                <a:schemeClr val="dk1"/>
              </a:solidFill>
              <a:effectLst/>
              <a:latin typeface="+mn-lt"/>
              <a:ea typeface="+mn-ea"/>
              <a:cs typeface="+mn-cs"/>
            </a:rPr>
            <a:t>、低利での借入方法の検討など</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償還額の平準化及び実質公債費比率の急激な上昇を抑えていく必要がある。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70696</xdr:rowOff>
    </xdr:to>
    <xdr:cxnSp macro="">
      <xdr:nvCxnSpPr>
        <xdr:cNvPr id="381" name="直線コネクタ 380"/>
        <xdr:cNvCxnSpPr/>
      </xdr:nvCxnSpPr>
      <xdr:spPr>
        <a:xfrm>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86783</xdr:rowOff>
    </xdr:to>
    <xdr:cxnSp macro="">
      <xdr:nvCxnSpPr>
        <xdr:cNvPr id="384" name="直線コネクタ 383"/>
        <xdr:cNvCxnSpPr/>
      </xdr:nvCxnSpPr>
      <xdr:spPr>
        <a:xfrm flipV="1">
          <a:off x="15290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7" name="直線コネクタ 386"/>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60113</xdr:rowOff>
    </xdr:to>
    <xdr:cxnSp macro="">
      <xdr:nvCxnSpPr>
        <xdr:cNvPr id="390" name="直線コネクタ 389"/>
        <xdr:cNvCxnSpPr/>
      </xdr:nvCxnSpPr>
      <xdr:spPr>
        <a:xfrm flipV="1">
          <a:off x="13512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9" name="テキスト ボックス 408"/>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将来負担額については、退職手当負担額が</a:t>
          </a:r>
          <a:r>
            <a:rPr lang="en-US" altLang="ja-JP" sz="1100" b="0" i="0" baseline="0">
              <a:solidFill>
                <a:schemeClr val="dk1"/>
              </a:solidFill>
              <a:effectLst/>
              <a:latin typeface="+mn-lt"/>
              <a:ea typeface="+mn-ea"/>
              <a:cs typeface="+mn-cs"/>
            </a:rPr>
            <a:t>1,170</a:t>
          </a:r>
          <a:r>
            <a:rPr lang="ja-JP" altLang="en-US" sz="1100" b="0" i="0" baseline="0">
              <a:solidFill>
                <a:schemeClr val="dk1"/>
              </a:solidFill>
              <a:effectLst/>
              <a:latin typeface="+mn-lt"/>
              <a:ea typeface="+mn-ea"/>
              <a:cs typeface="+mn-cs"/>
            </a:rPr>
            <a:t>百万円減少し</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、地方債についても</a:t>
          </a:r>
          <a:r>
            <a:rPr lang="en-US" altLang="ja-JP" sz="1100" b="0" i="0" baseline="0">
              <a:solidFill>
                <a:schemeClr val="dk1"/>
              </a:solidFill>
              <a:effectLst/>
              <a:latin typeface="+mn-lt"/>
              <a:ea typeface="+mn-ea"/>
              <a:cs typeface="+mn-cs"/>
            </a:rPr>
            <a:t>1,417</a:t>
          </a:r>
          <a:r>
            <a:rPr lang="ja-JP" altLang="en-US" sz="1100" b="0" i="0" baseline="0">
              <a:solidFill>
                <a:schemeClr val="dk1"/>
              </a:solidFill>
              <a:effectLst/>
              <a:latin typeface="+mn-lt"/>
              <a:ea typeface="+mn-ea"/>
              <a:cs typeface="+mn-cs"/>
            </a:rPr>
            <a:t>百万円減少している。特に地方債については、償還終了</a:t>
          </a:r>
          <a:r>
            <a:rPr lang="ja-JP" altLang="ja-JP" sz="1100" b="0" i="0" baseline="0">
              <a:solidFill>
                <a:schemeClr val="dk1"/>
              </a:solidFill>
              <a:effectLst/>
              <a:latin typeface="+mn-lt"/>
              <a:ea typeface="+mn-ea"/>
              <a:cs typeface="+mn-cs"/>
            </a:rPr>
            <a:t>により現在高が</a:t>
          </a:r>
          <a:r>
            <a:rPr lang="en-US" altLang="ja-JP" sz="1100" b="0" i="0" baseline="0">
              <a:solidFill>
                <a:schemeClr val="dk1"/>
              </a:solidFill>
              <a:effectLst/>
              <a:latin typeface="+mn-lt"/>
              <a:ea typeface="+mn-ea"/>
              <a:cs typeface="+mn-cs"/>
            </a:rPr>
            <a:t>1,417</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それに伴い充当可能財源における交付税算入見込額も</a:t>
          </a:r>
          <a:r>
            <a:rPr lang="en-US" altLang="ja-JP" sz="1100" b="0" i="0" baseline="0">
              <a:solidFill>
                <a:schemeClr val="dk1"/>
              </a:solidFill>
              <a:effectLst/>
              <a:latin typeface="+mn-lt"/>
              <a:ea typeface="+mn-ea"/>
              <a:cs typeface="+mn-cs"/>
            </a:rPr>
            <a:t>1,443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減少しているものの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充当可能基金が</a:t>
          </a:r>
          <a:r>
            <a:rPr lang="en-US" altLang="ja-JP" sz="1100" b="0" i="0" baseline="0">
              <a:solidFill>
                <a:schemeClr val="dk1"/>
              </a:solidFill>
              <a:effectLst/>
              <a:latin typeface="+mn-lt"/>
              <a:ea typeface="+mn-ea"/>
              <a:cs typeface="+mn-cs"/>
            </a:rPr>
            <a:t>816</a:t>
          </a:r>
          <a:r>
            <a:rPr lang="ja-JP" altLang="en-US" sz="1100" b="0" i="0" baseline="0">
              <a:solidFill>
                <a:schemeClr val="dk1"/>
              </a:solidFill>
              <a:effectLst/>
              <a:latin typeface="+mn-lt"/>
              <a:ea typeface="+mn-ea"/>
              <a:cs typeface="+mn-cs"/>
            </a:rPr>
            <a:t>百万円増加していることにより、</a:t>
          </a:r>
          <a:r>
            <a:rPr lang="ja-JP" altLang="ja-JP"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となった。今後も</a:t>
          </a:r>
          <a:r>
            <a:rPr lang="ja-JP" altLang="en-US" sz="1100" b="0" i="0" baseline="0">
              <a:solidFill>
                <a:schemeClr val="dk1"/>
              </a:solidFill>
              <a:effectLst/>
              <a:latin typeface="+mn-lt"/>
              <a:ea typeface="+mn-ea"/>
              <a:cs typeface="+mn-cs"/>
            </a:rPr>
            <a:t>大型事業を実施する</a:t>
          </a:r>
          <a:r>
            <a:rPr lang="ja-JP" altLang="ja-JP" sz="1100" b="0" i="0" baseline="0">
              <a:solidFill>
                <a:schemeClr val="dk1"/>
              </a:solidFill>
              <a:effectLst/>
              <a:latin typeface="+mn-lt"/>
              <a:ea typeface="+mn-ea"/>
              <a:cs typeface="+mn-cs"/>
            </a:rPr>
            <a:t>見込みであるため、事業費の適正化を図りつつ、合併特例事業債等の交付税措置率の高い地方債を活用することにより将来負担の適正化を図る。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63006</xdr:rowOff>
    </xdr:from>
    <xdr:to>
      <xdr:col>81</xdr:col>
      <xdr:colOff>44450</xdr:colOff>
      <xdr:row>15</xdr:row>
      <xdr:rowOff>167569</xdr:rowOff>
    </xdr:to>
    <xdr:cxnSp macro="">
      <xdr:nvCxnSpPr>
        <xdr:cNvPr id="443" name="直線コネクタ 442"/>
        <xdr:cNvCxnSpPr/>
      </xdr:nvCxnSpPr>
      <xdr:spPr>
        <a:xfrm flipV="1">
          <a:off x="16179800" y="2634756"/>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167569</xdr:rowOff>
    </xdr:to>
    <xdr:cxnSp macro="">
      <xdr:nvCxnSpPr>
        <xdr:cNvPr id="446" name="直線コネクタ 445"/>
        <xdr:cNvCxnSpPr/>
      </xdr:nvCxnSpPr>
      <xdr:spPr>
        <a:xfrm>
          <a:off x="15290800" y="2579793"/>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158044</xdr:rowOff>
    </xdr:from>
    <xdr:to>
      <xdr:col>72</xdr:col>
      <xdr:colOff>203200</xdr:colOff>
      <xdr:row>15</xdr:row>
      <xdr:rowOff>8043</xdr:rowOff>
    </xdr:to>
    <xdr:cxnSp macro="">
      <xdr:nvCxnSpPr>
        <xdr:cNvPr id="449" name="直線コネクタ 448"/>
        <xdr:cNvCxnSpPr/>
      </xdr:nvCxnSpPr>
      <xdr:spPr>
        <a:xfrm>
          <a:off x="14401800" y="255834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143298</xdr:rowOff>
    </xdr:from>
    <xdr:to>
      <xdr:col>68</xdr:col>
      <xdr:colOff>152400</xdr:colOff>
      <xdr:row>14</xdr:row>
      <xdr:rowOff>158044</xdr:rowOff>
    </xdr:to>
    <xdr:cxnSp macro="">
      <xdr:nvCxnSpPr>
        <xdr:cNvPr id="452" name="直線コネクタ 451"/>
        <xdr:cNvCxnSpPr/>
      </xdr:nvCxnSpPr>
      <xdr:spPr>
        <a:xfrm>
          <a:off x="13512800" y="254359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4" name="テキスト ボックス 453"/>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12206</xdr:rowOff>
    </xdr:from>
    <xdr:to>
      <xdr:col>81</xdr:col>
      <xdr:colOff>95250</xdr:colOff>
      <xdr:row>15</xdr:row>
      <xdr:rowOff>113806</xdr:rowOff>
    </xdr:to>
    <xdr:sp macro="" textlink="">
      <xdr:nvSpPr>
        <xdr:cNvPr id="462" name="楕円 461"/>
        <xdr:cNvSpPr/>
      </xdr:nvSpPr>
      <xdr:spPr>
        <a:xfrm>
          <a:off x="169672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155733</xdr:rowOff>
    </xdr:from>
    <xdr:ext cx="762000" cy="259045"/>
    <xdr:sp macro="" textlink="">
      <xdr:nvSpPr>
        <xdr:cNvPr id="463" name="将来負担の状況該当値テキスト"/>
        <xdr:cNvSpPr txBox="1"/>
      </xdr:nvSpPr>
      <xdr:spPr>
        <a:xfrm>
          <a:off x="17106900" y="255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116769</xdr:rowOff>
    </xdr:from>
    <xdr:to>
      <xdr:col>77</xdr:col>
      <xdr:colOff>95250</xdr:colOff>
      <xdr:row>16</xdr:row>
      <xdr:rowOff>46919</xdr:rowOff>
    </xdr:to>
    <xdr:sp macro="" textlink="">
      <xdr:nvSpPr>
        <xdr:cNvPr id="464" name="楕円 463"/>
        <xdr:cNvSpPr/>
      </xdr:nvSpPr>
      <xdr:spPr>
        <a:xfrm>
          <a:off x="16129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31696</xdr:rowOff>
    </xdr:from>
    <xdr:ext cx="736600" cy="259045"/>
    <xdr:sp macro="" textlink="">
      <xdr:nvSpPr>
        <xdr:cNvPr id="465" name="テキスト ボックス 464"/>
        <xdr:cNvSpPr txBox="1"/>
      </xdr:nvSpPr>
      <xdr:spPr>
        <a:xfrm>
          <a:off x="15798800" y="277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66" name="楕円 465"/>
        <xdr:cNvSpPr/>
      </xdr:nvSpPr>
      <xdr:spPr>
        <a:xfrm>
          <a:off x="15240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43620</xdr:rowOff>
    </xdr:from>
    <xdr:ext cx="762000" cy="259045"/>
    <xdr:sp macro="" textlink="">
      <xdr:nvSpPr>
        <xdr:cNvPr id="467" name="テキスト ボックス 466"/>
        <xdr:cNvSpPr txBox="1"/>
      </xdr:nvSpPr>
      <xdr:spPr>
        <a:xfrm>
          <a:off x="14909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107244</xdr:rowOff>
    </xdr:from>
    <xdr:to>
      <xdr:col>68</xdr:col>
      <xdr:colOff>203200</xdr:colOff>
      <xdr:row>15</xdr:row>
      <xdr:rowOff>37394</xdr:rowOff>
    </xdr:to>
    <xdr:sp macro="" textlink="">
      <xdr:nvSpPr>
        <xdr:cNvPr id="468" name="楕円 467"/>
        <xdr:cNvSpPr/>
      </xdr:nvSpPr>
      <xdr:spPr>
        <a:xfrm>
          <a:off x="14351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47571</xdr:rowOff>
    </xdr:from>
    <xdr:ext cx="762000" cy="259045"/>
    <xdr:sp macro="" textlink="">
      <xdr:nvSpPr>
        <xdr:cNvPr id="469" name="テキスト ボックス 468"/>
        <xdr:cNvSpPr txBox="1"/>
      </xdr:nvSpPr>
      <xdr:spPr>
        <a:xfrm>
          <a:off x="14020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92498</xdr:rowOff>
    </xdr:from>
    <xdr:to>
      <xdr:col>64</xdr:col>
      <xdr:colOff>152400</xdr:colOff>
      <xdr:row>15</xdr:row>
      <xdr:rowOff>22648</xdr:rowOff>
    </xdr:to>
    <xdr:sp macro="" textlink="">
      <xdr:nvSpPr>
        <xdr:cNvPr id="470" name="楕円 469"/>
        <xdr:cNvSpPr/>
      </xdr:nvSpPr>
      <xdr:spPr>
        <a:xfrm>
          <a:off x="13462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7425</xdr:rowOff>
    </xdr:from>
    <xdr:ext cx="762000" cy="259045"/>
    <xdr:sp macro="" textlink="">
      <xdr:nvSpPr>
        <xdr:cNvPr id="471" name="テキスト ボックス 470"/>
        <xdr:cNvSpPr txBox="1"/>
      </xdr:nvSpPr>
      <xdr:spPr>
        <a:xfrm>
          <a:off x="13131800" y="257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類似団体平均に比べ人件費に係る経常収支比率が</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ポイント下回っている。これは、職員数の削減を実施してきたことによるものであ</a:t>
          </a:r>
          <a:r>
            <a:rPr lang="ja-JP" altLang="en-US" sz="1100" b="0" i="0" baseline="0">
              <a:solidFill>
                <a:schemeClr val="dk1"/>
              </a:solidFill>
              <a:effectLst/>
              <a:latin typeface="+mn-lt"/>
              <a:ea typeface="+mn-ea"/>
              <a:cs typeface="+mn-cs"/>
            </a:rPr>
            <a:t>り、行財政改革実施計画策定年度の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日現在の普通会計での職員数が</a:t>
          </a:r>
          <a:r>
            <a:rPr lang="en-US" altLang="ja-JP" sz="1100" b="0" i="0" baseline="0">
              <a:solidFill>
                <a:schemeClr val="dk1"/>
              </a:solidFill>
              <a:effectLst/>
              <a:latin typeface="+mn-lt"/>
              <a:ea typeface="+mn-ea"/>
              <a:cs typeface="+mn-cs"/>
            </a:rPr>
            <a:t>1,022</a:t>
          </a:r>
          <a:r>
            <a:rPr lang="ja-JP" altLang="ja-JP" sz="1100" b="0" i="0" baseline="0">
              <a:solidFill>
                <a:schemeClr val="dk1"/>
              </a:solidFill>
              <a:effectLst/>
              <a:latin typeface="+mn-lt"/>
              <a:ea typeface="+mn-ea"/>
              <a:cs typeface="+mn-cs"/>
            </a:rPr>
            <a:t>人にであったのに対し、平成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日現在の普通会計での職員数は</a:t>
          </a:r>
          <a:r>
            <a:rPr lang="en-US" altLang="ja-JP" sz="1100" b="0" i="0" baseline="0">
              <a:solidFill>
                <a:schemeClr val="dk1"/>
              </a:solidFill>
              <a:effectLst/>
              <a:latin typeface="+mn-lt"/>
              <a:ea typeface="+mn-ea"/>
              <a:cs typeface="+mn-cs"/>
            </a:rPr>
            <a:t>774</a:t>
          </a:r>
          <a:r>
            <a:rPr lang="ja-JP" altLang="ja-JP" sz="1100" b="0" i="0" baseline="0">
              <a:solidFill>
                <a:schemeClr val="dk1"/>
              </a:solidFill>
              <a:effectLst/>
              <a:latin typeface="+mn-lt"/>
              <a:ea typeface="+mn-ea"/>
              <a:cs typeface="+mn-cs"/>
            </a:rPr>
            <a:t>人と</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人の削減を達成している。今後も市民サービスを維持しながら全体的な事務事業の見直し、機構改革等の取り組みを推進し、適正な定員管理のもとに人件費の抑制を図る。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165100</xdr:rowOff>
    </xdr:to>
    <xdr:cxnSp macro="">
      <xdr:nvCxnSpPr>
        <xdr:cNvPr id="69" name="直線コネクタ 68"/>
        <xdr:cNvCxnSpPr/>
      </xdr:nvCxnSpPr>
      <xdr:spPr>
        <a:xfrm flipV="1">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165100</xdr:rowOff>
    </xdr:to>
    <xdr:cxnSp macro="">
      <xdr:nvCxnSpPr>
        <xdr:cNvPr id="72" name="直線コネクタ 71"/>
        <xdr:cNvCxnSpPr/>
      </xdr:nvCxnSpPr>
      <xdr:spPr>
        <a:xfrm>
          <a:off x="2209800" y="589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111760</xdr:rowOff>
    </xdr:to>
    <xdr:cxnSp macro="">
      <xdr:nvCxnSpPr>
        <xdr:cNvPr id="75" name="直線コネクタ 74"/>
        <xdr:cNvCxnSpPr/>
      </xdr:nvCxnSpPr>
      <xdr:spPr>
        <a:xfrm flipV="1">
          <a:off x="1320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物件費については徐々に</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との乖離は縮小されているが、いまだに他団体より</a:t>
          </a:r>
          <a:r>
            <a:rPr lang="ja-JP" altLang="ja-JP" sz="1100" b="0" i="0" baseline="0">
              <a:solidFill>
                <a:schemeClr val="dk1"/>
              </a:solidFill>
              <a:effectLst/>
              <a:latin typeface="+mn-lt"/>
              <a:ea typeface="+mn-ea"/>
              <a:cs typeface="+mn-cs"/>
            </a:rPr>
            <a:t>経常収支比率が低くなっている要因として、ごみ処理業務等の一部を一部事務組合が行っていることが挙げられる。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年度においてはごみ処理</a:t>
          </a:r>
          <a:r>
            <a:rPr lang="ja-JP" altLang="ja-JP" sz="1100" b="0" i="0" baseline="0">
              <a:solidFill>
                <a:schemeClr val="dk1"/>
              </a:solidFill>
              <a:effectLst/>
              <a:latin typeface="+mn-lt"/>
              <a:ea typeface="+mn-ea"/>
              <a:cs typeface="+mn-cs"/>
            </a:rPr>
            <a:t>業務の民間委託</a:t>
          </a:r>
          <a:r>
            <a:rPr lang="ja-JP" altLang="en-US" sz="1100" b="0" i="0" baseline="0">
              <a:solidFill>
                <a:schemeClr val="dk1"/>
              </a:solidFill>
              <a:effectLst/>
              <a:latin typeface="+mn-lt"/>
              <a:ea typeface="+mn-ea"/>
              <a:cs typeface="+mn-cs"/>
            </a:rPr>
            <a:t>を行っており、物件費における経常収支比率の改善を抑制する要因のひとつとなっている。今後も長期継続契約の推進などの</a:t>
          </a:r>
          <a:r>
            <a:rPr lang="ja-JP" altLang="ja-JP" sz="1100" b="0" i="0" baseline="0">
              <a:solidFill>
                <a:schemeClr val="dk1"/>
              </a:solidFill>
              <a:effectLst/>
              <a:latin typeface="+mn-lt"/>
              <a:ea typeface="+mn-ea"/>
              <a:cs typeface="+mn-cs"/>
            </a:rPr>
            <a:t>委託業務</a:t>
          </a:r>
          <a:r>
            <a:rPr lang="ja-JP" altLang="en-US" sz="1100" b="0" i="0" baseline="0">
              <a:solidFill>
                <a:schemeClr val="dk1"/>
              </a:solidFill>
              <a:effectLst/>
              <a:latin typeface="+mn-lt"/>
              <a:ea typeface="+mn-ea"/>
              <a:cs typeface="+mn-cs"/>
            </a:rPr>
            <a:t>内容</a:t>
          </a:r>
          <a:r>
            <a:rPr lang="ja-JP" altLang="ja-JP" sz="1100" b="0" i="0" baseline="0">
              <a:solidFill>
                <a:schemeClr val="dk1"/>
              </a:solidFill>
              <a:effectLst/>
              <a:latin typeface="+mn-lt"/>
              <a:ea typeface="+mn-ea"/>
              <a:cs typeface="+mn-cs"/>
            </a:rPr>
            <a:t>の見直しなど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物件費の水準を低く保つための取り組みを行う。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85090</xdr:rowOff>
    </xdr:to>
    <xdr:cxnSp macro="">
      <xdr:nvCxnSpPr>
        <xdr:cNvPr id="127" name="直線コネクタ 126"/>
        <xdr:cNvCxnSpPr/>
      </xdr:nvCxnSpPr>
      <xdr:spPr>
        <a:xfrm>
          <a:off x="15671800" y="261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15</xdr:row>
      <xdr:rowOff>46990</xdr:rowOff>
    </xdr:to>
    <xdr:cxnSp macro="">
      <xdr:nvCxnSpPr>
        <xdr:cNvPr id="130" name="直線コネクタ 129"/>
        <xdr:cNvCxnSpPr/>
      </xdr:nvCxnSpPr>
      <xdr:spPr>
        <a:xfrm>
          <a:off x="14782800" y="250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104140</xdr:rowOff>
    </xdr:to>
    <xdr:cxnSp macro="">
      <xdr:nvCxnSpPr>
        <xdr:cNvPr id="133" name="直線コネクタ 132"/>
        <xdr:cNvCxnSpPr/>
      </xdr:nvCxnSpPr>
      <xdr:spPr>
        <a:xfrm>
          <a:off x="13893800" y="245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6" name="直線コネクタ 135"/>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0" name="楕円 149"/>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1" name="テキスト ボックス 150"/>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扶助費に係る経常収支比率が類似団体を大きく上回っている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、旧産炭地域特有の経済構造として、生活保護率が高いなど低所得者が多いことが大きな要因である</a:t>
          </a:r>
          <a:r>
            <a:rPr lang="ja-JP" altLang="en-US" sz="1100" b="0" i="0" baseline="0">
              <a:solidFill>
                <a:schemeClr val="dk1"/>
              </a:solidFill>
              <a:effectLst/>
              <a:latin typeface="+mn-lt"/>
              <a:ea typeface="+mn-ea"/>
              <a:cs typeface="+mn-cs"/>
            </a:rPr>
            <a:t>。しかし最近では、</a:t>
          </a:r>
          <a:r>
            <a:rPr lang="ja-JP" altLang="ja-JP" sz="1100" b="0" i="0" baseline="0">
              <a:solidFill>
                <a:schemeClr val="dk1"/>
              </a:solidFill>
              <a:effectLst/>
              <a:latin typeface="+mn-lt"/>
              <a:ea typeface="+mn-ea"/>
              <a:cs typeface="+mn-cs"/>
            </a:rPr>
            <a:t>就労支援等自立に向けた取り組みの強化を継続実施し</a:t>
          </a:r>
          <a:r>
            <a:rPr lang="ja-JP" altLang="en-US" sz="1100" b="0" i="0" baseline="0">
              <a:solidFill>
                <a:schemeClr val="dk1"/>
              </a:solidFill>
              <a:effectLst/>
              <a:latin typeface="+mn-lt"/>
              <a:ea typeface="+mn-ea"/>
              <a:cs typeface="+mn-cs"/>
            </a:rPr>
            <a:t>ていることもあり、生活保護率は減少傾向となっている。一方では障がい者自立支援事業関連経費の増加が著しく、</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は適正な給付のあり方を検討するなど</a:t>
          </a:r>
          <a:r>
            <a:rPr lang="ja-JP" altLang="ja-JP" sz="1100" b="0" i="0" baseline="0">
              <a:solidFill>
                <a:schemeClr val="dk1"/>
              </a:solidFill>
              <a:effectLst/>
              <a:latin typeface="+mn-lt"/>
              <a:ea typeface="+mn-ea"/>
              <a:cs typeface="+mn-cs"/>
            </a:rPr>
            <a:t>増大する扶助費の</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を図る</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90" name="直線コネクタ 189"/>
        <xdr:cNvCxnSpPr/>
      </xdr:nvCxnSpPr>
      <xdr:spPr>
        <a:xfrm>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146050</xdr:rowOff>
    </xdr:to>
    <xdr:cxnSp macro="">
      <xdr:nvCxnSpPr>
        <xdr:cNvPr id="193" name="直線コネクタ 192"/>
        <xdr:cNvCxnSpPr/>
      </xdr:nvCxnSpPr>
      <xdr:spPr>
        <a:xfrm>
          <a:off x="3098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80735</xdr:rowOff>
    </xdr:to>
    <xdr:cxnSp macro="">
      <xdr:nvCxnSpPr>
        <xdr:cNvPr id="196" name="直線コネクタ 195"/>
        <xdr:cNvCxnSpPr/>
      </xdr:nvCxnSpPr>
      <xdr:spPr>
        <a:xfrm>
          <a:off x="2209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156935</xdr:rowOff>
    </xdr:to>
    <xdr:cxnSp macro="">
      <xdr:nvCxnSpPr>
        <xdr:cNvPr id="199" name="直線コネクタ 198"/>
        <xdr:cNvCxnSpPr/>
      </xdr:nvCxnSpPr>
      <xdr:spPr>
        <a:xfrm flipV="1">
          <a:off x="1320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9" name="楕円 208"/>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10"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3" name="楕円 212"/>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4" name="テキスト ボックス 213"/>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5" name="楕円 214"/>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6" name="テキスト ボックス 215"/>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7" name="楕円 216"/>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8" name="テキスト ボックス 217"/>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若干高</a:t>
          </a:r>
          <a:r>
            <a:rPr lang="ja-JP" altLang="ja-JP" sz="1100" b="0" i="0" baseline="0">
              <a:solidFill>
                <a:schemeClr val="dk1"/>
              </a:solidFill>
              <a:effectLst/>
              <a:latin typeface="+mn-lt"/>
              <a:ea typeface="+mn-ea"/>
              <a:cs typeface="+mn-cs"/>
            </a:rPr>
            <a:t>水準となっているが、</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繰出金の増加が懸念される。原因としては、高齢化の進展等に伴う医療費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が影響し、国民健康保険、後期高齢者医療、介護保険など</a:t>
          </a:r>
          <a:r>
            <a:rPr lang="ja-JP" altLang="en-US" sz="1100" b="0" i="0" baseline="0">
              <a:solidFill>
                <a:schemeClr val="dk1"/>
              </a:solidFill>
              <a:effectLst/>
              <a:latin typeface="+mn-lt"/>
              <a:ea typeface="+mn-ea"/>
              <a:cs typeface="+mn-cs"/>
            </a:rPr>
            <a:t>の特別会計への</a:t>
          </a:r>
          <a:r>
            <a:rPr lang="ja-JP" altLang="ja-JP" sz="1100" b="0" i="0" baseline="0">
              <a:solidFill>
                <a:schemeClr val="dk1"/>
              </a:solidFill>
              <a:effectLst/>
              <a:latin typeface="+mn-lt"/>
              <a:ea typeface="+mn-ea"/>
              <a:cs typeface="+mn-cs"/>
            </a:rPr>
            <a:t>繰出金が増加傾向にあり、普通会計の負担増につながっている。本市</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健康づくり事業や介護予防事業等の推進に取り組んでおり、医療費・サービス給付費の</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と保険料</a:t>
          </a:r>
          <a:r>
            <a:rPr lang="ja-JP" altLang="en-US" sz="1100" b="0" i="0" baseline="0">
              <a:solidFill>
                <a:schemeClr val="dk1"/>
              </a:solidFill>
              <a:effectLst/>
              <a:latin typeface="+mn-lt"/>
              <a:ea typeface="+mn-ea"/>
              <a:cs typeface="+mn-cs"/>
            </a:rPr>
            <a:t>の見直しや徴収強化</a:t>
          </a:r>
          <a:r>
            <a:rPr lang="ja-JP" altLang="ja-JP" sz="1100" b="0" i="0" baseline="0">
              <a:solidFill>
                <a:schemeClr val="dk1"/>
              </a:solidFill>
              <a:effectLst/>
              <a:latin typeface="+mn-lt"/>
              <a:ea typeface="+mn-ea"/>
              <a:cs typeface="+mn-cs"/>
            </a:rPr>
            <a:t>による収入増といった取り組みにより、負担額を減らすよう努める。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77470</xdr:rowOff>
    </xdr:to>
    <xdr:cxnSp macro="">
      <xdr:nvCxnSpPr>
        <xdr:cNvPr id="251" name="直線コネクタ 250"/>
        <xdr:cNvCxnSpPr/>
      </xdr:nvCxnSpPr>
      <xdr:spPr>
        <a:xfrm>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62230</xdr:rowOff>
    </xdr:to>
    <xdr:cxnSp macro="">
      <xdr:nvCxnSpPr>
        <xdr:cNvPr id="254" name="直線コネクタ 253"/>
        <xdr:cNvCxnSpPr/>
      </xdr:nvCxnSpPr>
      <xdr:spPr>
        <a:xfrm>
          <a:off x="14782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31750</xdr:rowOff>
    </xdr:to>
    <xdr:cxnSp macro="">
      <xdr:nvCxnSpPr>
        <xdr:cNvPr id="257" name="直線コネクタ 256"/>
        <xdr:cNvCxnSpPr/>
      </xdr:nvCxnSpPr>
      <xdr:spPr>
        <a:xfrm>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157480</xdr:rowOff>
    </xdr:to>
    <xdr:cxnSp macro="">
      <xdr:nvCxnSpPr>
        <xdr:cNvPr id="260" name="直線コネクタ 259"/>
        <xdr:cNvCxnSpPr/>
      </xdr:nvCxnSpPr>
      <xdr:spPr>
        <a:xfrm>
          <a:off x="13004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0" name="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9" name="テキスト ボックス 278"/>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補助費等に係る経常収支比率が高くなっている主な要因として、一部事務組合負担金や企業会計・外郭団体等をはじめとする各種補助金の経費が高いことが挙げられる。一部事務組合負担金においては、</a:t>
          </a:r>
          <a:r>
            <a:rPr lang="ja-JP" altLang="en-US" sz="1100" b="0" i="0" baseline="0">
              <a:solidFill>
                <a:schemeClr val="dk1"/>
              </a:solidFill>
              <a:effectLst/>
              <a:latin typeface="+mn-lt"/>
              <a:ea typeface="+mn-ea"/>
              <a:cs typeface="+mn-cs"/>
            </a:rPr>
            <a:t>合併後の施設の統廃合がなされておらず、多額の負担金を支出していたが、令和元年度より新しい一部事務組合を立ち上げ、効率的な管理運営を図っている</a:t>
          </a:r>
          <a:r>
            <a:rPr lang="ja-JP" altLang="ja-JP" sz="1100" b="0" i="0" baseline="0">
              <a:solidFill>
                <a:schemeClr val="dk1"/>
              </a:solidFill>
              <a:effectLst/>
              <a:latin typeface="+mn-lt"/>
              <a:ea typeface="+mn-ea"/>
              <a:cs typeface="+mn-cs"/>
            </a:rPr>
            <a:t>。負担金・補助金等については、</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合理化</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を図る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83457</xdr:rowOff>
    </xdr:to>
    <xdr:cxnSp macro="">
      <xdr:nvCxnSpPr>
        <xdr:cNvPr id="314" name="直線コネクタ 313"/>
        <xdr:cNvCxnSpPr/>
      </xdr:nvCxnSpPr>
      <xdr:spPr>
        <a:xfrm flipV="1">
          <a:off x="15671800" y="6413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83457</xdr:rowOff>
    </xdr:to>
    <xdr:cxnSp macro="">
      <xdr:nvCxnSpPr>
        <xdr:cNvPr id="317" name="直線コネクタ 316"/>
        <xdr:cNvCxnSpPr/>
      </xdr:nvCxnSpPr>
      <xdr:spPr>
        <a:xfrm>
          <a:off x="14782800" y="656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156936</xdr:rowOff>
    </xdr:from>
    <xdr:to>
      <xdr:col>73</xdr:col>
      <xdr:colOff>180975</xdr:colOff>
      <xdr:row>38</xdr:row>
      <xdr:rowOff>50800</xdr:rowOff>
    </xdr:to>
    <xdr:cxnSp macro="">
      <xdr:nvCxnSpPr>
        <xdr:cNvPr id="320" name="直線コネクタ 319"/>
        <xdr:cNvCxnSpPr/>
      </xdr:nvCxnSpPr>
      <xdr:spPr>
        <a:xfrm>
          <a:off x="13893800" y="650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18143</xdr:rowOff>
    </xdr:to>
    <xdr:cxnSp macro="">
      <xdr:nvCxnSpPr>
        <xdr:cNvPr id="323" name="直線コネクタ 322"/>
        <xdr:cNvCxnSpPr/>
      </xdr:nvCxnSpPr>
      <xdr:spPr>
        <a:xfrm flipV="1">
          <a:off x="13004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6" name="フローチャート: 判断 325"/>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160763</xdr:rowOff>
    </xdr:from>
    <xdr:ext cx="762000" cy="259045"/>
    <xdr:sp macro="" textlink="">
      <xdr:nvSpPr>
        <xdr:cNvPr id="327" name="テキスト ボックス 326"/>
        <xdr:cNvSpPr txBox="1"/>
      </xdr:nvSpPr>
      <xdr:spPr>
        <a:xfrm>
          <a:off x="12623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35" name="楕円 334"/>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36" name="テキスト ボックス 335"/>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7" name="楕円 336"/>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38" name="テキスト ボックス 337"/>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106136</xdr:rowOff>
    </xdr:from>
    <xdr:to>
      <xdr:col>69</xdr:col>
      <xdr:colOff>142875</xdr:colOff>
      <xdr:row>38</xdr:row>
      <xdr:rowOff>36286</xdr:rowOff>
    </xdr:to>
    <xdr:sp macro="" textlink="">
      <xdr:nvSpPr>
        <xdr:cNvPr id="339" name="楕円 338"/>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21062</xdr:rowOff>
    </xdr:from>
    <xdr:ext cx="762000" cy="259045"/>
    <xdr:sp macro="" textlink="">
      <xdr:nvSpPr>
        <xdr:cNvPr id="340" name="テキスト ボックス 339"/>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138793</xdr:rowOff>
    </xdr:from>
    <xdr:to>
      <xdr:col>65</xdr:col>
      <xdr:colOff>53975</xdr:colOff>
      <xdr:row>38</xdr:row>
      <xdr:rowOff>68943</xdr:rowOff>
    </xdr:to>
    <xdr:sp macro="" textlink="">
      <xdr:nvSpPr>
        <xdr:cNvPr id="341" name="楕円 340"/>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53720</xdr:rowOff>
    </xdr:from>
    <xdr:ext cx="762000" cy="259045"/>
    <xdr:sp macro="" textlink="">
      <xdr:nvSpPr>
        <xdr:cNvPr id="342" name="テキスト ボックス 341"/>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公債費については、合併特例事業債、臨時財政対策債の元金償還の開始など</a:t>
          </a:r>
          <a:r>
            <a:rPr lang="ja-JP" altLang="en-US" sz="1100" b="0" i="0" baseline="0">
              <a:solidFill>
                <a:schemeClr val="dk1"/>
              </a:solidFill>
              <a:effectLst/>
              <a:latin typeface="+mn-lt"/>
              <a:ea typeface="+mn-ea"/>
              <a:cs typeface="+mn-cs"/>
            </a:rPr>
            <a:t>の理由で徐々に</a:t>
          </a:r>
          <a:r>
            <a:rPr lang="ja-JP" altLang="ja-JP" sz="1100" b="0" i="0" baseline="0">
              <a:solidFill>
                <a:schemeClr val="dk1"/>
              </a:solidFill>
              <a:effectLst/>
              <a:latin typeface="+mn-lt"/>
              <a:ea typeface="+mn-ea"/>
              <a:cs typeface="+mn-cs"/>
            </a:rPr>
            <a:t>増加している。今後も交流センター整備事業</a:t>
          </a:r>
          <a:r>
            <a:rPr lang="ja-JP" altLang="en-US" sz="1100" b="0" i="0" baseline="0">
              <a:solidFill>
                <a:schemeClr val="dk1"/>
              </a:solidFill>
              <a:effectLst/>
              <a:latin typeface="+mn-lt"/>
              <a:ea typeface="+mn-ea"/>
              <a:cs typeface="+mn-cs"/>
            </a:rPr>
            <a:t>などの継続事業に加えて、</a:t>
          </a:r>
          <a:r>
            <a:rPr lang="ja-JP" altLang="ja-JP" sz="1100" b="0" i="0" baseline="0">
              <a:solidFill>
                <a:schemeClr val="dk1"/>
              </a:solidFill>
              <a:effectLst/>
              <a:latin typeface="+mn-lt"/>
              <a:ea typeface="+mn-ea"/>
              <a:cs typeface="+mn-cs"/>
            </a:rPr>
            <a:t>体育館等建設事業</a:t>
          </a:r>
          <a:r>
            <a:rPr lang="ja-JP" altLang="en-US" sz="1100" b="0" i="0" baseline="0">
              <a:solidFill>
                <a:schemeClr val="dk1"/>
              </a:solidFill>
              <a:effectLst/>
              <a:latin typeface="+mn-lt"/>
              <a:ea typeface="+mn-ea"/>
              <a:cs typeface="+mn-cs"/>
            </a:rPr>
            <a:t>が本格化することもあり</a:t>
          </a:r>
          <a:r>
            <a:rPr lang="ja-JP" altLang="ja-JP" sz="1100" b="0" i="0" baseline="0">
              <a:solidFill>
                <a:schemeClr val="dk1"/>
              </a:solidFill>
              <a:effectLst/>
              <a:latin typeface="+mn-lt"/>
              <a:ea typeface="+mn-ea"/>
              <a:cs typeface="+mn-cs"/>
            </a:rPr>
            <a:t>、公債費は増加していく見込みである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健全な財政運営に努めるため、事業費の適正化や事業実施年度の分散などの工夫により公債費負担の均衡を図る。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79</xdr:row>
      <xdr:rowOff>8889</xdr:rowOff>
    </xdr:to>
    <xdr:cxnSp macro="">
      <xdr:nvCxnSpPr>
        <xdr:cNvPr id="375" name="直線コネクタ 374"/>
        <xdr:cNvCxnSpPr/>
      </xdr:nvCxnSpPr>
      <xdr:spPr>
        <a:xfrm>
          <a:off x="3987800" y="134391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8" name="直線コネクタ 377"/>
        <xdr:cNvCxnSpPr/>
      </xdr:nvCxnSpPr>
      <xdr:spPr>
        <a:xfrm>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35561</xdr:rowOff>
    </xdr:to>
    <xdr:cxnSp macro="">
      <xdr:nvCxnSpPr>
        <xdr:cNvPr id="381" name="直線コネクタ 380"/>
        <xdr:cNvCxnSpPr/>
      </xdr:nvCxnSpPr>
      <xdr:spPr>
        <a:xfrm>
          <a:off x="2209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12700</xdr:rowOff>
    </xdr:to>
    <xdr:cxnSp macro="">
      <xdr:nvCxnSpPr>
        <xdr:cNvPr id="384" name="直線コネクタ 383"/>
        <xdr:cNvCxnSpPr/>
      </xdr:nvCxnSpPr>
      <xdr:spPr>
        <a:xfrm flipV="1">
          <a:off x="1320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4" name="楕円 393"/>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5"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6" name="楕円 395"/>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7" name="テキスト ボックス 396"/>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8" name="楕円 397"/>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9" name="テキスト ボックス 39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400" name="楕円 399"/>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401" name="テキスト ボックス 400"/>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2" name="楕円 401"/>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3" name="テキスト ボックス 402"/>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類似団体平均に比べ扶助費は</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ポイント、補助費等は</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ポイント上回っているが、人件費は</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ポイント、物件費は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155575</xdr:rowOff>
    </xdr:from>
    <xdr:to>
      <xdr:col>82</xdr:col>
      <xdr:colOff>107950</xdr:colOff>
      <xdr:row>77</xdr:row>
      <xdr:rowOff>6986</xdr:rowOff>
    </xdr:to>
    <xdr:cxnSp macro="">
      <xdr:nvCxnSpPr>
        <xdr:cNvPr id="432" name="直線コネクタ 431"/>
        <xdr:cNvCxnSpPr/>
      </xdr:nvCxnSpPr>
      <xdr:spPr>
        <a:xfrm flipV="1">
          <a:off x="15671800" y="131857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77</xdr:row>
      <xdr:rowOff>6986</xdr:rowOff>
    </xdr:to>
    <xdr:cxnSp macro="">
      <xdr:nvCxnSpPr>
        <xdr:cNvPr id="435" name="直線コネクタ 434"/>
        <xdr:cNvCxnSpPr/>
      </xdr:nvCxnSpPr>
      <xdr:spPr>
        <a:xfrm>
          <a:off x="14782800" y="13054330"/>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76</xdr:row>
      <xdr:rowOff>24130</xdr:rowOff>
    </xdr:to>
    <xdr:cxnSp macro="">
      <xdr:nvCxnSpPr>
        <xdr:cNvPr id="438" name="直線コネクタ 437"/>
        <xdr:cNvCxnSpPr/>
      </xdr:nvCxnSpPr>
      <xdr:spPr>
        <a:xfrm>
          <a:off x="13893800" y="128714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xdr:rowOff>
    </xdr:from>
    <xdr:to>
      <xdr:col>69</xdr:col>
      <xdr:colOff>92075</xdr:colOff>
      <xdr:row>75</xdr:row>
      <xdr:rowOff>98425</xdr:rowOff>
    </xdr:to>
    <xdr:cxnSp macro="">
      <xdr:nvCxnSpPr>
        <xdr:cNvPr id="441" name="直線コネクタ 440"/>
        <xdr:cNvCxnSpPr/>
      </xdr:nvCxnSpPr>
      <xdr:spPr>
        <a:xfrm flipV="1">
          <a:off x="13004800" y="12871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4" name="フローチャート: 判断 44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45" name="テキスト ボックス 44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104775</xdr:rowOff>
    </xdr:from>
    <xdr:to>
      <xdr:col>82</xdr:col>
      <xdr:colOff>158750</xdr:colOff>
      <xdr:row>77</xdr:row>
      <xdr:rowOff>34925</xdr:rowOff>
    </xdr:to>
    <xdr:sp macro="" textlink="">
      <xdr:nvSpPr>
        <xdr:cNvPr id="451" name="楕円 450"/>
        <xdr:cNvSpPr/>
      </xdr:nvSpPr>
      <xdr:spPr>
        <a:xfrm>
          <a:off x="164592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121302</xdr:rowOff>
    </xdr:from>
    <xdr:ext cx="762000" cy="259045"/>
    <xdr:sp macro="" textlink="">
      <xdr:nvSpPr>
        <xdr:cNvPr id="452" name="公債費以外該当値テキスト"/>
        <xdr:cNvSpPr txBox="1"/>
      </xdr:nvSpPr>
      <xdr:spPr>
        <a:xfrm>
          <a:off x="1659890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127636</xdr:rowOff>
    </xdr:from>
    <xdr:to>
      <xdr:col>78</xdr:col>
      <xdr:colOff>120650</xdr:colOff>
      <xdr:row>77</xdr:row>
      <xdr:rowOff>57786</xdr:rowOff>
    </xdr:to>
    <xdr:sp macro="" textlink="">
      <xdr:nvSpPr>
        <xdr:cNvPr id="453" name="楕円 452"/>
        <xdr:cNvSpPr/>
      </xdr:nvSpPr>
      <xdr:spPr>
        <a:xfrm>
          <a:off x="15621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42563</xdr:rowOff>
    </xdr:from>
    <xdr:ext cx="736600" cy="259045"/>
    <xdr:sp macro="" textlink="">
      <xdr:nvSpPr>
        <xdr:cNvPr id="454" name="テキスト ボックス 453"/>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55" name="楕円 454"/>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56" name="テキスト ボックス 455"/>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57" name="楕円 456"/>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58" name="テキスト ボックス 457"/>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47625</xdr:rowOff>
    </xdr:from>
    <xdr:to>
      <xdr:col>65</xdr:col>
      <xdr:colOff>53975</xdr:colOff>
      <xdr:row>75</xdr:row>
      <xdr:rowOff>149225</xdr:rowOff>
    </xdr:to>
    <xdr:sp macro="" textlink="">
      <xdr:nvSpPr>
        <xdr:cNvPr id="459" name="楕円 458"/>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159402</xdr:rowOff>
    </xdr:from>
    <xdr:ext cx="762000" cy="259045"/>
    <xdr:sp macro="" textlink="">
      <xdr:nvSpPr>
        <xdr:cNvPr id="460" name="テキスト ボックス 459"/>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91872</xdr:rowOff>
    </xdr:from>
    <xdr:to>
      <xdr:col>29</xdr:col>
      <xdr:colOff>127000</xdr:colOff>
      <xdr:row>15</xdr:row>
      <xdr:rowOff>94288</xdr:rowOff>
    </xdr:to>
    <xdr:cxnSp macro="">
      <xdr:nvCxnSpPr>
        <xdr:cNvPr id="52" name="直線コネクタ 51"/>
        <xdr:cNvCxnSpPr/>
      </xdr:nvCxnSpPr>
      <xdr:spPr bwMode="auto">
        <a:xfrm>
          <a:off x="5003800" y="2711247"/>
          <a:ext cx="6477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42429</xdr:rowOff>
    </xdr:from>
    <xdr:to>
      <xdr:col>26</xdr:col>
      <xdr:colOff>50800</xdr:colOff>
      <xdr:row>15</xdr:row>
      <xdr:rowOff>91872</xdr:rowOff>
    </xdr:to>
    <xdr:cxnSp macro="">
      <xdr:nvCxnSpPr>
        <xdr:cNvPr id="55" name="直線コネクタ 54"/>
        <xdr:cNvCxnSpPr/>
      </xdr:nvCxnSpPr>
      <xdr:spPr bwMode="auto">
        <a:xfrm>
          <a:off x="4305300" y="2661804"/>
          <a:ext cx="698500" cy="4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20810</xdr:rowOff>
    </xdr:from>
    <xdr:to>
      <xdr:col>22</xdr:col>
      <xdr:colOff>114300</xdr:colOff>
      <xdr:row>15</xdr:row>
      <xdr:rowOff>42429</xdr:rowOff>
    </xdr:to>
    <xdr:cxnSp macro="">
      <xdr:nvCxnSpPr>
        <xdr:cNvPr id="58" name="直線コネクタ 57"/>
        <xdr:cNvCxnSpPr/>
      </xdr:nvCxnSpPr>
      <xdr:spPr bwMode="auto">
        <a:xfrm>
          <a:off x="3606800" y="2640185"/>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13658</xdr:rowOff>
    </xdr:from>
    <xdr:to>
      <xdr:col>18</xdr:col>
      <xdr:colOff>177800</xdr:colOff>
      <xdr:row>15</xdr:row>
      <xdr:rowOff>20810</xdr:rowOff>
    </xdr:to>
    <xdr:cxnSp macro="">
      <xdr:nvCxnSpPr>
        <xdr:cNvPr id="61" name="直線コネクタ 60"/>
        <xdr:cNvCxnSpPr/>
      </xdr:nvCxnSpPr>
      <xdr:spPr bwMode="auto">
        <a:xfrm>
          <a:off x="2908300" y="2633033"/>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92833</xdr:rowOff>
    </xdr:from>
    <xdr:to>
      <xdr:col>15</xdr:col>
      <xdr:colOff>101600</xdr:colOff>
      <xdr:row>17</xdr:row>
      <xdr:rowOff>22983</xdr:rowOff>
    </xdr:to>
    <xdr:sp macro="" textlink="">
      <xdr:nvSpPr>
        <xdr:cNvPr id="64" name="フローチャート: 判断 63"/>
        <xdr:cNvSpPr/>
      </xdr:nvSpPr>
      <xdr:spPr bwMode="auto">
        <a:xfrm>
          <a:off x="2857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7760</xdr:rowOff>
    </xdr:from>
    <xdr:ext cx="762000" cy="259045"/>
    <xdr:sp macro="" textlink="">
      <xdr:nvSpPr>
        <xdr:cNvPr id="65" name="テキスト ボックス 64"/>
        <xdr:cNvSpPr txBox="1"/>
      </xdr:nvSpPr>
      <xdr:spPr>
        <a:xfrm>
          <a:off x="25273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43488</xdr:rowOff>
    </xdr:from>
    <xdr:to>
      <xdr:col>29</xdr:col>
      <xdr:colOff>177800</xdr:colOff>
      <xdr:row>15</xdr:row>
      <xdr:rowOff>145088</xdr:rowOff>
    </xdr:to>
    <xdr:sp macro="" textlink="">
      <xdr:nvSpPr>
        <xdr:cNvPr id="71" name="楕円 70"/>
        <xdr:cNvSpPr/>
      </xdr:nvSpPr>
      <xdr:spPr bwMode="auto">
        <a:xfrm>
          <a:off x="5600700" y="266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60015</xdr:rowOff>
    </xdr:from>
    <xdr:ext cx="762000" cy="259045"/>
    <xdr:sp macro="" textlink="">
      <xdr:nvSpPr>
        <xdr:cNvPr id="72" name="人口1人当たり決算額の推移該当値テキスト130"/>
        <xdr:cNvSpPr txBox="1"/>
      </xdr:nvSpPr>
      <xdr:spPr>
        <a:xfrm>
          <a:off x="5740400" y="2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41072</xdr:rowOff>
    </xdr:from>
    <xdr:to>
      <xdr:col>26</xdr:col>
      <xdr:colOff>101600</xdr:colOff>
      <xdr:row>15</xdr:row>
      <xdr:rowOff>142672</xdr:rowOff>
    </xdr:to>
    <xdr:sp macro="" textlink="">
      <xdr:nvSpPr>
        <xdr:cNvPr id="73" name="楕円 72"/>
        <xdr:cNvSpPr/>
      </xdr:nvSpPr>
      <xdr:spPr bwMode="auto">
        <a:xfrm>
          <a:off x="4953000" y="26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152849</xdr:rowOff>
    </xdr:from>
    <xdr:ext cx="736600" cy="259045"/>
    <xdr:sp macro="" textlink="">
      <xdr:nvSpPr>
        <xdr:cNvPr id="74" name="テキスト ボックス 73"/>
        <xdr:cNvSpPr txBox="1"/>
      </xdr:nvSpPr>
      <xdr:spPr>
        <a:xfrm>
          <a:off x="4622800" y="242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163079</xdr:rowOff>
    </xdr:from>
    <xdr:to>
      <xdr:col>22</xdr:col>
      <xdr:colOff>165100</xdr:colOff>
      <xdr:row>15</xdr:row>
      <xdr:rowOff>93229</xdr:rowOff>
    </xdr:to>
    <xdr:sp macro="" textlink="">
      <xdr:nvSpPr>
        <xdr:cNvPr id="75" name="楕円 74"/>
        <xdr:cNvSpPr/>
      </xdr:nvSpPr>
      <xdr:spPr bwMode="auto">
        <a:xfrm>
          <a:off x="4254500" y="26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103406</xdr:rowOff>
    </xdr:from>
    <xdr:ext cx="762000" cy="259045"/>
    <xdr:sp macro="" textlink="">
      <xdr:nvSpPr>
        <xdr:cNvPr id="76" name="テキスト ボックス 75"/>
        <xdr:cNvSpPr txBox="1"/>
      </xdr:nvSpPr>
      <xdr:spPr>
        <a:xfrm>
          <a:off x="3924300" y="237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141460</xdr:rowOff>
    </xdr:from>
    <xdr:to>
      <xdr:col>19</xdr:col>
      <xdr:colOff>38100</xdr:colOff>
      <xdr:row>15</xdr:row>
      <xdr:rowOff>71610</xdr:rowOff>
    </xdr:to>
    <xdr:sp macro="" textlink="">
      <xdr:nvSpPr>
        <xdr:cNvPr id="77" name="楕円 76"/>
        <xdr:cNvSpPr/>
      </xdr:nvSpPr>
      <xdr:spPr bwMode="auto">
        <a:xfrm>
          <a:off x="3556000" y="25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81787</xdr:rowOff>
    </xdr:from>
    <xdr:ext cx="762000" cy="259045"/>
    <xdr:sp macro="" textlink="">
      <xdr:nvSpPr>
        <xdr:cNvPr id="78" name="テキスト ボックス 77"/>
        <xdr:cNvSpPr txBox="1"/>
      </xdr:nvSpPr>
      <xdr:spPr>
        <a:xfrm>
          <a:off x="3225800" y="2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134308</xdr:rowOff>
    </xdr:from>
    <xdr:to>
      <xdr:col>15</xdr:col>
      <xdr:colOff>101600</xdr:colOff>
      <xdr:row>15</xdr:row>
      <xdr:rowOff>64458</xdr:rowOff>
    </xdr:to>
    <xdr:sp macro="" textlink="">
      <xdr:nvSpPr>
        <xdr:cNvPr id="79" name="楕円 78"/>
        <xdr:cNvSpPr/>
      </xdr:nvSpPr>
      <xdr:spPr bwMode="auto">
        <a:xfrm>
          <a:off x="2857500" y="258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74635</xdr:rowOff>
    </xdr:from>
    <xdr:ext cx="762000" cy="259045"/>
    <xdr:sp macro="" textlink="">
      <xdr:nvSpPr>
        <xdr:cNvPr id="80" name="テキスト ボックス 79"/>
        <xdr:cNvSpPr txBox="1"/>
      </xdr:nvSpPr>
      <xdr:spPr>
        <a:xfrm>
          <a:off x="2527300" y="23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139268</xdr:rowOff>
    </xdr:from>
    <xdr:to>
      <xdr:col>29</xdr:col>
      <xdr:colOff>127000</xdr:colOff>
      <xdr:row>35</xdr:row>
      <xdr:rowOff>237261</xdr:rowOff>
    </xdr:to>
    <xdr:cxnSp macro="">
      <xdr:nvCxnSpPr>
        <xdr:cNvPr id="113" name="直線コネクタ 112"/>
        <xdr:cNvCxnSpPr/>
      </xdr:nvCxnSpPr>
      <xdr:spPr bwMode="auto">
        <a:xfrm flipV="1">
          <a:off x="5003800" y="6749618"/>
          <a:ext cx="647700" cy="9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237261</xdr:rowOff>
    </xdr:from>
    <xdr:to>
      <xdr:col>26</xdr:col>
      <xdr:colOff>50800</xdr:colOff>
      <xdr:row>35</xdr:row>
      <xdr:rowOff>249301</xdr:rowOff>
    </xdr:to>
    <xdr:cxnSp macro="">
      <xdr:nvCxnSpPr>
        <xdr:cNvPr id="116" name="直線コネクタ 115"/>
        <xdr:cNvCxnSpPr/>
      </xdr:nvCxnSpPr>
      <xdr:spPr bwMode="auto">
        <a:xfrm flipV="1">
          <a:off x="4305300" y="6847611"/>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152908</xdr:rowOff>
    </xdr:from>
    <xdr:to>
      <xdr:col>22</xdr:col>
      <xdr:colOff>114300</xdr:colOff>
      <xdr:row>35</xdr:row>
      <xdr:rowOff>249301</xdr:rowOff>
    </xdr:to>
    <xdr:cxnSp macro="">
      <xdr:nvCxnSpPr>
        <xdr:cNvPr id="119" name="直線コネクタ 118"/>
        <xdr:cNvCxnSpPr/>
      </xdr:nvCxnSpPr>
      <xdr:spPr bwMode="auto">
        <a:xfrm>
          <a:off x="3606800" y="6763258"/>
          <a:ext cx="698500" cy="9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152908</xdr:rowOff>
    </xdr:from>
    <xdr:to>
      <xdr:col>18</xdr:col>
      <xdr:colOff>177800</xdr:colOff>
      <xdr:row>35</xdr:row>
      <xdr:rowOff>160833</xdr:rowOff>
    </xdr:to>
    <xdr:cxnSp macro="">
      <xdr:nvCxnSpPr>
        <xdr:cNvPr id="122" name="直線コネクタ 121"/>
        <xdr:cNvCxnSpPr/>
      </xdr:nvCxnSpPr>
      <xdr:spPr bwMode="auto">
        <a:xfrm flipV="1">
          <a:off x="2908300" y="6763258"/>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295084</xdr:rowOff>
    </xdr:from>
    <xdr:to>
      <xdr:col>15</xdr:col>
      <xdr:colOff>101600</xdr:colOff>
      <xdr:row>36</xdr:row>
      <xdr:rowOff>53784</xdr:rowOff>
    </xdr:to>
    <xdr:sp macro="" textlink="">
      <xdr:nvSpPr>
        <xdr:cNvPr id="125" name="フローチャート: 判断 124"/>
        <xdr:cNvSpPr/>
      </xdr:nvSpPr>
      <xdr:spPr bwMode="auto">
        <a:xfrm>
          <a:off x="28575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38561</xdr:rowOff>
    </xdr:from>
    <xdr:ext cx="762000" cy="259045"/>
    <xdr:sp macro="" textlink="">
      <xdr:nvSpPr>
        <xdr:cNvPr id="126" name="テキスト ボックス 125"/>
        <xdr:cNvSpPr txBox="1"/>
      </xdr:nvSpPr>
      <xdr:spPr>
        <a:xfrm>
          <a:off x="2527300" y="699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88468</xdr:rowOff>
    </xdr:from>
    <xdr:to>
      <xdr:col>29</xdr:col>
      <xdr:colOff>177800</xdr:colOff>
      <xdr:row>35</xdr:row>
      <xdr:rowOff>190068</xdr:rowOff>
    </xdr:to>
    <xdr:sp macro="" textlink="">
      <xdr:nvSpPr>
        <xdr:cNvPr id="132" name="楕円 131"/>
        <xdr:cNvSpPr/>
      </xdr:nvSpPr>
      <xdr:spPr bwMode="auto">
        <a:xfrm>
          <a:off x="5600700" y="66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276445</xdr:rowOff>
    </xdr:from>
    <xdr:ext cx="762000" cy="259045"/>
    <xdr:sp macro="" textlink="">
      <xdr:nvSpPr>
        <xdr:cNvPr id="133" name="人口1人当たり決算額の推移該当値テキスト445"/>
        <xdr:cNvSpPr txBox="1"/>
      </xdr:nvSpPr>
      <xdr:spPr>
        <a:xfrm>
          <a:off x="5740400" y="65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186461</xdr:rowOff>
    </xdr:from>
    <xdr:to>
      <xdr:col>26</xdr:col>
      <xdr:colOff>101600</xdr:colOff>
      <xdr:row>35</xdr:row>
      <xdr:rowOff>288061</xdr:rowOff>
    </xdr:to>
    <xdr:sp macro="" textlink="">
      <xdr:nvSpPr>
        <xdr:cNvPr id="134" name="楕円 133"/>
        <xdr:cNvSpPr/>
      </xdr:nvSpPr>
      <xdr:spPr bwMode="auto">
        <a:xfrm>
          <a:off x="4953000" y="679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298238</xdr:rowOff>
    </xdr:from>
    <xdr:ext cx="736600" cy="259045"/>
    <xdr:sp macro="" textlink="">
      <xdr:nvSpPr>
        <xdr:cNvPr id="135" name="テキスト ボックス 134"/>
        <xdr:cNvSpPr txBox="1"/>
      </xdr:nvSpPr>
      <xdr:spPr>
        <a:xfrm>
          <a:off x="4622800" y="656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198501</xdr:rowOff>
    </xdr:from>
    <xdr:to>
      <xdr:col>22</xdr:col>
      <xdr:colOff>165100</xdr:colOff>
      <xdr:row>35</xdr:row>
      <xdr:rowOff>300101</xdr:rowOff>
    </xdr:to>
    <xdr:sp macro="" textlink="">
      <xdr:nvSpPr>
        <xdr:cNvPr id="136" name="楕円 135"/>
        <xdr:cNvSpPr/>
      </xdr:nvSpPr>
      <xdr:spPr bwMode="auto">
        <a:xfrm>
          <a:off x="42545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284878</xdr:rowOff>
    </xdr:from>
    <xdr:ext cx="762000" cy="259045"/>
    <xdr:sp macro="" textlink="">
      <xdr:nvSpPr>
        <xdr:cNvPr id="137" name="テキスト ボックス 136"/>
        <xdr:cNvSpPr txBox="1"/>
      </xdr:nvSpPr>
      <xdr:spPr>
        <a:xfrm>
          <a:off x="3924300" y="689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102108</xdr:rowOff>
    </xdr:from>
    <xdr:to>
      <xdr:col>19</xdr:col>
      <xdr:colOff>38100</xdr:colOff>
      <xdr:row>35</xdr:row>
      <xdr:rowOff>203708</xdr:rowOff>
    </xdr:to>
    <xdr:sp macro="" textlink="">
      <xdr:nvSpPr>
        <xdr:cNvPr id="138" name="楕円 137"/>
        <xdr:cNvSpPr/>
      </xdr:nvSpPr>
      <xdr:spPr bwMode="auto">
        <a:xfrm>
          <a:off x="3556000" y="671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213885</xdr:rowOff>
    </xdr:from>
    <xdr:ext cx="762000" cy="259045"/>
    <xdr:sp macro="" textlink="">
      <xdr:nvSpPr>
        <xdr:cNvPr id="139" name="テキスト ボックス 138"/>
        <xdr:cNvSpPr txBox="1"/>
      </xdr:nvSpPr>
      <xdr:spPr>
        <a:xfrm>
          <a:off x="3225800" y="648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110033</xdr:rowOff>
    </xdr:from>
    <xdr:to>
      <xdr:col>15</xdr:col>
      <xdr:colOff>101600</xdr:colOff>
      <xdr:row>35</xdr:row>
      <xdr:rowOff>211633</xdr:rowOff>
    </xdr:to>
    <xdr:sp macro="" textlink="">
      <xdr:nvSpPr>
        <xdr:cNvPr id="140" name="楕円 139"/>
        <xdr:cNvSpPr/>
      </xdr:nvSpPr>
      <xdr:spPr bwMode="auto">
        <a:xfrm>
          <a:off x="2857500" y="672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221810</xdr:rowOff>
    </xdr:from>
    <xdr:ext cx="762000" cy="259045"/>
    <xdr:sp macro="" textlink="">
      <xdr:nvSpPr>
        <xdr:cNvPr id="141" name="テキスト ボックス 140"/>
        <xdr:cNvSpPr txBox="1"/>
      </xdr:nvSpPr>
      <xdr:spPr>
        <a:xfrm>
          <a:off x="2527300" y="64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145807</xdr:rowOff>
    </xdr:from>
    <xdr:to>
      <xdr:col>24</xdr:col>
      <xdr:colOff>63500</xdr:colOff>
      <xdr:row>35</xdr:row>
      <xdr:rowOff>16517</xdr:rowOff>
    </xdr:to>
    <xdr:cxnSp macro="">
      <xdr:nvCxnSpPr>
        <xdr:cNvPr id="63" name="直線コネクタ 62"/>
        <xdr:cNvCxnSpPr/>
      </xdr:nvCxnSpPr>
      <xdr:spPr>
        <a:xfrm flipV="1">
          <a:off x="3797300" y="5975107"/>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161842</xdr:rowOff>
    </xdr:from>
    <xdr:to>
      <xdr:col>19</xdr:col>
      <xdr:colOff>177800</xdr:colOff>
      <xdr:row>35</xdr:row>
      <xdr:rowOff>16517</xdr:rowOff>
    </xdr:to>
    <xdr:cxnSp macro="">
      <xdr:nvCxnSpPr>
        <xdr:cNvPr id="66" name="直線コネクタ 65"/>
        <xdr:cNvCxnSpPr/>
      </xdr:nvCxnSpPr>
      <xdr:spPr>
        <a:xfrm>
          <a:off x="2908300" y="599114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161842</xdr:rowOff>
    </xdr:from>
    <xdr:to>
      <xdr:col>15</xdr:col>
      <xdr:colOff>50800</xdr:colOff>
      <xdr:row>35</xdr:row>
      <xdr:rowOff>43884</xdr:rowOff>
    </xdr:to>
    <xdr:cxnSp macro="">
      <xdr:nvCxnSpPr>
        <xdr:cNvPr id="69" name="直線コネクタ 68"/>
        <xdr:cNvCxnSpPr/>
      </xdr:nvCxnSpPr>
      <xdr:spPr>
        <a:xfrm flipV="1">
          <a:off x="2019300" y="599114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18575</xdr:rowOff>
    </xdr:from>
    <xdr:to>
      <xdr:col>10</xdr:col>
      <xdr:colOff>114300</xdr:colOff>
      <xdr:row>35</xdr:row>
      <xdr:rowOff>43884</xdr:rowOff>
    </xdr:to>
    <xdr:cxnSp macro="">
      <xdr:nvCxnSpPr>
        <xdr:cNvPr id="72" name="直線コネクタ 71"/>
        <xdr:cNvCxnSpPr/>
      </xdr:nvCxnSpPr>
      <xdr:spPr>
        <a:xfrm>
          <a:off x="1130300" y="601932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90141</xdr:rowOff>
    </xdr:from>
    <xdr:to>
      <xdr:col>6</xdr:col>
      <xdr:colOff>38100</xdr:colOff>
      <xdr:row>35</xdr:row>
      <xdr:rowOff>20291</xdr:rowOff>
    </xdr:to>
    <xdr:sp macro="" textlink="">
      <xdr:nvSpPr>
        <xdr:cNvPr id="75" name="フローチャート: 判断 74"/>
        <xdr:cNvSpPr/>
      </xdr:nvSpPr>
      <xdr:spPr>
        <a:xfrm>
          <a:off x="1079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36818</xdr:rowOff>
    </xdr:from>
    <xdr:ext cx="534377" cy="259045"/>
    <xdr:sp macro="" textlink="">
      <xdr:nvSpPr>
        <xdr:cNvPr id="76" name="テキスト ボックス 75"/>
        <xdr:cNvSpPr txBox="1"/>
      </xdr:nvSpPr>
      <xdr:spPr>
        <a:xfrm>
          <a:off x="863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95007</xdr:rowOff>
    </xdr:from>
    <xdr:to>
      <xdr:col>24</xdr:col>
      <xdr:colOff>114300</xdr:colOff>
      <xdr:row>35</xdr:row>
      <xdr:rowOff>25157</xdr:rowOff>
    </xdr:to>
    <xdr:sp macro="" textlink="">
      <xdr:nvSpPr>
        <xdr:cNvPr id="82" name="楕円 81"/>
        <xdr:cNvSpPr/>
      </xdr:nvSpPr>
      <xdr:spPr>
        <a:xfrm>
          <a:off x="4584700" y="59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73434</xdr:rowOff>
    </xdr:from>
    <xdr:ext cx="534377" cy="259045"/>
    <xdr:sp macro="" textlink="">
      <xdr:nvSpPr>
        <xdr:cNvPr id="83" name="人件費該当値テキスト"/>
        <xdr:cNvSpPr txBox="1"/>
      </xdr:nvSpPr>
      <xdr:spPr>
        <a:xfrm>
          <a:off x="4686300" y="59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137167</xdr:rowOff>
    </xdr:from>
    <xdr:to>
      <xdr:col>20</xdr:col>
      <xdr:colOff>38100</xdr:colOff>
      <xdr:row>35</xdr:row>
      <xdr:rowOff>67317</xdr:rowOff>
    </xdr:to>
    <xdr:sp macro="" textlink="">
      <xdr:nvSpPr>
        <xdr:cNvPr id="84" name="楕円 83"/>
        <xdr:cNvSpPr/>
      </xdr:nvSpPr>
      <xdr:spPr>
        <a:xfrm>
          <a:off x="3746500" y="59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58444</xdr:rowOff>
    </xdr:from>
    <xdr:ext cx="534377" cy="259045"/>
    <xdr:sp macro="" textlink="">
      <xdr:nvSpPr>
        <xdr:cNvPr id="85" name="テキスト ボックス 84"/>
        <xdr:cNvSpPr txBox="1"/>
      </xdr:nvSpPr>
      <xdr:spPr>
        <a:xfrm>
          <a:off x="3530111" y="60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111042</xdr:rowOff>
    </xdr:from>
    <xdr:to>
      <xdr:col>15</xdr:col>
      <xdr:colOff>101600</xdr:colOff>
      <xdr:row>35</xdr:row>
      <xdr:rowOff>41192</xdr:rowOff>
    </xdr:to>
    <xdr:sp macro="" textlink="">
      <xdr:nvSpPr>
        <xdr:cNvPr id="86" name="楕円 85"/>
        <xdr:cNvSpPr/>
      </xdr:nvSpPr>
      <xdr:spPr>
        <a:xfrm>
          <a:off x="28575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32319</xdr:rowOff>
    </xdr:from>
    <xdr:ext cx="534377" cy="259045"/>
    <xdr:sp macro="" textlink="">
      <xdr:nvSpPr>
        <xdr:cNvPr id="87" name="テキスト ボックス 86"/>
        <xdr:cNvSpPr txBox="1"/>
      </xdr:nvSpPr>
      <xdr:spPr>
        <a:xfrm>
          <a:off x="2641111" y="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164534</xdr:rowOff>
    </xdr:from>
    <xdr:to>
      <xdr:col>10</xdr:col>
      <xdr:colOff>165100</xdr:colOff>
      <xdr:row>35</xdr:row>
      <xdr:rowOff>94684</xdr:rowOff>
    </xdr:to>
    <xdr:sp macro="" textlink="">
      <xdr:nvSpPr>
        <xdr:cNvPr id="88" name="楕円 87"/>
        <xdr:cNvSpPr/>
      </xdr:nvSpPr>
      <xdr:spPr>
        <a:xfrm>
          <a:off x="1968500" y="59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85811</xdr:rowOff>
    </xdr:from>
    <xdr:ext cx="534377" cy="259045"/>
    <xdr:sp macro="" textlink="">
      <xdr:nvSpPr>
        <xdr:cNvPr id="89" name="テキスト ボックス 88"/>
        <xdr:cNvSpPr txBox="1"/>
      </xdr:nvSpPr>
      <xdr:spPr>
        <a:xfrm>
          <a:off x="1752111" y="60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139225</xdr:rowOff>
    </xdr:from>
    <xdr:to>
      <xdr:col>6</xdr:col>
      <xdr:colOff>38100</xdr:colOff>
      <xdr:row>35</xdr:row>
      <xdr:rowOff>69375</xdr:rowOff>
    </xdr:to>
    <xdr:sp macro="" textlink="">
      <xdr:nvSpPr>
        <xdr:cNvPr id="90" name="楕円 89"/>
        <xdr:cNvSpPr/>
      </xdr:nvSpPr>
      <xdr:spPr>
        <a:xfrm>
          <a:off x="1079500" y="59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60502</xdr:rowOff>
    </xdr:from>
    <xdr:ext cx="534377" cy="259045"/>
    <xdr:sp macro="" textlink="">
      <xdr:nvSpPr>
        <xdr:cNvPr id="91" name="テキスト ボックス 90"/>
        <xdr:cNvSpPr txBox="1"/>
      </xdr:nvSpPr>
      <xdr:spPr>
        <a:xfrm>
          <a:off x="863111" y="60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145326</xdr:rowOff>
    </xdr:from>
    <xdr:to>
      <xdr:col>24</xdr:col>
      <xdr:colOff>63500</xdr:colOff>
      <xdr:row>57</xdr:row>
      <xdr:rowOff>29655</xdr:rowOff>
    </xdr:to>
    <xdr:cxnSp macro="">
      <xdr:nvCxnSpPr>
        <xdr:cNvPr id="121" name="直線コネクタ 120"/>
        <xdr:cNvCxnSpPr/>
      </xdr:nvCxnSpPr>
      <xdr:spPr>
        <a:xfrm flipV="1">
          <a:off x="3797300" y="9746526"/>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29655</xdr:rowOff>
    </xdr:from>
    <xdr:to>
      <xdr:col>19</xdr:col>
      <xdr:colOff>177800</xdr:colOff>
      <xdr:row>57</xdr:row>
      <xdr:rowOff>40539</xdr:rowOff>
    </xdr:to>
    <xdr:cxnSp macro="">
      <xdr:nvCxnSpPr>
        <xdr:cNvPr id="124" name="直線コネクタ 123"/>
        <xdr:cNvCxnSpPr/>
      </xdr:nvCxnSpPr>
      <xdr:spPr>
        <a:xfrm flipV="1">
          <a:off x="2908300" y="9802305"/>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20904</xdr:rowOff>
    </xdr:from>
    <xdr:to>
      <xdr:col>15</xdr:col>
      <xdr:colOff>50800</xdr:colOff>
      <xdr:row>57</xdr:row>
      <xdr:rowOff>40539</xdr:rowOff>
    </xdr:to>
    <xdr:cxnSp macro="">
      <xdr:nvCxnSpPr>
        <xdr:cNvPr id="127" name="直線コネクタ 126"/>
        <xdr:cNvCxnSpPr/>
      </xdr:nvCxnSpPr>
      <xdr:spPr>
        <a:xfrm>
          <a:off x="2019300" y="9793554"/>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20904</xdr:rowOff>
    </xdr:from>
    <xdr:to>
      <xdr:col>10</xdr:col>
      <xdr:colOff>114300</xdr:colOff>
      <xdr:row>57</xdr:row>
      <xdr:rowOff>103987</xdr:rowOff>
    </xdr:to>
    <xdr:cxnSp macro="">
      <xdr:nvCxnSpPr>
        <xdr:cNvPr id="130" name="直線コネクタ 129"/>
        <xdr:cNvCxnSpPr/>
      </xdr:nvCxnSpPr>
      <xdr:spPr>
        <a:xfrm flipV="1">
          <a:off x="1130300" y="9793554"/>
          <a:ext cx="889000" cy="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72796</xdr:rowOff>
    </xdr:from>
    <xdr:to>
      <xdr:col>6</xdr:col>
      <xdr:colOff>38100</xdr:colOff>
      <xdr:row>58</xdr:row>
      <xdr:rowOff>2946</xdr:rowOff>
    </xdr:to>
    <xdr:sp macro="" textlink="">
      <xdr:nvSpPr>
        <xdr:cNvPr id="133" name="フローチャート: 判断 132"/>
        <xdr:cNvSpPr/>
      </xdr:nvSpPr>
      <xdr:spPr>
        <a:xfrm>
          <a:off x="1079500" y="984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165523</xdr:rowOff>
    </xdr:from>
    <xdr:ext cx="534377" cy="259045"/>
    <xdr:sp macro="" textlink="">
      <xdr:nvSpPr>
        <xdr:cNvPr id="134" name="テキスト ボックス 133"/>
        <xdr:cNvSpPr txBox="1"/>
      </xdr:nvSpPr>
      <xdr:spPr>
        <a:xfrm>
          <a:off x="863111" y="99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94526</xdr:rowOff>
    </xdr:from>
    <xdr:to>
      <xdr:col>24</xdr:col>
      <xdr:colOff>114300</xdr:colOff>
      <xdr:row>57</xdr:row>
      <xdr:rowOff>24676</xdr:rowOff>
    </xdr:to>
    <xdr:sp macro="" textlink="">
      <xdr:nvSpPr>
        <xdr:cNvPr id="140" name="楕円 139"/>
        <xdr:cNvSpPr/>
      </xdr:nvSpPr>
      <xdr:spPr>
        <a:xfrm>
          <a:off x="4584700" y="96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117403</xdr:rowOff>
    </xdr:from>
    <xdr:ext cx="534377" cy="259045"/>
    <xdr:sp macro="" textlink="">
      <xdr:nvSpPr>
        <xdr:cNvPr id="141" name="物件費該当値テキスト"/>
        <xdr:cNvSpPr txBox="1"/>
      </xdr:nvSpPr>
      <xdr:spPr>
        <a:xfrm>
          <a:off x="4686300" y="95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150305</xdr:rowOff>
    </xdr:from>
    <xdr:to>
      <xdr:col>20</xdr:col>
      <xdr:colOff>38100</xdr:colOff>
      <xdr:row>57</xdr:row>
      <xdr:rowOff>80455</xdr:rowOff>
    </xdr:to>
    <xdr:sp macro="" textlink="">
      <xdr:nvSpPr>
        <xdr:cNvPr id="142" name="楕円 141"/>
        <xdr:cNvSpPr/>
      </xdr:nvSpPr>
      <xdr:spPr>
        <a:xfrm>
          <a:off x="3746500" y="97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96982</xdr:rowOff>
    </xdr:from>
    <xdr:ext cx="534377" cy="259045"/>
    <xdr:sp macro="" textlink="">
      <xdr:nvSpPr>
        <xdr:cNvPr id="143" name="テキスト ボックス 142"/>
        <xdr:cNvSpPr txBox="1"/>
      </xdr:nvSpPr>
      <xdr:spPr>
        <a:xfrm>
          <a:off x="3530111" y="95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161189</xdr:rowOff>
    </xdr:from>
    <xdr:to>
      <xdr:col>15</xdr:col>
      <xdr:colOff>101600</xdr:colOff>
      <xdr:row>57</xdr:row>
      <xdr:rowOff>91339</xdr:rowOff>
    </xdr:to>
    <xdr:sp macro="" textlink="">
      <xdr:nvSpPr>
        <xdr:cNvPr id="144" name="楕円 143"/>
        <xdr:cNvSpPr/>
      </xdr:nvSpPr>
      <xdr:spPr>
        <a:xfrm>
          <a:off x="2857500" y="97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107866</xdr:rowOff>
    </xdr:from>
    <xdr:ext cx="534377" cy="259045"/>
    <xdr:sp macro="" textlink="">
      <xdr:nvSpPr>
        <xdr:cNvPr id="145" name="テキスト ボックス 144"/>
        <xdr:cNvSpPr txBox="1"/>
      </xdr:nvSpPr>
      <xdr:spPr>
        <a:xfrm>
          <a:off x="2641111" y="95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141554</xdr:rowOff>
    </xdr:from>
    <xdr:to>
      <xdr:col>10</xdr:col>
      <xdr:colOff>165100</xdr:colOff>
      <xdr:row>57</xdr:row>
      <xdr:rowOff>71704</xdr:rowOff>
    </xdr:to>
    <xdr:sp macro="" textlink="">
      <xdr:nvSpPr>
        <xdr:cNvPr id="146" name="楕円 145"/>
        <xdr:cNvSpPr/>
      </xdr:nvSpPr>
      <xdr:spPr>
        <a:xfrm>
          <a:off x="1968500" y="97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88231</xdr:rowOff>
    </xdr:from>
    <xdr:ext cx="534377" cy="259045"/>
    <xdr:sp macro="" textlink="">
      <xdr:nvSpPr>
        <xdr:cNvPr id="147" name="テキスト ボックス 146"/>
        <xdr:cNvSpPr txBox="1"/>
      </xdr:nvSpPr>
      <xdr:spPr>
        <a:xfrm>
          <a:off x="1752111" y="95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53187</xdr:rowOff>
    </xdr:from>
    <xdr:to>
      <xdr:col>6</xdr:col>
      <xdr:colOff>38100</xdr:colOff>
      <xdr:row>57</xdr:row>
      <xdr:rowOff>154787</xdr:rowOff>
    </xdr:to>
    <xdr:sp macro="" textlink="">
      <xdr:nvSpPr>
        <xdr:cNvPr id="148" name="楕円 147"/>
        <xdr:cNvSpPr/>
      </xdr:nvSpPr>
      <xdr:spPr>
        <a:xfrm>
          <a:off x="1079500" y="98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171314</xdr:rowOff>
    </xdr:from>
    <xdr:ext cx="534377" cy="259045"/>
    <xdr:sp macro="" textlink="">
      <xdr:nvSpPr>
        <xdr:cNvPr id="149" name="テキスト ボックス 148"/>
        <xdr:cNvSpPr txBox="1"/>
      </xdr:nvSpPr>
      <xdr:spPr>
        <a:xfrm>
          <a:off x="863111" y="96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48534</xdr:rowOff>
    </xdr:from>
    <xdr:to>
      <xdr:col>24</xdr:col>
      <xdr:colOff>63500</xdr:colOff>
      <xdr:row>75</xdr:row>
      <xdr:rowOff>108336</xdr:rowOff>
    </xdr:to>
    <xdr:cxnSp macro="">
      <xdr:nvCxnSpPr>
        <xdr:cNvPr id="176" name="直線コネクタ 175"/>
        <xdr:cNvCxnSpPr/>
      </xdr:nvCxnSpPr>
      <xdr:spPr>
        <a:xfrm flipV="1">
          <a:off x="3797300" y="12907284"/>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108336</xdr:rowOff>
    </xdr:from>
    <xdr:to>
      <xdr:col>19</xdr:col>
      <xdr:colOff>177800</xdr:colOff>
      <xdr:row>75</xdr:row>
      <xdr:rowOff>156068</xdr:rowOff>
    </xdr:to>
    <xdr:cxnSp macro="">
      <xdr:nvCxnSpPr>
        <xdr:cNvPr id="179" name="直線コネクタ 178"/>
        <xdr:cNvCxnSpPr/>
      </xdr:nvCxnSpPr>
      <xdr:spPr>
        <a:xfrm flipV="1">
          <a:off x="2908300" y="12967086"/>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136774</xdr:rowOff>
    </xdr:from>
    <xdr:to>
      <xdr:col>15</xdr:col>
      <xdr:colOff>50800</xdr:colOff>
      <xdr:row>75</xdr:row>
      <xdr:rowOff>156068</xdr:rowOff>
    </xdr:to>
    <xdr:cxnSp macro="">
      <xdr:nvCxnSpPr>
        <xdr:cNvPr id="182" name="直線コネクタ 181"/>
        <xdr:cNvCxnSpPr/>
      </xdr:nvCxnSpPr>
      <xdr:spPr>
        <a:xfrm>
          <a:off x="2019300" y="12995524"/>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136774</xdr:rowOff>
    </xdr:from>
    <xdr:to>
      <xdr:col>10</xdr:col>
      <xdr:colOff>114300</xdr:colOff>
      <xdr:row>75</xdr:row>
      <xdr:rowOff>154970</xdr:rowOff>
    </xdr:to>
    <xdr:cxnSp macro="">
      <xdr:nvCxnSpPr>
        <xdr:cNvPr id="185" name="直線コネクタ 184"/>
        <xdr:cNvCxnSpPr/>
      </xdr:nvCxnSpPr>
      <xdr:spPr>
        <a:xfrm flipV="1">
          <a:off x="1130300" y="12995524"/>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117247</xdr:rowOff>
    </xdr:from>
    <xdr:to>
      <xdr:col>6</xdr:col>
      <xdr:colOff>38100</xdr:colOff>
      <xdr:row>77</xdr:row>
      <xdr:rowOff>47397</xdr:rowOff>
    </xdr:to>
    <xdr:sp macro="" textlink="">
      <xdr:nvSpPr>
        <xdr:cNvPr id="188" name="フローチャート: 判断 187"/>
        <xdr:cNvSpPr/>
      </xdr:nvSpPr>
      <xdr:spPr>
        <a:xfrm>
          <a:off x="1079500" y="1314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38524</xdr:rowOff>
    </xdr:from>
    <xdr:ext cx="469744" cy="259045"/>
    <xdr:sp macro="" textlink="">
      <xdr:nvSpPr>
        <xdr:cNvPr id="189" name="テキスト ボックス 188"/>
        <xdr:cNvSpPr txBox="1"/>
      </xdr:nvSpPr>
      <xdr:spPr>
        <a:xfrm>
          <a:off x="895428" y="132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169184</xdr:rowOff>
    </xdr:from>
    <xdr:to>
      <xdr:col>24</xdr:col>
      <xdr:colOff>114300</xdr:colOff>
      <xdr:row>75</xdr:row>
      <xdr:rowOff>99334</xdr:rowOff>
    </xdr:to>
    <xdr:sp macro="" textlink="">
      <xdr:nvSpPr>
        <xdr:cNvPr id="195" name="楕円 194"/>
        <xdr:cNvSpPr/>
      </xdr:nvSpPr>
      <xdr:spPr>
        <a:xfrm>
          <a:off x="4584700" y="128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20611</xdr:rowOff>
    </xdr:from>
    <xdr:ext cx="469744" cy="259045"/>
    <xdr:sp macro="" textlink="">
      <xdr:nvSpPr>
        <xdr:cNvPr id="196" name="維持補修費該当値テキスト"/>
        <xdr:cNvSpPr txBox="1"/>
      </xdr:nvSpPr>
      <xdr:spPr>
        <a:xfrm>
          <a:off x="4686300" y="1270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57536</xdr:rowOff>
    </xdr:from>
    <xdr:to>
      <xdr:col>20</xdr:col>
      <xdr:colOff>38100</xdr:colOff>
      <xdr:row>75</xdr:row>
      <xdr:rowOff>159136</xdr:rowOff>
    </xdr:to>
    <xdr:sp macro="" textlink="">
      <xdr:nvSpPr>
        <xdr:cNvPr id="197" name="楕円 196"/>
        <xdr:cNvSpPr/>
      </xdr:nvSpPr>
      <xdr:spPr>
        <a:xfrm>
          <a:off x="3746500" y="129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4213</xdr:rowOff>
    </xdr:from>
    <xdr:ext cx="469744" cy="259045"/>
    <xdr:sp macro="" textlink="">
      <xdr:nvSpPr>
        <xdr:cNvPr id="198" name="テキスト ボックス 197"/>
        <xdr:cNvSpPr txBox="1"/>
      </xdr:nvSpPr>
      <xdr:spPr>
        <a:xfrm>
          <a:off x="3562428" y="126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105268</xdr:rowOff>
    </xdr:from>
    <xdr:to>
      <xdr:col>15</xdr:col>
      <xdr:colOff>101600</xdr:colOff>
      <xdr:row>76</xdr:row>
      <xdr:rowOff>35418</xdr:rowOff>
    </xdr:to>
    <xdr:sp macro="" textlink="">
      <xdr:nvSpPr>
        <xdr:cNvPr id="199" name="楕円 198"/>
        <xdr:cNvSpPr/>
      </xdr:nvSpPr>
      <xdr:spPr>
        <a:xfrm>
          <a:off x="2857500" y="129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51945</xdr:rowOff>
    </xdr:from>
    <xdr:ext cx="469744" cy="259045"/>
    <xdr:sp macro="" textlink="">
      <xdr:nvSpPr>
        <xdr:cNvPr id="200" name="テキスト ボックス 199"/>
        <xdr:cNvSpPr txBox="1"/>
      </xdr:nvSpPr>
      <xdr:spPr>
        <a:xfrm>
          <a:off x="2673428" y="1273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85974</xdr:rowOff>
    </xdr:from>
    <xdr:to>
      <xdr:col>10</xdr:col>
      <xdr:colOff>165100</xdr:colOff>
      <xdr:row>76</xdr:row>
      <xdr:rowOff>16123</xdr:rowOff>
    </xdr:to>
    <xdr:sp macro="" textlink="">
      <xdr:nvSpPr>
        <xdr:cNvPr id="201" name="楕円 200"/>
        <xdr:cNvSpPr/>
      </xdr:nvSpPr>
      <xdr:spPr>
        <a:xfrm>
          <a:off x="1968500" y="12944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32651</xdr:rowOff>
    </xdr:from>
    <xdr:ext cx="469744" cy="259045"/>
    <xdr:sp macro="" textlink="">
      <xdr:nvSpPr>
        <xdr:cNvPr id="202" name="テキスト ボックス 201"/>
        <xdr:cNvSpPr txBox="1"/>
      </xdr:nvSpPr>
      <xdr:spPr>
        <a:xfrm>
          <a:off x="1784428" y="1271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104170</xdr:rowOff>
    </xdr:from>
    <xdr:to>
      <xdr:col>6</xdr:col>
      <xdr:colOff>38100</xdr:colOff>
      <xdr:row>76</xdr:row>
      <xdr:rowOff>34320</xdr:rowOff>
    </xdr:to>
    <xdr:sp macro="" textlink="">
      <xdr:nvSpPr>
        <xdr:cNvPr id="203" name="楕円 202"/>
        <xdr:cNvSpPr/>
      </xdr:nvSpPr>
      <xdr:spPr>
        <a:xfrm>
          <a:off x="1079500" y="129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50847</xdr:rowOff>
    </xdr:from>
    <xdr:ext cx="469744" cy="259045"/>
    <xdr:sp macro="" textlink="">
      <xdr:nvSpPr>
        <xdr:cNvPr id="204" name="テキスト ボックス 203"/>
        <xdr:cNvSpPr txBox="1"/>
      </xdr:nvSpPr>
      <xdr:spPr>
        <a:xfrm>
          <a:off x="895428" y="127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41757</xdr:rowOff>
    </xdr:from>
    <xdr:to>
      <xdr:col>24</xdr:col>
      <xdr:colOff>63500</xdr:colOff>
      <xdr:row>91</xdr:row>
      <xdr:rowOff>48794</xdr:rowOff>
    </xdr:to>
    <xdr:cxnSp macro="">
      <xdr:nvCxnSpPr>
        <xdr:cNvPr id="234" name="直線コネクタ 233"/>
        <xdr:cNvCxnSpPr/>
      </xdr:nvCxnSpPr>
      <xdr:spPr>
        <a:xfrm>
          <a:off x="3797300" y="15643707"/>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41757</xdr:rowOff>
    </xdr:from>
    <xdr:to>
      <xdr:col>19</xdr:col>
      <xdr:colOff>177800</xdr:colOff>
      <xdr:row>91</xdr:row>
      <xdr:rowOff>102108</xdr:rowOff>
    </xdr:to>
    <xdr:cxnSp macro="">
      <xdr:nvCxnSpPr>
        <xdr:cNvPr id="237" name="直線コネクタ 236"/>
        <xdr:cNvCxnSpPr/>
      </xdr:nvCxnSpPr>
      <xdr:spPr>
        <a:xfrm flipV="1">
          <a:off x="2908300" y="1564370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102108</xdr:rowOff>
    </xdr:from>
    <xdr:to>
      <xdr:col>15</xdr:col>
      <xdr:colOff>50800</xdr:colOff>
      <xdr:row>91</xdr:row>
      <xdr:rowOff>161226</xdr:rowOff>
    </xdr:to>
    <xdr:cxnSp macro="">
      <xdr:nvCxnSpPr>
        <xdr:cNvPr id="240" name="直線コネクタ 239"/>
        <xdr:cNvCxnSpPr/>
      </xdr:nvCxnSpPr>
      <xdr:spPr>
        <a:xfrm flipV="1">
          <a:off x="2019300" y="1570405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161226</xdr:rowOff>
    </xdr:from>
    <xdr:to>
      <xdr:col>10</xdr:col>
      <xdr:colOff>114300</xdr:colOff>
      <xdr:row>91</xdr:row>
      <xdr:rowOff>168224</xdr:rowOff>
    </xdr:to>
    <xdr:cxnSp macro="">
      <xdr:nvCxnSpPr>
        <xdr:cNvPr id="243" name="直線コネクタ 242"/>
        <xdr:cNvCxnSpPr/>
      </xdr:nvCxnSpPr>
      <xdr:spPr>
        <a:xfrm flipV="1">
          <a:off x="1130300" y="1576317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70244</xdr:rowOff>
    </xdr:from>
    <xdr:to>
      <xdr:col>6</xdr:col>
      <xdr:colOff>38100</xdr:colOff>
      <xdr:row>97</xdr:row>
      <xdr:rowOff>394</xdr:rowOff>
    </xdr:to>
    <xdr:sp macro="" textlink="">
      <xdr:nvSpPr>
        <xdr:cNvPr id="246" name="フローチャート: 判断 245"/>
        <xdr:cNvSpPr/>
      </xdr:nvSpPr>
      <xdr:spPr>
        <a:xfrm>
          <a:off x="1079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162971</xdr:rowOff>
    </xdr:from>
    <xdr:ext cx="534377" cy="259045"/>
    <xdr:sp macro="" textlink="">
      <xdr:nvSpPr>
        <xdr:cNvPr id="247" name="テキスト ボックス 246"/>
        <xdr:cNvSpPr txBox="1"/>
      </xdr:nvSpPr>
      <xdr:spPr>
        <a:xfrm>
          <a:off x="863111" y="1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169444</xdr:rowOff>
    </xdr:from>
    <xdr:to>
      <xdr:col>24</xdr:col>
      <xdr:colOff>114300</xdr:colOff>
      <xdr:row>91</xdr:row>
      <xdr:rowOff>99594</xdr:rowOff>
    </xdr:to>
    <xdr:sp macro="" textlink="">
      <xdr:nvSpPr>
        <xdr:cNvPr id="253" name="楕円 252"/>
        <xdr:cNvSpPr/>
      </xdr:nvSpPr>
      <xdr:spPr>
        <a:xfrm>
          <a:off x="4584700" y="15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84371</xdr:rowOff>
    </xdr:from>
    <xdr:ext cx="599010" cy="259045"/>
    <xdr:sp macro="" textlink="">
      <xdr:nvSpPr>
        <xdr:cNvPr id="254" name="扶助費該当値テキスト"/>
        <xdr:cNvSpPr txBox="1"/>
      </xdr:nvSpPr>
      <xdr:spPr>
        <a:xfrm>
          <a:off x="4686300" y="15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162407</xdr:rowOff>
    </xdr:from>
    <xdr:to>
      <xdr:col>20</xdr:col>
      <xdr:colOff>38100</xdr:colOff>
      <xdr:row>91</xdr:row>
      <xdr:rowOff>92557</xdr:rowOff>
    </xdr:to>
    <xdr:sp macro="" textlink="">
      <xdr:nvSpPr>
        <xdr:cNvPr id="255" name="楕円 254"/>
        <xdr:cNvSpPr/>
      </xdr:nvSpPr>
      <xdr:spPr>
        <a:xfrm>
          <a:off x="3746500" y="15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109084</xdr:rowOff>
    </xdr:from>
    <xdr:ext cx="599010" cy="259045"/>
    <xdr:sp macro="" textlink="">
      <xdr:nvSpPr>
        <xdr:cNvPr id="256" name="テキスト ボックス 255"/>
        <xdr:cNvSpPr txBox="1"/>
      </xdr:nvSpPr>
      <xdr:spPr>
        <a:xfrm>
          <a:off x="3497795" y="1536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51308</xdr:rowOff>
    </xdr:from>
    <xdr:to>
      <xdr:col>15</xdr:col>
      <xdr:colOff>101600</xdr:colOff>
      <xdr:row>91</xdr:row>
      <xdr:rowOff>152908</xdr:rowOff>
    </xdr:to>
    <xdr:sp macro="" textlink="">
      <xdr:nvSpPr>
        <xdr:cNvPr id="257" name="楕円 256"/>
        <xdr:cNvSpPr/>
      </xdr:nvSpPr>
      <xdr:spPr>
        <a:xfrm>
          <a:off x="2857500" y="156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169435</xdr:rowOff>
    </xdr:from>
    <xdr:ext cx="599010" cy="259045"/>
    <xdr:sp macro="" textlink="">
      <xdr:nvSpPr>
        <xdr:cNvPr id="258" name="テキスト ボックス 257"/>
        <xdr:cNvSpPr txBox="1"/>
      </xdr:nvSpPr>
      <xdr:spPr>
        <a:xfrm>
          <a:off x="2608795" y="154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110426</xdr:rowOff>
    </xdr:from>
    <xdr:to>
      <xdr:col>10</xdr:col>
      <xdr:colOff>165100</xdr:colOff>
      <xdr:row>92</xdr:row>
      <xdr:rowOff>40576</xdr:rowOff>
    </xdr:to>
    <xdr:sp macro="" textlink="">
      <xdr:nvSpPr>
        <xdr:cNvPr id="259" name="楕円 258"/>
        <xdr:cNvSpPr/>
      </xdr:nvSpPr>
      <xdr:spPr>
        <a:xfrm>
          <a:off x="1968500" y="157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57103</xdr:rowOff>
    </xdr:from>
    <xdr:ext cx="599010" cy="259045"/>
    <xdr:sp macro="" textlink="">
      <xdr:nvSpPr>
        <xdr:cNvPr id="260" name="テキスト ボックス 259"/>
        <xdr:cNvSpPr txBox="1"/>
      </xdr:nvSpPr>
      <xdr:spPr>
        <a:xfrm>
          <a:off x="1719795" y="154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117424</xdr:rowOff>
    </xdr:from>
    <xdr:to>
      <xdr:col>6</xdr:col>
      <xdr:colOff>38100</xdr:colOff>
      <xdr:row>92</xdr:row>
      <xdr:rowOff>47574</xdr:rowOff>
    </xdr:to>
    <xdr:sp macro="" textlink="">
      <xdr:nvSpPr>
        <xdr:cNvPr id="261" name="楕円 260"/>
        <xdr:cNvSpPr/>
      </xdr:nvSpPr>
      <xdr:spPr>
        <a:xfrm>
          <a:off x="1079500" y="15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64101</xdr:rowOff>
    </xdr:from>
    <xdr:ext cx="599010" cy="259045"/>
    <xdr:sp macro="" textlink="">
      <xdr:nvSpPr>
        <xdr:cNvPr id="262" name="テキスト ボックス 261"/>
        <xdr:cNvSpPr txBox="1"/>
      </xdr:nvSpPr>
      <xdr:spPr>
        <a:xfrm>
          <a:off x="830795" y="154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94168</xdr:rowOff>
    </xdr:from>
    <xdr:to>
      <xdr:col>55</xdr:col>
      <xdr:colOff>0</xdr:colOff>
      <xdr:row>37</xdr:row>
      <xdr:rowOff>129011</xdr:rowOff>
    </xdr:to>
    <xdr:cxnSp macro="">
      <xdr:nvCxnSpPr>
        <xdr:cNvPr id="289" name="直線コネクタ 288"/>
        <xdr:cNvCxnSpPr/>
      </xdr:nvCxnSpPr>
      <xdr:spPr>
        <a:xfrm flipV="1">
          <a:off x="9639300" y="6437818"/>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128604</xdr:rowOff>
    </xdr:from>
    <xdr:to>
      <xdr:col>50</xdr:col>
      <xdr:colOff>114300</xdr:colOff>
      <xdr:row>37</xdr:row>
      <xdr:rowOff>129011</xdr:rowOff>
    </xdr:to>
    <xdr:cxnSp macro="">
      <xdr:nvCxnSpPr>
        <xdr:cNvPr id="292" name="直線コネクタ 291"/>
        <xdr:cNvCxnSpPr/>
      </xdr:nvCxnSpPr>
      <xdr:spPr>
        <a:xfrm>
          <a:off x="8750300" y="6472254"/>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118651</xdr:rowOff>
    </xdr:from>
    <xdr:to>
      <xdr:col>45</xdr:col>
      <xdr:colOff>177800</xdr:colOff>
      <xdr:row>37</xdr:row>
      <xdr:rowOff>128604</xdr:rowOff>
    </xdr:to>
    <xdr:cxnSp macro="">
      <xdr:nvCxnSpPr>
        <xdr:cNvPr id="295" name="直線コネクタ 294"/>
        <xdr:cNvCxnSpPr/>
      </xdr:nvCxnSpPr>
      <xdr:spPr>
        <a:xfrm>
          <a:off x="7861300" y="6462301"/>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118651</xdr:rowOff>
    </xdr:from>
    <xdr:to>
      <xdr:col>41</xdr:col>
      <xdr:colOff>50800</xdr:colOff>
      <xdr:row>37</xdr:row>
      <xdr:rowOff>120827</xdr:rowOff>
    </xdr:to>
    <xdr:cxnSp macro="">
      <xdr:nvCxnSpPr>
        <xdr:cNvPr id="298" name="直線コネクタ 297"/>
        <xdr:cNvCxnSpPr/>
      </xdr:nvCxnSpPr>
      <xdr:spPr>
        <a:xfrm flipV="1">
          <a:off x="6972300" y="646230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133815</xdr:rowOff>
    </xdr:from>
    <xdr:to>
      <xdr:col>36</xdr:col>
      <xdr:colOff>165100</xdr:colOff>
      <xdr:row>38</xdr:row>
      <xdr:rowOff>63965</xdr:rowOff>
    </xdr:to>
    <xdr:sp macro="" textlink="">
      <xdr:nvSpPr>
        <xdr:cNvPr id="301" name="フローチャート: 判断 300"/>
        <xdr:cNvSpPr/>
      </xdr:nvSpPr>
      <xdr:spPr>
        <a:xfrm>
          <a:off x="6921500" y="647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55092</xdr:rowOff>
    </xdr:from>
    <xdr:ext cx="534377" cy="259045"/>
    <xdr:sp macro="" textlink="">
      <xdr:nvSpPr>
        <xdr:cNvPr id="302" name="テキスト ボックス 301"/>
        <xdr:cNvSpPr txBox="1"/>
      </xdr:nvSpPr>
      <xdr:spPr>
        <a:xfrm>
          <a:off x="6705111" y="65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43368</xdr:rowOff>
    </xdr:from>
    <xdr:to>
      <xdr:col>55</xdr:col>
      <xdr:colOff>50800</xdr:colOff>
      <xdr:row>37</xdr:row>
      <xdr:rowOff>144968</xdr:rowOff>
    </xdr:to>
    <xdr:sp macro="" textlink="">
      <xdr:nvSpPr>
        <xdr:cNvPr id="308" name="楕円 307"/>
        <xdr:cNvSpPr/>
      </xdr:nvSpPr>
      <xdr:spPr>
        <a:xfrm>
          <a:off x="10426700" y="63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66245</xdr:rowOff>
    </xdr:from>
    <xdr:ext cx="534377" cy="259045"/>
    <xdr:sp macro="" textlink="">
      <xdr:nvSpPr>
        <xdr:cNvPr id="309" name="補助費等該当値テキスト"/>
        <xdr:cNvSpPr txBox="1"/>
      </xdr:nvSpPr>
      <xdr:spPr>
        <a:xfrm>
          <a:off x="10528300" y="62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78211</xdr:rowOff>
    </xdr:from>
    <xdr:to>
      <xdr:col>50</xdr:col>
      <xdr:colOff>165100</xdr:colOff>
      <xdr:row>38</xdr:row>
      <xdr:rowOff>8361</xdr:rowOff>
    </xdr:to>
    <xdr:sp macro="" textlink="">
      <xdr:nvSpPr>
        <xdr:cNvPr id="310" name="楕円 309"/>
        <xdr:cNvSpPr/>
      </xdr:nvSpPr>
      <xdr:spPr>
        <a:xfrm>
          <a:off x="9588500" y="6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24888</xdr:rowOff>
    </xdr:from>
    <xdr:ext cx="534377" cy="259045"/>
    <xdr:sp macro="" textlink="">
      <xdr:nvSpPr>
        <xdr:cNvPr id="311" name="テキスト ボックス 310"/>
        <xdr:cNvSpPr txBox="1"/>
      </xdr:nvSpPr>
      <xdr:spPr>
        <a:xfrm>
          <a:off x="9372111" y="619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77804</xdr:rowOff>
    </xdr:from>
    <xdr:to>
      <xdr:col>46</xdr:col>
      <xdr:colOff>38100</xdr:colOff>
      <xdr:row>38</xdr:row>
      <xdr:rowOff>7954</xdr:rowOff>
    </xdr:to>
    <xdr:sp macro="" textlink="">
      <xdr:nvSpPr>
        <xdr:cNvPr id="312" name="楕円 311"/>
        <xdr:cNvSpPr/>
      </xdr:nvSpPr>
      <xdr:spPr>
        <a:xfrm>
          <a:off x="8699500" y="64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24481</xdr:rowOff>
    </xdr:from>
    <xdr:ext cx="534377" cy="259045"/>
    <xdr:sp macro="" textlink="">
      <xdr:nvSpPr>
        <xdr:cNvPr id="313" name="テキスト ボックス 312"/>
        <xdr:cNvSpPr txBox="1"/>
      </xdr:nvSpPr>
      <xdr:spPr>
        <a:xfrm>
          <a:off x="8483111" y="61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67851</xdr:rowOff>
    </xdr:from>
    <xdr:to>
      <xdr:col>41</xdr:col>
      <xdr:colOff>101600</xdr:colOff>
      <xdr:row>37</xdr:row>
      <xdr:rowOff>169450</xdr:rowOff>
    </xdr:to>
    <xdr:sp macro="" textlink="">
      <xdr:nvSpPr>
        <xdr:cNvPr id="314" name="楕円 313"/>
        <xdr:cNvSpPr/>
      </xdr:nvSpPr>
      <xdr:spPr>
        <a:xfrm>
          <a:off x="7810500" y="6411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14528</xdr:rowOff>
    </xdr:from>
    <xdr:ext cx="534377" cy="259045"/>
    <xdr:sp macro="" textlink="">
      <xdr:nvSpPr>
        <xdr:cNvPr id="315" name="テキスト ボックス 314"/>
        <xdr:cNvSpPr txBox="1"/>
      </xdr:nvSpPr>
      <xdr:spPr>
        <a:xfrm>
          <a:off x="7594111" y="61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70027</xdr:rowOff>
    </xdr:from>
    <xdr:to>
      <xdr:col>36</xdr:col>
      <xdr:colOff>165100</xdr:colOff>
      <xdr:row>38</xdr:row>
      <xdr:rowOff>177</xdr:rowOff>
    </xdr:to>
    <xdr:sp macro="" textlink="">
      <xdr:nvSpPr>
        <xdr:cNvPr id="316" name="楕円 315"/>
        <xdr:cNvSpPr/>
      </xdr:nvSpPr>
      <xdr:spPr>
        <a:xfrm>
          <a:off x="6921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16704</xdr:rowOff>
    </xdr:from>
    <xdr:ext cx="534377" cy="259045"/>
    <xdr:sp macro="" textlink="">
      <xdr:nvSpPr>
        <xdr:cNvPr id="317" name="テキスト ボックス 316"/>
        <xdr:cNvSpPr txBox="1"/>
      </xdr:nvSpPr>
      <xdr:spPr>
        <a:xfrm>
          <a:off x="6705111" y="61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98224</xdr:rowOff>
    </xdr:from>
    <xdr:to>
      <xdr:col>55</xdr:col>
      <xdr:colOff>0</xdr:colOff>
      <xdr:row>57</xdr:row>
      <xdr:rowOff>72979</xdr:rowOff>
    </xdr:to>
    <xdr:cxnSp macro="">
      <xdr:nvCxnSpPr>
        <xdr:cNvPr id="346" name="直線コネクタ 345"/>
        <xdr:cNvCxnSpPr/>
      </xdr:nvCxnSpPr>
      <xdr:spPr>
        <a:xfrm>
          <a:off x="9639300" y="9527974"/>
          <a:ext cx="838200" cy="3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78428</xdr:rowOff>
    </xdr:from>
    <xdr:to>
      <xdr:col>50</xdr:col>
      <xdr:colOff>114300</xdr:colOff>
      <xdr:row>55</xdr:row>
      <xdr:rowOff>98224</xdr:rowOff>
    </xdr:to>
    <xdr:cxnSp macro="">
      <xdr:nvCxnSpPr>
        <xdr:cNvPr id="349" name="直線コネクタ 348"/>
        <xdr:cNvCxnSpPr/>
      </xdr:nvCxnSpPr>
      <xdr:spPr>
        <a:xfrm>
          <a:off x="8750300" y="9165278"/>
          <a:ext cx="889000" cy="36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78428</xdr:rowOff>
    </xdr:from>
    <xdr:to>
      <xdr:col>45</xdr:col>
      <xdr:colOff>177800</xdr:colOff>
      <xdr:row>54</xdr:row>
      <xdr:rowOff>148844</xdr:rowOff>
    </xdr:to>
    <xdr:cxnSp macro="">
      <xdr:nvCxnSpPr>
        <xdr:cNvPr id="352" name="直線コネクタ 351"/>
        <xdr:cNvCxnSpPr/>
      </xdr:nvCxnSpPr>
      <xdr:spPr>
        <a:xfrm flipV="1">
          <a:off x="7861300" y="9165278"/>
          <a:ext cx="889000" cy="2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148844</xdr:rowOff>
    </xdr:from>
    <xdr:to>
      <xdr:col>41</xdr:col>
      <xdr:colOff>50800</xdr:colOff>
      <xdr:row>55</xdr:row>
      <xdr:rowOff>18039</xdr:rowOff>
    </xdr:to>
    <xdr:cxnSp macro="">
      <xdr:nvCxnSpPr>
        <xdr:cNvPr id="355" name="直線コネクタ 354"/>
        <xdr:cNvCxnSpPr/>
      </xdr:nvCxnSpPr>
      <xdr:spPr>
        <a:xfrm flipV="1">
          <a:off x="6972300" y="9407144"/>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162243</xdr:rowOff>
    </xdr:from>
    <xdr:to>
      <xdr:col>36</xdr:col>
      <xdr:colOff>165100</xdr:colOff>
      <xdr:row>57</xdr:row>
      <xdr:rowOff>92393</xdr:rowOff>
    </xdr:to>
    <xdr:sp macro="" textlink="">
      <xdr:nvSpPr>
        <xdr:cNvPr id="358" name="フローチャート: 判断 357"/>
        <xdr:cNvSpPr/>
      </xdr:nvSpPr>
      <xdr:spPr>
        <a:xfrm>
          <a:off x="6921500" y="97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83520</xdr:rowOff>
    </xdr:from>
    <xdr:ext cx="534377" cy="259045"/>
    <xdr:sp macro="" textlink="">
      <xdr:nvSpPr>
        <xdr:cNvPr id="359" name="テキスト ボックス 358"/>
        <xdr:cNvSpPr txBox="1"/>
      </xdr:nvSpPr>
      <xdr:spPr>
        <a:xfrm>
          <a:off x="6705111" y="9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22179</xdr:rowOff>
    </xdr:from>
    <xdr:to>
      <xdr:col>55</xdr:col>
      <xdr:colOff>50800</xdr:colOff>
      <xdr:row>57</xdr:row>
      <xdr:rowOff>123779</xdr:rowOff>
    </xdr:to>
    <xdr:sp macro="" textlink="">
      <xdr:nvSpPr>
        <xdr:cNvPr id="365" name="楕円 364"/>
        <xdr:cNvSpPr/>
      </xdr:nvSpPr>
      <xdr:spPr>
        <a:xfrm>
          <a:off x="10426700" y="97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xdr:rowOff>
    </xdr:from>
    <xdr:ext cx="534377" cy="259045"/>
    <xdr:sp macro="" textlink="">
      <xdr:nvSpPr>
        <xdr:cNvPr id="366" name="普通建設事業費該当値テキスト"/>
        <xdr:cNvSpPr txBox="1"/>
      </xdr:nvSpPr>
      <xdr:spPr>
        <a:xfrm>
          <a:off x="10528300" y="97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47424</xdr:rowOff>
    </xdr:from>
    <xdr:to>
      <xdr:col>50</xdr:col>
      <xdr:colOff>165100</xdr:colOff>
      <xdr:row>55</xdr:row>
      <xdr:rowOff>149024</xdr:rowOff>
    </xdr:to>
    <xdr:sp macro="" textlink="">
      <xdr:nvSpPr>
        <xdr:cNvPr id="367" name="楕円 366"/>
        <xdr:cNvSpPr/>
      </xdr:nvSpPr>
      <xdr:spPr>
        <a:xfrm>
          <a:off x="9588500" y="94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165551</xdr:rowOff>
    </xdr:from>
    <xdr:ext cx="534377" cy="259045"/>
    <xdr:sp macro="" textlink="">
      <xdr:nvSpPr>
        <xdr:cNvPr id="368" name="テキスト ボックス 367"/>
        <xdr:cNvSpPr txBox="1"/>
      </xdr:nvSpPr>
      <xdr:spPr>
        <a:xfrm>
          <a:off x="9372111" y="92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27628</xdr:rowOff>
    </xdr:from>
    <xdr:to>
      <xdr:col>46</xdr:col>
      <xdr:colOff>38100</xdr:colOff>
      <xdr:row>53</xdr:row>
      <xdr:rowOff>129228</xdr:rowOff>
    </xdr:to>
    <xdr:sp macro="" textlink="">
      <xdr:nvSpPr>
        <xdr:cNvPr id="369" name="楕円 368"/>
        <xdr:cNvSpPr/>
      </xdr:nvSpPr>
      <xdr:spPr>
        <a:xfrm>
          <a:off x="8699500" y="91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145755</xdr:rowOff>
    </xdr:from>
    <xdr:ext cx="599010" cy="259045"/>
    <xdr:sp macro="" textlink="">
      <xdr:nvSpPr>
        <xdr:cNvPr id="370" name="テキスト ボックス 369"/>
        <xdr:cNvSpPr txBox="1"/>
      </xdr:nvSpPr>
      <xdr:spPr>
        <a:xfrm>
          <a:off x="8450795" y="888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98044</xdr:rowOff>
    </xdr:from>
    <xdr:to>
      <xdr:col>41</xdr:col>
      <xdr:colOff>101600</xdr:colOff>
      <xdr:row>55</xdr:row>
      <xdr:rowOff>28194</xdr:rowOff>
    </xdr:to>
    <xdr:sp macro="" textlink="">
      <xdr:nvSpPr>
        <xdr:cNvPr id="371" name="楕円 370"/>
        <xdr:cNvSpPr/>
      </xdr:nvSpPr>
      <xdr:spPr>
        <a:xfrm>
          <a:off x="7810500" y="93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44721</xdr:rowOff>
    </xdr:from>
    <xdr:ext cx="534377" cy="259045"/>
    <xdr:sp macro="" textlink="">
      <xdr:nvSpPr>
        <xdr:cNvPr id="372" name="テキスト ボックス 371"/>
        <xdr:cNvSpPr txBox="1"/>
      </xdr:nvSpPr>
      <xdr:spPr>
        <a:xfrm>
          <a:off x="7594111" y="91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138689</xdr:rowOff>
    </xdr:from>
    <xdr:to>
      <xdr:col>36</xdr:col>
      <xdr:colOff>165100</xdr:colOff>
      <xdr:row>55</xdr:row>
      <xdr:rowOff>68839</xdr:rowOff>
    </xdr:to>
    <xdr:sp macro="" textlink="">
      <xdr:nvSpPr>
        <xdr:cNvPr id="373" name="楕円 372"/>
        <xdr:cNvSpPr/>
      </xdr:nvSpPr>
      <xdr:spPr>
        <a:xfrm>
          <a:off x="6921500" y="93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85366</xdr:rowOff>
    </xdr:from>
    <xdr:ext cx="534377" cy="259045"/>
    <xdr:sp macro="" textlink="">
      <xdr:nvSpPr>
        <xdr:cNvPr id="374" name="テキスト ボックス 373"/>
        <xdr:cNvSpPr txBox="1"/>
      </xdr:nvSpPr>
      <xdr:spPr>
        <a:xfrm>
          <a:off x="6705111" y="91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155817</xdr:rowOff>
    </xdr:from>
    <xdr:to>
      <xdr:col>55</xdr:col>
      <xdr:colOff>0</xdr:colOff>
      <xdr:row>79</xdr:row>
      <xdr:rowOff>21146</xdr:rowOff>
    </xdr:to>
    <xdr:cxnSp macro="">
      <xdr:nvCxnSpPr>
        <xdr:cNvPr id="403" name="直線コネクタ 402"/>
        <xdr:cNvCxnSpPr/>
      </xdr:nvCxnSpPr>
      <xdr:spPr>
        <a:xfrm>
          <a:off x="9639300" y="13528917"/>
          <a:ext cx="8382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127191</xdr:rowOff>
    </xdr:from>
    <xdr:to>
      <xdr:col>50</xdr:col>
      <xdr:colOff>114300</xdr:colOff>
      <xdr:row>78</xdr:row>
      <xdr:rowOff>155817</xdr:rowOff>
    </xdr:to>
    <xdr:cxnSp macro="">
      <xdr:nvCxnSpPr>
        <xdr:cNvPr id="406" name="直線コネクタ 405"/>
        <xdr:cNvCxnSpPr/>
      </xdr:nvCxnSpPr>
      <xdr:spPr>
        <a:xfrm>
          <a:off x="8750300" y="13500291"/>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153315</xdr:rowOff>
    </xdr:from>
    <xdr:to>
      <xdr:col>45</xdr:col>
      <xdr:colOff>177800</xdr:colOff>
      <xdr:row>78</xdr:row>
      <xdr:rowOff>127191</xdr:rowOff>
    </xdr:to>
    <xdr:cxnSp macro="">
      <xdr:nvCxnSpPr>
        <xdr:cNvPr id="409" name="直線コネクタ 408"/>
        <xdr:cNvCxnSpPr/>
      </xdr:nvCxnSpPr>
      <xdr:spPr>
        <a:xfrm>
          <a:off x="7861300" y="12840615"/>
          <a:ext cx="889000" cy="65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153315</xdr:rowOff>
    </xdr:from>
    <xdr:to>
      <xdr:col>41</xdr:col>
      <xdr:colOff>50800</xdr:colOff>
      <xdr:row>76</xdr:row>
      <xdr:rowOff>89154</xdr:rowOff>
    </xdr:to>
    <xdr:cxnSp macro="">
      <xdr:nvCxnSpPr>
        <xdr:cNvPr id="412" name="直線コネクタ 411"/>
        <xdr:cNvCxnSpPr/>
      </xdr:nvCxnSpPr>
      <xdr:spPr>
        <a:xfrm flipV="1">
          <a:off x="6972300" y="12840615"/>
          <a:ext cx="889000" cy="2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137058</xdr:rowOff>
    </xdr:from>
    <xdr:to>
      <xdr:col>36</xdr:col>
      <xdr:colOff>165100</xdr:colOff>
      <xdr:row>78</xdr:row>
      <xdr:rowOff>67208</xdr:rowOff>
    </xdr:to>
    <xdr:sp macro="" textlink="">
      <xdr:nvSpPr>
        <xdr:cNvPr id="415" name="フローチャート: 判断 414"/>
        <xdr:cNvSpPr/>
      </xdr:nvSpPr>
      <xdr:spPr>
        <a:xfrm>
          <a:off x="6921500" y="133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58335</xdr:rowOff>
    </xdr:from>
    <xdr:ext cx="534377" cy="259045"/>
    <xdr:sp macro="" textlink="">
      <xdr:nvSpPr>
        <xdr:cNvPr id="416" name="テキスト ボックス 415"/>
        <xdr:cNvSpPr txBox="1"/>
      </xdr:nvSpPr>
      <xdr:spPr>
        <a:xfrm>
          <a:off x="6705111" y="134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141796</xdr:rowOff>
    </xdr:from>
    <xdr:to>
      <xdr:col>55</xdr:col>
      <xdr:colOff>50800</xdr:colOff>
      <xdr:row>79</xdr:row>
      <xdr:rowOff>71946</xdr:rowOff>
    </xdr:to>
    <xdr:sp macro="" textlink="">
      <xdr:nvSpPr>
        <xdr:cNvPr id="422" name="楕円 421"/>
        <xdr:cNvSpPr/>
      </xdr:nvSpPr>
      <xdr:spPr>
        <a:xfrm>
          <a:off x="10426700" y="13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56723</xdr:rowOff>
    </xdr:from>
    <xdr:ext cx="469744" cy="259045"/>
    <xdr:sp macro="" textlink="">
      <xdr:nvSpPr>
        <xdr:cNvPr id="423" name="普通建設事業費 （ うち新規整備　）該当値テキスト"/>
        <xdr:cNvSpPr txBox="1"/>
      </xdr:nvSpPr>
      <xdr:spPr>
        <a:xfrm>
          <a:off x="10528300" y="134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105017</xdr:rowOff>
    </xdr:from>
    <xdr:to>
      <xdr:col>50</xdr:col>
      <xdr:colOff>165100</xdr:colOff>
      <xdr:row>79</xdr:row>
      <xdr:rowOff>35167</xdr:rowOff>
    </xdr:to>
    <xdr:sp macro="" textlink="">
      <xdr:nvSpPr>
        <xdr:cNvPr id="424" name="楕円 423"/>
        <xdr:cNvSpPr/>
      </xdr:nvSpPr>
      <xdr:spPr>
        <a:xfrm>
          <a:off x="9588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26294</xdr:rowOff>
    </xdr:from>
    <xdr:ext cx="469744" cy="259045"/>
    <xdr:sp macro="" textlink="">
      <xdr:nvSpPr>
        <xdr:cNvPr id="425" name="テキスト ボックス 424"/>
        <xdr:cNvSpPr txBox="1"/>
      </xdr:nvSpPr>
      <xdr:spPr>
        <a:xfrm>
          <a:off x="9404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76391</xdr:rowOff>
    </xdr:from>
    <xdr:to>
      <xdr:col>46</xdr:col>
      <xdr:colOff>38100</xdr:colOff>
      <xdr:row>79</xdr:row>
      <xdr:rowOff>6541</xdr:rowOff>
    </xdr:to>
    <xdr:sp macro="" textlink="">
      <xdr:nvSpPr>
        <xdr:cNvPr id="426" name="楕円 425"/>
        <xdr:cNvSpPr/>
      </xdr:nvSpPr>
      <xdr:spPr>
        <a:xfrm>
          <a:off x="8699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169118</xdr:rowOff>
    </xdr:from>
    <xdr:ext cx="469744" cy="259045"/>
    <xdr:sp macro="" textlink="">
      <xdr:nvSpPr>
        <xdr:cNvPr id="427" name="テキスト ボックス 426"/>
        <xdr:cNvSpPr txBox="1"/>
      </xdr:nvSpPr>
      <xdr:spPr>
        <a:xfrm>
          <a:off x="8515428" y="135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102515</xdr:rowOff>
    </xdr:from>
    <xdr:to>
      <xdr:col>41</xdr:col>
      <xdr:colOff>101600</xdr:colOff>
      <xdr:row>75</xdr:row>
      <xdr:rowOff>32665</xdr:rowOff>
    </xdr:to>
    <xdr:sp macro="" textlink="">
      <xdr:nvSpPr>
        <xdr:cNvPr id="428" name="楕円 427"/>
        <xdr:cNvSpPr/>
      </xdr:nvSpPr>
      <xdr:spPr>
        <a:xfrm>
          <a:off x="7810500" y="127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49192</xdr:rowOff>
    </xdr:from>
    <xdr:ext cx="534377" cy="259045"/>
    <xdr:sp macro="" textlink="">
      <xdr:nvSpPr>
        <xdr:cNvPr id="429" name="テキスト ボックス 428"/>
        <xdr:cNvSpPr txBox="1"/>
      </xdr:nvSpPr>
      <xdr:spPr>
        <a:xfrm>
          <a:off x="7594111" y="1256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38354</xdr:rowOff>
    </xdr:from>
    <xdr:to>
      <xdr:col>36</xdr:col>
      <xdr:colOff>165100</xdr:colOff>
      <xdr:row>76</xdr:row>
      <xdr:rowOff>139954</xdr:rowOff>
    </xdr:to>
    <xdr:sp macro="" textlink="">
      <xdr:nvSpPr>
        <xdr:cNvPr id="430" name="楕円 429"/>
        <xdr:cNvSpPr/>
      </xdr:nvSpPr>
      <xdr:spPr>
        <a:xfrm>
          <a:off x="6921500" y="130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156481</xdr:rowOff>
    </xdr:from>
    <xdr:ext cx="534377" cy="259045"/>
    <xdr:sp macro="" textlink="">
      <xdr:nvSpPr>
        <xdr:cNvPr id="431" name="テキスト ボックス 430"/>
        <xdr:cNvSpPr txBox="1"/>
      </xdr:nvSpPr>
      <xdr:spPr>
        <a:xfrm>
          <a:off x="6705111" y="12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2933</xdr:rowOff>
    </xdr:from>
    <xdr:to>
      <xdr:col>55</xdr:col>
      <xdr:colOff>0</xdr:colOff>
      <xdr:row>97</xdr:row>
      <xdr:rowOff>3994</xdr:rowOff>
    </xdr:to>
    <xdr:cxnSp macro="">
      <xdr:nvCxnSpPr>
        <xdr:cNvPr id="458" name="直線コネクタ 457"/>
        <xdr:cNvCxnSpPr/>
      </xdr:nvCxnSpPr>
      <xdr:spPr>
        <a:xfrm>
          <a:off x="9639300" y="16290683"/>
          <a:ext cx="838200" cy="34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122372</xdr:rowOff>
    </xdr:from>
    <xdr:to>
      <xdr:col>50</xdr:col>
      <xdr:colOff>114300</xdr:colOff>
      <xdr:row>95</xdr:row>
      <xdr:rowOff>2933</xdr:rowOff>
    </xdr:to>
    <xdr:cxnSp macro="">
      <xdr:nvCxnSpPr>
        <xdr:cNvPr id="461" name="直線コネクタ 460"/>
        <xdr:cNvCxnSpPr/>
      </xdr:nvCxnSpPr>
      <xdr:spPr>
        <a:xfrm>
          <a:off x="8750300" y="15895772"/>
          <a:ext cx="889000" cy="3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122372</xdr:rowOff>
    </xdr:from>
    <xdr:to>
      <xdr:col>45</xdr:col>
      <xdr:colOff>177800</xdr:colOff>
      <xdr:row>97</xdr:row>
      <xdr:rowOff>109506</xdr:rowOff>
    </xdr:to>
    <xdr:cxnSp macro="">
      <xdr:nvCxnSpPr>
        <xdr:cNvPr id="464" name="直線コネクタ 463"/>
        <xdr:cNvCxnSpPr/>
      </xdr:nvCxnSpPr>
      <xdr:spPr>
        <a:xfrm flipV="1">
          <a:off x="7861300" y="15895772"/>
          <a:ext cx="889000" cy="84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112945</xdr:rowOff>
    </xdr:from>
    <xdr:to>
      <xdr:col>41</xdr:col>
      <xdr:colOff>50800</xdr:colOff>
      <xdr:row>97</xdr:row>
      <xdr:rowOff>109506</xdr:rowOff>
    </xdr:to>
    <xdr:cxnSp macro="">
      <xdr:nvCxnSpPr>
        <xdr:cNvPr id="467" name="直線コネクタ 466"/>
        <xdr:cNvCxnSpPr/>
      </xdr:nvCxnSpPr>
      <xdr:spPr>
        <a:xfrm>
          <a:off x="6972300" y="16572145"/>
          <a:ext cx="889000" cy="16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59145</xdr:rowOff>
    </xdr:from>
    <xdr:to>
      <xdr:col>36</xdr:col>
      <xdr:colOff>165100</xdr:colOff>
      <xdr:row>97</xdr:row>
      <xdr:rowOff>160745</xdr:rowOff>
    </xdr:to>
    <xdr:sp macro="" textlink="">
      <xdr:nvSpPr>
        <xdr:cNvPr id="470" name="フローチャート: 判断 469"/>
        <xdr:cNvSpPr/>
      </xdr:nvSpPr>
      <xdr:spPr>
        <a:xfrm>
          <a:off x="6921500" y="166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151872</xdr:rowOff>
    </xdr:from>
    <xdr:ext cx="534377" cy="259045"/>
    <xdr:sp macro="" textlink="">
      <xdr:nvSpPr>
        <xdr:cNvPr id="471" name="テキスト ボックス 470"/>
        <xdr:cNvSpPr txBox="1"/>
      </xdr:nvSpPr>
      <xdr:spPr>
        <a:xfrm>
          <a:off x="6705111" y="167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124644</xdr:rowOff>
    </xdr:from>
    <xdr:to>
      <xdr:col>55</xdr:col>
      <xdr:colOff>50800</xdr:colOff>
      <xdr:row>97</xdr:row>
      <xdr:rowOff>54794</xdr:rowOff>
    </xdr:to>
    <xdr:sp macro="" textlink="">
      <xdr:nvSpPr>
        <xdr:cNvPr id="477" name="楕円 476"/>
        <xdr:cNvSpPr/>
      </xdr:nvSpPr>
      <xdr:spPr>
        <a:xfrm>
          <a:off x="10426700" y="16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147521</xdr:rowOff>
    </xdr:from>
    <xdr:ext cx="534377" cy="259045"/>
    <xdr:sp macro="" textlink="">
      <xdr:nvSpPr>
        <xdr:cNvPr id="478" name="普通建設事業費 （ うち更新整備　）該当値テキスト"/>
        <xdr:cNvSpPr txBox="1"/>
      </xdr:nvSpPr>
      <xdr:spPr>
        <a:xfrm>
          <a:off x="10528300" y="164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123583</xdr:rowOff>
    </xdr:from>
    <xdr:to>
      <xdr:col>50</xdr:col>
      <xdr:colOff>165100</xdr:colOff>
      <xdr:row>95</xdr:row>
      <xdr:rowOff>53733</xdr:rowOff>
    </xdr:to>
    <xdr:sp macro="" textlink="">
      <xdr:nvSpPr>
        <xdr:cNvPr id="479" name="楕円 478"/>
        <xdr:cNvSpPr/>
      </xdr:nvSpPr>
      <xdr:spPr>
        <a:xfrm>
          <a:off x="9588500" y="16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70260</xdr:rowOff>
    </xdr:from>
    <xdr:ext cx="534377" cy="259045"/>
    <xdr:sp macro="" textlink="">
      <xdr:nvSpPr>
        <xdr:cNvPr id="480" name="テキスト ボックス 479"/>
        <xdr:cNvSpPr txBox="1"/>
      </xdr:nvSpPr>
      <xdr:spPr>
        <a:xfrm>
          <a:off x="9372111" y="1601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71572</xdr:rowOff>
    </xdr:from>
    <xdr:to>
      <xdr:col>46</xdr:col>
      <xdr:colOff>38100</xdr:colOff>
      <xdr:row>93</xdr:row>
      <xdr:rowOff>1722</xdr:rowOff>
    </xdr:to>
    <xdr:sp macro="" textlink="">
      <xdr:nvSpPr>
        <xdr:cNvPr id="481" name="楕円 480"/>
        <xdr:cNvSpPr/>
      </xdr:nvSpPr>
      <xdr:spPr>
        <a:xfrm>
          <a:off x="8699500" y="158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18249</xdr:rowOff>
    </xdr:from>
    <xdr:ext cx="599010" cy="259045"/>
    <xdr:sp macro="" textlink="">
      <xdr:nvSpPr>
        <xdr:cNvPr id="482" name="テキスト ボックス 481"/>
        <xdr:cNvSpPr txBox="1"/>
      </xdr:nvSpPr>
      <xdr:spPr>
        <a:xfrm>
          <a:off x="8450795" y="1562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58706</xdr:rowOff>
    </xdr:from>
    <xdr:to>
      <xdr:col>41</xdr:col>
      <xdr:colOff>101600</xdr:colOff>
      <xdr:row>97</xdr:row>
      <xdr:rowOff>160306</xdr:rowOff>
    </xdr:to>
    <xdr:sp macro="" textlink="">
      <xdr:nvSpPr>
        <xdr:cNvPr id="483" name="楕円 482"/>
        <xdr:cNvSpPr/>
      </xdr:nvSpPr>
      <xdr:spPr>
        <a:xfrm>
          <a:off x="7810500" y="166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5383</xdr:rowOff>
    </xdr:from>
    <xdr:ext cx="534377" cy="259045"/>
    <xdr:sp macro="" textlink="">
      <xdr:nvSpPr>
        <xdr:cNvPr id="484" name="テキスト ボックス 483"/>
        <xdr:cNvSpPr txBox="1"/>
      </xdr:nvSpPr>
      <xdr:spPr>
        <a:xfrm>
          <a:off x="7594111" y="164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62145</xdr:rowOff>
    </xdr:from>
    <xdr:to>
      <xdr:col>36</xdr:col>
      <xdr:colOff>165100</xdr:colOff>
      <xdr:row>96</xdr:row>
      <xdr:rowOff>163745</xdr:rowOff>
    </xdr:to>
    <xdr:sp macro="" textlink="">
      <xdr:nvSpPr>
        <xdr:cNvPr id="485" name="楕円 484"/>
        <xdr:cNvSpPr/>
      </xdr:nvSpPr>
      <xdr:spPr>
        <a:xfrm>
          <a:off x="6921500" y="165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8822</xdr:rowOff>
    </xdr:from>
    <xdr:ext cx="534377" cy="259045"/>
    <xdr:sp macro="" textlink="">
      <xdr:nvSpPr>
        <xdr:cNvPr id="486" name="テキスト ボックス 485"/>
        <xdr:cNvSpPr txBox="1"/>
      </xdr:nvSpPr>
      <xdr:spPr>
        <a:xfrm>
          <a:off x="6705111" y="162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112192</xdr:rowOff>
    </xdr:from>
    <xdr:to>
      <xdr:col>85</xdr:col>
      <xdr:colOff>127000</xdr:colOff>
      <xdr:row>39</xdr:row>
      <xdr:rowOff>13970</xdr:rowOff>
    </xdr:to>
    <xdr:cxnSp macro="">
      <xdr:nvCxnSpPr>
        <xdr:cNvPr id="515" name="直線コネクタ 514"/>
        <xdr:cNvCxnSpPr/>
      </xdr:nvCxnSpPr>
      <xdr:spPr>
        <a:xfrm flipV="1">
          <a:off x="15481300" y="6284392"/>
          <a:ext cx="838200" cy="4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123241</xdr:rowOff>
    </xdr:from>
    <xdr:to>
      <xdr:col>81</xdr:col>
      <xdr:colOff>50800</xdr:colOff>
      <xdr:row>39</xdr:row>
      <xdr:rowOff>13970</xdr:rowOff>
    </xdr:to>
    <xdr:cxnSp macro="">
      <xdr:nvCxnSpPr>
        <xdr:cNvPr id="518" name="直線コネクタ 517"/>
        <xdr:cNvCxnSpPr/>
      </xdr:nvCxnSpPr>
      <xdr:spPr>
        <a:xfrm>
          <a:off x="14592300" y="663834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123241</xdr:rowOff>
    </xdr:from>
    <xdr:to>
      <xdr:col>76</xdr:col>
      <xdr:colOff>114300</xdr:colOff>
      <xdr:row>38</xdr:row>
      <xdr:rowOff>133680</xdr:rowOff>
    </xdr:to>
    <xdr:cxnSp macro="">
      <xdr:nvCxnSpPr>
        <xdr:cNvPr id="521" name="直線コネクタ 520"/>
        <xdr:cNvCxnSpPr/>
      </xdr:nvCxnSpPr>
      <xdr:spPr>
        <a:xfrm flipV="1">
          <a:off x="13703300" y="663834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133680</xdr:rowOff>
    </xdr:from>
    <xdr:to>
      <xdr:col>71</xdr:col>
      <xdr:colOff>177800</xdr:colOff>
      <xdr:row>38</xdr:row>
      <xdr:rowOff>150368</xdr:rowOff>
    </xdr:to>
    <xdr:cxnSp macro="">
      <xdr:nvCxnSpPr>
        <xdr:cNvPr id="524" name="直線コネクタ 523"/>
        <xdr:cNvCxnSpPr/>
      </xdr:nvCxnSpPr>
      <xdr:spPr>
        <a:xfrm flipV="1">
          <a:off x="12814300" y="66487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50030</xdr:rowOff>
    </xdr:from>
    <xdr:ext cx="378565" cy="259045"/>
    <xdr:sp macro="" textlink="">
      <xdr:nvSpPr>
        <xdr:cNvPr id="526" name="テキスト ボックス 525"/>
        <xdr:cNvSpPr txBox="1"/>
      </xdr:nvSpPr>
      <xdr:spPr>
        <a:xfrm>
          <a:off x="13514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27" name="フローチャート: 判断 526"/>
        <xdr:cNvSpPr/>
      </xdr:nvSpPr>
      <xdr:spPr>
        <a:xfrm>
          <a:off x="12763500" y="66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57955</xdr:rowOff>
    </xdr:from>
    <xdr:ext cx="378565" cy="259045"/>
    <xdr:sp macro="" textlink="">
      <xdr:nvSpPr>
        <xdr:cNvPr id="528" name="テキスト ボックス 527"/>
        <xdr:cNvSpPr txBox="1"/>
      </xdr:nvSpPr>
      <xdr:spPr>
        <a:xfrm>
          <a:off x="12625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61392</xdr:rowOff>
    </xdr:from>
    <xdr:to>
      <xdr:col>85</xdr:col>
      <xdr:colOff>177800</xdr:colOff>
      <xdr:row>36</xdr:row>
      <xdr:rowOff>162992</xdr:rowOff>
    </xdr:to>
    <xdr:sp macro="" textlink="">
      <xdr:nvSpPr>
        <xdr:cNvPr id="534" name="楕円 533"/>
        <xdr:cNvSpPr/>
      </xdr:nvSpPr>
      <xdr:spPr>
        <a:xfrm>
          <a:off x="16268700" y="62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84269</xdr:rowOff>
    </xdr:from>
    <xdr:ext cx="469744" cy="259045"/>
    <xdr:sp macro="" textlink="">
      <xdr:nvSpPr>
        <xdr:cNvPr id="535" name="災害復旧事業費該当値テキスト"/>
        <xdr:cNvSpPr txBox="1"/>
      </xdr:nvSpPr>
      <xdr:spPr>
        <a:xfrm>
          <a:off x="16370300" y="60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134620</xdr:rowOff>
    </xdr:from>
    <xdr:to>
      <xdr:col>81</xdr:col>
      <xdr:colOff>101600</xdr:colOff>
      <xdr:row>39</xdr:row>
      <xdr:rowOff>64770</xdr:rowOff>
    </xdr:to>
    <xdr:sp macro="" textlink="">
      <xdr:nvSpPr>
        <xdr:cNvPr id="536" name="楕円 535"/>
        <xdr:cNvSpPr/>
      </xdr:nvSpPr>
      <xdr:spPr>
        <a:xfrm>
          <a:off x="1543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55897</xdr:rowOff>
    </xdr:from>
    <xdr:ext cx="378565" cy="259045"/>
    <xdr:sp macro="" textlink="">
      <xdr:nvSpPr>
        <xdr:cNvPr id="537" name="テキスト ボックス 536"/>
        <xdr:cNvSpPr txBox="1"/>
      </xdr:nvSpPr>
      <xdr:spPr>
        <a:xfrm>
          <a:off x="1529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72441</xdr:rowOff>
    </xdr:from>
    <xdr:to>
      <xdr:col>76</xdr:col>
      <xdr:colOff>165100</xdr:colOff>
      <xdr:row>39</xdr:row>
      <xdr:rowOff>2591</xdr:rowOff>
    </xdr:to>
    <xdr:sp macro="" textlink="">
      <xdr:nvSpPr>
        <xdr:cNvPr id="538" name="楕円 537"/>
        <xdr:cNvSpPr/>
      </xdr:nvSpPr>
      <xdr:spPr>
        <a:xfrm>
          <a:off x="14541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19118</xdr:rowOff>
    </xdr:from>
    <xdr:ext cx="469744" cy="259045"/>
    <xdr:sp macro="" textlink="">
      <xdr:nvSpPr>
        <xdr:cNvPr id="539" name="テキスト ボックス 538"/>
        <xdr:cNvSpPr txBox="1"/>
      </xdr:nvSpPr>
      <xdr:spPr>
        <a:xfrm>
          <a:off x="14357428" y="63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82880</xdr:rowOff>
    </xdr:from>
    <xdr:to>
      <xdr:col>72</xdr:col>
      <xdr:colOff>38100</xdr:colOff>
      <xdr:row>39</xdr:row>
      <xdr:rowOff>13030</xdr:rowOff>
    </xdr:to>
    <xdr:sp macro="" textlink="">
      <xdr:nvSpPr>
        <xdr:cNvPr id="540" name="楕円 539"/>
        <xdr:cNvSpPr/>
      </xdr:nvSpPr>
      <xdr:spPr>
        <a:xfrm>
          <a:off x="13652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29557</xdr:rowOff>
    </xdr:from>
    <xdr:ext cx="469744" cy="259045"/>
    <xdr:sp macro="" textlink="">
      <xdr:nvSpPr>
        <xdr:cNvPr id="541" name="テキスト ボックス 540"/>
        <xdr:cNvSpPr txBox="1"/>
      </xdr:nvSpPr>
      <xdr:spPr>
        <a:xfrm>
          <a:off x="13468428" y="63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99568</xdr:rowOff>
    </xdr:from>
    <xdr:to>
      <xdr:col>67</xdr:col>
      <xdr:colOff>101600</xdr:colOff>
      <xdr:row>39</xdr:row>
      <xdr:rowOff>29718</xdr:rowOff>
    </xdr:to>
    <xdr:sp macro="" textlink="">
      <xdr:nvSpPr>
        <xdr:cNvPr id="542" name="楕円 541"/>
        <xdr:cNvSpPr/>
      </xdr:nvSpPr>
      <xdr:spPr>
        <a:xfrm>
          <a:off x="12763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46245</xdr:rowOff>
    </xdr:from>
    <xdr:ext cx="378565" cy="259045"/>
    <xdr:sp macro="" textlink="">
      <xdr:nvSpPr>
        <xdr:cNvPr id="543" name="テキスト ボックス 542"/>
        <xdr:cNvSpPr txBox="1"/>
      </xdr:nvSpPr>
      <xdr:spPr>
        <a:xfrm>
          <a:off x="12625017" y="638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86475</xdr:rowOff>
    </xdr:from>
    <xdr:to>
      <xdr:col>85</xdr:col>
      <xdr:colOff>127000</xdr:colOff>
      <xdr:row>73</xdr:row>
      <xdr:rowOff>166198</xdr:rowOff>
    </xdr:to>
    <xdr:cxnSp macro="">
      <xdr:nvCxnSpPr>
        <xdr:cNvPr id="621" name="直線コネクタ 620"/>
        <xdr:cNvCxnSpPr/>
      </xdr:nvCxnSpPr>
      <xdr:spPr>
        <a:xfrm flipV="1">
          <a:off x="15481300" y="12602325"/>
          <a:ext cx="838200" cy="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166198</xdr:rowOff>
    </xdr:from>
    <xdr:to>
      <xdr:col>81</xdr:col>
      <xdr:colOff>50800</xdr:colOff>
      <xdr:row>74</xdr:row>
      <xdr:rowOff>7607</xdr:rowOff>
    </xdr:to>
    <xdr:cxnSp macro="">
      <xdr:nvCxnSpPr>
        <xdr:cNvPr id="624" name="直線コネクタ 623"/>
        <xdr:cNvCxnSpPr/>
      </xdr:nvCxnSpPr>
      <xdr:spPr>
        <a:xfrm flipV="1">
          <a:off x="14592300" y="12682048"/>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7607</xdr:rowOff>
    </xdr:from>
    <xdr:to>
      <xdr:col>76</xdr:col>
      <xdr:colOff>114300</xdr:colOff>
      <xdr:row>74</xdr:row>
      <xdr:rowOff>18790</xdr:rowOff>
    </xdr:to>
    <xdr:cxnSp macro="">
      <xdr:nvCxnSpPr>
        <xdr:cNvPr id="627" name="直線コネクタ 626"/>
        <xdr:cNvCxnSpPr/>
      </xdr:nvCxnSpPr>
      <xdr:spPr>
        <a:xfrm flipV="1">
          <a:off x="13703300" y="12694907"/>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18790</xdr:rowOff>
    </xdr:from>
    <xdr:to>
      <xdr:col>71</xdr:col>
      <xdr:colOff>177800</xdr:colOff>
      <xdr:row>74</xdr:row>
      <xdr:rowOff>34830</xdr:rowOff>
    </xdr:to>
    <xdr:cxnSp macro="">
      <xdr:nvCxnSpPr>
        <xdr:cNvPr id="630" name="直線コネクタ 629"/>
        <xdr:cNvCxnSpPr/>
      </xdr:nvCxnSpPr>
      <xdr:spPr>
        <a:xfrm flipV="1">
          <a:off x="12814300" y="1270609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61030</xdr:rowOff>
    </xdr:from>
    <xdr:to>
      <xdr:col>67</xdr:col>
      <xdr:colOff>101600</xdr:colOff>
      <xdr:row>75</xdr:row>
      <xdr:rowOff>162629</xdr:rowOff>
    </xdr:to>
    <xdr:sp macro="" textlink="">
      <xdr:nvSpPr>
        <xdr:cNvPr id="633" name="フローチャート: 判断 632"/>
        <xdr:cNvSpPr/>
      </xdr:nvSpPr>
      <xdr:spPr>
        <a:xfrm>
          <a:off x="12763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153757</xdr:rowOff>
    </xdr:from>
    <xdr:ext cx="534377" cy="259045"/>
    <xdr:sp macro="" textlink="">
      <xdr:nvSpPr>
        <xdr:cNvPr id="634" name="テキスト ボックス 633"/>
        <xdr:cNvSpPr txBox="1"/>
      </xdr:nvSpPr>
      <xdr:spPr>
        <a:xfrm>
          <a:off x="12547111" y="130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35675</xdr:rowOff>
    </xdr:from>
    <xdr:to>
      <xdr:col>85</xdr:col>
      <xdr:colOff>177800</xdr:colOff>
      <xdr:row>73</xdr:row>
      <xdr:rowOff>137275</xdr:rowOff>
    </xdr:to>
    <xdr:sp macro="" textlink="">
      <xdr:nvSpPr>
        <xdr:cNvPr id="640" name="楕円 639"/>
        <xdr:cNvSpPr/>
      </xdr:nvSpPr>
      <xdr:spPr>
        <a:xfrm>
          <a:off x="16268700" y="12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58552</xdr:rowOff>
    </xdr:from>
    <xdr:ext cx="534377" cy="259045"/>
    <xdr:sp macro="" textlink="">
      <xdr:nvSpPr>
        <xdr:cNvPr id="641" name="公債費該当値テキスト"/>
        <xdr:cNvSpPr txBox="1"/>
      </xdr:nvSpPr>
      <xdr:spPr>
        <a:xfrm>
          <a:off x="16370300" y="124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115398</xdr:rowOff>
    </xdr:from>
    <xdr:to>
      <xdr:col>81</xdr:col>
      <xdr:colOff>101600</xdr:colOff>
      <xdr:row>74</xdr:row>
      <xdr:rowOff>45548</xdr:rowOff>
    </xdr:to>
    <xdr:sp macro="" textlink="">
      <xdr:nvSpPr>
        <xdr:cNvPr id="642" name="楕円 641"/>
        <xdr:cNvSpPr/>
      </xdr:nvSpPr>
      <xdr:spPr>
        <a:xfrm>
          <a:off x="15430500" y="126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62075</xdr:rowOff>
    </xdr:from>
    <xdr:ext cx="534377" cy="259045"/>
    <xdr:sp macro="" textlink="">
      <xdr:nvSpPr>
        <xdr:cNvPr id="643" name="テキスト ボックス 642"/>
        <xdr:cNvSpPr txBox="1"/>
      </xdr:nvSpPr>
      <xdr:spPr>
        <a:xfrm>
          <a:off x="15214111" y="124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128257</xdr:rowOff>
    </xdr:from>
    <xdr:to>
      <xdr:col>76</xdr:col>
      <xdr:colOff>165100</xdr:colOff>
      <xdr:row>74</xdr:row>
      <xdr:rowOff>58407</xdr:rowOff>
    </xdr:to>
    <xdr:sp macro="" textlink="">
      <xdr:nvSpPr>
        <xdr:cNvPr id="644" name="楕円 643"/>
        <xdr:cNvSpPr/>
      </xdr:nvSpPr>
      <xdr:spPr>
        <a:xfrm>
          <a:off x="14541500" y="126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74934</xdr:rowOff>
    </xdr:from>
    <xdr:ext cx="534377" cy="259045"/>
    <xdr:sp macro="" textlink="">
      <xdr:nvSpPr>
        <xdr:cNvPr id="645" name="テキスト ボックス 644"/>
        <xdr:cNvSpPr txBox="1"/>
      </xdr:nvSpPr>
      <xdr:spPr>
        <a:xfrm>
          <a:off x="14325111" y="124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139440</xdr:rowOff>
    </xdr:from>
    <xdr:to>
      <xdr:col>72</xdr:col>
      <xdr:colOff>38100</xdr:colOff>
      <xdr:row>74</xdr:row>
      <xdr:rowOff>69590</xdr:rowOff>
    </xdr:to>
    <xdr:sp macro="" textlink="">
      <xdr:nvSpPr>
        <xdr:cNvPr id="646" name="楕円 645"/>
        <xdr:cNvSpPr/>
      </xdr:nvSpPr>
      <xdr:spPr>
        <a:xfrm>
          <a:off x="13652500" y="12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86117</xdr:rowOff>
    </xdr:from>
    <xdr:ext cx="534377" cy="259045"/>
    <xdr:sp macro="" textlink="">
      <xdr:nvSpPr>
        <xdr:cNvPr id="647" name="テキスト ボックス 646"/>
        <xdr:cNvSpPr txBox="1"/>
      </xdr:nvSpPr>
      <xdr:spPr>
        <a:xfrm>
          <a:off x="13436111" y="124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155480</xdr:rowOff>
    </xdr:from>
    <xdr:to>
      <xdr:col>67</xdr:col>
      <xdr:colOff>101600</xdr:colOff>
      <xdr:row>74</xdr:row>
      <xdr:rowOff>85630</xdr:rowOff>
    </xdr:to>
    <xdr:sp macro="" textlink="">
      <xdr:nvSpPr>
        <xdr:cNvPr id="648" name="楕円 647"/>
        <xdr:cNvSpPr/>
      </xdr:nvSpPr>
      <xdr:spPr>
        <a:xfrm>
          <a:off x="12763500" y="126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102157</xdr:rowOff>
    </xdr:from>
    <xdr:ext cx="534377" cy="259045"/>
    <xdr:sp macro="" textlink="">
      <xdr:nvSpPr>
        <xdr:cNvPr id="649" name="テキスト ボックス 648"/>
        <xdr:cNvSpPr txBox="1"/>
      </xdr:nvSpPr>
      <xdr:spPr>
        <a:xfrm>
          <a:off x="12547111" y="124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137320</xdr:rowOff>
    </xdr:from>
    <xdr:to>
      <xdr:col>85</xdr:col>
      <xdr:colOff>127000</xdr:colOff>
      <xdr:row>98</xdr:row>
      <xdr:rowOff>137672</xdr:rowOff>
    </xdr:to>
    <xdr:cxnSp macro="">
      <xdr:nvCxnSpPr>
        <xdr:cNvPr id="676" name="直線コネクタ 675"/>
        <xdr:cNvCxnSpPr/>
      </xdr:nvCxnSpPr>
      <xdr:spPr>
        <a:xfrm>
          <a:off x="15481300" y="16939420"/>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136742</xdr:rowOff>
    </xdr:from>
    <xdr:to>
      <xdr:col>81</xdr:col>
      <xdr:colOff>50800</xdr:colOff>
      <xdr:row>98</xdr:row>
      <xdr:rowOff>137320</xdr:rowOff>
    </xdr:to>
    <xdr:cxnSp macro="">
      <xdr:nvCxnSpPr>
        <xdr:cNvPr id="679" name="直線コネクタ 678"/>
        <xdr:cNvCxnSpPr/>
      </xdr:nvCxnSpPr>
      <xdr:spPr>
        <a:xfrm>
          <a:off x="14592300" y="16938842"/>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136742</xdr:rowOff>
    </xdr:from>
    <xdr:to>
      <xdr:col>76</xdr:col>
      <xdr:colOff>114300</xdr:colOff>
      <xdr:row>98</xdr:row>
      <xdr:rowOff>137427</xdr:rowOff>
    </xdr:to>
    <xdr:cxnSp macro="">
      <xdr:nvCxnSpPr>
        <xdr:cNvPr id="682" name="直線コネクタ 681"/>
        <xdr:cNvCxnSpPr/>
      </xdr:nvCxnSpPr>
      <xdr:spPr>
        <a:xfrm flipV="1">
          <a:off x="13703300" y="169388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126302</xdr:rowOff>
    </xdr:from>
    <xdr:to>
      <xdr:col>71</xdr:col>
      <xdr:colOff>177800</xdr:colOff>
      <xdr:row>98</xdr:row>
      <xdr:rowOff>137427</xdr:rowOff>
    </xdr:to>
    <xdr:cxnSp macro="">
      <xdr:nvCxnSpPr>
        <xdr:cNvPr id="685" name="直線コネクタ 684"/>
        <xdr:cNvCxnSpPr/>
      </xdr:nvCxnSpPr>
      <xdr:spPr>
        <a:xfrm>
          <a:off x="12814300" y="1692840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72118</xdr:rowOff>
    </xdr:from>
    <xdr:to>
      <xdr:col>67</xdr:col>
      <xdr:colOff>101600</xdr:colOff>
      <xdr:row>99</xdr:row>
      <xdr:rowOff>2268</xdr:rowOff>
    </xdr:to>
    <xdr:sp macro="" textlink="">
      <xdr:nvSpPr>
        <xdr:cNvPr id="688" name="フローチャート: 判断 687"/>
        <xdr:cNvSpPr/>
      </xdr:nvSpPr>
      <xdr:spPr>
        <a:xfrm>
          <a:off x="12763500" y="168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18795</xdr:rowOff>
    </xdr:from>
    <xdr:ext cx="469744" cy="259045"/>
    <xdr:sp macro="" textlink="">
      <xdr:nvSpPr>
        <xdr:cNvPr id="689" name="テキスト ボックス 688"/>
        <xdr:cNvSpPr txBox="1"/>
      </xdr:nvSpPr>
      <xdr:spPr>
        <a:xfrm>
          <a:off x="12579428" y="166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86872</xdr:rowOff>
    </xdr:from>
    <xdr:to>
      <xdr:col>85</xdr:col>
      <xdr:colOff>177800</xdr:colOff>
      <xdr:row>99</xdr:row>
      <xdr:rowOff>17022</xdr:rowOff>
    </xdr:to>
    <xdr:sp macro="" textlink="">
      <xdr:nvSpPr>
        <xdr:cNvPr id="695" name="楕円 694"/>
        <xdr:cNvSpPr/>
      </xdr:nvSpPr>
      <xdr:spPr>
        <a:xfrm>
          <a:off x="16268700" y="168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378565" cy="259045"/>
    <xdr:sp macro="" textlink="">
      <xdr:nvSpPr>
        <xdr:cNvPr id="696" name="積立金該当値テキスト"/>
        <xdr:cNvSpPr txBox="1"/>
      </xdr:nvSpPr>
      <xdr:spPr>
        <a:xfrm>
          <a:off x="16370300" y="168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86520</xdr:rowOff>
    </xdr:from>
    <xdr:to>
      <xdr:col>81</xdr:col>
      <xdr:colOff>101600</xdr:colOff>
      <xdr:row>99</xdr:row>
      <xdr:rowOff>16670</xdr:rowOff>
    </xdr:to>
    <xdr:sp macro="" textlink="">
      <xdr:nvSpPr>
        <xdr:cNvPr id="697" name="楕円 696"/>
        <xdr:cNvSpPr/>
      </xdr:nvSpPr>
      <xdr:spPr>
        <a:xfrm>
          <a:off x="15430500" y="168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7797</xdr:rowOff>
    </xdr:from>
    <xdr:ext cx="469744" cy="259045"/>
    <xdr:sp macro="" textlink="">
      <xdr:nvSpPr>
        <xdr:cNvPr id="698" name="テキスト ボックス 697"/>
        <xdr:cNvSpPr txBox="1"/>
      </xdr:nvSpPr>
      <xdr:spPr>
        <a:xfrm>
          <a:off x="15246428" y="169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85942</xdr:rowOff>
    </xdr:from>
    <xdr:to>
      <xdr:col>76</xdr:col>
      <xdr:colOff>165100</xdr:colOff>
      <xdr:row>99</xdr:row>
      <xdr:rowOff>16092</xdr:rowOff>
    </xdr:to>
    <xdr:sp macro="" textlink="">
      <xdr:nvSpPr>
        <xdr:cNvPr id="699" name="楕円 698"/>
        <xdr:cNvSpPr/>
      </xdr:nvSpPr>
      <xdr:spPr>
        <a:xfrm>
          <a:off x="14541500" y="168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7219</xdr:rowOff>
    </xdr:from>
    <xdr:ext cx="469744" cy="259045"/>
    <xdr:sp macro="" textlink="">
      <xdr:nvSpPr>
        <xdr:cNvPr id="700" name="テキスト ボックス 699"/>
        <xdr:cNvSpPr txBox="1"/>
      </xdr:nvSpPr>
      <xdr:spPr>
        <a:xfrm>
          <a:off x="14357428" y="169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86627</xdr:rowOff>
    </xdr:from>
    <xdr:to>
      <xdr:col>72</xdr:col>
      <xdr:colOff>38100</xdr:colOff>
      <xdr:row>99</xdr:row>
      <xdr:rowOff>16777</xdr:rowOff>
    </xdr:to>
    <xdr:sp macro="" textlink="">
      <xdr:nvSpPr>
        <xdr:cNvPr id="701" name="楕円 700"/>
        <xdr:cNvSpPr/>
      </xdr:nvSpPr>
      <xdr:spPr>
        <a:xfrm>
          <a:off x="13652500" y="168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7904</xdr:rowOff>
    </xdr:from>
    <xdr:ext cx="378565" cy="259045"/>
    <xdr:sp macro="" textlink="">
      <xdr:nvSpPr>
        <xdr:cNvPr id="702" name="テキスト ボックス 701"/>
        <xdr:cNvSpPr txBox="1"/>
      </xdr:nvSpPr>
      <xdr:spPr>
        <a:xfrm>
          <a:off x="13514017" y="1698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75502</xdr:rowOff>
    </xdr:from>
    <xdr:to>
      <xdr:col>67</xdr:col>
      <xdr:colOff>101600</xdr:colOff>
      <xdr:row>99</xdr:row>
      <xdr:rowOff>5652</xdr:rowOff>
    </xdr:to>
    <xdr:sp macro="" textlink="">
      <xdr:nvSpPr>
        <xdr:cNvPr id="703" name="楕円 702"/>
        <xdr:cNvSpPr/>
      </xdr:nvSpPr>
      <xdr:spPr>
        <a:xfrm>
          <a:off x="12763500" y="168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168229</xdr:rowOff>
    </xdr:from>
    <xdr:ext cx="469744" cy="259045"/>
    <xdr:sp macro="" textlink="">
      <xdr:nvSpPr>
        <xdr:cNvPr id="704" name="テキスト ボックス 703"/>
        <xdr:cNvSpPr txBox="1"/>
      </xdr:nvSpPr>
      <xdr:spPr>
        <a:xfrm>
          <a:off x="12579428" y="169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111582</xdr:rowOff>
    </xdr:from>
    <xdr:to>
      <xdr:col>116</xdr:col>
      <xdr:colOff>63500</xdr:colOff>
      <xdr:row>38</xdr:row>
      <xdr:rowOff>130937</xdr:rowOff>
    </xdr:to>
    <xdr:cxnSp macro="">
      <xdr:nvCxnSpPr>
        <xdr:cNvPr id="733" name="直線コネクタ 732"/>
        <xdr:cNvCxnSpPr/>
      </xdr:nvCxnSpPr>
      <xdr:spPr>
        <a:xfrm flipV="1">
          <a:off x="21323300" y="6626682"/>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57480</xdr:rowOff>
    </xdr:from>
    <xdr:to>
      <xdr:col>111</xdr:col>
      <xdr:colOff>177800</xdr:colOff>
      <xdr:row>38</xdr:row>
      <xdr:rowOff>130937</xdr:rowOff>
    </xdr:to>
    <xdr:cxnSp macro="">
      <xdr:nvCxnSpPr>
        <xdr:cNvPr id="736" name="直線コネクタ 735"/>
        <xdr:cNvCxnSpPr/>
      </xdr:nvCxnSpPr>
      <xdr:spPr>
        <a:xfrm>
          <a:off x="20434300" y="6572580"/>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27457</xdr:rowOff>
    </xdr:from>
    <xdr:to>
      <xdr:col>107</xdr:col>
      <xdr:colOff>50800</xdr:colOff>
      <xdr:row>38</xdr:row>
      <xdr:rowOff>57480</xdr:rowOff>
    </xdr:to>
    <xdr:cxnSp macro="">
      <xdr:nvCxnSpPr>
        <xdr:cNvPr id="739" name="直線コネクタ 738"/>
        <xdr:cNvCxnSpPr/>
      </xdr:nvCxnSpPr>
      <xdr:spPr>
        <a:xfrm>
          <a:off x="19545300" y="6371107"/>
          <a:ext cx="889000" cy="2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58471</xdr:rowOff>
    </xdr:from>
    <xdr:to>
      <xdr:col>102</xdr:col>
      <xdr:colOff>114300</xdr:colOff>
      <xdr:row>37</xdr:row>
      <xdr:rowOff>27457</xdr:rowOff>
    </xdr:to>
    <xdr:cxnSp macro="">
      <xdr:nvCxnSpPr>
        <xdr:cNvPr id="742" name="直線コネクタ 741"/>
        <xdr:cNvCxnSpPr/>
      </xdr:nvCxnSpPr>
      <xdr:spPr>
        <a:xfrm>
          <a:off x="18656300" y="6059221"/>
          <a:ext cx="889000" cy="3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28236</xdr:rowOff>
    </xdr:from>
    <xdr:ext cx="378565" cy="259045"/>
    <xdr:sp macro="" textlink="">
      <xdr:nvSpPr>
        <xdr:cNvPr id="744" name="テキスト ボックス 743"/>
        <xdr:cNvSpPr txBox="1"/>
      </xdr:nvSpPr>
      <xdr:spPr>
        <a:xfrm>
          <a:off x="19356017" y="671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19253</xdr:rowOff>
    </xdr:from>
    <xdr:to>
      <xdr:col>98</xdr:col>
      <xdr:colOff>38100</xdr:colOff>
      <xdr:row>38</xdr:row>
      <xdr:rowOff>120853</xdr:rowOff>
    </xdr:to>
    <xdr:sp macro="" textlink="">
      <xdr:nvSpPr>
        <xdr:cNvPr id="745" name="フローチャート: 判断 744"/>
        <xdr:cNvSpPr/>
      </xdr:nvSpPr>
      <xdr:spPr>
        <a:xfrm>
          <a:off x="18605500" y="65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111980</xdr:rowOff>
    </xdr:from>
    <xdr:ext cx="469744" cy="259045"/>
    <xdr:sp macro="" textlink="">
      <xdr:nvSpPr>
        <xdr:cNvPr id="746" name="テキスト ボックス 745"/>
        <xdr:cNvSpPr txBox="1"/>
      </xdr:nvSpPr>
      <xdr:spPr>
        <a:xfrm>
          <a:off x="18421428" y="66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60782</xdr:rowOff>
    </xdr:from>
    <xdr:to>
      <xdr:col>116</xdr:col>
      <xdr:colOff>114300</xdr:colOff>
      <xdr:row>38</xdr:row>
      <xdr:rowOff>162382</xdr:rowOff>
    </xdr:to>
    <xdr:sp macro="" textlink="">
      <xdr:nvSpPr>
        <xdr:cNvPr id="752" name="楕円 751"/>
        <xdr:cNvSpPr/>
      </xdr:nvSpPr>
      <xdr:spPr>
        <a:xfrm>
          <a:off x="221107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20159</xdr:rowOff>
    </xdr:from>
    <xdr:ext cx="469744" cy="259045"/>
    <xdr:sp macro="" textlink="">
      <xdr:nvSpPr>
        <xdr:cNvPr id="753" name="投資及び出資金該当値テキスト"/>
        <xdr:cNvSpPr txBox="1"/>
      </xdr:nvSpPr>
      <xdr:spPr>
        <a:xfrm>
          <a:off x="22212300" y="636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80137</xdr:rowOff>
    </xdr:from>
    <xdr:to>
      <xdr:col>112</xdr:col>
      <xdr:colOff>38100</xdr:colOff>
      <xdr:row>39</xdr:row>
      <xdr:rowOff>10287</xdr:rowOff>
    </xdr:to>
    <xdr:sp macro="" textlink="">
      <xdr:nvSpPr>
        <xdr:cNvPr id="754" name="楕円 753"/>
        <xdr:cNvSpPr/>
      </xdr:nvSpPr>
      <xdr:spPr>
        <a:xfrm>
          <a:off x="21272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26814</xdr:rowOff>
    </xdr:from>
    <xdr:ext cx="469744" cy="259045"/>
    <xdr:sp macro="" textlink="">
      <xdr:nvSpPr>
        <xdr:cNvPr id="755" name="テキスト ボックス 754"/>
        <xdr:cNvSpPr txBox="1"/>
      </xdr:nvSpPr>
      <xdr:spPr>
        <a:xfrm>
          <a:off x="21088428" y="637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6680</xdr:rowOff>
    </xdr:from>
    <xdr:to>
      <xdr:col>107</xdr:col>
      <xdr:colOff>101600</xdr:colOff>
      <xdr:row>38</xdr:row>
      <xdr:rowOff>108280</xdr:rowOff>
    </xdr:to>
    <xdr:sp macro="" textlink="">
      <xdr:nvSpPr>
        <xdr:cNvPr id="756" name="楕円 755"/>
        <xdr:cNvSpPr/>
      </xdr:nvSpPr>
      <xdr:spPr>
        <a:xfrm>
          <a:off x="20383500" y="65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124807</xdr:rowOff>
    </xdr:from>
    <xdr:ext cx="469744" cy="259045"/>
    <xdr:sp macro="" textlink="">
      <xdr:nvSpPr>
        <xdr:cNvPr id="757" name="テキスト ボックス 756"/>
        <xdr:cNvSpPr txBox="1"/>
      </xdr:nvSpPr>
      <xdr:spPr>
        <a:xfrm>
          <a:off x="20199428" y="62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148107</xdr:rowOff>
    </xdr:from>
    <xdr:to>
      <xdr:col>102</xdr:col>
      <xdr:colOff>165100</xdr:colOff>
      <xdr:row>37</xdr:row>
      <xdr:rowOff>78257</xdr:rowOff>
    </xdr:to>
    <xdr:sp macro="" textlink="">
      <xdr:nvSpPr>
        <xdr:cNvPr id="758" name="楕円 757"/>
        <xdr:cNvSpPr/>
      </xdr:nvSpPr>
      <xdr:spPr>
        <a:xfrm>
          <a:off x="19494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94784</xdr:rowOff>
    </xdr:from>
    <xdr:ext cx="469744" cy="259045"/>
    <xdr:sp macro="" textlink="">
      <xdr:nvSpPr>
        <xdr:cNvPr id="759" name="テキスト ボックス 758"/>
        <xdr:cNvSpPr txBox="1"/>
      </xdr:nvSpPr>
      <xdr:spPr>
        <a:xfrm>
          <a:off x="19310428" y="60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7671</xdr:rowOff>
    </xdr:from>
    <xdr:to>
      <xdr:col>98</xdr:col>
      <xdr:colOff>38100</xdr:colOff>
      <xdr:row>35</xdr:row>
      <xdr:rowOff>109271</xdr:rowOff>
    </xdr:to>
    <xdr:sp macro="" textlink="">
      <xdr:nvSpPr>
        <xdr:cNvPr id="760" name="楕円 759"/>
        <xdr:cNvSpPr/>
      </xdr:nvSpPr>
      <xdr:spPr>
        <a:xfrm>
          <a:off x="18605500" y="60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125798</xdr:rowOff>
    </xdr:from>
    <xdr:ext cx="469744" cy="259045"/>
    <xdr:sp macro="" textlink="">
      <xdr:nvSpPr>
        <xdr:cNvPr id="761" name="テキスト ボックス 760"/>
        <xdr:cNvSpPr txBox="1"/>
      </xdr:nvSpPr>
      <xdr:spPr>
        <a:xfrm>
          <a:off x="18421428" y="57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77684</xdr:rowOff>
    </xdr:from>
    <xdr:to>
      <xdr:col>116</xdr:col>
      <xdr:colOff>63500</xdr:colOff>
      <xdr:row>59</xdr:row>
      <xdr:rowOff>81015</xdr:rowOff>
    </xdr:to>
    <xdr:cxnSp macro="">
      <xdr:nvCxnSpPr>
        <xdr:cNvPr id="792" name="直線コネクタ 791"/>
        <xdr:cNvCxnSpPr/>
      </xdr:nvCxnSpPr>
      <xdr:spPr>
        <a:xfrm flipV="1">
          <a:off x="21323300" y="10193234"/>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79448</xdr:rowOff>
    </xdr:from>
    <xdr:to>
      <xdr:col>111</xdr:col>
      <xdr:colOff>177800</xdr:colOff>
      <xdr:row>59</xdr:row>
      <xdr:rowOff>81015</xdr:rowOff>
    </xdr:to>
    <xdr:cxnSp macro="">
      <xdr:nvCxnSpPr>
        <xdr:cNvPr id="795" name="直線コネクタ 794"/>
        <xdr:cNvCxnSpPr/>
      </xdr:nvCxnSpPr>
      <xdr:spPr>
        <a:xfrm>
          <a:off x="20434300" y="1019499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78533</xdr:rowOff>
    </xdr:from>
    <xdr:to>
      <xdr:col>107</xdr:col>
      <xdr:colOff>50800</xdr:colOff>
      <xdr:row>59</xdr:row>
      <xdr:rowOff>79448</xdr:rowOff>
    </xdr:to>
    <xdr:cxnSp macro="">
      <xdr:nvCxnSpPr>
        <xdr:cNvPr id="798" name="直線コネクタ 797"/>
        <xdr:cNvCxnSpPr/>
      </xdr:nvCxnSpPr>
      <xdr:spPr>
        <a:xfrm>
          <a:off x="19545300" y="101940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74974</xdr:rowOff>
    </xdr:from>
    <xdr:to>
      <xdr:col>102</xdr:col>
      <xdr:colOff>114300</xdr:colOff>
      <xdr:row>59</xdr:row>
      <xdr:rowOff>78533</xdr:rowOff>
    </xdr:to>
    <xdr:cxnSp macro="">
      <xdr:nvCxnSpPr>
        <xdr:cNvPr id="801" name="直線コネクタ 800"/>
        <xdr:cNvCxnSpPr/>
      </xdr:nvCxnSpPr>
      <xdr:spPr>
        <a:xfrm>
          <a:off x="18656300" y="10190524"/>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103432</xdr:rowOff>
    </xdr:from>
    <xdr:to>
      <xdr:col>98</xdr:col>
      <xdr:colOff>38100</xdr:colOff>
      <xdr:row>59</xdr:row>
      <xdr:rowOff>33582</xdr:rowOff>
    </xdr:to>
    <xdr:sp macro="" textlink="">
      <xdr:nvSpPr>
        <xdr:cNvPr id="804" name="フローチャート: 判断 803"/>
        <xdr:cNvSpPr/>
      </xdr:nvSpPr>
      <xdr:spPr>
        <a:xfrm>
          <a:off x="18605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50109</xdr:rowOff>
    </xdr:from>
    <xdr:ext cx="469744" cy="259045"/>
    <xdr:sp macro="" textlink="">
      <xdr:nvSpPr>
        <xdr:cNvPr id="805" name="テキスト ボックス 804"/>
        <xdr:cNvSpPr txBox="1"/>
      </xdr:nvSpPr>
      <xdr:spPr>
        <a:xfrm>
          <a:off x="18421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26884</xdr:rowOff>
    </xdr:from>
    <xdr:to>
      <xdr:col>116</xdr:col>
      <xdr:colOff>114300</xdr:colOff>
      <xdr:row>59</xdr:row>
      <xdr:rowOff>128484</xdr:rowOff>
    </xdr:to>
    <xdr:sp macro="" textlink="">
      <xdr:nvSpPr>
        <xdr:cNvPr id="811" name="楕円 810"/>
        <xdr:cNvSpPr/>
      </xdr:nvSpPr>
      <xdr:spPr>
        <a:xfrm>
          <a:off x="22110700" y="101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113261</xdr:rowOff>
    </xdr:from>
    <xdr:ext cx="378565" cy="259045"/>
    <xdr:sp macro="" textlink="">
      <xdr:nvSpPr>
        <xdr:cNvPr id="812" name="貸付金該当値テキスト"/>
        <xdr:cNvSpPr txBox="1"/>
      </xdr:nvSpPr>
      <xdr:spPr>
        <a:xfrm>
          <a:off x="22212300" y="1005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30215</xdr:rowOff>
    </xdr:from>
    <xdr:to>
      <xdr:col>112</xdr:col>
      <xdr:colOff>38100</xdr:colOff>
      <xdr:row>59</xdr:row>
      <xdr:rowOff>131815</xdr:rowOff>
    </xdr:to>
    <xdr:sp macro="" textlink="">
      <xdr:nvSpPr>
        <xdr:cNvPr id="813" name="楕円 812"/>
        <xdr:cNvSpPr/>
      </xdr:nvSpPr>
      <xdr:spPr>
        <a:xfrm>
          <a:off x="21272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122942</xdr:rowOff>
    </xdr:from>
    <xdr:ext cx="378565" cy="259045"/>
    <xdr:sp macro="" textlink="">
      <xdr:nvSpPr>
        <xdr:cNvPr id="814" name="テキスト ボックス 813"/>
        <xdr:cNvSpPr txBox="1"/>
      </xdr:nvSpPr>
      <xdr:spPr>
        <a:xfrm>
          <a:off x="21134017" y="1023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28648</xdr:rowOff>
    </xdr:from>
    <xdr:to>
      <xdr:col>107</xdr:col>
      <xdr:colOff>101600</xdr:colOff>
      <xdr:row>59</xdr:row>
      <xdr:rowOff>130248</xdr:rowOff>
    </xdr:to>
    <xdr:sp macro="" textlink="">
      <xdr:nvSpPr>
        <xdr:cNvPr id="815" name="楕円 814"/>
        <xdr:cNvSpPr/>
      </xdr:nvSpPr>
      <xdr:spPr>
        <a:xfrm>
          <a:off x="20383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121375</xdr:rowOff>
    </xdr:from>
    <xdr:ext cx="378565" cy="259045"/>
    <xdr:sp macro="" textlink="">
      <xdr:nvSpPr>
        <xdr:cNvPr id="816" name="テキスト ボックス 815"/>
        <xdr:cNvSpPr txBox="1"/>
      </xdr:nvSpPr>
      <xdr:spPr>
        <a:xfrm>
          <a:off x="20245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27733</xdr:rowOff>
    </xdr:from>
    <xdr:to>
      <xdr:col>102</xdr:col>
      <xdr:colOff>165100</xdr:colOff>
      <xdr:row>59</xdr:row>
      <xdr:rowOff>129333</xdr:rowOff>
    </xdr:to>
    <xdr:sp macro="" textlink="">
      <xdr:nvSpPr>
        <xdr:cNvPr id="817" name="楕円 816"/>
        <xdr:cNvSpPr/>
      </xdr:nvSpPr>
      <xdr:spPr>
        <a:xfrm>
          <a:off x="19494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120460</xdr:rowOff>
    </xdr:from>
    <xdr:ext cx="378565" cy="259045"/>
    <xdr:sp macro="" textlink="">
      <xdr:nvSpPr>
        <xdr:cNvPr id="818" name="テキスト ボックス 817"/>
        <xdr:cNvSpPr txBox="1"/>
      </xdr:nvSpPr>
      <xdr:spPr>
        <a:xfrm>
          <a:off x="19356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24174</xdr:rowOff>
    </xdr:from>
    <xdr:to>
      <xdr:col>98</xdr:col>
      <xdr:colOff>38100</xdr:colOff>
      <xdr:row>59</xdr:row>
      <xdr:rowOff>125774</xdr:rowOff>
    </xdr:to>
    <xdr:sp macro="" textlink="">
      <xdr:nvSpPr>
        <xdr:cNvPr id="819" name="楕円 818"/>
        <xdr:cNvSpPr/>
      </xdr:nvSpPr>
      <xdr:spPr>
        <a:xfrm>
          <a:off x="18605500" y="101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116901</xdr:rowOff>
    </xdr:from>
    <xdr:ext cx="378565" cy="259045"/>
    <xdr:sp macro="" textlink="">
      <xdr:nvSpPr>
        <xdr:cNvPr id="820" name="テキスト ボックス 819"/>
        <xdr:cNvSpPr txBox="1"/>
      </xdr:nvSpPr>
      <xdr:spPr>
        <a:xfrm>
          <a:off x="18467017" y="10232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110472</xdr:rowOff>
    </xdr:from>
    <xdr:to>
      <xdr:col>116</xdr:col>
      <xdr:colOff>63500</xdr:colOff>
      <xdr:row>72</xdr:row>
      <xdr:rowOff>159523</xdr:rowOff>
    </xdr:to>
    <xdr:cxnSp macro="">
      <xdr:nvCxnSpPr>
        <xdr:cNvPr id="852" name="直線コネクタ 851"/>
        <xdr:cNvCxnSpPr/>
      </xdr:nvCxnSpPr>
      <xdr:spPr>
        <a:xfrm>
          <a:off x="21323300" y="12454872"/>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110472</xdr:rowOff>
    </xdr:from>
    <xdr:to>
      <xdr:col>111</xdr:col>
      <xdr:colOff>177800</xdr:colOff>
      <xdr:row>72</xdr:row>
      <xdr:rowOff>168895</xdr:rowOff>
    </xdr:to>
    <xdr:cxnSp macro="">
      <xdr:nvCxnSpPr>
        <xdr:cNvPr id="855" name="直線コネクタ 854"/>
        <xdr:cNvCxnSpPr/>
      </xdr:nvCxnSpPr>
      <xdr:spPr>
        <a:xfrm flipV="1">
          <a:off x="20434300" y="12454872"/>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168895</xdr:rowOff>
    </xdr:from>
    <xdr:to>
      <xdr:col>107</xdr:col>
      <xdr:colOff>50800</xdr:colOff>
      <xdr:row>73</xdr:row>
      <xdr:rowOff>29417</xdr:rowOff>
    </xdr:to>
    <xdr:cxnSp macro="">
      <xdr:nvCxnSpPr>
        <xdr:cNvPr id="858" name="直線コネクタ 857"/>
        <xdr:cNvCxnSpPr/>
      </xdr:nvCxnSpPr>
      <xdr:spPr>
        <a:xfrm flipV="1">
          <a:off x="19545300" y="12513295"/>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29417</xdr:rowOff>
    </xdr:from>
    <xdr:to>
      <xdr:col>102</xdr:col>
      <xdr:colOff>114300</xdr:colOff>
      <xdr:row>73</xdr:row>
      <xdr:rowOff>125919</xdr:rowOff>
    </xdr:to>
    <xdr:cxnSp macro="">
      <xdr:nvCxnSpPr>
        <xdr:cNvPr id="861" name="直線コネクタ 860"/>
        <xdr:cNvCxnSpPr/>
      </xdr:nvCxnSpPr>
      <xdr:spPr>
        <a:xfrm flipV="1">
          <a:off x="18656300" y="12545267"/>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101636</xdr:rowOff>
    </xdr:from>
    <xdr:to>
      <xdr:col>98</xdr:col>
      <xdr:colOff>38100</xdr:colOff>
      <xdr:row>75</xdr:row>
      <xdr:rowOff>31786</xdr:rowOff>
    </xdr:to>
    <xdr:sp macro="" textlink="">
      <xdr:nvSpPr>
        <xdr:cNvPr id="864" name="フローチャート: 判断 863"/>
        <xdr:cNvSpPr/>
      </xdr:nvSpPr>
      <xdr:spPr>
        <a:xfrm>
          <a:off x="18605500" y="127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22913</xdr:rowOff>
    </xdr:from>
    <xdr:ext cx="534377" cy="259045"/>
    <xdr:sp macro="" textlink="">
      <xdr:nvSpPr>
        <xdr:cNvPr id="865" name="テキスト ボックス 864"/>
        <xdr:cNvSpPr txBox="1"/>
      </xdr:nvSpPr>
      <xdr:spPr>
        <a:xfrm>
          <a:off x="18389111" y="128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108723</xdr:rowOff>
    </xdr:from>
    <xdr:to>
      <xdr:col>116</xdr:col>
      <xdr:colOff>114300</xdr:colOff>
      <xdr:row>73</xdr:row>
      <xdr:rowOff>38873</xdr:rowOff>
    </xdr:to>
    <xdr:sp macro="" textlink="">
      <xdr:nvSpPr>
        <xdr:cNvPr id="871" name="楕円 870"/>
        <xdr:cNvSpPr/>
      </xdr:nvSpPr>
      <xdr:spPr>
        <a:xfrm>
          <a:off x="22110700" y="12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131600</xdr:rowOff>
    </xdr:from>
    <xdr:ext cx="534377" cy="259045"/>
    <xdr:sp macro="" textlink="">
      <xdr:nvSpPr>
        <xdr:cNvPr id="872" name="繰出金該当値テキスト"/>
        <xdr:cNvSpPr txBox="1"/>
      </xdr:nvSpPr>
      <xdr:spPr>
        <a:xfrm>
          <a:off x="22212300" y="123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59672</xdr:rowOff>
    </xdr:from>
    <xdr:to>
      <xdr:col>112</xdr:col>
      <xdr:colOff>38100</xdr:colOff>
      <xdr:row>72</xdr:row>
      <xdr:rowOff>161272</xdr:rowOff>
    </xdr:to>
    <xdr:sp macro="" textlink="">
      <xdr:nvSpPr>
        <xdr:cNvPr id="873" name="楕円 872"/>
        <xdr:cNvSpPr/>
      </xdr:nvSpPr>
      <xdr:spPr>
        <a:xfrm>
          <a:off x="21272500" y="124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6349</xdr:rowOff>
    </xdr:from>
    <xdr:ext cx="534377" cy="259045"/>
    <xdr:sp macro="" textlink="">
      <xdr:nvSpPr>
        <xdr:cNvPr id="874" name="テキスト ボックス 873"/>
        <xdr:cNvSpPr txBox="1"/>
      </xdr:nvSpPr>
      <xdr:spPr>
        <a:xfrm>
          <a:off x="21056111" y="121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118095</xdr:rowOff>
    </xdr:from>
    <xdr:to>
      <xdr:col>107</xdr:col>
      <xdr:colOff>101600</xdr:colOff>
      <xdr:row>73</xdr:row>
      <xdr:rowOff>48245</xdr:rowOff>
    </xdr:to>
    <xdr:sp macro="" textlink="">
      <xdr:nvSpPr>
        <xdr:cNvPr id="875" name="楕円 874"/>
        <xdr:cNvSpPr/>
      </xdr:nvSpPr>
      <xdr:spPr>
        <a:xfrm>
          <a:off x="20383500" y="12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64772</xdr:rowOff>
    </xdr:from>
    <xdr:ext cx="534377" cy="259045"/>
    <xdr:sp macro="" textlink="">
      <xdr:nvSpPr>
        <xdr:cNvPr id="876" name="テキスト ボックス 875"/>
        <xdr:cNvSpPr txBox="1"/>
      </xdr:nvSpPr>
      <xdr:spPr>
        <a:xfrm>
          <a:off x="20167111" y="122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150067</xdr:rowOff>
    </xdr:from>
    <xdr:to>
      <xdr:col>102</xdr:col>
      <xdr:colOff>165100</xdr:colOff>
      <xdr:row>73</xdr:row>
      <xdr:rowOff>80217</xdr:rowOff>
    </xdr:to>
    <xdr:sp macro="" textlink="">
      <xdr:nvSpPr>
        <xdr:cNvPr id="877" name="楕円 876"/>
        <xdr:cNvSpPr/>
      </xdr:nvSpPr>
      <xdr:spPr>
        <a:xfrm>
          <a:off x="19494500" y="1249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96744</xdr:rowOff>
    </xdr:from>
    <xdr:ext cx="534377" cy="259045"/>
    <xdr:sp macro="" textlink="">
      <xdr:nvSpPr>
        <xdr:cNvPr id="878" name="テキスト ボックス 877"/>
        <xdr:cNvSpPr txBox="1"/>
      </xdr:nvSpPr>
      <xdr:spPr>
        <a:xfrm>
          <a:off x="19278111" y="122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75119</xdr:rowOff>
    </xdr:from>
    <xdr:to>
      <xdr:col>98</xdr:col>
      <xdr:colOff>38100</xdr:colOff>
      <xdr:row>74</xdr:row>
      <xdr:rowOff>5269</xdr:rowOff>
    </xdr:to>
    <xdr:sp macro="" textlink="">
      <xdr:nvSpPr>
        <xdr:cNvPr id="879" name="楕円 878"/>
        <xdr:cNvSpPr/>
      </xdr:nvSpPr>
      <xdr:spPr>
        <a:xfrm>
          <a:off x="18605500" y="125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21796</xdr:rowOff>
    </xdr:from>
    <xdr:ext cx="534377" cy="259045"/>
    <xdr:sp macro="" textlink="">
      <xdr:nvSpPr>
        <xdr:cNvPr id="880" name="テキスト ボックス 879"/>
        <xdr:cNvSpPr txBox="1"/>
      </xdr:nvSpPr>
      <xdr:spPr>
        <a:xfrm>
          <a:off x="18389111" y="123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62,557</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年度においては、類似団体内平均値との乖離がさらに大きく</a:t>
          </a:r>
          <a:r>
            <a:rPr kumimoji="1" lang="ja-JP" altLang="ja-JP" sz="1100">
              <a:solidFill>
                <a:sysClr val="windowText" lastClr="000000"/>
              </a:solidFill>
              <a:effectLst/>
              <a:latin typeface="+mn-lt"/>
              <a:ea typeface="+mn-ea"/>
              <a:cs typeface="+mn-cs"/>
            </a:rPr>
            <a:t>なっている。これは</a:t>
          </a:r>
          <a:r>
            <a:rPr kumimoji="1" lang="ja-JP" altLang="en-US" sz="1100">
              <a:solidFill>
                <a:sysClr val="windowText" lastClr="000000"/>
              </a:solidFill>
              <a:effectLst/>
              <a:latin typeface="+mn-lt"/>
              <a:ea typeface="+mn-ea"/>
              <a:cs typeface="+mn-cs"/>
            </a:rPr>
            <a:t>主にふるさと応援寄附金が好調であったことに伴う事務経費の増大が要因である。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○扶</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助</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167,658</a:t>
          </a:r>
          <a:r>
            <a:rPr kumimoji="1" lang="ja-JP" altLang="ja-JP" sz="1100">
              <a:solidFill>
                <a:sysClr val="windowText" lastClr="000000"/>
              </a:solidFill>
              <a:effectLst/>
              <a:latin typeface="+mn-lt"/>
              <a:ea typeface="+mn-ea"/>
              <a:cs typeface="+mn-cs"/>
            </a:rPr>
            <a:t>円となっており、類似団体</a:t>
          </a:r>
          <a:r>
            <a:rPr kumimoji="1" lang="ja-JP" altLang="en-US" sz="1100">
              <a:solidFill>
                <a:sysClr val="windowText" lastClr="000000"/>
              </a:solidFill>
              <a:effectLst/>
              <a:latin typeface="+mn-lt"/>
              <a:ea typeface="+mn-ea"/>
              <a:cs typeface="+mn-cs"/>
            </a:rPr>
            <a:t>内順位は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位</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なっている。</a:t>
          </a:r>
          <a:r>
            <a:rPr lang="ja-JP" altLang="ja-JP" sz="1100" b="0" i="0" baseline="0">
              <a:solidFill>
                <a:sysClr val="windowText" lastClr="000000"/>
              </a:solidFill>
              <a:effectLst/>
              <a:latin typeface="+mn-lt"/>
              <a:ea typeface="+mn-ea"/>
              <a:cs typeface="+mn-cs"/>
            </a:rPr>
            <a:t>生活保護率が高いなど低所得者が多いことが大きな要因である。資格審査等の適正化を図るとともに、就労支援等自立に向けた取り組みを実施することで</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増大する扶助費の</a:t>
          </a:r>
          <a:r>
            <a:rPr lang="ja-JP" altLang="en-US" sz="1100" b="0" i="0" baseline="0">
              <a:solidFill>
                <a:sysClr val="windowText" lastClr="000000"/>
              </a:solidFill>
              <a:effectLst/>
              <a:latin typeface="+mn-lt"/>
              <a:ea typeface="+mn-ea"/>
              <a:cs typeface="+mn-cs"/>
            </a:rPr>
            <a:t>適正化</a:t>
          </a:r>
          <a:r>
            <a:rPr lang="ja-JP" altLang="ja-JP" sz="1100" b="0" i="0" baseline="0">
              <a:solidFill>
                <a:sysClr val="windowText" lastClr="000000"/>
              </a:solidFill>
              <a:effectLst/>
              <a:latin typeface="+mn-lt"/>
              <a:ea typeface="+mn-ea"/>
              <a:cs typeface="+mn-cs"/>
            </a:rPr>
            <a:t>を図る。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○普通建設事業費</a:t>
          </a:r>
          <a:r>
            <a:rPr lang="ja-JP" altLang="en-US"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41,256</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近年は</a:t>
          </a:r>
          <a:r>
            <a:rPr kumimoji="1" lang="ja-JP" altLang="ja-JP" sz="1100">
              <a:solidFill>
                <a:sysClr val="windowText" lastClr="000000"/>
              </a:solidFill>
              <a:effectLst/>
              <a:latin typeface="+mn-lt"/>
              <a:ea typeface="+mn-ea"/>
              <a:cs typeface="+mn-cs"/>
            </a:rPr>
            <a:t>類似団体と比較して高い状況</a:t>
          </a:r>
          <a:r>
            <a:rPr kumimoji="1" lang="ja-JP" altLang="en-US" sz="1100">
              <a:solidFill>
                <a:sysClr val="windowText" lastClr="000000"/>
              </a:solidFill>
              <a:effectLst/>
              <a:latin typeface="+mn-lt"/>
              <a:ea typeface="+mn-ea"/>
              <a:cs typeface="+mn-cs"/>
            </a:rPr>
            <a:t>が続いていたが、平成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年度では同水準となっている。これは、小中学校統合事業や新庁舎建設事業</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年度に完了</a:t>
          </a:r>
          <a:r>
            <a:rPr kumimoji="1" lang="ja-JP" altLang="ja-JP" sz="1100">
              <a:solidFill>
                <a:sysClr val="windowText" lastClr="000000"/>
              </a:solidFill>
              <a:effectLst/>
              <a:latin typeface="+mn-lt"/>
              <a:ea typeface="+mn-ea"/>
              <a:cs typeface="+mn-cs"/>
            </a:rPr>
            <a:t>したことによるものであ</a:t>
          </a:r>
          <a:r>
            <a:rPr kumimoji="1" lang="ja-JP" altLang="en-US" sz="1100">
              <a:solidFill>
                <a:sysClr val="windowText" lastClr="000000"/>
              </a:solidFill>
              <a:effectLst/>
              <a:latin typeface="+mn-lt"/>
              <a:ea typeface="+mn-ea"/>
              <a:cs typeface="+mn-cs"/>
            </a:rPr>
            <a:t>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災害復旧</a:t>
          </a:r>
          <a:r>
            <a:rPr lang="ja-JP" altLang="ja-JP" sz="1100" b="0" i="0" baseline="0">
              <a:solidFill>
                <a:sysClr val="windowText" lastClr="000000"/>
              </a:solidFill>
              <a:effectLst/>
              <a:latin typeface="+mn-lt"/>
              <a:ea typeface="+mn-ea"/>
              <a:cs typeface="+mn-cs"/>
            </a:rPr>
            <a:t>事業費</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5,861</a:t>
          </a:r>
          <a:r>
            <a:rPr kumimoji="1" lang="ja-JP" altLang="ja-JP" sz="1100">
              <a:solidFill>
                <a:sysClr val="windowText" lastClr="000000"/>
              </a:solidFill>
              <a:effectLst/>
              <a:latin typeface="+mn-lt"/>
              <a:ea typeface="+mn-ea"/>
              <a:cs typeface="+mn-cs"/>
            </a:rPr>
            <a:t>円となっており、類似団体</a:t>
          </a:r>
          <a:r>
            <a:rPr kumimoji="1" lang="ja-JP" altLang="en-US" sz="1100">
              <a:solidFill>
                <a:sysClr val="windowText" lastClr="000000"/>
              </a:solidFill>
              <a:effectLst/>
              <a:latin typeface="+mn-lt"/>
              <a:ea typeface="+mn-ea"/>
              <a:cs typeface="+mn-cs"/>
            </a:rPr>
            <a:t>平均値</a:t>
          </a:r>
          <a:r>
            <a:rPr kumimoji="1" lang="ja-JP" altLang="ja-JP" sz="1100">
              <a:solidFill>
                <a:sysClr val="windowText" lastClr="000000"/>
              </a:solidFill>
              <a:effectLst/>
              <a:latin typeface="+mn-lt"/>
              <a:ea typeface="+mn-ea"/>
              <a:cs typeface="+mn-cs"/>
            </a:rPr>
            <a:t>と比較して</a:t>
          </a:r>
          <a:r>
            <a:rPr kumimoji="1" lang="ja-JP" altLang="en-US" sz="1100">
              <a:solidFill>
                <a:sysClr val="windowText" lastClr="000000"/>
              </a:solidFill>
              <a:effectLst/>
              <a:latin typeface="+mn-lt"/>
              <a:ea typeface="+mn-ea"/>
              <a:cs typeface="+mn-cs"/>
            </a:rPr>
            <a:t>高い</a:t>
          </a:r>
          <a:r>
            <a:rPr kumimoji="1" lang="ja-JP" altLang="ja-JP" sz="1100">
              <a:solidFill>
                <a:sysClr val="windowText" lastClr="000000"/>
              </a:solidFill>
              <a:effectLst/>
              <a:latin typeface="+mn-lt"/>
              <a:ea typeface="+mn-ea"/>
              <a:cs typeface="+mn-cs"/>
            </a:rPr>
            <a:t>状況となっている。これは、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月豪雨による甚大な被害に対応するため、多額の災害復旧事業費を執行したためである。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129,002
127,655
213.96
64,345,421
62,671,485
1,388,577
32,939,734
76,395,110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45974</xdr:rowOff>
    </xdr:from>
    <xdr:to>
      <xdr:col>24</xdr:col>
      <xdr:colOff>63500</xdr:colOff>
      <xdr:row>36</xdr:row>
      <xdr:rowOff>91694</xdr:rowOff>
    </xdr:to>
    <xdr:cxnSp macro="">
      <xdr:nvCxnSpPr>
        <xdr:cNvPr id="61" name="直線コネクタ 60"/>
        <xdr:cNvCxnSpPr/>
      </xdr:nvCxnSpPr>
      <xdr:spPr>
        <a:xfrm>
          <a:off x="3797300" y="62181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45974</xdr:rowOff>
    </xdr:from>
    <xdr:to>
      <xdr:col>19</xdr:col>
      <xdr:colOff>177800</xdr:colOff>
      <xdr:row>36</xdr:row>
      <xdr:rowOff>55880</xdr:rowOff>
    </xdr:to>
    <xdr:cxnSp macro="">
      <xdr:nvCxnSpPr>
        <xdr:cNvPr id="64" name="直線コネクタ 63"/>
        <xdr:cNvCxnSpPr/>
      </xdr:nvCxnSpPr>
      <xdr:spPr>
        <a:xfrm flipV="1">
          <a:off x="2908300" y="62181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36068</xdr:rowOff>
    </xdr:from>
    <xdr:to>
      <xdr:col>15</xdr:col>
      <xdr:colOff>50800</xdr:colOff>
      <xdr:row>36</xdr:row>
      <xdr:rowOff>55880</xdr:rowOff>
    </xdr:to>
    <xdr:cxnSp macro="">
      <xdr:nvCxnSpPr>
        <xdr:cNvPr id="67" name="直線コネクタ 66"/>
        <xdr:cNvCxnSpPr/>
      </xdr:nvCxnSpPr>
      <xdr:spPr>
        <a:xfrm>
          <a:off x="2019300" y="6036818"/>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36068</xdr:rowOff>
    </xdr:from>
    <xdr:to>
      <xdr:col>10</xdr:col>
      <xdr:colOff>114300</xdr:colOff>
      <xdr:row>35</xdr:row>
      <xdr:rowOff>121412</xdr:rowOff>
    </xdr:to>
    <xdr:cxnSp macro="">
      <xdr:nvCxnSpPr>
        <xdr:cNvPr id="70" name="直線コネクタ 69"/>
        <xdr:cNvCxnSpPr/>
      </xdr:nvCxnSpPr>
      <xdr:spPr>
        <a:xfrm flipV="1">
          <a:off x="1130300" y="603681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73" name="フローチャート: 判断 72"/>
        <xdr:cNvSpPr/>
      </xdr:nvSpPr>
      <xdr:spPr>
        <a:xfrm>
          <a:off x="1079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20845</xdr:rowOff>
    </xdr:from>
    <xdr:ext cx="469744" cy="259045"/>
    <xdr:sp macro="" textlink="">
      <xdr:nvSpPr>
        <xdr:cNvPr id="74" name="テキスト ボックス 73"/>
        <xdr:cNvSpPr txBox="1"/>
      </xdr:nvSpPr>
      <xdr:spPr>
        <a:xfrm>
          <a:off x="895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40894</xdr:rowOff>
    </xdr:from>
    <xdr:to>
      <xdr:col>24</xdr:col>
      <xdr:colOff>114300</xdr:colOff>
      <xdr:row>36</xdr:row>
      <xdr:rowOff>142494</xdr:rowOff>
    </xdr:to>
    <xdr:sp macro="" textlink="">
      <xdr:nvSpPr>
        <xdr:cNvPr id="80" name="楕円 79"/>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19321</xdr:rowOff>
    </xdr:from>
    <xdr:ext cx="469744" cy="259045"/>
    <xdr:sp macro="" textlink="">
      <xdr:nvSpPr>
        <xdr:cNvPr id="81" name="議会費該当値テキスト"/>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166624</xdr:rowOff>
    </xdr:from>
    <xdr:to>
      <xdr:col>20</xdr:col>
      <xdr:colOff>38100</xdr:colOff>
      <xdr:row>36</xdr:row>
      <xdr:rowOff>96774</xdr:rowOff>
    </xdr:to>
    <xdr:sp macro="" textlink="">
      <xdr:nvSpPr>
        <xdr:cNvPr id="82" name="楕円 81"/>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113301</xdr:rowOff>
    </xdr:from>
    <xdr:ext cx="469744" cy="259045"/>
    <xdr:sp macro="" textlink="">
      <xdr:nvSpPr>
        <xdr:cNvPr id="83" name="テキスト ボックス 82"/>
        <xdr:cNvSpPr txBox="1"/>
      </xdr:nvSpPr>
      <xdr:spPr>
        <a:xfrm>
          <a:off x="3562428"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xdr:rowOff>
    </xdr:from>
    <xdr:to>
      <xdr:col>15</xdr:col>
      <xdr:colOff>101600</xdr:colOff>
      <xdr:row>36</xdr:row>
      <xdr:rowOff>106680</xdr:rowOff>
    </xdr:to>
    <xdr:sp macro="" textlink="">
      <xdr:nvSpPr>
        <xdr:cNvPr id="84" name="楕円 83"/>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97807</xdr:rowOff>
    </xdr:from>
    <xdr:ext cx="469744" cy="259045"/>
    <xdr:sp macro="" textlink="">
      <xdr:nvSpPr>
        <xdr:cNvPr id="85" name="テキスト ボックス 84"/>
        <xdr:cNvSpPr txBox="1"/>
      </xdr:nvSpPr>
      <xdr:spPr>
        <a:xfrm>
          <a:off x="2673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156718</xdr:rowOff>
    </xdr:from>
    <xdr:to>
      <xdr:col>10</xdr:col>
      <xdr:colOff>165100</xdr:colOff>
      <xdr:row>35</xdr:row>
      <xdr:rowOff>86868</xdr:rowOff>
    </xdr:to>
    <xdr:sp macro="" textlink="">
      <xdr:nvSpPr>
        <xdr:cNvPr id="86" name="楕円 85"/>
        <xdr:cNvSpPr/>
      </xdr:nvSpPr>
      <xdr:spPr>
        <a:xfrm>
          <a:off x="196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103395</xdr:rowOff>
    </xdr:from>
    <xdr:ext cx="469744" cy="259045"/>
    <xdr:sp macro="" textlink="">
      <xdr:nvSpPr>
        <xdr:cNvPr id="87" name="テキスト ボックス 86"/>
        <xdr:cNvSpPr txBox="1"/>
      </xdr:nvSpPr>
      <xdr:spPr>
        <a:xfrm>
          <a:off x="1784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70612</xdr:rowOff>
    </xdr:from>
    <xdr:to>
      <xdr:col>6</xdr:col>
      <xdr:colOff>38100</xdr:colOff>
      <xdr:row>36</xdr:row>
      <xdr:rowOff>762</xdr:rowOff>
    </xdr:to>
    <xdr:sp macro="" textlink="">
      <xdr:nvSpPr>
        <xdr:cNvPr id="88" name="楕円 87"/>
        <xdr:cNvSpPr/>
      </xdr:nvSpPr>
      <xdr:spPr>
        <a:xfrm>
          <a:off x="107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17289</xdr:rowOff>
    </xdr:from>
    <xdr:ext cx="469744" cy="259045"/>
    <xdr:sp macro="" textlink="">
      <xdr:nvSpPr>
        <xdr:cNvPr id="89" name="テキスト ボックス 88"/>
        <xdr:cNvSpPr txBox="1"/>
      </xdr:nvSpPr>
      <xdr:spPr>
        <a:xfrm>
          <a:off x="895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107515</xdr:rowOff>
    </xdr:from>
    <xdr:to>
      <xdr:col>24</xdr:col>
      <xdr:colOff>63500</xdr:colOff>
      <xdr:row>58</xdr:row>
      <xdr:rowOff>135517</xdr:rowOff>
    </xdr:to>
    <xdr:cxnSp macro="">
      <xdr:nvCxnSpPr>
        <xdr:cNvPr id="118" name="直線コネクタ 117"/>
        <xdr:cNvCxnSpPr/>
      </xdr:nvCxnSpPr>
      <xdr:spPr>
        <a:xfrm flipV="1">
          <a:off x="3797300" y="10051615"/>
          <a:ext cx="838200" cy="2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67418</xdr:rowOff>
    </xdr:from>
    <xdr:to>
      <xdr:col>19</xdr:col>
      <xdr:colOff>177800</xdr:colOff>
      <xdr:row>58</xdr:row>
      <xdr:rowOff>135517</xdr:rowOff>
    </xdr:to>
    <xdr:cxnSp macro="">
      <xdr:nvCxnSpPr>
        <xdr:cNvPr id="121" name="直線コネクタ 120"/>
        <xdr:cNvCxnSpPr/>
      </xdr:nvCxnSpPr>
      <xdr:spPr>
        <a:xfrm>
          <a:off x="2908300" y="10011518"/>
          <a:ext cx="889000" cy="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67418</xdr:rowOff>
    </xdr:from>
    <xdr:to>
      <xdr:col>15</xdr:col>
      <xdr:colOff>50800</xdr:colOff>
      <xdr:row>58</xdr:row>
      <xdr:rowOff>124759</xdr:rowOff>
    </xdr:to>
    <xdr:cxnSp macro="">
      <xdr:nvCxnSpPr>
        <xdr:cNvPr id="124" name="直線コネクタ 123"/>
        <xdr:cNvCxnSpPr/>
      </xdr:nvCxnSpPr>
      <xdr:spPr>
        <a:xfrm flipV="1">
          <a:off x="2019300" y="10011518"/>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124759</xdr:rowOff>
    </xdr:from>
    <xdr:to>
      <xdr:col>10</xdr:col>
      <xdr:colOff>114300</xdr:colOff>
      <xdr:row>58</xdr:row>
      <xdr:rowOff>126216</xdr:rowOff>
    </xdr:to>
    <xdr:cxnSp macro="">
      <xdr:nvCxnSpPr>
        <xdr:cNvPr id="127" name="直線コネクタ 126"/>
        <xdr:cNvCxnSpPr/>
      </xdr:nvCxnSpPr>
      <xdr:spPr>
        <a:xfrm flipV="1">
          <a:off x="1130300" y="10068859"/>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86490</xdr:rowOff>
    </xdr:from>
    <xdr:to>
      <xdr:col>6</xdr:col>
      <xdr:colOff>38100</xdr:colOff>
      <xdr:row>59</xdr:row>
      <xdr:rowOff>16640</xdr:rowOff>
    </xdr:to>
    <xdr:sp macro="" textlink="">
      <xdr:nvSpPr>
        <xdr:cNvPr id="130" name="フローチャート: 判断 129"/>
        <xdr:cNvSpPr/>
      </xdr:nvSpPr>
      <xdr:spPr>
        <a:xfrm>
          <a:off x="1079500" y="1003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7767</xdr:rowOff>
    </xdr:from>
    <xdr:ext cx="534377" cy="259045"/>
    <xdr:sp macro="" textlink="">
      <xdr:nvSpPr>
        <xdr:cNvPr id="131" name="テキスト ボックス 130"/>
        <xdr:cNvSpPr txBox="1"/>
      </xdr:nvSpPr>
      <xdr:spPr>
        <a:xfrm>
          <a:off x="863111" y="101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56715</xdr:rowOff>
    </xdr:from>
    <xdr:to>
      <xdr:col>24</xdr:col>
      <xdr:colOff>114300</xdr:colOff>
      <xdr:row>58</xdr:row>
      <xdr:rowOff>158315</xdr:rowOff>
    </xdr:to>
    <xdr:sp macro="" textlink="">
      <xdr:nvSpPr>
        <xdr:cNvPr id="137" name="楕円 136"/>
        <xdr:cNvSpPr/>
      </xdr:nvSpPr>
      <xdr:spPr>
        <a:xfrm>
          <a:off x="4584700" y="100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16092</xdr:rowOff>
    </xdr:from>
    <xdr:ext cx="534377" cy="259045"/>
    <xdr:sp macro="" textlink="">
      <xdr:nvSpPr>
        <xdr:cNvPr id="138" name="総務費該当値テキスト"/>
        <xdr:cNvSpPr txBox="1"/>
      </xdr:nvSpPr>
      <xdr:spPr>
        <a:xfrm>
          <a:off x="4686300" y="97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84717</xdr:rowOff>
    </xdr:from>
    <xdr:to>
      <xdr:col>20</xdr:col>
      <xdr:colOff>38100</xdr:colOff>
      <xdr:row>59</xdr:row>
      <xdr:rowOff>14867</xdr:rowOff>
    </xdr:to>
    <xdr:sp macro="" textlink="">
      <xdr:nvSpPr>
        <xdr:cNvPr id="139" name="楕円 138"/>
        <xdr:cNvSpPr/>
      </xdr:nvSpPr>
      <xdr:spPr>
        <a:xfrm>
          <a:off x="3746500" y="100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5994</xdr:rowOff>
    </xdr:from>
    <xdr:ext cx="534377" cy="259045"/>
    <xdr:sp macro="" textlink="">
      <xdr:nvSpPr>
        <xdr:cNvPr id="140" name="テキスト ボックス 139"/>
        <xdr:cNvSpPr txBox="1"/>
      </xdr:nvSpPr>
      <xdr:spPr>
        <a:xfrm>
          <a:off x="3530111" y="101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16618</xdr:rowOff>
    </xdr:from>
    <xdr:to>
      <xdr:col>15</xdr:col>
      <xdr:colOff>101600</xdr:colOff>
      <xdr:row>58</xdr:row>
      <xdr:rowOff>118218</xdr:rowOff>
    </xdr:to>
    <xdr:sp macro="" textlink="">
      <xdr:nvSpPr>
        <xdr:cNvPr id="141" name="楕円 140"/>
        <xdr:cNvSpPr/>
      </xdr:nvSpPr>
      <xdr:spPr>
        <a:xfrm>
          <a:off x="2857500" y="99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134745</xdr:rowOff>
    </xdr:from>
    <xdr:ext cx="534377" cy="259045"/>
    <xdr:sp macro="" textlink="">
      <xdr:nvSpPr>
        <xdr:cNvPr id="142" name="テキスト ボックス 141"/>
        <xdr:cNvSpPr txBox="1"/>
      </xdr:nvSpPr>
      <xdr:spPr>
        <a:xfrm>
          <a:off x="2641111" y="9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73959</xdr:rowOff>
    </xdr:from>
    <xdr:to>
      <xdr:col>10</xdr:col>
      <xdr:colOff>165100</xdr:colOff>
      <xdr:row>59</xdr:row>
      <xdr:rowOff>4109</xdr:rowOff>
    </xdr:to>
    <xdr:sp macro="" textlink="">
      <xdr:nvSpPr>
        <xdr:cNvPr id="143" name="楕円 142"/>
        <xdr:cNvSpPr/>
      </xdr:nvSpPr>
      <xdr:spPr>
        <a:xfrm>
          <a:off x="1968500" y="100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20636</xdr:rowOff>
    </xdr:from>
    <xdr:ext cx="534377" cy="259045"/>
    <xdr:sp macro="" textlink="">
      <xdr:nvSpPr>
        <xdr:cNvPr id="144" name="テキスト ボックス 143"/>
        <xdr:cNvSpPr txBox="1"/>
      </xdr:nvSpPr>
      <xdr:spPr>
        <a:xfrm>
          <a:off x="1752111" y="97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75416</xdr:rowOff>
    </xdr:from>
    <xdr:to>
      <xdr:col>6</xdr:col>
      <xdr:colOff>38100</xdr:colOff>
      <xdr:row>59</xdr:row>
      <xdr:rowOff>5566</xdr:rowOff>
    </xdr:to>
    <xdr:sp macro="" textlink="">
      <xdr:nvSpPr>
        <xdr:cNvPr id="145" name="楕円 144"/>
        <xdr:cNvSpPr/>
      </xdr:nvSpPr>
      <xdr:spPr>
        <a:xfrm>
          <a:off x="1079500" y="100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22093</xdr:rowOff>
    </xdr:from>
    <xdr:ext cx="534377" cy="259045"/>
    <xdr:sp macro="" textlink="">
      <xdr:nvSpPr>
        <xdr:cNvPr id="146" name="テキスト ボックス 145"/>
        <xdr:cNvSpPr txBox="1"/>
      </xdr:nvSpPr>
      <xdr:spPr>
        <a:xfrm>
          <a:off x="863111" y="97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37712</xdr:rowOff>
    </xdr:from>
    <xdr:to>
      <xdr:col>24</xdr:col>
      <xdr:colOff>63500</xdr:colOff>
      <xdr:row>70</xdr:row>
      <xdr:rowOff>81766</xdr:rowOff>
    </xdr:to>
    <xdr:cxnSp macro="">
      <xdr:nvCxnSpPr>
        <xdr:cNvPr id="178" name="直線コネクタ 177"/>
        <xdr:cNvCxnSpPr/>
      </xdr:nvCxnSpPr>
      <xdr:spPr>
        <a:xfrm>
          <a:off x="3797300" y="12039212"/>
          <a:ext cx="8382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37712</xdr:rowOff>
    </xdr:from>
    <xdr:to>
      <xdr:col>19</xdr:col>
      <xdr:colOff>177800</xdr:colOff>
      <xdr:row>70</xdr:row>
      <xdr:rowOff>64959</xdr:rowOff>
    </xdr:to>
    <xdr:cxnSp macro="">
      <xdr:nvCxnSpPr>
        <xdr:cNvPr id="181" name="直線コネクタ 180"/>
        <xdr:cNvCxnSpPr/>
      </xdr:nvCxnSpPr>
      <xdr:spPr>
        <a:xfrm flipV="1">
          <a:off x="2908300" y="1203921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64959</xdr:rowOff>
    </xdr:from>
    <xdr:to>
      <xdr:col>15</xdr:col>
      <xdr:colOff>50800</xdr:colOff>
      <xdr:row>70</xdr:row>
      <xdr:rowOff>136793</xdr:rowOff>
    </xdr:to>
    <xdr:cxnSp macro="">
      <xdr:nvCxnSpPr>
        <xdr:cNvPr id="184" name="直線コネクタ 183"/>
        <xdr:cNvCxnSpPr/>
      </xdr:nvCxnSpPr>
      <xdr:spPr>
        <a:xfrm flipV="1">
          <a:off x="2019300" y="12066459"/>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136793</xdr:rowOff>
    </xdr:from>
    <xdr:to>
      <xdr:col>10</xdr:col>
      <xdr:colOff>114300</xdr:colOff>
      <xdr:row>70</xdr:row>
      <xdr:rowOff>159926</xdr:rowOff>
    </xdr:to>
    <xdr:cxnSp macro="">
      <xdr:nvCxnSpPr>
        <xdr:cNvPr id="187" name="直線コネクタ 186"/>
        <xdr:cNvCxnSpPr/>
      </xdr:nvCxnSpPr>
      <xdr:spPr>
        <a:xfrm flipV="1">
          <a:off x="1130300" y="12138293"/>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122450</xdr:rowOff>
    </xdr:from>
    <xdr:to>
      <xdr:col>6</xdr:col>
      <xdr:colOff>38100</xdr:colOff>
      <xdr:row>76</xdr:row>
      <xdr:rowOff>52600</xdr:rowOff>
    </xdr:to>
    <xdr:sp macro="" textlink="">
      <xdr:nvSpPr>
        <xdr:cNvPr id="190" name="フローチャート: 判断 189"/>
        <xdr:cNvSpPr/>
      </xdr:nvSpPr>
      <xdr:spPr>
        <a:xfrm>
          <a:off x="1079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43727</xdr:rowOff>
    </xdr:from>
    <xdr:ext cx="599010" cy="259045"/>
    <xdr:sp macro="" textlink="">
      <xdr:nvSpPr>
        <xdr:cNvPr id="191" name="テキスト ボックス 190"/>
        <xdr:cNvSpPr txBox="1"/>
      </xdr:nvSpPr>
      <xdr:spPr>
        <a:xfrm>
          <a:off x="830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30966</xdr:rowOff>
    </xdr:from>
    <xdr:to>
      <xdr:col>24</xdr:col>
      <xdr:colOff>114300</xdr:colOff>
      <xdr:row>70</xdr:row>
      <xdr:rowOff>132566</xdr:rowOff>
    </xdr:to>
    <xdr:sp macro="" textlink="">
      <xdr:nvSpPr>
        <xdr:cNvPr id="197" name="楕円 196"/>
        <xdr:cNvSpPr/>
      </xdr:nvSpPr>
      <xdr:spPr>
        <a:xfrm>
          <a:off x="4584700" y="120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119673</xdr:rowOff>
    </xdr:from>
    <xdr:ext cx="599010" cy="259045"/>
    <xdr:sp macro="" textlink="">
      <xdr:nvSpPr>
        <xdr:cNvPr id="198" name="民生費該当値テキスト"/>
        <xdr:cNvSpPr txBox="1"/>
      </xdr:nvSpPr>
      <xdr:spPr>
        <a:xfrm>
          <a:off x="4686300" y="1194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158362</xdr:rowOff>
    </xdr:from>
    <xdr:to>
      <xdr:col>20</xdr:col>
      <xdr:colOff>38100</xdr:colOff>
      <xdr:row>70</xdr:row>
      <xdr:rowOff>88512</xdr:rowOff>
    </xdr:to>
    <xdr:sp macro="" textlink="">
      <xdr:nvSpPr>
        <xdr:cNvPr id="199" name="楕円 198"/>
        <xdr:cNvSpPr/>
      </xdr:nvSpPr>
      <xdr:spPr>
        <a:xfrm>
          <a:off x="3746500" y="119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105039</xdr:rowOff>
    </xdr:from>
    <xdr:ext cx="599010" cy="259045"/>
    <xdr:sp macro="" textlink="">
      <xdr:nvSpPr>
        <xdr:cNvPr id="200" name="テキスト ボックス 199"/>
        <xdr:cNvSpPr txBox="1"/>
      </xdr:nvSpPr>
      <xdr:spPr>
        <a:xfrm>
          <a:off x="3497795" y="117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14159</xdr:rowOff>
    </xdr:from>
    <xdr:to>
      <xdr:col>15</xdr:col>
      <xdr:colOff>101600</xdr:colOff>
      <xdr:row>70</xdr:row>
      <xdr:rowOff>115759</xdr:rowOff>
    </xdr:to>
    <xdr:sp macro="" textlink="">
      <xdr:nvSpPr>
        <xdr:cNvPr id="201" name="楕円 200"/>
        <xdr:cNvSpPr/>
      </xdr:nvSpPr>
      <xdr:spPr>
        <a:xfrm>
          <a:off x="2857500" y="12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132286</xdr:rowOff>
    </xdr:from>
    <xdr:ext cx="599010" cy="259045"/>
    <xdr:sp macro="" textlink="">
      <xdr:nvSpPr>
        <xdr:cNvPr id="202" name="テキスト ボックス 201"/>
        <xdr:cNvSpPr txBox="1"/>
      </xdr:nvSpPr>
      <xdr:spPr>
        <a:xfrm>
          <a:off x="2608795" y="1179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85993</xdr:rowOff>
    </xdr:from>
    <xdr:to>
      <xdr:col>10</xdr:col>
      <xdr:colOff>165100</xdr:colOff>
      <xdr:row>71</xdr:row>
      <xdr:rowOff>16143</xdr:rowOff>
    </xdr:to>
    <xdr:sp macro="" textlink="">
      <xdr:nvSpPr>
        <xdr:cNvPr id="203" name="楕円 202"/>
        <xdr:cNvSpPr/>
      </xdr:nvSpPr>
      <xdr:spPr>
        <a:xfrm>
          <a:off x="1968500" y="120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32670</xdr:rowOff>
    </xdr:from>
    <xdr:ext cx="599010" cy="259045"/>
    <xdr:sp macro="" textlink="">
      <xdr:nvSpPr>
        <xdr:cNvPr id="204" name="テキスト ボックス 203"/>
        <xdr:cNvSpPr txBox="1"/>
      </xdr:nvSpPr>
      <xdr:spPr>
        <a:xfrm>
          <a:off x="1719795" y="118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109126</xdr:rowOff>
    </xdr:from>
    <xdr:to>
      <xdr:col>6</xdr:col>
      <xdr:colOff>38100</xdr:colOff>
      <xdr:row>71</xdr:row>
      <xdr:rowOff>39276</xdr:rowOff>
    </xdr:to>
    <xdr:sp macro="" textlink="">
      <xdr:nvSpPr>
        <xdr:cNvPr id="205" name="楕円 204"/>
        <xdr:cNvSpPr/>
      </xdr:nvSpPr>
      <xdr:spPr>
        <a:xfrm>
          <a:off x="1079500" y="12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55803</xdr:rowOff>
    </xdr:from>
    <xdr:ext cx="599010" cy="259045"/>
    <xdr:sp macro="" textlink="">
      <xdr:nvSpPr>
        <xdr:cNvPr id="206" name="テキスト ボックス 205"/>
        <xdr:cNvSpPr txBox="1"/>
      </xdr:nvSpPr>
      <xdr:spPr>
        <a:xfrm>
          <a:off x="830795" y="1188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94717</xdr:rowOff>
    </xdr:from>
    <xdr:to>
      <xdr:col>24</xdr:col>
      <xdr:colOff>63500</xdr:colOff>
      <xdr:row>96</xdr:row>
      <xdr:rowOff>98337</xdr:rowOff>
    </xdr:to>
    <xdr:cxnSp macro="">
      <xdr:nvCxnSpPr>
        <xdr:cNvPr id="235" name="直線コネクタ 234"/>
        <xdr:cNvCxnSpPr/>
      </xdr:nvCxnSpPr>
      <xdr:spPr>
        <a:xfrm>
          <a:off x="3797300" y="1655391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41987</xdr:rowOff>
    </xdr:from>
    <xdr:to>
      <xdr:col>19</xdr:col>
      <xdr:colOff>177800</xdr:colOff>
      <xdr:row>96</xdr:row>
      <xdr:rowOff>94717</xdr:rowOff>
    </xdr:to>
    <xdr:cxnSp macro="">
      <xdr:nvCxnSpPr>
        <xdr:cNvPr id="238" name="直線コネクタ 237"/>
        <xdr:cNvCxnSpPr/>
      </xdr:nvCxnSpPr>
      <xdr:spPr>
        <a:xfrm>
          <a:off x="2908300" y="16501187"/>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130835</xdr:rowOff>
    </xdr:from>
    <xdr:to>
      <xdr:col>15</xdr:col>
      <xdr:colOff>50800</xdr:colOff>
      <xdr:row>96</xdr:row>
      <xdr:rowOff>41987</xdr:rowOff>
    </xdr:to>
    <xdr:cxnSp macro="">
      <xdr:nvCxnSpPr>
        <xdr:cNvPr id="241" name="直線コネクタ 240"/>
        <xdr:cNvCxnSpPr/>
      </xdr:nvCxnSpPr>
      <xdr:spPr>
        <a:xfrm>
          <a:off x="2019300" y="16418585"/>
          <a:ext cx="889000" cy="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80556</xdr:rowOff>
    </xdr:from>
    <xdr:to>
      <xdr:col>10</xdr:col>
      <xdr:colOff>114300</xdr:colOff>
      <xdr:row>95</xdr:row>
      <xdr:rowOff>130835</xdr:rowOff>
    </xdr:to>
    <xdr:cxnSp macro="">
      <xdr:nvCxnSpPr>
        <xdr:cNvPr id="244" name="直線コネクタ 243"/>
        <xdr:cNvCxnSpPr/>
      </xdr:nvCxnSpPr>
      <xdr:spPr>
        <a:xfrm>
          <a:off x="1130300" y="16368306"/>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72937</xdr:rowOff>
    </xdr:from>
    <xdr:to>
      <xdr:col>6</xdr:col>
      <xdr:colOff>38100</xdr:colOff>
      <xdr:row>97</xdr:row>
      <xdr:rowOff>3087</xdr:rowOff>
    </xdr:to>
    <xdr:sp macro="" textlink="">
      <xdr:nvSpPr>
        <xdr:cNvPr id="247" name="フローチャート: 判断 246"/>
        <xdr:cNvSpPr/>
      </xdr:nvSpPr>
      <xdr:spPr>
        <a:xfrm>
          <a:off x="1079500" y="1653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165664</xdr:rowOff>
    </xdr:from>
    <xdr:ext cx="534377" cy="259045"/>
    <xdr:sp macro="" textlink="">
      <xdr:nvSpPr>
        <xdr:cNvPr id="248" name="テキスト ボックス 247"/>
        <xdr:cNvSpPr txBox="1"/>
      </xdr:nvSpPr>
      <xdr:spPr>
        <a:xfrm>
          <a:off x="863111" y="166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47537</xdr:rowOff>
    </xdr:from>
    <xdr:to>
      <xdr:col>24</xdr:col>
      <xdr:colOff>114300</xdr:colOff>
      <xdr:row>96</xdr:row>
      <xdr:rowOff>149137</xdr:rowOff>
    </xdr:to>
    <xdr:sp macro="" textlink="">
      <xdr:nvSpPr>
        <xdr:cNvPr id="254" name="楕円 253"/>
        <xdr:cNvSpPr/>
      </xdr:nvSpPr>
      <xdr:spPr>
        <a:xfrm>
          <a:off x="4584700" y="165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70414</xdr:rowOff>
    </xdr:from>
    <xdr:ext cx="534377" cy="259045"/>
    <xdr:sp macro="" textlink="">
      <xdr:nvSpPr>
        <xdr:cNvPr id="255" name="衛生費該当値テキスト"/>
        <xdr:cNvSpPr txBox="1"/>
      </xdr:nvSpPr>
      <xdr:spPr>
        <a:xfrm>
          <a:off x="4686300"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43917</xdr:rowOff>
    </xdr:from>
    <xdr:to>
      <xdr:col>20</xdr:col>
      <xdr:colOff>38100</xdr:colOff>
      <xdr:row>96</xdr:row>
      <xdr:rowOff>145517</xdr:rowOff>
    </xdr:to>
    <xdr:sp macro="" textlink="">
      <xdr:nvSpPr>
        <xdr:cNvPr id="256" name="楕円 255"/>
        <xdr:cNvSpPr/>
      </xdr:nvSpPr>
      <xdr:spPr>
        <a:xfrm>
          <a:off x="3746500" y="165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162044</xdr:rowOff>
    </xdr:from>
    <xdr:ext cx="534377" cy="259045"/>
    <xdr:sp macro="" textlink="">
      <xdr:nvSpPr>
        <xdr:cNvPr id="257" name="テキスト ボックス 256"/>
        <xdr:cNvSpPr txBox="1"/>
      </xdr:nvSpPr>
      <xdr:spPr>
        <a:xfrm>
          <a:off x="3530111" y="162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162637</xdr:rowOff>
    </xdr:from>
    <xdr:to>
      <xdr:col>15</xdr:col>
      <xdr:colOff>101600</xdr:colOff>
      <xdr:row>96</xdr:row>
      <xdr:rowOff>92787</xdr:rowOff>
    </xdr:to>
    <xdr:sp macro="" textlink="">
      <xdr:nvSpPr>
        <xdr:cNvPr id="258" name="楕円 257"/>
        <xdr:cNvSpPr/>
      </xdr:nvSpPr>
      <xdr:spPr>
        <a:xfrm>
          <a:off x="2857500" y="16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109314</xdr:rowOff>
    </xdr:from>
    <xdr:ext cx="534377" cy="259045"/>
    <xdr:sp macro="" textlink="">
      <xdr:nvSpPr>
        <xdr:cNvPr id="259" name="テキスト ボックス 258"/>
        <xdr:cNvSpPr txBox="1"/>
      </xdr:nvSpPr>
      <xdr:spPr>
        <a:xfrm>
          <a:off x="2641111" y="162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80035</xdr:rowOff>
    </xdr:from>
    <xdr:to>
      <xdr:col>10</xdr:col>
      <xdr:colOff>165100</xdr:colOff>
      <xdr:row>96</xdr:row>
      <xdr:rowOff>10185</xdr:rowOff>
    </xdr:to>
    <xdr:sp macro="" textlink="">
      <xdr:nvSpPr>
        <xdr:cNvPr id="260" name="楕円 259"/>
        <xdr:cNvSpPr/>
      </xdr:nvSpPr>
      <xdr:spPr>
        <a:xfrm>
          <a:off x="1968500" y="163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26712</xdr:rowOff>
    </xdr:from>
    <xdr:ext cx="534377" cy="259045"/>
    <xdr:sp macro="" textlink="">
      <xdr:nvSpPr>
        <xdr:cNvPr id="261" name="テキスト ボックス 260"/>
        <xdr:cNvSpPr txBox="1"/>
      </xdr:nvSpPr>
      <xdr:spPr>
        <a:xfrm>
          <a:off x="1752111" y="1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29756</xdr:rowOff>
    </xdr:from>
    <xdr:to>
      <xdr:col>6</xdr:col>
      <xdr:colOff>38100</xdr:colOff>
      <xdr:row>95</xdr:row>
      <xdr:rowOff>131356</xdr:rowOff>
    </xdr:to>
    <xdr:sp macro="" textlink="">
      <xdr:nvSpPr>
        <xdr:cNvPr id="262" name="楕円 261"/>
        <xdr:cNvSpPr/>
      </xdr:nvSpPr>
      <xdr:spPr>
        <a:xfrm>
          <a:off x="1079500" y="163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147883</xdr:rowOff>
    </xdr:from>
    <xdr:ext cx="534377" cy="259045"/>
    <xdr:sp macro="" textlink="">
      <xdr:nvSpPr>
        <xdr:cNvPr id="263" name="テキスト ボックス 262"/>
        <xdr:cNvSpPr txBox="1"/>
      </xdr:nvSpPr>
      <xdr:spPr>
        <a:xfrm>
          <a:off x="863111" y="160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130099</xdr:rowOff>
    </xdr:from>
    <xdr:to>
      <xdr:col>55</xdr:col>
      <xdr:colOff>0</xdr:colOff>
      <xdr:row>38</xdr:row>
      <xdr:rowOff>131013</xdr:rowOff>
    </xdr:to>
    <xdr:cxnSp macro="">
      <xdr:nvCxnSpPr>
        <xdr:cNvPr id="290" name="直線コネクタ 289"/>
        <xdr:cNvCxnSpPr/>
      </xdr:nvCxnSpPr>
      <xdr:spPr>
        <a:xfrm>
          <a:off x="9639300" y="664519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130099</xdr:rowOff>
    </xdr:to>
    <xdr:cxnSp macro="">
      <xdr:nvCxnSpPr>
        <xdr:cNvPr id="293" name="直線コネクタ 292"/>
        <xdr:cNvCxnSpPr/>
      </xdr:nvCxnSpPr>
      <xdr:spPr>
        <a:xfrm>
          <a:off x="8750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69291</xdr:rowOff>
    </xdr:from>
    <xdr:to>
      <xdr:col>45</xdr:col>
      <xdr:colOff>177800</xdr:colOff>
      <xdr:row>38</xdr:row>
      <xdr:rowOff>129184</xdr:rowOff>
    </xdr:to>
    <xdr:cxnSp macro="">
      <xdr:nvCxnSpPr>
        <xdr:cNvPr id="296" name="直線コネクタ 295"/>
        <xdr:cNvCxnSpPr/>
      </xdr:nvCxnSpPr>
      <xdr:spPr>
        <a:xfrm>
          <a:off x="7861300" y="6412941"/>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168961</xdr:rowOff>
    </xdr:from>
    <xdr:to>
      <xdr:col>41</xdr:col>
      <xdr:colOff>50800</xdr:colOff>
      <xdr:row>37</xdr:row>
      <xdr:rowOff>69291</xdr:rowOff>
    </xdr:to>
    <xdr:cxnSp macro="">
      <xdr:nvCxnSpPr>
        <xdr:cNvPr id="299" name="直線コネクタ 298"/>
        <xdr:cNvCxnSpPr/>
      </xdr:nvCxnSpPr>
      <xdr:spPr>
        <a:xfrm>
          <a:off x="6972300" y="634116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02" name="フローチャート: 判断 301"/>
        <xdr:cNvSpPr/>
      </xdr:nvSpPr>
      <xdr:spPr>
        <a:xfrm>
          <a:off x="6921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106443</xdr:rowOff>
    </xdr:from>
    <xdr:ext cx="469744" cy="259045"/>
    <xdr:sp macro="" textlink="">
      <xdr:nvSpPr>
        <xdr:cNvPr id="303" name="テキスト ボックス 302"/>
        <xdr:cNvSpPr txBox="1"/>
      </xdr:nvSpPr>
      <xdr:spPr>
        <a:xfrm>
          <a:off x="6737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80213</xdr:rowOff>
    </xdr:from>
    <xdr:to>
      <xdr:col>55</xdr:col>
      <xdr:colOff>50800</xdr:colOff>
      <xdr:row>39</xdr:row>
      <xdr:rowOff>10363</xdr:rowOff>
    </xdr:to>
    <xdr:sp macro="" textlink="">
      <xdr:nvSpPr>
        <xdr:cNvPr id="309" name="楕円 308"/>
        <xdr:cNvSpPr/>
      </xdr:nvSpPr>
      <xdr:spPr>
        <a:xfrm>
          <a:off x="104267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166590</xdr:rowOff>
    </xdr:from>
    <xdr:ext cx="313932" cy="259045"/>
    <xdr:sp macro="" textlink="">
      <xdr:nvSpPr>
        <xdr:cNvPr id="310" name="労働費該当値テキスト"/>
        <xdr:cNvSpPr txBox="1"/>
      </xdr:nvSpPr>
      <xdr:spPr>
        <a:xfrm>
          <a:off x="10528300" y="6510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79299</xdr:rowOff>
    </xdr:from>
    <xdr:to>
      <xdr:col>50</xdr:col>
      <xdr:colOff>165100</xdr:colOff>
      <xdr:row>39</xdr:row>
      <xdr:rowOff>9449</xdr:rowOff>
    </xdr:to>
    <xdr:sp macro="" textlink="">
      <xdr:nvSpPr>
        <xdr:cNvPr id="311" name="楕円 310"/>
        <xdr:cNvSpPr/>
      </xdr:nvSpPr>
      <xdr:spPr>
        <a:xfrm>
          <a:off x="9588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576</xdr:rowOff>
    </xdr:from>
    <xdr:ext cx="313932" cy="259045"/>
    <xdr:sp macro="" textlink="">
      <xdr:nvSpPr>
        <xdr:cNvPr id="312" name="テキスト ボックス 311"/>
        <xdr:cNvSpPr txBox="1"/>
      </xdr:nvSpPr>
      <xdr:spPr>
        <a:xfrm>
          <a:off x="9482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78384</xdr:rowOff>
    </xdr:from>
    <xdr:to>
      <xdr:col>46</xdr:col>
      <xdr:colOff>38100</xdr:colOff>
      <xdr:row>39</xdr:row>
      <xdr:rowOff>8534</xdr:rowOff>
    </xdr:to>
    <xdr:sp macro="" textlink="">
      <xdr:nvSpPr>
        <xdr:cNvPr id="313" name="楕円 312"/>
        <xdr:cNvSpPr/>
      </xdr:nvSpPr>
      <xdr:spPr>
        <a:xfrm>
          <a:off x="8699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171111</xdr:rowOff>
    </xdr:from>
    <xdr:ext cx="313932" cy="259045"/>
    <xdr:sp macro="" textlink="">
      <xdr:nvSpPr>
        <xdr:cNvPr id="314" name="テキスト ボックス 313"/>
        <xdr:cNvSpPr txBox="1"/>
      </xdr:nvSpPr>
      <xdr:spPr>
        <a:xfrm>
          <a:off x="8593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18491</xdr:rowOff>
    </xdr:from>
    <xdr:to>
      <xdr:col>41</xdr:col>
      <xdr:colOff>101600</xdr:colOff>
      <xdr:row>37</xdr:row>
      <xdr:rowOff>120091</xdr:rowOff>
    </xdr:to>
    <xdr:sp macro="" textlink="">
      <xdr:nvSpPr>
        <xdr:cNvPr id="315" name="楕円 314"/>
        <xdr:cNvSpPr/>
      </xdr:nvSpPr>
      <xdr:spPr>
        <a:xfrm>
          <a:off x="7810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111218</xdr:rowOff>
    </xdr:from>
    <xdr:ext cx="378565" cy="259045"/>
    <xdr:sp macro="" textlink="">
      <xdr:nvSpPr>
        <xdr:cNvPr id="316" name="テキスト ボックス 315"/>
        <xdr:cNvSpPr txBox="1"/>
      </xdr:nvSpPr>
      <xdr:spPr>
        <a:xfrm>
          <a:off x="7672017" y="64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118161</xdr:rowOff>
    </xdr:from>
    <xdr:to>
      <xdr:col>36</xdr:col>
      <xdr:colOff>165100</xdr:colOff>
      <xdr:row>37</xdr:row>
      <xdr:rowOff>48311</xdr:rowOff>
    </xdr:to>
    <xdr:sp macro="" textlink="">
      <xdr:nvSpPr>
        <xdr:cNvPr id="317" name="楕円 316"/>
        <xdr:cNvSpPr/>
      </xdr:nvSpPr>
      <xdr:spPr>
        <a:xfrm>
          <a:off x="6921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39438</xdr:rowOff>
    </xdr:from>
    <xdr:ext cx="378565" cy="259045"/>
    <xdr:sp macro="" textlink="">
      <xdr:nvSpPr>
        <xdr:cNvPr id="318" name="テキスト ボックス 317"/>
        <xdr:cNvSpPr txBox="1"/>
      </xdr:nvSpPr>
      <xdr:spPr>
        <a:xfrm>
          <a:off x="6783017" y="638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146466</xdr:rowOff>
    </xdr:from>
    <xdr:to>
      <xdr:col>55</xdr:col>
      <xdr:colOff>0</xdr:colOff>
      <xdr:row>56</xdr:row>
      <xdr:rowOff>160045</xdr:rowOff>
    </xdr:to>
    <xdr:cxnSp macro="">
      <xdr:nvCxnSpPr>
        <xdr:cNvPr id="345" name="直線コネクタ 344"/>
        <xdr:cNvCxnSpPr/>
      </xdr:nvCxnSpPr>
      <xdr:spPr>
        <a:xfrm flipV="1">
          <a:off x="9639300" y="9747666"/>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147610</xdr:rowOff>
    </xdr:from>
    <xdr:to>
      <xdr:col>50</xdr:col>
      <xdr:colOff>114300</xdr:colOff>
      <xdr:row>56</xdr:row>
      <xdr:rowOff>160045</xdr:rowOff>
    </xdr:to>
    <xdr:cxnSp macro="">
      <xdr:nvCxnSpPr>
        <xdr:cNvPr id="348" name="直線コネクタ 347"/>
        <xdr:cNvCxnSpPr/>
      </xdr:nvCxnSpPr>
      <xdr:spPr>
        <a:xfrm>
          <a:off x="8750300" y="974881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114600</xdr:rowOff>
    </xdr:from>
    <xdr:to>
      <xdr:col>45</xdr:col>
      <xdr:colOff>177800</xdr:colOff>
      <xdr:row>56</xdr:row>
      <xdr:rowOff>147610</xdr:rowOff>
    </xdr:to>
    <xdr:cxnSp macro="">
      <xdr:nvCxnSpPr>
        <xdr:cNvPr id="351" name="直線コネクタ 350"/>
        <xdr:cNvCxnSpPr/>
      </xdr:nvCxnSpPr>
      <xdr:spPr>
        <a:xfrm>
          <a:off x="7861300" y="9715800"/>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81910</xdr:rowOff>
    </xdr:from>
    <xdr:to>
      <xdr:col>41</xdr:col>
      <xdr:colOff>50800</xdr:colOff>
      <xdr:row>56</xdr:row>
      <xdr:rowOff>114600</xdr:rowOff>
    </xdr:to>
    <xdr:cxnSp macro="">
      <xdr:nvCxnSpPr>
        <xdr:cNvPr id="354" name="直線コネクタ 353"/>
        <xdr:cNvCxnSpPr/>
      </xdr:nvCxnSpPr>
      <xdr:spPr>
        <a:xfrm>
          <a:off x="6972300" y="968311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130597</xdr:rowOff>
    </xdr:from>
    <xdr:to>
      <xdr:col>36</xdr:col>
      <xdr:colOff>165100</xdr:colOff>
      <xdr:row>58</xdr:row>
      <xdr:rowOff>60747</xdr:rowOff>
    </xdr:to>
    <xdr:sp macro="" textlink="">
      <xdr:nvSpPr>
        <xdr:cNvPr id="357" name="フローチャート: 判断 356"/>
        <xdr:cNvSpPr/>
      </xdr:nvSpPr>
      <xdr:spPr>
        <a:xfrm>
          <a:off x="6921500" y="99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51874</xdr:rowOff>
    </xdr:from>
    <xdr:ext cx="469744" cy="259045"/>
    <xdr:sp macro="" textlink="">
      <xdr:nvSpPr>
        <xdr:cNvPr id="358" name="テキスト ボックス 357"/>
        <xdr:cNvSpPr txBox="1"/>
      </xdr:nvSpPr>
      <xdr:spPr>
        <a:xfrm>
          <a:off x="6737428" y="99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95666</xdr:rowOff>
    </xdr:from>
    <xdr:to>
      <xdr:col>55</xdr:col>
      <xdr:colOff>50800</xdr:colOff>
      <xdr:row>57</xdr:row>
      <xdr:rowOff>25816</xdr:rowOff>
    </xdr:to>
    <xdr:sp macro="" textlink="">
      <xdr:nvSpPr>
        <xdr:cNvPr id="364" name="楕円 363"/>
        <xdr:cNvSpPr/>
      </xdr:nvSpPr>
      <xdr:spPr>
        <a:xfrm>
          <a:off x="104267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118543</xdr:rowOff>
    </xdr:from>
    <xdr:ext cx="469744" cy="259045"/>
    <xdr:sp macro="" textlink="">
      <xdr:nvSpPr>
        <xdr:cNvPr id="365" name="農林水産業費該当値テキスト"/>
        <xdr:cNvSpPr txBox="1"/>
      </xdr:nvSpPr>
      <xdr:spPr>
        <a:xfrm>
          <a:off x="10528300" y="95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109245</xdr:rowOff>
    </xdr:from>
    <xdr:to>
      <xdr:col>50</xdr:col>
      <xdr:colOff>165100</xdr:colOff>
      <xdr:row>57</xdr:row>
      <xdr:rowOff>39395</xdr:rowOff>
    </xdr:to>
    <xdr:sp macro="" textlink="">
      <xdr:nvSpPr>
        <xdr:cNvPr id="366" name="楕円 365"/>
        <xdr:cNvSpPr/>
      </xdr:nvSpPr>
      <xdr:spPr>
        <a:xfrm>
          <a:off x="9588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55922</xdr:rowOff>
    </xdr:from>
    <xdr:ext cx="469744" cy="259045"/>
    <xdr:sp macro="" textlink="">
      <xdr:nvSpPr>
        <xdr:cNvPr id="367" name="テキスト ボックス 366"/>
        <xdr:cNvSpPr txBox="1"/>
      </xdr:nvSpPr>
      <xdr:spPr>
        <a:xfrm>
          <a:off x="9404428" y="94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96810</xdr:rowOff>
    </xdr:from>
    <xdr:to>
      <xdr:col>46</xdr:col>
      <xdr:colOff>38100</xdr:colOff>
      <xdr:row>57</xdr:row>
      <xdr:rowOff>26960</xdr:rowOff>
    </xdr:to>
    <xdr:sp macro="" textlink="">
      <xdr:nvSpPr>
        <xdr:cNvPr id="368" name="楕円 367"/>
        <xdr:cNvSpPr/>
      </xdr:nvSpPr>
      <xdr:spPr>
        <a:xfrm>
          <a:off x="8699500" y="9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43487</xdr:rowOff>
    </xdr:from>
    <xdr:ext cx="469744" cy="259045"/>
    <xdr:sp macro="" textlink="">
      <xdr:nvSpPr>
        <xdr:cNvPr id="369" name="テキスト ボックス 368"/>
        <xdr:cNvSpPr txBox="1"/>
      </xdr:nvSpPr>
      <xdr:spPr>
        <a:xfrm>
          <a:off x="8515428" y="947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63800</xdr:rowOff>
    </xdr:from>
    <xdr:to>
      <xdr:col>41</xdr:col>
      <xdr:colOff>101600</xdr:colOff>
      <xdr:row>56</xdr:row>
      <xdr:rowOff>165400</xdr:rowOff>
    </xdr:to>
    <xdr:sp macro="" textlink="">
      <xdr:nvSpPr>
        <xdr:cNvPr id="370" name="楕円 369"/>
        <xdr:cNvSpPr/>
      </xdr:nvSpPr>
      <xdr:spPr>
        <a:xfrm>
          <a:off x="7810500" y="96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10477</xdr:rowOff>
    </xdr:from>
    <xdr:ext cx="469744" cy="259045"/>
    <xdr:sp macro="" textlink="">
      <xdr:nvSpPr>
        <xdr:cNvPr id="371" name="テキスト ボックス 370"/>
        <xdr:cNvSpPr txBox="1"/>
      </xdr:nvSpPr>
      <xdr:spPr>
        <a:xfrm>
          <a:off x="7626428" y="944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31110</xdr:rowOff>
    </xdr:from>
    <xdr:to>
      <xdr:col>36</xdr:col>
      <xdr:colOff>165100</xdr:colOff>
      <xdr:row>56</xdr:row>
      <xdr:rowOff>132710</xdr:rowOff>
    </xdr:to>
    <xdr:sp macro="" textlink="">
      <xdr:nvSpPr>
        <xdr:cNvPr id="372" name="楕円 371"/>
        <xdr:cNvSpPr/>
      </xdr:nvSpPr>
      <xdr:spPr>
        <a:xfrm>
          <a:off x="6921500" y="96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149237</xdr:rowOff>
    </xdr:from>
    <xdr:ext cx="469744" cy="259045"/>
    <xdr:sp macro="" textlink="">
      <xdr:nvSpPr>
        <xdr:cNvPr id="373" name="テキスト ボックス 372"/>
        <xdr:cNvSpPr txBox="1"/>
      </xdr:nvSpPr>
      <xdr:spPr>
        <a:xfrm>
          <a:off x="6737428" y="940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96723</xdr:rowOff>
    </xdr:from>
    <xdr:to>
      <xdr:col>55</xdr:col>
      <xdr:colOff>0</xdr:colOff>
      <xdr:row>78</xdr:row>
      <xdr:rowOff>73667</xdr:rowOff>
    </xdr:to>
    <xdr:cxnSp macro="">
      <xdr:nvCxnSpPr>
        <xdr:cNvPr id="404" name="直線コネクタ 403"/>
        <xdr:cNvCxnSpPr/>
      </xdr:nvCxnSpPr>
      <xdr:spPr>
        <a:xfrm flipV="1">
          <a:off x="9639300" y="13298373"/>
          <a:ext cx="8382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73667</xdr:rowOff>
    </xdr:from>
    <xdr:to>
      <xdr:col>50</xdr:col>
      <xdr:colOff>114300</xdr:colOff>
      <xdr:row>78</xdr:row>
      <xdr:rowOff>82845</xdr:rowOff>
    </xdr:to>
    <xdr:cxnSp macro="">
      <xdr:nvCxnSpPr>
        <xdr:cNvPr id="407" name="直線コネクタ 406"/>
        <xdr:cNvCxnSpPr/>
      </xdr:nvCxnSpPr>
      <xdr:spPr>
        <a:xfrm flipV="1">
          <a:off x="8750300" y="13446767"/>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60604</xdr:rowOff>
    </xdr:from>
    <xdr:to>
      <xdr:col>45</xdr:col>
      <xdr:colOff>177800</xdr:colOff>
      <xdr:row>78</xdr:row>
      <xdr:rowOff>82845</xdr:rowOff>
    </xdr:to>
    <xdr:cxnSp macro="">
      <xdr:nvCxnSpPr>
        <xdr:cNvPr id="410" name="直線コネクタ 409"/>
        <xdr:cNvCxnSpPr/>
      </xdr:nvCxnSpPr>
      <xdr:spPr>
        <a:xfrm>
          <a:off x="7861300" y="13433704"/>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60604</xdr:rowOff>
    </xdr:from>
    <xdr:to>
      <xdr:col>41</xdr:col>
      <xdr:colOff>50800</xdr:colOff>
      <xdr:row>78</xdr:row>
      <xdr:rowOff>133821</xdr:rowOff>
    </xdr:to>
    <xdr:cxnSp macro="">
      <xdr:nvCxnSpPr>
        <xdr:cNvPr id="413" name="直線コネクタ 412"/>
        <xdr:cNvCxnSpPr/>
      </xdr:nvCxnSpPr>
      <xdr:spPr>
        <a:xfrm flipV="1">
          <a:off x="6972300" y="13433704"/>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29463</xdr:rowOff>
    </xdr:from>
    <xdr:to>
      <xdr:col>36</xdr:col>
      <xdr:colOff>165100</xdr:colOff>
      <xdr:row>78</xdr:row>
      <xdr:rowOff>131063</xdr:rowOff>
    </xdr:to>
    <xdr:sp macro="" textlink="">
      <xdr:nvSpPr>
        <xdr:cNvPr id="416" name="フローチャート: 判断 415"/>
        <xdr:cNvSpPr/>
      </xdr:nvSpPr>
      <xdr:spPr>
        <a:xfrm>
          <a:off x="6921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147590</xdr:rowOff>
    </xdr:from>
    <xdr:ext cx="469744" cy="259045"/>
    <xdr:sp macro="" textlink="">
      <xdr:nvSpPr>
        <xdr:cNvPr id="417" name="テキスト ボックス 416"/>
        <xdr:cNvSpPr txBox="1"/>
      </xdr:nvSpPr>
      <xdr:spPr>
        <a:xfrm>
          <a:off x="6737428" y="13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45923</xdr:rowOff>
    </xdr:from>
    <xdr:to>
      <xdr:col>55</xdr:col>
      <xdr:colOff>50800</xdr:colOff>
      <xdr:row>77</xdr:row>
      <xdr:rowOff>147523</xdr:rowOff>
    </xdr:to>
    <xdr:sp macro="" textlink="">
      <xdr:nvSpPr>
        <xdr:cNvPr id="423" name="楕円 422"/>
        <xdr:cNvSpPr/>
      </xdr:nvSpPr>
      <xdr:spPr>
        <a:xfrm>
          <a:off x="104267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68800</xdr:rowOff>
    </xdr:from>
    <xdr:ext cx="534377" cy="259045"/>
    <xdr:sp macro="" textlink="">
      <xdr:nvSpPr>
        <xdr:cNvPr id="424" name="商工費該当値テキスト"/>
        <xdr:cNvSpPr txBox="1"/>
      </xdr:nvSpPr>
      <xdr:spPr>
        <a:xfrm>
          <a:off x="10528300" y="130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22867</xdr:rowOff>
    </xdr:from>
    <xdr:to>
      <xdr:col>50</xdr:col>
      <xdr:colOff>165100</xdr:colOff>
      <xdr:row>78</xdr:row>
      <xdr:rowOff>124467</xdr:rowOff>
    </xdr:to>
    <xdr:sp macro="" textlink="">
      <xdr:nvSpPr>
        <xdr:cNvPr id="425" name="楕円 424"/>
        <xdr:cNvSpPr/>
      </xdr:nvSpPr>
      <xdr:spPr>
        <a:xfrm>
          <a:off x="9588500" y="13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115594</xdr:rowOff>
    </xdr:from>
    <xdr:ext cx="469744" cy="259045"/>
    <xdr:sp macro="" textlink="">
      <xdr:nvSpPr>
        <xdr:cNvPr id="426" name="テキスト ボックス 425"/>
        <xdr:cNvSpPr txBox="1"/>
      </xdr:nvSpPr>
      <xdr:spPr>
        <a:xfrm>
          <a:off x="9404428" y="134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32045</xdr:rowOff>
    </xdr:from>
    <xdr:to>
      <xdr:col>46</xdr:col>
      <xdr:colOff>38100</xdr:colOff>
      <xdr:row>78</xdr:row>
      <xdr:rowOff>133645</xdr:rowOff>
    </xdr:to>
    <xdr:sp macro="" textlink="">
      <xdr:nvSpPr>
        <xdr:cNvPr id="427" name="楕円 426"/>
        <xdr:cNvSpPr/>
      </xdr:nvSpPr>
      <xdr:spPr>
        <a:xfrm>
          <a:off x="8699500" y="134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124772</xdr:rowOff>
    </xdr:from>
    <xdr:ext cx="469744" cy="259045"/>
    <xdr:sp macro="" textlink="">
      <xdr:nvSpPr>
        <xdr:cNvPr id="428" name="テキスト ボックス 427"/>
        <xdr:cNvSpPr txBox="1"/>
      </xdr:nvSpPr>
      <xdr:spPr>
        <a:xfrm>
          <a:off x="8515428" y="134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9804</xdr:rowOff>
    </xdr:from>
    <xdr:to>
      <xdr:col>41</xdr:col>
      <xdr:colOff>101600</xdr:colOff>
      <xdr:row>78</xdr:row>
      <xdr:rowOff>111404</xdr:rowOff>
    </xdr:to>
    <xdr:sp macro="" textlink="">
      <xdr:nvSpPr>
        <xdr:cNvPr id="429" name="楕円 428"/>
        <xdr:cNvSpPr/>
      </xdr:nvSpPr>
      <xdr:spPr>
        <a:xfrm>
          <a:off x="7810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127931</xdr:rowOff>
    </xdr:from>
    <xdr:ext cx="469744" cy="259045"/>
    <xdr:sp macro="" textlink="">
      <xdr:nvSpPr>
        <xdr:cNvPr id="430" name="テキスト ボックス 429"/>
        <xdr:cNvSpPr txBox="1"/>
      </xdr:nvSpPr>
      <xdr:spPr>
        <a:xfrm>
          <a:off x="7626428" y="131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83021</xdr:rowOff>
    </xdr:from>
    <xdr:to>
      <xdr:col>36</xdr:col>
      <xdr:colOff>165100</xdr:colOff>
      <xdr:row>79</xdr:row>
      <xdr:rowOff>13171</xdr:rowOff>
    </xdr:to>
    <xdr:sp macro="" textlink="">
      <xdr:nvSpPr>
        <xdr:cNvPr id="431" name="楕円 430"/>
        <xdr:cNvSpPr/>
      </xdr:nvSpPr>
      <xdr:spPr>
        <a:xfrm>
          <a:off x="6921500" y="13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4298</xdr:rowOff>
    </xdr:from>
    <xdr:ext cx="469744" cy="259045"/>
    <xdr:sp macro="" textlink="">
      <xdr:nvSpPr>
        <xdr:cNvPr id="432" name="テキスト ボックス 431"/>
        <xdr:cNvSpPr txBox="1"/>
      </xdr:nvSpPr>
      <xdr:spPr>
        <a:xfrm>
          <a:off x="6737428" y="135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155125</xdr:rowOff>
    </xdr:from>
    <xdr:to>
      <xdr:col>55</xdr:col>
      <xdr:colOff>0</xdr:colOff>
      <xdr:row>97</xdr:row>
      <xdr:rowOff>158152</xdr:rowOff>
    </xdr:to>
    <xdr:cxnSp macro="">
      <xdr:nvCxnSpPr>
        <xdr:cNvPr id="463" name="直線コネクタ 462"/>
        <xdr:cNvCxnSpPr/>
      </xdr:nvCxnSpPr>
      <xdr:spPr>
        <a:xfrm>
          <a:off x="9639300" y="16785775"/>
          <a:ext cx="8382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107783</xdr:rowOff>
    </xdr:from>
    <xdr:to>
      <xdr:col>50</xdr:col>
      <xdr:colOff>114300</xdr:colOff>
      <xdr:row>97</xdr:row>
      <xdr:rowOff>155125</xdr:rowOff>
    </xdr:to>
    <xdr:cxnSp macro="">
      <xdr:nvCxnSpPr>
        <xdr:cNvPr id="466" name="直線コネクタ 465"/>
        <xdr:cNvCxnSpPr/>
      </xdr:nvCxnSpPr>
      <xdr:spPr>
        <a:xfrm>
          <a:off x="8750300" y="16738433"/>
          <a:ext cx="8890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99892</xdr:rowOff>
    </xdr:from>
    <xdr:to>
      <xdr:col>45</xdr:col>
      <xdr:colOff>177800</xdr:colOff>
      <xdr:row>97</xdr:row>
      <xdr:rowOff>107783</xdr:rowOff>
    </xdr:to>
    <xdr:cxnSp macro="">
      <xdr:nvCxnSpPr>
        <xdr:cNvPr id="469" name="直線コネクタ 468"/>
        <xdr:cNvCxnSpPr/>
      </xdr:nvCxnSpPr>
      <xdr:spPr>
        <a:xfrm>
          <a:off x="7861300" y="16559092"/>
          <a:ext cx="889000" cy="1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99892</xdr:rowOff>
    </xdr:from>
    <xdr:to>
      <xdr:col>41</xdr:col>
      <xdr:colOff>50800</xdr:colOff>
      <xdr:row>96</xdr:row>
      <xdr:rowOff>121238</xdr:rowOff>
    </xdr:to>
    <xdr:cxnSp macro="">
      <xdr:nvCxnSpPr>
        <xdr:cNvPr id="472" name="直線コネクタ 471"/>
        <xdr:cNvCxnSpPr/>
      </xdr:nvCxnSpPr>
      <xdr:spPr>
        <a:xfrm flipV="1">
          <a:off x="6972300" y="16559092"/>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167157</xdr:rowOff>
    </xdr:from>
    <xdr:to>
      <xdr:col>36</xdr:col>
      <xdr:colOff>165100</xdr:colOff>
      <xdr:row>97</xdr:row>
      <xdr:rowOff>97307</xdr:rowOff>
    </xdr:to>
    <xdr:sp macro="" textlink="">
      <xdr:nvSpPr>
        <xdr:cNvPr id="475" name="フローチャート: 判断 474"/>
        <xdr:cNvSpPr/>
      </xdr:nvSpPr>
      <xdr:spPr>
        <a:xfrm>
          <a:off x="6921500" y="1662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88434</xdr:rowOff>
    </xdr:from>
    <xdr:ext cx="534377" cy="259045"/>
    <xdr:sp macro="" textlink="">
      <xdr:nvSpPr>
        <xdr:cNvPr id="476" name="テキスト ボックス 475"/>
        <xdr:cNvSpPr txBox="1"/>
      </xdr:nvSpPr>
      <xdr:spPr>
        <a:xfrm>
          <a:off x="6705111" y="167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107352</xdr:rowOff>
    </xdr:from>
    <xdr:to>
      <xdr:col>55</xdr:col>
      <xdr:colOff>50800</xdr:colOff>
      <xdr:row>98</xdr:row>
      <xdr:rowOff>37502</xdr:rowOff>
    </xdr:to>
    <xdr:sp macro="" textlink="">
      <xdr:nvSpPr>
        <xdr:cNvPr id="482" name="楕円 481"/>
        <xdr:cNvSpPr/>
      </xdr:nvSpPr>
      <xdr:spPr>
        <a:xfrm>
          <a:off x="10426700" y="167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22279</xdr:rowOff>
    </xdr:from>
    <xdr:ext cx="534377" cy="259045"/>
    <xdr:sp macro="" textlink="">
      <xdr:nvSpPr>
        <xdr:cNvPr id="483" name="土木費該当値テキスト"/>
        <xdr:cNvSpPr txBox="1"/>
      </xdr:nvSpPr>
      <xdr:spPr>
        <a:xfrm>
          <a:off x="10528300" y="166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104325</xdr:rowOff>
    </xdr:from>
    <xdr:to>
      <xdr:col>50</xdr:col>
      <xdr:colOff>165100</xdr:colOff>
      <xdr:row>98</xdr:row>
      <xdr:rowOff>34475</xdr:rowOff>
    </xdr:to>
    <xdr:sp macro="" textlink="">
      <xdr:nvSpPr>
        <xdr:cNvPr id="484" name="楕円 483"/>
        <xdr:cNvSpPr/>
      </xdr:nvSpPr>
      <xdr:spPr>
        <a:xfrm>
          <a:off x="9588500" y="167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25602</xdr:rowOff>
    </xdr:from>
    <xdr:ext cx="534377" cy="259045"/>
    <xdr:sp macro="" textlink="">
      <xdr:nvSpPr>
        <xdr:cNvPr id="485" name="テキスト ボックス 484"/>
        <xdr:cNvSpPr txBox="1"/>
      </xdr:nvSpPr>
      <xdr:spPr>
        <a:xfrm>
          <a:off x="9372111" y="168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56983</xdr:rowOff>
    </xdr:from>
    <xdr:to>
      <xdr:col>46</xdr:col>
      <xdr:colOff>38100</xdr:colOff>
      <xdr:row>97</xdr:row>
      <xdr:rowOff>158583</xdr:rowOff>
    </xdr:to>
    <xdr:sp macro="" textlink="">
      <xdr:nvSpPr>
        <xdr:cNvPr id="486" name="楕円 485"/>
        <xdr:cNvSpPr/>
      </xdr:nvSpPr>
      <xdr:spPr>
        <a:xfrm>
          <a:off x="8699500" y="166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149710</xdr:rowOff>
    </xdr:from>
    <xdr:ext cx="534377" cy="259045"/>
    <xdr:sp macro="" textlink="">
      <xdr:nvSpPr>
        <xdr:cNvPr id="487" name="テキスト ボックス 486"/>
        <xdr:cNvSpPr txBox="1"/>
      </xdr:nvSpPr>
      <xdr:spPr>
        <a:xfrm>
          <a:off x="8483111" y="167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49092</xdr:rowOff>
    </xdr:from>
    <xdr:to>
      <xdr:col>41</xdr:col>
      <xdr:colOff>101600</xdr:colOff>
      <xdr:row>96</xdr:row>
      <xdr:rowOff>150692</xdr:rowOff>
    </xdr:to>
    <xdr:sp macro="" textlink="">
      <xdr:nvSpPr>
        <xdr:cNvPr id="488" name="楕円 487"/>
        <xdr:cNvSpPr/>
      </xdr:nvSpPr>
      <xdr:spPr>
        <a:xfrm>
          <a:off x="7810500" y="16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167219</xdr:rowOff>
    </xdr:from>
    <xdr:ext cx="534377" cy="259045"/>
    <xdr:sp macro="" textlink="">
      <xdr:nvSpPr>
        <xdr:cNvPr id="489" name="テキスト ボックス 488"/>
        <xdr:cNvSpPr txBox="1"/>
      </xdr:nvSpPr>
      <xdr:spPr>
        <a:xfrm>
          <a:off x="7594111" y="162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70438</xdr:rowOff>
    </xdr:from>
    <xdr:to>
      <xdr:col>36</xdr:col>
      <xdr:colOff>165100</xdr:colOff>
      <xdr:row>97</xdr:row>
      <xdr:rowOff>588</xdr:rowOff>
    </xdr:to>
    <xdr:sp macro="" textlink="">
      <xdr:nvSpPr>
        <xdr:cNvPr id="490" name="楕円 489"/>
        <xdr:cNvSpPr/>
      </xdr:nvSpPr>
      <xdr:spPr>
        <a:xfrm>
          <a:off x="6921500" y="165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17115</xdr:rowOff>
    </xdr:from>
    <xdr:ext cx="534377" cy="259045"/>
    <xdr:sp macro="" textlink="">
      <xdr:nvSpPr>
        <xdr:cNvPr id="491" name="テキスト ボックス 490"/>
        <xdr:cNvSpPr txBox="1"/>
      </xdr:nvSpPr>
      <xdr:spPr>
        <a:xfrm>
          <a:off x="6705111" y="163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102743</xdr:rowOff>
    </xdr:from>
    <xdr:to>
      <xdr:col>85</xdr:col>
      <xdr:colOff>127000</xdr:colOff>
      <xdr:row>36</xdr:row>
      <xdr:rowOff>96520</xdr:rowOff>
    </xdr:to>
    <xdr:cxnSp macro="">
      <xdr:nvCxnSpPr>
        <xdr:cNvPr id="521" name="直線コネクタ 520"/>
        <xdr:cNvCxnSpPr/>
      </xdr:nvCxnSpPr>
      <xdr:spPr>
        <a:xfrm>
          <a:off x="15481300" y="5760593"/>
          <a:ext cx="838200" cy="5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102743</xdr:rowOff>
    </xdr:from>
    <xdr:to>
      <xdr:col>81</xdr:col>
      <xdr:colOff>50800</xdr:colOff>
      <xdr:row>34</xdr:row>
      <xdr:rowOff>116332</xdr:rowOff>
    </xdr:to>
    <xdr:cxnSp macro="">
      <xdr:nvCxnSpPr>
        <xdr:cNvPr id="524" name="直線コネクタ 523"/>
        <xdr:cNvCxnSpPr/>
      </xdr:nvCxnSpPr>
      <xdr:spPr>
        <a:xfrm flipV="1">
          <a:off x="14592300" y="5760593"/>
          <a:ext cx="8890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116332</xdr:rowOff>
    </xdr:from>
    <xdr:to>
      <xdr:col>76</xdr:col>
      <xdr:colOff>114300</xdr:colOff>
      <xdr:row>34</xdr:row>
      <xdr:rowOff>157099</xdr:rowOff>
    </xdr:to>
    <xdr:cxnSp macro="">
      <xdr:nvCxnSpPr>
        <xdr:cNvPr id="527" name="直線コネクタ 526"/>
        <xdr:cNvCxnSpPr/>
      </xdr:nvCxnSpPr>
      <xdr:spPr>
        <a:xfrm flipV="1">
          <a:off x="13703300" y="594563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133858</xdr:rowOff>
    </xdr:from>
    <xdr:to>
      <xdr:col>71</xdr:col>
      <xdr:colOff>177800</xdr:colOff>
      <xdr:row>34</xdr:row>
      <xdr:rowOff>157099</xdr:rowOff>
    </xdr:to>
    <xdr:cxnSp macro="">
      <xdr:nvCxnSpPr>
        <xdr:cNvPr id="530" name="直線コネクタ 529"/>
        <xdr:cNvCxnSpPr/>
      </xdr:nvCxnSpPr>
      <xdr:spPr>
        <a:xfrm>
          <a:off x="12814300" y="596315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152400</xdr:rowOff>
    </xdr:from>
    <xdr:to>
      <xdr:col>67</xdr:col>
      <xdr:colOff>101600</xdr:colOff>
      <xdr:row>35</xdr:row>
      <xdr:rowOff>82550</xdr:rowOff>
    </xdr:to>
    <xdr:sp macro="" textlink="">
      <xdr:nvSpPr>
        <xdr:cNvPr id="533" name="フローチャート: 判断 532"/>
        <xdr:cNvSpPr/>
      </xdr:nvSpPr>
      <xdr:spPr>
        <a:xfrm>
          <a:off x="1276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73677</xdr:rowOff>
    </xdr:from>
    <xdr:ext cx="534377" cy="259045"/>
    <xdr:sp macro="" textlink="">
      <xdr:nvSpPr>
        <xdr:cNvPr id="534" name="テキスト ボックス 533"/>
        <xdr:cNvSpPr txBox="1"/>
      </xdr:nvSpPr>
      <xdr:spPr>
        <a:xfrm>
          <a:off x="12547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540" name="楕円 539"/>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24147</xdr:rowOff>
    </xdr:from>
    <xdr:ext cx="534377" cy="259045"/>
    <xdr:sp macro="" textlink="">
      <xdr:nvSpPr>
        <xdr:cNvPr id="541" name="消防費該当値テキスト"/>
        <xdr:cNvSpPr txBox="1"/>
      </xdr:nvSpPr>
      <xdr:spPr>
        <a:xfrm>
          <a:off x="16370300" y="61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51943</xdr:rowOff>
    </xdr:from>
    <xdr:to>
      <xdr:col>81</xdr:col>
      <xdr:colOff>101600</xdr:colOff>
      <xdr:row>33</xdr:row>
      <xdr:rowOff>153543</xdr:rowOff>
    </xdr:to>
    <xdr:sp macro="" textlink="">
      <xdr:nvSpPr>
        <xdr:cNvPr id="542" name="楕円 541"/>
        <xdr:cNvSpPr/>
      </xdr:nvSpPr>
      <xdr:spPr>
        <a:xfrm>
          <a:off x="15430500" y="57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170070</xdr:rowOff>
    </xdr:from>
    <xdr:ext cx="534377" cy="259045"/>
    <xdr:sp macro="" textlink="">
      <xdr:nvSpPr>
        <xdr:cNvPr id="543" name="テキスト ボックス 542"/>
        <xdr:cNvSpPr txBox="1"/>
      </xdr:nvSpPr>
      <xdr:spPr>
        <a:xfrm>
          <a:off x="15214111" y="54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65532</xdr:rowOff>
    </xdr:from>
    <xdr:to>
      <xdr:col>76</xdr:col>
      <xdr:colOff>165100</xdr:colOff>
      <xdr:row>34</xdr:row>
      <xdr:rowOff>167132</xdr:rowOff>
    </xdr:to>
    <xdr:sp macro="" textlink="">
      <xdr:nvSpPr>
        <xdr:cNvPr id="544" name="楕円 543"/>
        <xdr:cNvSpPr/>
      </xdr:nvSpPr>
      <xdr:spPr>
        <a:xfrm>
          <a:off x="14541500" y="58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12209</xdr:rowOff>
    </xdr:from>
    <xdr:ext cx="534377" cy="259045"/>
    <xdr:sp macro="" textlink="">
      <xdr:nvSpPr>
        <xdr:cNvPr id="545" name="テキスト ボックス 544"/>
        <xdr:cNvSpPr txBox="1"/>
      </xdr:nvSpPr>
      <xdr:spPr>
        <a:xfrm>
          <a:off x="14325111" y="56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106299</xdr:rowOff>
    </xdr:from>
    <xdr:to>
      <xdr:col>72</xdr:col>
      <xdr:colOff>38100</xdr:colOff>
      <xdr:row>35</xdr:row>
      <xdr:rowOff>36449</xdr:rowOff>
    </xdr:to>
    <xdr:sp macro="" textlink="">
      <xdr:nvSpPr>
        <xdr:cNvPr id="546" name="楕円 545"/>
        <xdr:cNvSpPr/>
      </xdr:nvSpPr>
      <xdr:spPr>
        <a:xfrm>
          <a:off x="13652500" y="59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27576</xdr:rowOff>
    </xdr:from>
    <xdr:ext cx="534377" cy="259045"/>
    <xdr:sp macro="" textlink="">
      <xdr:nvSpPr>
        <xdr:cNvPr id="547" name="テキスト ボックス 546"/>
        <xdr:cNvSpPr txBox="1"/>
      </xdr:nvSpPr>
      <xdr:spPr>
        <a:xfrm>
          <a:off x="13436111" y="60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83058</xdr:rowOff>
    </xdr:from>
    <xdr:to>
      <xdr:col>67</xdr:col>
      <xdr:colOff>101600</xdr:colOff>
      <xdr:row>35</xdr:row>
      <xdr:rowOff>13208</xdr:rowOff>
    </xdr:to>
    <xdr:sp macro="" textlink="">
      <xdr:nvSpPr>
        <xdr:cNvPr id="548" name="楕円 547"/>
        <xdr:cNvSpPr/>
      </xdr:nvSpPr>
      <xdr:spPr>
        <a:xfrm>
          <a:off x="12763500" y="59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29735</xdr:rowOff>
    </xdr:from>
    <xdr:ext cx="534377" cy="259045"/>
    <xdr:sp macro="" textlink="">
      <xdr:nvSpPr>
        <xdr:cNvPr id="549" name="テキスト ボックス 548"/>
        <xdr:cNvSpPr txBox="1"/>
      </xdr:nvSpPr>
      <xdr:spPr>
        <a:xfrm>
          <a:off x="12547111" y="5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46489</xdr:rowOff>
    </xdr:from>
    <xdr:to>
      <xdr:col>85</xdr:col>
      <xdr:colOff>127000</xdr:colOff>
      <xdr:row>56</xdr:row>
      <xdr:rowOff>131242</xdr:rowOff>
    </xdr:to>
    <xdr:cxnSp macro="">
      <xdr:nvCxnSpPr>
        <xdr:cNvPr id="579" name="直線コネクタ 578"/>
        <xdr:cNvCxnSpPr/>
      </xdr:nvCxnSpPr>
      <xdr:spPr>
        <a:xfrm>
          <a:off x="15481300" y="8961889"/>
          <a:ext cx="838200" cy="77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16675</xdr:rowOff>
    </xdr:from>
    <xdr:to>
      <xdr:col>81</xdr:col>
      <xdr:colOff>50800</xdr:colOff>
      <xdr:row>52</xdr:row>
      <xdr:rowOff>46489</xdr:rowOff>
    </xdr:to>
    <xdr:cxnSp macro="">
      <xdr:nvCxnSpPr>
        <xdr:cNvPr id="582" name="直線コネクタ 581"/>
        <xdr:cNvCxnSpPr/>
      </xdr:nvCxnSpPr>
      <xdr:spPr>
        <a:xfrm>
          <a:off x="14592300" y="8932075"/>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16675</xdr:rowOff>
    </xdr:from>
    <xdr:to>
      <xdr:col>76</xdr:col>
      <xdr:colOff>114300</xdr:colOff>
      <xdr:row>54</xdr:row>
      <xdr:rowOff>70548</xdr:rowOff>
    </xdr:to>
    <xdr:cxnSp macro="">
      <xdr:nvCxnSpPr>
        <xdr:cNvPr id="585" name="直線コネクタ 584"/>
        <xdr:cNvCxnSpPr/>
      </xdr:nvCxnSpPr>
      <xdr:spPr>
        <a:xfrm flipV="1">
          <a:off x="13703300" y="8932075"/>
          <a:ext cx="889000" cy="3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70548</xdr:rowOff>
    </xdr:from>
    <xdr:to>
      <xdr:col>71</xdr:col>
      <xdr:colOff>177800</xdr:colOff>
      <xdr:row>54</xdr:row>
      <xdr:rowOff>147148</xdr:rowOff>
    </xdr:to>
    <xdr:cxnSp macro="">
      <xdr:nvCxnSpPr>
        <xdr:cNvPr id="588" name="直線コネクタ 587"/>
        <xdr:cNvCxnSpPr/>
      </xdr:nvCxnSpPr>
      <xdr:spPr>
        <a:xfrm flipV="1">
          <a:off x="12814300" y="9328848"/>
          <a:ext cx="8890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0" name="テキスト ボックス 589"/>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1" name="フローチャート: 判断 590"/>
        <xdr:cNvSpPr/>
      </xdr:nvSpPr>
      <xdr:spPr>
        <a:xfrm>
          <a:off x="12763500" y="97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72585</xdr:rowOff>
    </xdr:from>
    <xdr:ext cx="534377" cy="259045"/>
    <xdr:sp macro="" textlink="">
      <xdr:nvSpPr>
        <xdr:cNvPr id="592" name="テキスト ボックス 591"/>
        <xdr:cNvSpPr txBox="1"/>
      </xdr:nvSpPr>
      <xdr:spPr>
        <a:xfrm>
          <a:off x="12547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80442</xdr:rowOff>
    </xdr:from>
    <xdr:to>
      <xdr:col>85</xdr:col>
      <xdr:colOff>177800</xdr:colOff>
      <xdr:row>57</xdr:row>
      <xdr:rowOff>10592</xdr:rowOff>
    </xdr:to>
    <xdr:sp macro="" textlink="">
      <xdr:nvSpPr>
        <xdr:cNvPr id="598" name="楕円 597"/>
        <xdr:cNvSpPr/>
      </xdr:nvSpPr>
      <xdr:spPr>
        <a:xfrm>
          <a:off x="162687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103319</xdr:rowOff>
    </xdr:from>
    <xdr:ext cx="534377" cy="259045"/>
    <xdr:sp macro="" textlink="">
      <xdr:nvSpPr>
        <xdr:cNvPr id="599" name="教育費該当値テキスト"/>
        <xdr:cNvSpPr txBox="1"/>
      </xdr:nvSpPr>
      <xdr:spPr>
        <a:xfrm>
          <a:off x="16370300" y="95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167139</xdr:rowOff>
    </xdr:from>
    <xdr:to>
      <xdr:col>81</xdr:col>
      <xdr:colOff>101600</xdr:colOff>
      <xdr:row>52</xdr:row>
      <xdr:rowOff>97289</xdr:rowOff>
    </xdr:to>
    <xdr:sp macro="" textlink="">
      <xdr:nvSpPr>
        <xdr:cNvPr id="600" name="楕円 599"/>
        <xdr:cNvSpPr/>
      </xdr:nvSpPr>
      <xdr:spPr>
        <a:xfrm>
          <a:off x="15430500" y="89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113816</xdr:rowOff>
    </xdr:from>
    <xdr:ext cx="534377" cy="259045"/>
    <xdr:sp macro="" textlink="">
      <xdr:nvSpPr>
        <xdr:cNvPr id="601" name="テキスト ボックス 600"/>
        <xdr:cNvSpPr txBox="1"/>
      </xdr:nvSpPr>
      <xdr:spPr>
        <a:xfrm>
          <a:off x="15214111" y="86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137325</xdr:rowOff>
    </xdr:from>
    <xdr:to>
      <xdr:col>76</xdr:col>
      <xdr:colOff>165100</xdr:colOff>
      <xdr:row>52</xdr:row>
      <xdr:rowOff>67475</xdr:rowOff>
    </xdr:to>
    <xdr:sp macro="" textlink="">
      <xdr:nvSpPr>
        <xdr:cNvPr id="602" name="楕円 601"/>
        <xdr:cNvSpPr/>
      </xdr:nvSpPr>
      <xdr:spPr>
        <a:xfrm>
          <a:off x="14541500" y="88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84002</xdr:rowOff>
    </xdr:from>
    <xdr:ext cx="534377" cy="259045"/>
    <xdr:sp macro="" textlink="">
      <xdr:nvSpPr>
        <xdr:cNvPr id="603" name="テキスト ボックス 602"/>
        <xdr:cNvSpPr txBox="1"/>
      </xdr:nvSpPr>
      <xdr:spPr>
        <a:xfrm>
          <a:off x="14325111" y="86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19748</xdr:rowOff>
    </xdr:from>
    <xdr:to>
      <xdr:col>72</xdr:col>
      <xdr:colOff>38100</xdr:colOff>
      <xdr:row>54</xdr:row>
      <xdr:rowOff>121348</xdr:rowOff>
    </xdr:to>
    <xdr:sp macro="" textlink="">
      <xdr:nvSpPr>
        <xdr:cNvPr id="604" name="楕円 603"/>
        <xdr:cNvSpPr/>
      </xdr:nvSpPr>
      <xdr:spPr>
        <a:xfrm>
          <a:off x="13652500" y="92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137875</xdr:rowOff>
    </xdr:from>
    <xdr:ext cx="534377" cy="259045"/>
    <xdr:sp macro="" textlink="">
      <xdr:nvSpPr>
        <xdr:cNvPr id="605" name="テキスト ボックス 604"/>
        <xdr:cNvSpPr txBox="1"/>
      </xdr:nvSpPr>
      <xdr:spPr>
        <a:xfrm>
          <a:off x="13436111" y="90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96348</xdr:rowOff>
    </xdr:from>
    <xdr:to>
      <xdr:col>67</xdr:col>
      <xdr:colOff>101600</xdr:colOff>
      <xdr:row>55</xdr:row>
      <xdr:rowOff>26498</xdr:rowOff>
    </xdr:to>
    <xdr:sp macro="" textlink="">
      <xdr:nvSpPr>
        <xdr:cNvPr id="606" name="楕円 605"/>
        <xdr:cNvSpPr/>
      </xdr:nvSpPr>
      <xdr:spPr>
        <a:xfrm>
          <a:off x="12763500" y="93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43025</xdr:rowOff>
    </xdr:from>
    <xdr:ext cx="534377" cy="259045"/>
    <xdr:sp macro="" textlink="">
      <xdr:nvSpPr>
        <xdr:cNvPr id="607" name="テキスト ボックス 606"/>
        <xdr:cNvSpPr txBox="1"/>
      </xdr:nvSpPr>
      <xdr:spPr>
        <a:xfrm>
          <a:off x="12547111" y="91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112192</xdr:rowOff>
    </xdr:from>
    <xdr:to>
      <xdr:col>85</xdr:col>
      <xdr:colOff>127000</xdr:colOff>
      <xdr:row>79</xdr:row>
      <xdr:rowOff>13970</xdr:rowOff>
    </xdr:to>
    <xdr:cxnSp macro="">
      <xdr:nvCxnSpPr>
        <xdr:cNvPr id="636" name="直線コネクタ 635"/>
        <xdr:cNvCxnSpPr/>
      </xdr:nvCxnSpPr>
      <xdr:spPr>
        <a:xfrm flipV="1">
          <a:off x="15481300" y="13142392"/>
          <a:ext cx="838200" cy="4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123241</xdr:rowOff>
    </xdr:from>
    <xdr:to>
      <xdr:col>81</xdr:col>
      <xdr:colOff>50800</xdr:colOff>
      <xdr:row>79</xdr:row>
      <xdr:rowOff>13970</xdr:rowOff>
    </xdr:to>
    <xdr:cxnSp macro="">
      <xdr:nvCxnSpPr>
        <xdr:cNvPr id="639" name="直線コネクタ 638"/>
        <xdr:cNvCxnSpPr/>
      </xdr:nvCxnSpPr>
      <xdr:spPr>
        <a:xfrm>
          <a:off x="14592300" y="1349634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123241</xdr:rowOff>
    </xdr:from>
    <xdr:to>
      <xdr:col>76</xdr:col>
      <xdr:colOff>114300</xdr:colOff>
      <xdr:row>78</xdr:row>
      <xdr:rowOff>133680</xdr:rowOff>
    </xdr:to>
    <xdr:cxnSp macro="">
      <xdr:nvCxnSpPr>
        <xdr:cNvPr id="642" name="直線コネクタ 641"/>
        <xdr:cNvCxnSpPr/>
      </xdr:nvCxnSpPr>
      <xdr:spPr>
        <a:xfrm flipV="1">
          <a:off x="13703300" y="1349634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133680</xdr:rowOff>
    </xdr:from>
    <xdr:to>
      <xdr:col>71</xdr:col>
      <xdr:colOff>177800</xdr:colOff>
      <xdr:row>78</xdr:row>
      <xdr:rowOff>150368</xdr:rowOff>
    </xdr:to>
    <xdr:cxnSp macro="">
      <xdr:nvCxnSpPr>
        <xdr:cNvPr id="645" name="直線コネクタ 644"/>
        <xdr:cNvCxnSpPr/>
      </xdr:nvCxnSpPr>
      <xdr:spPr>
        <a:xfrm flipV="1">
          <a:off x="12814300" y="135067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50029</xdr:rowOff>
    </xdr:from>
    <xdr:ext cx="378565" cy="259045"/>
    <xdr:sp macro="" textlink="">
      <xdr:nvSpPr>
        <xdr:cNvPr id="647" name="テキスト ボックス 646"/>
        <xdr:cNvSpPr txBox="1"/>
      </xdr:nvSpPr>
      <xdr:spPr>
        <a:xfrm>
          <a:off x="13514017" y="1359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48" name="フローチャート: 判断 647"/>
        <xdr:cNvSpPr/>
      </xdr:nvSpPr>
      <xdr:spPr>
        <a:xfrm>
          <a:off x="12763500" y="1350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57954</xdr:rowOff>
    </xdr:from>
    <xdr:ext cx="378565" cy="259045"/>
    <xdr:sp macro="" textlink="">
      <xdr:nvSpPr>
        <xdr:cNvPr id="649" name="テキスト ボックス 648"/>
        <xdr:cNvSpPr txBox="1"/>
      </xdr:nvSpPr>
      <xdr:spPr>
        <a:xfrm>
          <a:off x="12625017" y="1360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61392</xdr:rowOff>
    </xdr:from>
    <xdr:to>
      <xdr:col>85</xdr:col>
      <xdr:colOff>177800</xdr:colOff>
      <xdr:row>76</xdr:row>
      <xdr:rowOff>162992</xdr:rowOff>
    </xdr:to>
    <xdr:sp macro="" textlink="">
      <xdr:nvSpPr>
        <xdr:cNvPr id="655" name="楕円 654"/>
        <xdr:cNvSpPr/>
      </xdr:nvSpPr>
      <xdr:spPr>
        <a:xfrm>
          <a:off x="16268700" y="130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84269</xdr:rowOff>
    </xdr:from>
    <xdr:ext cx="469744" cy="259045"/>
    <xdr:sp macro="" textlink="">
      <xdr:nvSpPr>
        <xdr:cNvPr id="656" name="災害復旧費該当値テキスト"/>
        <xdr:cNvSpPr txBox="1"/>
      </xdr:nvSpPr>
      <xdr:spPr>
        <a:xfrm>
          <a:off x="16370300"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134620</xdr:rowOff>
    </xdr:from>
    <xdr:to>
      <xdr:col>81</xdr:col>
      <xdr:colOff>101600</xdr:colOff>
      <xdr:row>79</xdr:row>
      <xdr:rowOff>64770</xdr:rowOff>
    </xdr:to>
    <xdr:sp macro="" textlink="">
      <xdr:nvSpPr>
        <xdr:cNvPr id="657" name="楕円 656"/>
        <xdr:cNvSpPr/>
      </xdr:nvSpPr>
      <xdr:spPr>
        <a:xfrm>
          <a:off x="15430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55897</xdr:rowOff>
    </xdr:from>
    <xdr:ext cx="378565" cy="259045"/>
    <xdr:sp macro="" textlink="">
      <xdr:nvSpPr>
        <xdr:cNvPr id="658" name="テキスト ボックス 657"/>
        <xdr:cNvSpPr txBox="1"/>
      </xdr:nvSpPr>
      <xdr:spPr>
        <a:xfrm>
          <a:off x="15292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72441</xdr:rowOff>
    </xdr:from>
    <xdr:to>
      <xdr:col>76</xdr:col>
      <xdr:colOff>165100</xdr:colOff>
      <xdr:row>79</xdr:row>
      <xdr:rowOff>2591</xdr:rowOff>
    </xdr:to>
    <xdr:sp macro="" textlink="">
      <xdr:nvSpPr>
        <xdr:cNvPr id="659" name="楕円 658"/>
        <xdr:cNvSpPr/>
      </xdr:nvSpPr>
      <xdr:spPr>
        <a:xfrm>
          <a:off x="14541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19118</xdr:rowOff>
    </xdr:from>
    <xdr:ext cx="469744" cy="259045"/>
    <xdr:sp macro="" textlink="">
      <xdr:nvSpPr>
        <xdr:cNvPr id="660" name="テキスト ボックス 659"/>
        <xdr:cNvSpPr txBox="1"/>
      </xdr:nvSpPr>
      <xdr:spPr>
        <a:xfrm>
          <a:off x="14357428" y="132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82880</xdr:rowOff>
    </xdr:from>
    <xdr:to>
      <xdr:col>72</xdr:col>
      <xdr:colOff>38100</xdr:colOff>
      <xdr:row>79</xdr:row>
      <xdr:rowOff>13030</xdr:rowOff>
    </xdr:to>
    <xdr:sp macro="" textlink="">
      <xdr:nvSpPr>
        <xdr:cNvPr id="661" name="楕円 660"/>
        <xdr:cNvSpPr/>
      </xdr:nvSpPr>
      <xdr:spPr>
        <a:xfrm>
          <a:off x="136525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29557</xdr:rowOff>
    </xdr:from>
    <xdr:ext cx="469744" cy="259045"/>
    <xdr:sp macro="" textlink="">
      <xdr:nvSpPr>
        <xdr:cNvPr id="662" name="テキスト ボックス 661"/>
        <xdr:cNvSpPr txBox="1"/>
      </xdr:nvSpPr>
      <xdr:spPr>
        <a:xfrm>
          <a:off x="13468428" y="132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99568</xdr:rowOff>
    </xdr:from>
    <xdr:to>
      <xdr:col>67</xdr:col>
      <xdr:colOff>101600</xdr:colOff>
      <xdr:row>79</xdr:row>
      <xdr:rowOff>29718</xdr:rowOff>
    </xdr:to>
    <xdr:sp macro="" textlink="">
      <xdr:nvSpPr>
        <xdr:cNvPr id="663" name="楕円 662"/>
        <xdr:cNvSpPr/>
      </xdr:nvSpPr>
      <xdr:spPr>
        <a:xfrm>
          <a:off x="12763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46245</xdr:rowOff>
    </xdr:from>
    <xdr:ext cx="378565" cy="259045"/>
    <xdr:sp macro="" textlink="">
      <xdr:nvSpPr>
        <xdr:cNvPr id="664" name="テキスト ボックス 663"/>
        <xdr:cNvSpPr txBox="1"/>
      </xdr:nvSpPr>
      <xdr:spPr>
        <a:xfrm>
          <a:off x="12625017" y="1324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86474</xdr:rowOff>
    </xdr:from>
    <xdr:to>
      <xdr:col>85</xdr:col>
      <xdr:colOff>127000</xdr:colOff>
      <xdr:row>93</xdr:row>
      <xdr:rowOff>166199</xdr:rowOff>
    </xdr:to>
    <xdr:cxnSp macro="">
      <xdr:nvCxnSpPr>
        <xdr:cNvPr id="693" name="直線コネクタ 692"/>
        <xdr:cNvCxnSpPr/>
      </xdr:nvCxnSpPr>
      <xdr:spPr>
        <a:xfrm flipV="1">
          <a:off x="15481300" y="16031324"/>
          <a:ext cx="8382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166199</xdr:rowOff>
    </xdr:from>
    <xdr:to>
      <xdr:col>81</xdr:col>
      <xdr:colOff>50800</xdr:colOff>
      <xdr:row>94</xdr:row>
      <xdr:rowOff>7607</xdr:rowOff>
    </xdr:to>
    <xdr:cxnSp macro="">
      <xdr:nvCxnSpPr>
        <xdr:cNvPr id="696" name="直線コネクタ 695"/>
        <xdr:cNvCxnSpPr/>
      </xdr:nvCxnSpPr>
      <xdr:spPr>
        <a:xfrm flipV="1">
          <a:off x="14592300" y="16111049"/>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7607</xdr:rowOff>
    </xdr:from>
    <xdr:to>
      <xdr:col>76</xdr:col>
      <xdr:colOff>114300</xdr:colOff>
      <xdr:row>94</xdr:row>
      <xdr:rowOff>18790</xdr:rowOff>
    </xdr:to>
    <xdr:cxnSp macro="">
      <xdr:nvCxnSpPr>
        <xdr:cNvPr id="699" name="直線コネクタ 698"/>
        <xdr:cNvCxnSpPr/>
      </xdr:nvCxnSpPr>
      <xdr:spPr>
        <a:xfrm flipV="1">
          <a:off x="13703300" y="16123907"/>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18790</xdr:rowOff>
    </xdr:from>
    <xdr:to>
      <xdr:col>71</xdr:col>
      <xdr:colOff>177800</xdr:colOff>
      <xdr:row>94</xdr:row>
      <xdr:rowOff>34830</xdr:rowOff>
    </xdr:to>
    <xdr:cxnSp macro="">
      <xdr:nvCxnSpPr>
        <xdr:cNvPr id="702" name="直線コネクタ 701"/>
        <xdr:cNvCxnSpPr/>
      </xdr:nvCxnSpPr>
      <xdr:spPr>
        <a:xfrm flipV="1">
          <a:off x="12814300" y="1613509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60934</xdr:rowOff>
    </xdr:from>
    <xdr:to>
      <xdr:col>67</xdr:col>
      <xdr:colOff>101600</xdr:colOff>
      <xdr:row>95</xdr:row>
      <xdr:rowOff>162534</xdr:rowOff>
    </xdr:to>
    <xdr:sp macro="" textlink="">
      <xdr:nvSpPr>
        <xdr:cNvPr id="705" name="フローチャート: 判断 704"/>
        <xdr:cNvSpPr/>
      </xdr:nvSpPr>
      <xdr:spPr>
        <a:xfrm>
          <a:off x="12763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153661</xdr:rowOff>
    </xdr:from>
    <xdr:ext cx="534377" cy="259045"/>
    <xdr:sp macro="" textlink="">
      <xdr:nvSpPr>
        <xdr:cNvPr id="706" name="テキスト ボックス 705"/>
        <xdr:cNvSpPr txBox="1"/>
      </xdr:nvSpPr>
      <xdr:spPr>
        <a:xfrm>
          <a:off x="12547111" y="164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35674</xdr:rowOff>
    </xdr:from>
    <xdr:to>
      <xdr:col>85</xdr:col>
      <xdr:colOff>177800</xdr:colOff>
      <xdr:row>93</xdr:row>
      <xdr:rowOff>137274</xdr:rowOff>
    </xdr:to>
    <xdr:sp macro="" textlink="">
      <xdr:nvSpPr>
        <xdr:cNvPr id="712" name="楕円 711"/>
        <xdr:cNvSpPr/>
      </xdr:nvSpPr>
      <xdr:spPr>
        <a:xfrm>
          <a:off x="16268700" y="159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58551</xdr:rowOff>
    </xdr:from>
    <xdr:ext cx="534377" cy="259045"/>
    <xdr:sp macro="" textlink="">
      <xdr:nvSpPr>
        <xdr:cNvPr id="713" name="公債費該当値テキスト"/>
        <xdr:cNvSpPr txBox="1"/>
      </xdr:nvSpPr>
      <xdr:spPr>
        <a:xfrm>
          <a:off x="16370300" y="158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115399</xdr:rowOff>
    </xdr:from>
    <xdr:to>
      <xdr:col>81</xdr:col>
      <xdr:colOff>101600</xdr:colOff>
      <xdr:row>94</xdr:row>
      <xdr:rowOff>45549</xdr:rowOff>
    </xdr:to>
    <xdr:sp macro="" textlink="">
      <xdr:nvSpPr>
        <xdr:cNvPr id="714" name="楕円 713"/>
        <xdr:cNvSpPr/>
      </xdr:nvSpPr>
      <xdr:spPr>
        <a:xfrm>
          <a:off x="15430500" y="160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62076</xdr:rowOff>
    </xdr:from>
    <xdr:ext cx="534377" cy="259045"/>
    <xdr:sp macro="" textlink="">
      <xdr:nvSpPr>
        <xdr:cNvPr id="715" name="テキスト ボックス 714"/>
        <xdr:cNvSpPr txBox="1"/>
      </xdr:nvSpPr>
      <xdr:spPr>
        <a:xfrm>
          <a:off x="15214111" y="158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128257</xdr:rowOff>
    </xdr:from>
    <xdr:to>
      <xdr:col>76</xdr:col>
      <xdr:colOff>165100</xdr:colOff>
      <xdr:row>94</xdr:row>
      <xdr:rowOff>58407</xdr:rowOff>
    </xdr:to>
    <xdr:sp macro="" textlink="">
      <xdr:nvSpPr>
        <xdr:cNvPr id="716" name="楕円 715"/>
        <xdr:cNvSpPr/>
      </xdr:nvSpPr>
      <xdr:spPr>
        <a:xfrm>
          <a:off x="14541500" y="160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74934</xdr:rowOff>
    </xdr:from>
    <xdr:ext cx="534377" cy="259045"/>
    <xdr:sp macro="" textlink="">
      <xdr:nvSpPr>
        <xdr:cNvPr id="717" name="テキスト ボックス 716"/>
        <xdr:cNvSpPr txBox="1"/>
      </xdr:nvSpPr>
      <xdr:spPr>
        <a:xfrm>
          <a:off x="14325111" y="158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139440</xdr:rowOff>
    </xdr:from>
    <xdr:to>
      <xdr:col>72</xdr:col>
      <xdr:colOff>38100</xdr:colOff>
      <xdr:row>94</xdr:row>
      <xdr:rowOff>69590</xdr:rowOff>
    </xdr:to>
    <xdr:sp macro="" textlink="">
      <xdr:nvSpPr>
        <xdr:cNvPr id="718" name="楕円 717"/>
        <xdr:cNvSpPr/>
      </xdr:nvSpPr>
      <xdr:spPr>
        <a:xfrm>
          <a:off x="13652500" y="16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86117</xdr:rowOff>
    </xdr:from>
    <xdr:ext cx="534377" cy="259045"/>
    <xdr:sp macro="" textlink="">
      <xdr:nvSpPr>
        <xdr:cNvPr id="719" name="テキスト ボックス 718"/>
        <xdr:cNvSpPr txBox="1"/>
      </xdr:nvSpPr>
      <xdr:spPr>
        <a:xfrm>
          <a:off x="13436111" y="158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155480</xdr:rowOff>
    </xdr:from>
    <xdr:to>
      <xdr:col>67</xdr:col>
      <xdr:colOff>101600</xdr:colOff>
      <xdr:row>94</xdr:row>
      <xdr:rowOff>85630</xdr:rowOff>
    </xdr:to>
    <xdr:sp macro="" textlink="">
      <xdr:nvSpPr>
        <xdr:cNvPr id="720" name="楕円 719"/>
        <xdr:cNvSpPr/>
      </xdr:nvSpPr>
      <xdr:spPr>
        <a:xfrm>
          <a:off x="12763500" y="161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102157</xdr:rowOff>
    </xdr:from>
    <xdr:ext cx="534377" cy="259045"/>
    <xdr:sp macro="" textlink="">
      <xdr:nvSpPr>
        <xdr:cNvPr id="721" name="テキスト ボックス 720"/>
        <xdr:cNvSpPr txBox="1"/>
      </xdr:nvSpPr>
      <xdr:spPr>
        <a:xfrm>
          <a:off x="12547111" y="158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80328</xdr:rowOff>
    </xdr:from>
    <xdr:to>
      <xdr:col>98</xdr:col>
      <xdr:colOff>38100</xdr:colOff>
      <xdr:row>38</xdr:row>
      <xdr:rowOff>10478</xdr:rowOff>
    </xdr:to>
    <xdr:sp macro="" textlink="">
      <xdr:nvSpPr>
        <xdr:cNvPr id="758" name="フローチャート: 判断 757"/>
        <xdr:cNvSpPr/>
      </xdr:nvSpPr>
      <xdr:spPr>
        <a:xfrm>
          <a:off x="18605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27005</xdr:rowOff>
    </xdr:from>
    <xdr:ext cx="378565" cy="259045"/>
    <xdr:sp macro="" textlink="">
      <xdr:nvSpPr>
        <xdr:cNvPr id="759" name="テキスト ボックス 758"/>
        <xdr:cNvSpPr txBox="1"/>
      </xdr:nvSpPr>
      <xdr:spPr>
        <a:xfrm>
          <a:off x="18467017" y="619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233,322</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おり、類似団体内では高い水準であるが、前年度及び前々年度より減額となっている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これは依然として</a:t>
          </a:r>
          <a:r>
            <a:rPr kumimoji="1" lang="ja-JP" altLang="ja-JP" sz="1100">
              <a:solidFill>
                <a:schemeClr val="dk1"/>
              </a:solidFill>
              <a:effectLst/>
              <a:latin typeface="+mn-lt"/>
              <a:ea typeface="+mn-ea"/>
              <a:cs typeface="+mn-cs"/>
            </a:rPr>
            <a:t>生活保護行政に要する経費が高い水準にあるが、</a:t>
          </a:r>
          <a:r>
            <a:rPr lang="ja-JP" altLang="ja-JP" sz="1100" b="0" i="0" baseline="0">
              <a:solidFill>
                <a:schemeClr val="dk1"/>
              </a:solidFill>
              <a:effectLst/>
              <a:latin typeface="+mn-lt"/>
              <a:ea typeface="+mn-ea"/>
              <a:cs typeface="+mn-cs"/>
            </a:rPr>
            <a:t>資格審査等</a:t>
          </a:r>
          <a:r>
            <a:rPr lang="ja-JP" altLang="en-US" sz="1100" b="0" i="0" baseline="0">
              <a:solidFill>
                <a:schemeClr val="dk1"/>
              </a:solidFill>
              <a:effectLst/>
              <a:latin typeface="+mn-lt"/>
              <a:ea typeface="+mn-ea"/>
              <a:cs typeface="+mn-cs"/>
            </a:rPr>
            <a:t>の適正化や</a:t>
          </a:r>
          <a:r>
            <a:rPr lang="ja-JP" altLang="ja-JP" sz="1100" b="0" i="0" baseline="0">
              <a:solidFill>
                <a:schemeClr val="dk1"/>
              </a:solidFill>
              <a:effectLst/>
              <a:latin typeface="+mn-lt"/>
              <a:ea typeface="+mn-ea"/>
              <a:cs typeface="+mn-cs"/>
            </a:rPr>
            <a:t>就労支援等自立に向けた取り組み</a:t>
          </a:r>
          <a:r>
            <a:rPr lang="ja-JP" altLang="en-US" sz="1100" b="0" i="0" baseline="0">
              <a:solidFill>
                <a:schemeClr val="dk1"/>
              </a:solidFill>
              <a:effectLst/>
              <a:latin typeface="+mn-lt"/>
              <a:ea typeface="+mn-ea"/>
              <a:cs typeface="+mn-cs"/>
            </a:rPr>
            <a:t>の効果が表れている。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　住民一人当たり</a:t>
          </a:r>
          <a:r>
            <a:rPr kumimoji="1" lang="en-US" altLang="ja-JP" sz="1100">
              <a:solidFill>
                <a:schemeClr val="dk1"/>
              </a:solidFill>
              <a:effectLst/>
              <a:latin typeface="+mn-lt"/>
              <a:ea typeface="+mn-ea"/>
              <a:cs typeface="+mn-cs"/>
            </a:rPr>
            <a:t>7,352</a:t>
          </a:r>
          <a:r>
            <a:rPr kumimoji="1" lang="ja-JP" altLang="ja-JP" sz="1100">
              <a:solidFill>
                <a:schemeClr val="dk1"/>
              </a:solidFill>
              <a:effectLst/>
              <a:latin typeface="+mn-lt"/>
              <a:ea typeface="+mn-ea"/>
              <a:cs typeface="+mn-cs"/>
            </a:rPr>
            <a:t>円となっており、類似団体平均に比べ</a:t>
          </a:r>
          <a:r>
            <a:rPr kumimoji="1" lang="ja-JP" altLang="en-US" sz="1100">
              <a:solidFill>
                <a:schemeClr val="dk1"/>
              </a:solidFill>
              <a:effectLst/>
              <a:latin typeface="+mn-lt"/>
              <a:ea typeface="+mn-ea"/>
              <a:cs typeface="+mn-cs"/>
            </a:rPr>
            <a:t>高い水準を維持している</a:t>
          </a:r>
          <a:r>
            <a:rPr kumimoji="1" lang="ja-JP" altLang="ja-JP" sz="1100">
              <a:solidFill>
                <a:schemeClr val="dk1"/>
              </a:solidFill>
              <a:effectLst/>
              <a:latin typeface="+mn-lt"/>
              <a:ea typeface="+mn-ea"/>
              <a:cs typeface="+mn-cs"/>
            </a:rPr>
            <a:t>。これは、市の主要施策として実施している浸水対策事業</a:t>
          </a:r>
          <a:r>
            <a:rPr kumimoji="1" lang="ja-JP" altLang="en-US" sz="1100">
              <a:solidFill>
                <a:schemeClr val="dk1"/>
              </a:solidFill>
              <a:effectLst/>
              <a:latin typeface="+mn-lt"/>
              <a:ea typeface="+mn-ea"/>
              <a:cs typeface="+mn-cs"/>
            </a:rPr>
            <a:t>や農業施設長寿命化事業に取り組んでいる</a:t>
          </a:r>
          <a:r>
            <a:rPr kumimoji="1" lang="ja-JP" altLang="ja-JP" sz="1100">
              <a:solidFill>
                <a:schemeClr val="dk1"/>
              </a:solidFill>
              <a:effectLst/>
              <a:latin typeface="+mn-lt"/>
              <a:ea typeface="+mn-ea"/>
              <a:cs typeface="+mn-cs"/>
            </a:rPr>
            <a:t>ことが要因である。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　工　費　</a:t>
          </a:r>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10,566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類似団体平均に比べ高い水準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市の主要施策</a:t>
          </a:r>
          <a:r>
            <a:rPr kumimoji="1" lang="ja-JP" altLang="en-US" sz="1100">
              <a:solidFill>
                <a:schemeClr val="dk1"/>
              </a:solidFill>
              <a:effectLst/>
              <a:latin typeface="+mn-lt"/>
              <a:ea typeface="+mn-ea"/>
              <a:cs typeface="+mn-cs"/>
            </a:rPr>
            <a:t>である筑豊ハイツ再整備事業の実施が最大の</a:t>
          </a:r>
          <a:r>
            <a:rPr kumimoji="1" lang="ja-JP" altLang="ja-JP" sz="1100">
              <a:solidFill>
                <a:schemeClr val="dk1"/>
              </a:solidFill>
              <a:effectLst/>
              <a:latin typeface="+mn-lt"/>
              <a:ea typeface="+mn-ea"/>
              <a:cs typeface="+mn-cs"/>
            </a:rPr>
            <a:t>要因で</a:t>
          </a:r>
          <a:r>
            <a:rPr kumimoji="1" lang="ja-JP" altLang="en-US" sz="1100">
              <a:solidFill>
                <a:schemeClr val="dk1"/>
              </a:solidFill>
              <a:effectLst/>
              <a:latin typeface="+mn-lt"/>
              <a:ea typeface="+mn-ea"/>
              <a:cs typeface="+mn-cs"/>
            </a:rPr>
            <a:t>あり、事業完了予定の令和元年度までは高い水準となる見込みである。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　防　費</a:t>
          </a:r>
          <a:r>
            <a:rPr kumimoji="1" lang="ja-JP" altLang="ja-JP" sz="1100">
              <a:solidFill>
                <a:schemeClr val="dk1"/>
              </a:solidFill>
              <a:effectLst/>
              <a:latin typeface="+mn-lt"/>
              <a:ea typeface="+mn-ea"/>
              <a:cs typeface="+mn-cs"/>
            </a:rPr>
            <a:t>　：　住民一人当たり</a:t>
          </a:r>
          <a:r>
            <a:rPr kumimoji="1" lang="en-US" altLang="ja-JP" sz="1100">
              <a:solidFill>
                <a:schemeClr val="dk1"/>
              </a:solidFill>
              <a:effectLst/>
              <a:latin typeface="+mn-lt"/>
              <a:ea typeface="+mn-ea"/>
              <a:cs typeface="+mn-cs"/>
            </a:rPr>
            <a:t>12,640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4,001</a:t>
          </a:r>
          <a:r>
            <a:rPr kumimoji="1" lang="ja-JP" altLang="en-US" sz="1100">
              <a:solidFill>
                <a:schemeClr val="dk1"/>
              </a:solidFill>
              <a:effectLst/>
              <a:latin typeface="+mn-lt"/>
              <a:ea typeface="+mn-ea"/>
              <a:cs typeface="+mn-cs"/>
            </a:rPr>
            <a:t>円の減額となっている。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前年度に実施した消防団施設整備費の減額分や一部事務組合の</a:t>
          </a:r>
          <a:r>
            <a:rPr kumimoji="1" lang="ja-JP" altLang="ja-JP" sz="1100">
              <a:solidFill>
                <a:schemeClr val="dk1"/>
              </a:solidFill>
              <a:effectLst/>
              <a:latin typeface="+mn-lt"/>
              <a:ea typeface="+mn-ea"/>
              <a:cs typeface="+mn-cs"/>
            </a:rPr>
            <a:t>消防</a:t>
          </a:r>
          <a:r>
            <a:rPr kumimoji="1" lang="ja-JP" altLang="en-US" sz="1100">
              <a:solidFill>
                <a:schemeClr val="dk1"/>
              </a:solidFill>
              <a:effectLst/>
              <a:latin typeface="+mn-lt"/>
              <a:ea typeface="+mn-ea"/>
              <a:cs typeface="+mn-cs"/>
            </a:rPr>
            <a:t>組合に対する</a:t>
          </a:r>
          <a:r>
            <a:rPr kumimoji="1" lang="ja-JP" altLang="ja-JP" sz="1100">
              <a:solidFill>
                <a:schemeClr val="dk1"/>
              </a:solidFill>
              <a:effectLst/>
              <a:latin typeface="+mn-lt"/>
              <a:ea typeface="+mn-ea"/>
              <a:cs typeface="+mn-cs"/>
            </a:rPr>
            <a:t>負担金の減額</a:t>
          </a:r>
          <a:r>
            <a:rPr kumimoji="1" lang="ja-JP" altLang="en-US" sz="1100">
              <a:solidFill>
                <a:schemeClr val="dk1"/>
              </a:solidFill>
              <a:effectLst/>
              <a:latin typeface="+mn-lt"/>
              <a:ea typeface="+mn-ea"/>
              <a:cs typeface="+mn-cs"/>
            </a:rPr>
            <a:t>が主な要因であり、消防施設の整備について今後も計画的に実施していく予定である。</a:t>
          </a:r>
          <a:endParaRPr lang="ja-JP" altLang="ja-JP" sz="1400">
            <a:effectLst/>
          </a:endParaRPr>
        </a:p>
        <a:p>
          <a:r>
            <a:rPr kumimoji="1" lang="ja-JP" altLang="ja-JP" sz="1100">
              <a:solidFill>
                <a:schemeClr val="dk1"/>
              </a:solidFill>
              <a:effectLst/>
              <a:latin typeface="+mn-lt"/>
              <a:ea typeface="+mn-ea"/>
              <a:cs typeface="+mn-cs"/>
            </a:rPr>
            <a:t>○教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育</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42,444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前年度までの高い水準から、</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値と同水準となった。これは小中学校統合事業が完了したことにより、教育費内の</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著しく減少した</a:t>
          </a:r>
          <a:r>
            <a:rPr kumimoji="1" lang="ja-JP" altLang="ja-JP" sz="1100">
              <a:solidFill>
                <a:schemeClr val="dk1"/>
              </a:solidFill>
              <a:effectLst/>
              <a:latin typeface="+mn-lt"/>
              <a:ea typeface="+mn-ea"/>
              <a:cs typeface="+mn-cs"/>
            </a:rPr>
            <a:t>ことが要因である。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a:t>
          </a:r>
          <a:r>
            <a:rPr lang="ja-JP" altLang="en-US" sz="1100" b="0" i="0" baseline="0">
              <a:solidFill>
                <a:schemeClr val="dk1"/>
              </a:solidFill>
              <a:effectLst/>
              <a:latin typeface="+mn-lt"/>
              <a:ea typeface="+mn-ea"/>
              <a:cs typeface="+mn-cs"/>
            </a:rPr>
            <a:t>においては地方税が好調に推移しており、</a:t>
          </a:r>
          <a:r>
            <a:rPr lang="ja-JP" altLang="ja-JP" sz="1100" b="0" i="0" baseline="0">
              <a:solidFill>
                <a:schemeClr val="dk1"/>
              </a:solidFill>
              <a:effectLst/>
              <a:latin typeface="+mn-lt"/>
              <a:ea typeface="+mn-ea"/>
              <a:cs typeface="+mn-cs"/>
            </a:rPr>
            <a:t>歳出</a:t>
          </a:r>
          <a:r>
            <a:rPr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額などの影響が大きく</a:t>
          </a:r>
          <a:r>
            <a:rPr lang="ja-JP" altLang="ja-JP" sz="1100" b="0" i="0" baseline="0">
              <a:solidFill>
                <a:schemeClr val="dk1"/>
              </a:solidFill>
              <a:effectLst/>
              <a:latin typeface="+mn-lt"/>
              <a:ea typeface="+mn-ea"/>
              <a:cs typeface="+mn-cs"/>
            </a:rPr>
            <a:t>、実質収支においては黒字、実質単年度収支は赤字となった。</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交流センター整備事業や体育館等建設事業など</a:t>
          </a:r>
          <a:r>
            <a:rPr lang="ja-JP" altLang="en-US" sz="1100" b="0" i="0" baseline="0">
              <a:solidFill>
                <a:schemeClr val="dk1"/>
              </a:solidFill>
              <a:effectLst/>
              <a:latin typeface="+mn-lt"/>
              <a:ea typeface="+mn-ea"/>
              <a:cs typeface="+mn-cs"/>
            </a:rPr>
            <a:t>の大型事業が控え</a:t>
          </a:r>
          <a:r>
            <a:rPr lang="ja-JP" altLang="ja-JP" sz="1100" b="0" i="0" baseline="0">
              <a:solidFill>
                <a:schemeClr val="dk1"/>
              </a:solidFill>
              <a:effectLst/>
              <a:latin typeface="+mn-lt"/>
              <a:ea typeface="+mn-ea"/>
              <a:cs typeface="+mn-cs"/>
            </a:rPr>
            <a:t>、また合併算定替による普通交付税の逓減</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さらに進むこと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から、財政調整基金残高は減少していく見込みである。今後も第二次行財政改革大綱において目標としている、「平成</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年度時点で財政調整基金及び減債基金残高を標準財政規模の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％以上」を達成するため、引き続き健全な財政運営に努める。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赤字の会計である小型自動車競走事業特別会計においては、</a:t>
          </a:r>
          <a:r>
            <a:rPr lang="ja-JP" altLang="en-US" sz="1100">
              <a:solidFill>
                <a:schemeClr val="dk1"/>
              </a:solidFill>
              <a:effectLst/>
              <a:latin typeface="+mn-lt"/>
              <a:ea typeface="+mn-ea"/>
              <a:cs typeface="+mn-cs"/>
            </a:rPr>
            <a:t>長年、</a:t>
          </a:r>
          <a:r>
            <a:rPr lang="ja-JP" altLang="ja-JP" sz="1100">
              <a:solidFill>
                <a:schemeClr val="dk1"/>
              </a:solidFill>
              <a:effectLst/>
              <a:latin typeface="+mn-lt"/>
              <a:ea typeface="+mn-ea"/>
              <a:cs typeface="+mn-cs"/>
            </a:rPr>
            <a:t>景気低迷の影響</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により収益金が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ていたが、業績改善の手法として、平成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年度に包括的民間委託を導入してからは徐々に業績が回復しており、平成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年度においても、</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年度末時点で</a:t>
          </a:r>
          <a:r>
            <a:rPr lang="en-US" altLang="ja-JP" sz="1100">
              <a:solidFill>
                <a:schemeClr val="dk1"/>
              </a:solidFill>
              <a:effectLst/>
              <a:latin typeface="+mn-lt"/>
              <a:ea typeface="+mn-ea"/>
              <a:cs typeface="+mn-cs"/>
            </a:rPr>
            <a:t>1,465</a:t>
          </a:r>
          <a:r>
            <a:rPr lang="ja-JP" altLang="ja-JP" sz="1100">
              <a:solidFill>
                <a:schemeClr val="dk1"/>
              </a:solidFill>
              <a:effectLst/>
              <a:latin typeface="+mn-lt"/>
              <a:ea typeface="+mn-ea"/>
              <a:cs typeface="+mn-cs"/>
            </a:rPr>
            <a:t>百万円となっていた</a:t>
          </a:r>
          <a:r>
            <a:rPr lang="ja-JP" altLang="en-US" sz="1100">
              <a:solidFill>
                <a:schemeClr val="dk1"/>
              </a:solidFill>
              <a:effectLst/>
              <a:latin typeface="+mn-lt"/>
              <a:ea typeface="+mn-ea"/>
              <a:cs typeface="+mn-cs"/>
            </a:rPr>
            <a:t>累積赤字</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年度末には累積</a:t>
          </a:r>
          <a:r>
            <a:rPr lang="en-US" altLang="ja-JP" sz="1100">
              <a:solidFill>
                <a:schemeClr val="dk1"/>
              </a:solidFill>
              <a:effectLst/>
              <a:latin typeface="+mn-lt"/>
              <a:ea typeface="+mn-ea"/>
              <a:cs typeface="+mn-cs"/>
            </a:rPr>
            <a:t>1,393</a:t>
          </a:r>
          <a:r>
            <a:rPr lang="ja-JP" altLang="en-US" sz="1100">
              <a:solidFill>
                <a:schemeClr val="dk1"/>
              </a:solidFill>
              <a:effectLst/>
              <a:latin typeface="+mn-lt"/>
              <a:ea typeface="+mn-ea"/>
              <a:cs typeface="+mn-cs"/>
            </a:rPr>
            <a:t>百万円、年間にして</a:t>
          </a:r>
          <a:r>
            <a:rPr lang="en-US" altLang="ja-JP" sz="1100">
              <a:solidFill>
                <a:schemeClr val="dk1"/>
              </a:solidFill>
              <a:effectLst/>
              <a:latin typeface="+mn-lt"/>
              <a:ea typeface="+mn-ea"/>
              <a:cs typeface="+mn-cs"/>
            </a:rPr>
            <a:t>72</a:t>
          </a:r>
          <a:r>
            <a:rPr lang="ja-JP" altLang="en-US" sz="1100">
              <a:solidFill>
                <a:schemeClr val="dk1"/>
              </a:solidFill>
              <a:effectLst/>
              <a:latin typeface="+mn-lt"/>
              <a:ea typeface="+mn-ea"/>
              <a:cs typeface="+mn-cs"/>
            </a:rPr>
            <a:t>百万円の業績改善を行った。</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次年度以降も包括的民間委託による</a:t>
          </a:r>
          <a:r>
            <a:rPr lang="ja-JP" altLang="ja-JP" sz="1100">
              <a:solidFill>
                <a:schemeClr val="dk1"/>
              </a:solidFill>
              <a:effectLst/>
              <a:latin typeface="+mn-lt"/>
              <a:ea typeface="+mn-ea"/>
              <a:cs typeface="+mn-cs"/>
            </a:rPr>
            <a:t>経営改善を図りつつ、場外発売所の増設やミッドナイトレース開催など</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売り上げ増加のための取り組みを実施</a:t>
          </a:r>
          <a:r>
            <a:rPr lang="ja-JP" altLang="en-US" sz="1100">
              <a:solidFill>
                <a:schemeClr val="dk1"/>
              </a:solidFill>
              <a:effectLst/>
              <a:latin typeface="+mn-lt"/>
              <a:ea typeface="+mn-ea"/>
              <a:cs typeface="+mn-cs"/>
            </a:rPr>
            <a:t>し、今後に想定される大規模な</a:t>
          </a:r>
          <a:r>
            <a:rPr lang="ja-JP" altLang="ja-JP" sz="1100">
              <a:solidFill>
                <a:schemeClr val="dk1"/>
              </a:solidFill>
              <a:effectLst/>
              <a:latin typeface="+mn-lt"/>
              <a:ea typeface="+mn-ea"/>
              <a:cs typeface="+mn-cs"/>
            </a:rPr>
            <a:t>施設の老朽化対策</a:t>
          </a:r>
          <a:r>
            <a:rPr lang="ja-JP" altLang="en-US" sz="1100">
              <a:solidFill>
                <a:schemeClr val="dk1"/>
              </a:solidFill>
              <a:effectLst/>
              <a:latin typeface="+mn-lt"/>
              <a:ea typeface="+mn-ea"/>
              <a:cs typeface="+mn-cs"/>
            </a:rPr>
            <a:t>のための財源確保するなど、</a:t>
          </a:r>
          <a:r>
            <a:rPr lang="ja-JP" altLang="ja-JP" sz="1100">
              <a:solidFill>
                <a:schemeClr val="dk1"/>
              </a:solidFill>
              <a:effectLst/>
              <a:latin typeface="+mn-lt"/>
              <a:ea typeface="+mn-ea"/>
              <a:cs typeface="+mn-cs"/>
            </a:rPr>
            <a:t>更なる事業経営の健全化に取り組</a:t>
          </a:r>
          <a:r>
            <a:rPr lang="ja-JP" altLang="en-US" sz="1100">
              <a:solidFill>
                <a:schemeClr val="dk1"/>
              </a:solidFill>
              <a:effectLst/>
              <a:latin typeface="+mn-lt"/>
              <a:ea typeface="+mn-ea"/>
              <a:cs typeface="+mn-cs"/>
            </a:rPr>
            <a:t>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64345421</v>
      </c>
      <c r="BO4" s="461"/>
      <c r="BP4" s="461"/>
      <c r="BQ4" s="461"/>
      <c r="BR4" s="461"/>
      <c r="BS4" s="461"/>
      <c r="BT4" s="461"/>
      <c r="BU4" s="462"/>
      <c r="BV4" s="460">
        <v>67417459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62671485</v>
      </c>
      <c r="BO5" s="466"/>
      <c r="BP5" s="466"/>
      <c r="BQ5" s="466"/>
      <c r="BR5" s="466"/>
      <c r="BS5" s="466"/>
      <c r="BT5" s="466"/>
      <c r="BU5" s="467"/>
      <c r="BV5" s="465">
        <v>65647378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97.2</v>
      </c>
      <c r="CU5" s="436"/>
      <c r="CV5" s="436"/>
      <c r="CW5" s="436"/>
      <c r="CX5" s="436"/>
      <c r="CY5" s="436"/>
      <c r="CZ5" s="436"/>
      <c r="DA5" s="437"/>
      <c r="DB5" s="435">
        <v>96.1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1673936</v>
      </c>
      <c r="BO6" s="466"/>
      <c r="BP6" s="466"/>
      <c r="BQ6" s="466"/>
      <c r="BR6" s="466"/>
      <c r="BS6" s="466"/>
      <c r="BT6" s="466"/>
      <c r="BU6" s="467"/>
      <c r="BV6" s="465">
        <v>1770081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102.7</v>
      </c>
      <c r="CU6" s="616"/>
      <c r="CV6" s="616"/>
      <c r="CW6" s="616"/>
      <c r="CX6" s="616"/>
      <c r="CY6" s="616"/>
      <c r="CZ6" s="616"/>
      <c r="DA6" s="617"/>
      <c r="DB6" s="615">
        <v>101.6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285359</v>
      </c>
      <c r="BO7" s="466"/>
      <c r="BP7" s="466"/>
      <c r="BQ7" s="466"/>
      <c r="BR7" s="466"/>
      <c r="BS7" s="466"/>
      <c r="BT7" s="466"/>
      <c r="BU7" s="467"/>
      <c r="BV7" s="465">
        <v>151206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32939734</v>
      </c>
      <c r="CU7" s="466"/>
      <c r="CV7" s="466"/>
      <c r="CW7" s="466"/>
      <c r="CX7" s="466"/>
      <c r="CY7" s="466"/>
      <c r="CZ7" s="466"/>
      <c r="DA7" s="467"/>
      <c r="DB7" s="465">
        <v>32895189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1388577</v>
      </c>
      <c r="BO8" s="466"/>
      <c r="BP8" s="466"/>
      <c r="BQ8" s="466"/>
      <c r="BR8" s="466"/>
      <c r="BS8" s="466"/>
      <c r="BT8" s="466"/>
      <c r="BU8" s="467"/>
      <c r="BV8" s="465">
        <v>1618875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129146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105</v>
      </c>
      <c r="AV9" s="523"/>
      <c r="AW9" s="523"/>
      <c r="AX9" s="523"/>
      <c r="AY9" s="445" t="s">
        <v>116</v>
      </c>
      <c r="AZ9" s="446"/>
      <c r="BA9" s="446"/>
      <c r="BB9" s="446"/>
      <c r="BC9" s="446"/>
      <c r="BD9" s="446"/>
      <c r="BE9" s="446"/>
      <c r="BF9" s="446"/>
      <c r="BG9" s="446"/>
      <c r="BH9" s="446"/>
      <c r="BI9" s="446"/>
      <c r="BJ9" s="446"/>
      <c r="BK9" s="446"/>
      <c r="BL9" s="446"/>
      <c r="BM9" s="447"/>
      <c r="BN9" s="465">
        <v>-230298</v>
      </c>
      <c r="BO9" s="466"/>
      <c r="BP9" s="466"/>
      <c r="BQ9" s="466"/>
      <c r="BR9" s="466"/>
      <c r="BS9" s="466"/>
      <c r="BT9" s="466"/>
      <c r="BU9" s="467"/>
      <c r="BV9" s="465">
        <v>1010003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15.2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131492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59065</v>
      </c>
      <c r="BO10" s="466"/>
      <c r="BP10" s="466"/>
      <c r="BQ10" s="466"/>
      <c r="BR10" s="466"/>
      <c r="BS10" s="466"/>
      <c r="BT10" s="466"/>
      <c r="BU10" s="467"/>
      <c r="BV10" s="465">
        <v>67211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129002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810000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127655</v>
      </c>
      <c r="S13" s="569"/>
      <c r="T13" s="569"/>
      <c r="U13" s="569"/>
      <c r="V13" s="570"/>
      <c r="W13" s="556" t="s">
        <v>141</v>
      </c>
      <c r="X13" s="478"/>
      <c r="Y13" s="478"/>
      <c r="Z13" s="478"/>
      <c r="AA13" s="478"/>
      <c r="AB13" s="479"/>
      <c r="AC13" s="441">
        <v>1210</v>
      </c>
      <c r="AD13" s="442"/>
      <c r="AE13" s="442"/>
      <c r="AF13" s="442"/>
      <c r="AG13" s="443"/>
      <c r="AH13" s="441">
        <v>1215</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-671233</v>
      </c>
      <c r="BO13" s="466"/>
      <c r="BP13" s="466"/>
      <c r="BQ13" s="466"/>
      <c r="BR13" s="466"/>
      <c r="BS13" s="466"/>
      <c r="BT13" s="466"/>
      <c r="BU13" s="467"/>
      <c r="BV13" s="465">
        <v>267214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4.3</v>
      </c>
      <c r="CU13" s="436"/>
      <c r="CV13" s="436"/>
      <c r="CW13" s="436"/>
      <c r="CX13" s="436"/>
      <c r="CY13" s="436"/>
      <c r="CZ13" s="436"/>
      <c r="DA13" s="437"/>
      <c r="DB13" s="435">
        <v>4.2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129801</v>
      </c>
      <c r="S14" s="569"/>
      <c r="T14" s="569"/>
      <c r="U14" s="569"/>
      <c r="V14" s="570"/>
      <c r="W14" s="571"/>
      <c r="X14" s="481"/>
      <c r="Y14" s="481"/>
      <c r="Z14" s="481"/>
      <c r="AA14" s="481"/>
      <c r="AB14" s="482"/>
      <c r="AC14" s="561">
        <v>2.2999999999999998</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19.7</v>
      </c>
      <c r="CU14" s="573"/>
      <c r="CV14" s="573"/>
      <c r="CW14" s="573"/>
      <c r="CX14" s="573"/>
      <c r="CY14" s="573"/>
      <c r="CZ14" s="573"/>
      <c r="DA14" s="574"/>
      <c r="DB14" s="572">
        <v>27.5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128522</v>
      </c>
      <c r="S15" s="569"/>
      <c r="T15" s="569"/>
      <c r="U15" s="569"/>
      <c r="V15" s="570"/>
      <c r="W15" s="556" t="s">
        <v>148</v>
      </c>
      <c r="X15" s="478"/>
      <c r="Y15" s="478"/>
      <c r="Z15" s="478"/>
      <c r="AA15" s="478"/>
      <c r="AB15" s="479"/>
      <c r="AC15" s="441">
        <v>12166</v>
      </c>
      <c r="AD15" s="442"/>
      <c r="AE15" s="442"/>
      <c r="AF15" s="442"/>
      <c r="AG15" s="443"/>
      <c r="AH15" s="441">
        <v>12502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13452833</v>
      </c>
      <c r="BO15" s="461"/>
      <c r="BP15" s="461"/>
      <c r="BQ15" s="461"/>
      <c r="BR15" s="461"/>
      <c r="BS15" s="461"/>
      <c r="BT15" s="461"/>
      <c r="BU15" s="462"/>
      <c r="BV15" s="460">
        <v>13375972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22.9</v>
      </c>
      <c r="AD16" s="562"/>
      <c r="AE16" s="562"/>
      <c r="AF16" s="562"/>
      <c r="AG16" s="563"/>
      <c r="AH16" s="561">
        <v>22.8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26714238</v>
      </c>
      <c r="BO16" s="466"/>
      <c r="BP16" s="466"/>
      <c r="BQ16" s="466"/>
      <c r="BR16" s="466"/>
      <c r="BS16" s="466"/>
      <c r="BT16" s="466"/>
      <c r="BU16" s="467"/>
      <c r="BV16" s="465">
        <v>26411365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39812</v>
      </c>
      <c r="AD17" s="442"/>
      <c r="AE17" s="442"/>
      <c r="AF17" s="442"/>
      <c r="AG17" s="443"/>
      <c r="AH17" s="441">
        <v>41154</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17131020</v>
      </c>
      <c r="BO17" s="466"/>
      <c r="BP17" s="466"/>
      <c r="BQ17" s="466"/>
      <c r="BR17" s="466"/>
      <c r="BS17" s="466"/>
      <c r="BT17" s="466"/>
      <c r="BU17" s="467"/>
      <c r="BV17" s="465">
        <v>17020831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213.96</v>
      </c>
      <c r="M18" s="530"/>
      <c r="N18" s="530"/>
      <c r="O18" s="530"/>
      <c r="P18" s="530"/>
      <c r="Q18" s="530"/>
      <c r="R18" s="531"/>
      <c r="S18" s="531"/>
      <c r="T18" s="531"/>
      <c r="U18" s="531"/>
      <c r="V18" s="532"/>
      <c r="W18" s="546"/>
      <c r="X18" s="547"/>
      <c r="Y18" s="547"/>
      <c r="Z18" s="547"/>
      <c r="AA18" s="547"/>
      <c r="AB18" s="557"/>
      <c r="AC18" s="429">
        <v>74.900000000000006</v>
      </c>
      <c r="AD18" s="430"/>
      <c r="AE18" s="430"/>
      <c r="AF18" s="430"/>
      <c r="AG18" s="533"/>
      <c r="AH18" s="429">
        <v>75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32368457</v>
      </c>
      <c r="BO18" s="466"/>
      <c r="BP18" s="466"/>
      <c r="BQ18" s="466"/>
      <c r="BR18" s="466"/>
      <c r="BS18" s="466"/>
      <c r="BT18" s="466"/>
      <c r="BU18" s="467"/>
      <c r="BV18" s="465">
        <v>31847433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604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40022984</v>
      </c>
      <c r="BO19" s="466"/>
      <c r="BP19" s="466"/>
      <c r="BQ19" s="466"/>
      <c r="BR19" s="466"/>
      <c r="BS19" s="466"/>
      <c r="BT19" s="466"/>
      <c r="BU19" s="467"/>
      <c r="BV19" s="465">
        <v>37369236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54732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76395110</v>
      </c>
      <c r="BO23" s="466"/>
      <c r="BP23" s="466"/>
      <c r="BQ23" s="466"/>
      <c r="BR23" s="466"/>
      <c r="BS23" s="466"/>
      <c r="BT23" s="466"/>
      <c r="BU23" s="467"/>
      <c r="BV23" s="465">
        <v>77796859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9820</v>
      </c>
      <c r="R24" s="442"/>
      <c r="S24" s="442"/>
      <c r="T24" s="442"/>
      <c r="U24" s="442"/>
      <c r="V24" s="443"/>
      <c r="W24" s="507"/>
      <c r="X24" s="498"/>
      <c r="Y24" s="499"/>
      <c r="Z24" s="438" t="s">
        <v>172</v>
      </c>
      <c r="AA24" s="439"/>
      <c r="AB24" s="439"/>
      <c r="AC24" s="439"/>
      <c r="AD24" s="439"/>
      <c r="AE24" s="439"/>
      <c r="AF24" s="439"/>
      <c r="AG24" s="440"/>
      <c r="AH24" s="441">
        <v>754</v>
      </c>
      <c r="AI24" s="442"/>
      <c r="AJ24" s="442"/>
      <c r="AK24" s="442"/>
      <c r="AL24" s="443"/>
      <c r="AM24" s="441">
        <v>2412800</v>
      </c>
      <c r="AN24" s="442"/>
      <c r="AO24" s="442"/>
      <c r="AP24" s="442"/>
      <c r="AQ24" s="442"/>
      <c r="AR24" s="443"/>
      <c r="AS24" s="441">
        <v>3200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57531658</v>
      </c>
      <c r="BO24" s="466"/>
      <c r="BP24" s="466"/>
      <c r="BQ24" s="466"/>
      <c r="BR24" s="466"/>
      <c r="BS24" s="466"/>
      <c r="BT24" s="466"/>
      <c r="BU24" s="467"/>
      <c r="BV24" s="465">
        <v>58268550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8000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5139045</v>
      </c>
      <c r="BO25" s="461"/>
      <c r="BP25" s="461"/>
      <c r="BQ25" s="461"/>
      <c r="BR25" s="461"/>
      <c r="BS25" s="461"/>
      <c r="BT25" s="461"/>
      <c r="BU25" s="462"/>
      <c r="BV25" s="460">
        <v>6066103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7010</v>
      </c>
      <c r="R26" s="442"/>
      <c r="S26" s="442"/>
      <c r="T26" s="442"/>
      <c r="U26" s="442"/>
      <c r="V26" s="443"/>
      <c r="W26" s="507"/>
      <c r="X26" s="498"/>
      <c r="Y26" s="499"/>
      <c r="Z26" s="438" t="s">
        <v>180</v>
      </c>
      <c r="AA26" s="520"/>
      <c r="AB26" s="520"/>
      <c r="AC26" s="520"/>
      <c r="AD26" s="520"/>
      <c r="AE26" s="520"/>
      <c r="AF26" s="520"/>
      <c r="AG26" s="521"/>
      <c r="AH26" s="441">
        <v>62</v>
      </c>
      <c r="AI26" s="442"/>
      <c r="AJ26" s="442"/>
      <c r="AK26" s="442"/>
      <c r="AL26" s="443"/>
      <c r="AM26" s="441">
        <v>218426</v>
      </c>
      <c r="AN26" s="442"/>
      <c r="AO26" s="442"/>
      <c r="AP26" s="442"/>
      <c r="AQ26" s="442"/>
      <c r="AR26" s="443"/>
      <c r="AS26" s="441">
        <v>3523</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5760</v>
      </c>
      <c r="R27" s="442"/>
      <c r="S27" s="442"/>
      <c r="T27" s="442"/>
      <c r="U27" s="442"/>
      <c r="V27" s="443"/>
      <c r="W27" s="507"/>
      <c r="X27" s="498"/>
      <c r="Y27" s="499"/>
      <c r="Z27" s="438" t="s">
        <v>183</v>
      </c>
      <c r="AA27" s="439"/>
      <c r="AB27" s="439"/>
      <c r="AC27" s="439"/>
      <c r="AD27" s="439"/>
      <c r="AE27" s="439"/>
      <c r="AF27" s="439"/>
      <c r="AG27" s="440"/>
      <c r="AH27" s="441">
        <v>20</v>
      </c>
      <c r="AI27" s="442"/>
      <c r="AJ27" s="442"/>
      <c r="AK27" s="442"/>
      <c r="AL27" s="443"/>
      <c r="AM27" s="441">
        <v>59324</v>
      </c>
      <c r="AN27" s="442"/>
      <c r="AO27" s="442"/>
      <c r="AP27" s="442"/>
      <c r="AQ27" s="442"/>
      <c r="AR27" s="443"/>
      <c r="AS27" s="441">
        <v>2966</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2646418</v>
      </c>
      <c r="BO27" s="469"/>
      <c r="BP27" s="469"/>
      <c r="BQ27" s="469"/>
      <c r="BR27" s="469"/>
      <c r="BS27" s="469"/>
      <c r="BT27" s="469"/>
      <c r="BU27" s="470"/>
      <c r="BV27" s="468">
        <v>2645744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4960</v>
      </c>
      <c r="R28" s="442"/>
      <c r="S28" s="442"/>
      <c r="T28" s="442"/>
      <c r="U28" s="442"/>
      <c r="V28" s="443"/>
      <c r="W28" s="507"/>
      <c r="X28" s="498"/>
      <c r="Y28" s="499"/>
      <c r="Z28" s="438" t="s">
        <v>186</v>
      </c>
      <c r="AA28" s="439"/>
      <c r="AB28" s="439"/>
      <c r="AC28" s="439"/>
      <c r="AD28" s="439"/>
      <c r="AE28" s="439"/>
      <c r="AF28" s="439"/>
      <c r="AG28" s="440"/>
      <c r="AH28" s="441" t="s">
        <v>177</v>
      </c>
      <c r="AI28" s="442"/>
      <c r="AJ28" s="442"/>
      <c r="AK28" s="442"/>
      <c r="AL28" s="443"/>
      <c r="AM28" s="441" t="s">
        <v>176</v>
      </c>
      <c r="AN28" s="442"/>
      <c r="AO28" s="442"/>
      <c r="AP28" s="442"/>
      <c r="AQ28" s="442"/>
      <c r="AR28" s="443"/>
      <c r="AS28" s="441" t="s">
        <v>177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8221487</v>
      </c>
      <c r="BO28" s="461"/>
      <c r="BP28" s="461"/>
      <c r="BQ28" s="461"/>
      <c r="BR28" s="461"/>
      <c r="BS28" s="461"/>
      <c r="BT28" s="461"/>
      <c r="BU28" s="462"/>
      <c r="BV28" s="460">
        <v>8258327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26</v>
      </c>
      <c r="M29" s="442"/>
      <c r="N29" s="442"/>
      <c r="O29" s="442"/>
      <c r="P29" s="443"/>
      <c r="Q29" s="441">
        <v>4600</v>
      </c>
      <c r="R29" s="442"/>
      <c r="S29" s="442"/>
      <c r="T29" s="442"/>
      <c r="U29" s="442"/>
      <c r="V29" s="443"/>
      <c r="W29" s="508"/>
      <c r="X29" s="509"/>
      <c r="Y29" s="510"/>
      <c r="Z29" s="438" t="s">
        <v>189</v>
      </c>
      <c r="AA29" s="439"/>
      <c r="AB29" s="439"/>
      <c r="AC29" s="439"/>
      <c r="AD29" s="439"/>
      <c r="AE29" s="439"/>
      <c r="AF29" s="439"/>
      <c r="AG29" s="440"/>
      <c r="AH29" s="441">
        <v>774</v>
      </c>
      <c r="AI29" s="442"/>
      <c r="AJ29" s="442"/>
      <c r="AK29" s="442"/>
      <c r="AL29" s="443"/>
      <c r="AM29" s="441">
        <v>2472124</v>
      </c>
      <c r="AN29" s="442"/>
      <c r="AO29" s="442"/>
      <c r="AP29" s="442"/>
      <c r="AQ29" s="442"/>
      <c r="AR29" s="443"/>
      <c r="AS29" s="441">
        <v>3194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7804410</v>
      </c>
      <c r="BO29" s="466"/>
      <c r="BP29" s="466"/>
      <c r="BQ29" s="466"/>
      <c r="BR29" s="466"/>
      <c r="BS29" s="466"/>
      <c r="BT29" s="466"/>
      <c r="BU29" s="467"/>
      <c r="BV29" s="465">
        <v>7344958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7366207</v>
      </c>
      <c r="BO30" s="469"/>
      <c r="BP30" s="469"/>
      <c r="BQ30" s="469"/>
      <c r="BR30" s="469"/>
      <c r="BS30" s="469"/>
      <c r="BT30" s="469"/>
      <c r="BU30" s="470"/>
      <c r="BV30" s="468">
        <v>7432007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198</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f>IF(BG34="","",MAX(C34:D43,U34:V43,AM34:AN43)+1)</f>
        <v>15</v>
      </c>
      <c r="BF34" s="424"/>
      <c r="BG34" s="423" t="str">
        <f>IF('各会計、関係団体の財政状況及び健全化判断比率'!B38="","",'各会計、関係団体の財政状況及び健全化判断比率'!B38)</f>
        <v>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18</v>
      </c>
      <c r="BX34" s="424"/>
      <c r="BY34" s="423" t="str">
        <f>IF('各会計、関係団体の財政状況及び健全化判断比率'!B68="","",'各会計、関係団体の財政状況及び健全化判断比率'!B68)</f>
        <v>飯塚市・桂川町衛生施設組合（一般会計）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27</v>
      </c>
      <c r="CP34" s="424"/>
      <c r="CQ34" s="423" t="str">
        <f>IF('各会計、関係団体の財政状況及び健全化判断比率'!BS7="","",'各会計、関係団体の財政状況及び健全化判断比率'!BS7)</f>
        <v>飯塚市教育文化振興事業団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IF('各会計、関係団体の財政状況及び健全化判断比率'!B35="","",'各会計、関係団体の財政状況及び健全化判断比率'!B35)</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16</v>
      </c>
      <c r="BF35" s="424"/>
      <c r="BG35" s="423" t="str">
        <f>IF('各会計、関係団体の財政状況及び健全化判断比率'!B39="","",'各会計、関係団体の財政状況及び健全化判断比率'!B39)</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19</v>
      </c>
      <c r="BX35" s="424"/>
      <c r="BY35" s="423" t="str">
        <f>IF('各会計、関係団体の財政状況及び健全化判断比率'!B69="","",'各会計、関係団体の財政状況及び健全化判断比率'!B69)</f>
        <v>福岡県市町村職員退職手当組合（一般会計）</v>
      </c>
      <c r="BZ35" s="423"/>
      <c r="CA35" s="423"/>
      <c r="CB35" s="423"/>
      <c r="CC35" s="423"/>
      <c r="CD35" s="423"/>
      <c r="CE35" s="423"/>
      <c r="CF35" s="423"/>
      <c r="CG35" s="423"/>
      <c r="CH35" s="423"/>
      <c r="CI35" s="423"/>
      <c r="CJ35" s="423"/>
      <c r="CK35" s="423"/>
      <c r="CL35" s="423"/>
      <c r="CM35" s="423"/>
      <c r="CN35" s="213"/>
      <c r="CO35" s="424">
        <f t="shared" ref="CO35:CO43" si="3">IF(CQ35="","",CO34+1)</f>
        <v>28</v>
      </c>
      <c r="CP35" s="424"/>
      <c r="CQ35" s="423" t="str">
        <f>IF('各会計、関係団体の財政状況及び健全化判断比率'!BS8="","",'各会計、関係団体の財政状況及び健全化判断比率'!BS8)</f>
        <v>福岡ソフトウエアセンター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住宅新築資金等貸付特別会計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介護保険特別会計介護サービス事業勘定</v>
      </c>
      <c r="X36" s="423"/>
      <c r="Y36" s="423"/>
      <c r="Z36" s="423"/>
      <c r="AA36" s="423"/>
      <c r="AB36" s="423"/>
      <c r="AC36" s="423"/>
      <c r="AD36" s="423"/>
      <c r="AE36" s="423"/>
      <c r="AF36" s="423"/>
      <c r="AG36" s="423"/>
      <c r="AH36" s="423"/>
      <c r="AI36" s="423"/>
      <c r="AJ36" s="423"/>
      <c r="AK36" s="423"/>
      <c r="AL36" s="213"/>
      <c r="AM36" s="424">
        <f t="shared" si="0"/>
        <v>13</v>
      </c>
      <c r="AN36" s="424"/>
      <c r="AO36" s="423" t="str">
        <f>IF('各会計、関係団体の財政状況及び健全化判断比率'!B36="","",'各会計、関係団体の財政状況及び健全化判断比率'!B36)</f>
        <v>飯塚市立病院事業会計</v>
      </c>
      <c r="AP36" s="423"/>
      <c r="AQ36" s="423"/>
      <c r="AR36" s="423"/>
      <c r="AS36" s="423"/>
      <c r="AT36" s="423"/>
      <c r="AU36" s="423"/>
      <c r="AV36" s="423"/>
      <c r="AW36" s="423"/>
      <c r="AX36" s="423"/>
      <c r="AY36" s="423"/>
      <c r="AZ36" s="423"/>
      <c r="BA36" s="423"/>
      <c r="BB36" s="423"/>
      <c r="BC36" s="423"/>
      <c r="BD36" s="213"/>
      <c r="BE36" s="424">
        <f t="shared" si="1"/>
        <v>17</v>
      </c>
      <c r="BF36" s="424"/>
      <c r="BG36" s="423" t="str">
        <f>IF('各会計、関係団体の財政状況及び健全化判断比率'!B40="","",'各会計、関係団体の財政状況及び健全化判断比率'!B40)</f>
        <v>工業用地造成事業特別会計</v>
      </c>
      <c r="BH36" s="423"/>
      <c r="BI36" s="423"/>
      <c r="BJ36" s="423"/>
      <c r="BK36" s="423"/>
      <c r="BL36" s="423"/>
      <c r="BM36" s="423"/>
      <c r="BN36" s="423"/>
      <c r="BO36" s="423"/>
      <c r="BP36" s="423"/>
      <c r="BQ36" s="423"/>
      <c r="BR36" s="423"/>
      <c r="BS36" s="423"/>
      <c r="BT36" s="423"/>
      <c r="BU36" s="423"/>
      <c r="BV36" s="213"/>
      <c r="BW36" s="424">
        <f t="shared" si="2"/>
        <v>20</v>
      </c>
      <c r="BX36" s="424"/>
      <c r="BY36" s="423" t="str">
        <f>IF('各会計、関係団体の財政状況及び健全化判断比率'!B70="","",'各会計、関係団体の財政状況及び健全化判断比率'!B70)</f>
        <v>福岡県市町村職員退職手当組合（基金特別会計）</v>
      </c>
      <c r="BZ36" s="423"/>
      <c r="CA36" s="423"/>
      <c r="CB36" s="423"/>
      <c r="CC36" s="423"/>
      <c r="CD36" s="423"/>
      <c r="CE36" s="423"/>
      <c r="CF36" s="423"/>
      <c r="CG36" s="423"/>
      <c r="CH36" s="423"/>
      <c r="CI36" s="423"/>
      <c r="CJ36" s="423"/>
      <c r="CK36" s="423"/>
      <c r="CL36" s="423"/>
      <c r="CM36" s="423"/>
      <c r="CN36" s="213"/>
      <c r="CO36" s="424">
        <f t="shared" si="3"/>
        <v>29</v>
      </c>
      <c r="CP36" s="424"/>
      <c r="CQ36" s="423" t="str">
        <f>IF('各会計、関係団体の財政状況及び健全化判断比率'!BS9="","",'各会計、関係団体の財政状況及び健全化判断比率'!BS9)</f>
        <v>飯塚市土地開発公社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汚水処理事業特別会計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f t="shared" si="0"/>
        <v>14</v>
      </c>
      <c r="AN37" s="424"/>
      <c r="AO37" s="423" t="str">
        <f>IF('各会計、関係団体の財政状況及び健全化判断比率'!B37="","",'各会計、関係団体の財政状況及び健全化判断比率'!B37)</f>
        <v>下水道事業会計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21</v>
      </c>
      <c r="BX37" s="424"/>
      <c r="BY37" s="423" t="str">
        <f>IF('各会計、関係団体の財政状況及び健全化判断比率'!B71="","",'各会計、関係団体の財政状況及び健全化判断比率'!B71)</f>
        <v>飯塚地区消防組合（一般会計）</v>
      </c>
      <c r="BZ37" s="423"/>
      <c r="CA37" s="423"/>
      <c r="CB37" s="423"/>
      <c r="CC37" s="423"/>
      <c r="CD37" s="423"/>
      <c r="CE37" s="423"/>
      <c r="CF37" s="423"/>
      <c r="CG37" s="423"/>
      <c r="CH37" s="423"/>
      <c r="CI37" s="423"/>
      <c r="CJ37" s="423"/>
      <c r="CK37" s="423"/>
      <c r="CL37" s="423"/>
      <c r="CM37" s="423"/>
      <c r="CN37" s="213"/>
      <c r="CO37" s="424">
        <f t="shared" si="3"/>
        <v>30</v>
      </c>
      <c r="CP37" s="424"/>
      <c r="CQ37" s="423" t="str">
        <f>IF('各会計、関係団体の財政状況及び健全化判断比率'!BS10="","",'各会計、関係団体の財政状況及び健全化判断比率'!BS10)</f>
        <v>サンビレッジ茜</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22</v>
      </c>
      <c r="BX38" s="424"/>
      <c r="BY38" s="423" t="str">
        <f>IF('各会計、関係団体の財政状況及び健全化判断比率'!B72="","",'各会計、関係団体の財政状況及び健全化判断比率'!B72)</f>
        <v>ふくおか県央環境施設組合（一般会計）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10</v>
      </c>
      <c r="V39" s="424"/>
      <c r="W39" s="423" t="str">
        <f>IF('各会計、関係団体の財政状況及び健全化判断比率'!B33="","",'各会計、関係団体の財政状況及び健全化判断比率'!B33)</f>
        <v>小型自動車競走事業特別会計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23</v>
      </c>
      <c r="BX39" s="424"/>
      <c r="BY39" s="423" t="str">
        <f>IF('各会計、関係団体の財政状況及び健全化判断比率'!B73="","",'各会計、関係団体の財政状況及び健全化判断比率'!B73)</f>
        <v>福岡県自治振興組合（一般会計）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24</v>
      </c>
      <c r="BX40" s="424"/>
      <c r="BY40" s="423" t="str">
        <f>IF('各会計、関係団体の財政状況及び健全化判断比率'!B74="","",'各会計、関係団体の財政状況及び健全化判断比率'!B74)</f>
        <v>福岡県自治振興組合（公文書館事業特別会計）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25</v>
      </c>
      <c r="BX41" s="424"/>
      <c r="BY41" s="423" t="str">
        <f>IF('各会計、関係団体の財政状況及び健全化判断比率'!B75="","",'各会計、関係団体の財政状況及び健全化判断比率'!B75)</f>
        <v>福岡県後期高齢者医療広域連合（一般会計）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26</v>
      </c>
      <c r="BX42" s="424"/>
      <c r="BY42" s="423" t="str">
        <f>IF('各会計、関係団体の財政状況及び健全化判断比率'!B76="","",'各会計、関係団体の財政状況及び健全化判断比率'!B76)</f>
        <v>福岡県後期高齢者医療広域連合（後期高齢者医療特別会計）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2KYwZvf/REGKVZzJTMJbHwtEWZ2T9aymOoFkL+FxH3eaQWvFlkibksy18go0C/qZdZVru4bfyT0ENLlZUHSQ==" saltValue="W0H75EdKJlqZl4mI9gqI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574</v>
      </c>
      <c r="D34" s="1244"/>
      <c r="E34" s="1245"/>
      <c r="F34" s="32" t="s">
        <v>575</v>
      </c>
      <c r="G34" s="33" t="s">
        <v>576</v>
      </c>
      <c r="H34" s="33" t="s">
        <v>577</v>
      </c>
      <c r="I34" s="33" t="s">
        <v>578</v>
      </c>
      <c r="J34" s="34" t="s">
        <v>579</v>
      </c>
      <c r="K34" s="22"/>
      <c r="L34" s="22"/>
      <c r="M34" s="22"/>
      <c r="N34" s="22"/>
      <c r="O34" s="22"/>
      <c r="P34" s="22"/>
    </row>
    <row r="35" spans="1:16" ht="39" customHeight="1" x14ac:dyDescent="0.15">
      <c r="A35" s="22"/>
      <c r="B35" s="35"/>
      <c r="C35" s="1238" t="s">
        <v>580</v>
      </c>
      <c r="D35" s="1239"/>
      <c r="E35" s="1240"/>
      <c r="F35" s="36">
        <v>5.19</v>
      </c>
      <c r="G35" s="37">
        <v>5.57</v>
      </c>
      <c r="H35" s="37">
        <v>6.07</v>
      </c>
      <c r="I35" s="37">
        <v>5.95</v>
      </c>
      <c r="J35" s="38">
        <v>4.3499999999999996</v>
      </c>
      <c r="K35" s="22"/>
      <c r="L35" s="22"/>
      <c r="M35" s="22"/>
      <c r="N35" s="22"/>
      <c r="O35" s="22"/>
      <c r="P35" s="22"/>
    </row>
    <row r="36" spans="1:16" ht="39" customHeight="1" x14ac:dyDescent="0.15">
      <c r="A36" s="22"/>
      <c r="B36" s="35"/>
      <c r="C36" s="1238" t="s">
        <v>581</v>
      </c>
      <c r="D36" s="1239"/>
      <c r="E36" s="1240"/>
      <c r="F36" s="36">
        <v>5.81</v>
      </c>
      <c r="G36" s="37">
        <v>5.47</v>
      </c>
      <c r="H36" s="37">
        <v>1.79</v>
      </c>
      <c r="I36" s="37">
        <v>4.91</v>
      </c>
      <c r="J36" s="38">
        <v>4.2</v>
      </c>
      <c r="K36" s="22"/>
      <c r="L36" s="22"/>
      <c r="M36" s="22"/>
      <c r="N36" s="22"/>
      <c r="O36" s="22"/>
      <c r="P36" s="22"/>
    </row>
    <row r="37" spans="1:16" ht="39" customHeight="1" x14ac:dyDescent="0.15">
      <c r="A37" s="22"/>
      <c r="B37" s="35"/>
      <c r="C37" s="1238" t="s">
        <v>582</v>
      </c>
      <c r="D37" s="1239"/>
      <c r="E37" s="1240"/>
      <c r="F37" s="36">
        <v>0</v>
      </c>
      <c r="G37" s="37">
        <v>4.01</v>
      </c>
      <c r="H37" s="37">
        <v>4.26</v>
      </c>
      <c r="I37" s="37">
        <v>4.04</v>
      </c>
      <c r="J37" s="38">
        <v>4.03</v>
      </c>
      <c r="K37" s="22"/>
      <c r="L37" s="22"/>
      <c r="M37" s="22"/>
      <c r="N37" s="22"/>
      <c r="O37" s="22"/>
      <c r="P37" s="22"/>
    </row>
    <row r="38" spans="1:16" ht="39" customHeight="1" x14ac:dyDescent="0.15">
      <c r="A38" s="22"/>
      <c r="B38" s="35"/>
      <c r="C38" s="1238" t="s">
        <v>583</v>
      </c>
      <c r="D38" s="1239"/>
      <c r="E38" s="1240"/>
      <c r="F38" s="36">
        <v>2.08</v>
      </c>
      <c r="G38" s="37">
        <v>2.2799999999999998</v>
      </c>
      <c r="H38" s="37">
        <v>2.38</v>
      </c>
      <c r="I38" s="37">
        <v>2.65</v>
      </c>
      <c r="J38" s="38">
        <v>2.57</v>
      </c>
      <c r="K38" s="22"/>
      <c r="L38" s="22"/>
      <c r="M38" s="22"/>
      <c r="N38" s="22"/>
      <c r="O38" s="22"/>
      <c r="P38" s="22"/>
    </row>
    <row r="39" spans="1:16" ht="39" customHeight="1" x14ac:dyDescent="0.15">
      <c r="A39" s="22"/>
      <c r="B39" s="35"/>
      <c r="C39" s="1238" t="s">
        <v>584</v>
      </c>
      <c r="D39" s="1239"/>
      <c r="E39" s="1240"/>
      <c r="F39" s="36">
        <v>0.89</v>
      </c>
      <c r="G39" s="37">
        <v>0.68</v>
      </c>
      <c r="H39" s="37">
        <v>1.55</v>
      </c>
      <c r="I39" s="37">
        <v>1.87</v>
      </c>
      <c r="J39" s="38">
        <v>1.27</v>
      </c>
      <c r="K39" s="22"/>
      <c r="L39" s="22"/>
      <c r="M39" s="22"/>
      <c r="N39" s="22"/>
      <c r="O39" s="22"/>
      <c r="P39" s="22"/>
    </row>
    <row r="40" spans="1:16" ht="39" customHeight="1" x14ac:dyDescent="0.15">
      <c r="A40" s="22"/>
      <c r="B40" s="35"/>
      <c r="C40" s="1238" t="s">
        <v>585</v>
      </c>
      <c r="D40" s="1239"/>
      <c r="E40" s="1240"/>
      <c r="F40" s="36">
        <v>0.21</v>
      </c>
      <c r="G40" s="37">
        <v>0.35</v>
      </c>
      <c r="H40" s="37">
        <v>0.56000000000000005</v>
      </c>
      <c r="I40" s="37">
        <v>0.85</v>
      </c>
      <c r="J40" s="38">
        <v>1.02</v>
      </c>
      <c r="K40" s="22"/>
      <c r="L40" s="22"/>
      <c r="M40" s="22"/>
      <c r="N40" s="22"/>
      <c r="O40" s="22"/>
      <c r="P40" s="22"/>
    </row>
    <row r="41" spans="1:16" ht="39" customHeight="1" x14ac:dyDescent="0.15">
      <c r="A41" s="22"/>
      <c r="B41" s="35"/>
      <c r="C41" s="1238" t="s">
        <v>586</v>
      </c>
      <c r="D41" s="1239"/>
      <c r="E41" s="1240"/>
      <c r="F41" s="36">
        <v>0.12</v>
      </c>
      <c r="G41" s="37">
        <v>0.12</v>
      </c>
      <c r="H41" s="37">
        <v>0.12</v>
      </c>
      <c r="I41" s="37">
        <v>0.13</v>
      </c>
      <c r="J41" s="38">
        <v>0.13</v>
      </c>
      <c r="K41" s="22"/>
      <c r="L41" s="22"/>
      <c r="M41" s="22"/>
      <c r="N41" s="22"/>
      <c r="O41" s="22"/>
      <c r="P41" s="22"/>
    </row>
    <row r="42" spans="1:16" ht="39" customHeight="1" x14ac:dyDescent="0.15">
      <c r="A42" s="22"/>
      <c r="B42" s="39"/>
      <c r="C42" s="1238" t="s">
        <v>587</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588</v>
      </c>
      <c r="D43" s="1242"/>
      <c r="E43" s="1243"/>
      <c r="F43" s="41">
        <v>7.0000000000000007E-2</v>
      </c>
      <c r="G43" s="42">
        <v>7.0000000000000007E-2</v>
      </c>
      <c r="H43" s="42">
        <v>0.09</v>
      </c>
      <c r="I43" s="42">
        <v>0.06</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I5hVJjf1OmYT+MqxG7Uodfv5pcH4QAcBX664mNGWf/kODNDopJ2/bXyABxmkKgZ4EhhDwPgjszoAgPVrp5DQ==" saltValue="kckLeJYDqmh3uBXe4PF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5970</v>
      </c>
      <c r="L45" s="60">
        <v>6064</v>
      </c>
      <c r="M45" s="60">
        <v>6120</v>
      </c>
      <c r="N45" s="60">
        <v>6195</v>
      </c>
      <c r="O45" s="61">
        <v>6698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15">
      <c r="A48" s="48"/>
      <c r="B48" s="1266"/>
      <c r="C48" s="1267"/>
      <c r="D48" s="62"/>
      <c r="E48" s="1248" t="s">
        <v>15</v>
      </c>
      <c r="F48" s="1248"/>
      <c r="G48" s="1248"/>
      <c r="H48" s="1248"/>
      <c r="I48" s="1248"/>
      <c r="J48" s="1249"/>
      <c r="K48" s="63">
        <v>547</v>
      </c>
      <c r="L48" s="64">
        <v>534</v>
      </c>
      <c r="M48" s="64">
        <v>539</v>
      </c>
      <c r="N48" s="64">
        <v>478</v>
      </c>
      <c r="O48" s="65">
        <v>503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137</v>
      </c>
      <c r="L49" s="64">
        <v>135</v>
      </c>
      <c r="M49" s="64">
        <v>71</v>
      </c>
      <c r="N49" s="64">
        <v>27</v>
      </c>
      <c r="O49" s="65">
        <v>4</v>
      </c>
      <c r="P49" s="48"/>
      <c r="Q49" s="48"/>
      <c r="R49" s="48"/>
      <c r="S49" s="48"/>
      <c r="T49" s="48"/>
      <c r="U49" s="48"/>
    </row>
    <row r="50" spans="1:21" ht="30.75" customHeight="1" x14ac:dyDescent="0.15">
      <c r="A50" s="48"/>
      <c r="B50" s="1266"/>
      <c r="C50" s="1267"/>
      <c r="D50" s="62"/>
      <c r="E50" s="1248" t="s">
        <v>17</v>
      </c>
      <c r="F50" s="1248"/>
      <c r="G50" s="1248"/>
      <c r="H50" s="1248"/>
      <c r="I50" s="1248"/>
      <c r="J50" s="1249"/>
      <c r="K50" s="63">
        <v>189</v>
      </c>
      <c r="L50" s="64">
        <v>275</v>
      </c>
      <c r="M50" s="64">
        <v>125</v>
      </c>
      <c r="N50" s="64">
        <v>116</v>
      </c>
      <c r="O50" s="65">
        <v>75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t="s">
        <v>525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5452</v>
      </c>
      <c r="L52" s="64">
        <v>5594</v>
      </c>
      <c r="M52" s="64">
        <v>5776</v>
      </c>
      <c r="N52" s="64">
        <v>5701</v>
      </c>
      <c r="O52" s="65">
        <v>5838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1391</v>
      </c>
      <c r="L53" s="69">
        <v>1414</v>
      </c>
      <c r="M53" s="69">
        <v>1079</v>
      </c>
      <c r="N53" s="69">
        <v>1115</v>
      </c>
      <c r="O53" s="70">
        <v>1442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624</v>
      </c>
      <c r="L57" s="83" t="s">
        <v>625</v>
      </c>
      <c r="M57" s="83" t="s">
        <v>624</v>
      </c>
      <c r="N57" s="83" t="s">
        <v>624</v>
      </c>
      <c r="O57" s="84" t="s">
        <v>625</v>
      </c>
    </row>
    <row r="58" spans="1:21" ht="31.5" customHeight="1" thickBot="1" x14ac:dyDescent="0.2">
      <c r="B58" s="1256"/>
      <c r="C58" s="1257"/>
      <c r="D58" s="1261" t="s">
        <v>27</v>
      </c>
      <c r="E58" s="1262"/>
      <c r="F58" s="1262"/>
      <c r="G58" s="1262"/>
      <c r="H58" s="1262"/>
      <c r="I58" s="1262"/>
      <c r="J58" s="1263"/>
      <c r="K58" s="85" t="s">
        <v>624</v>
      </c>
      <c r="L58" s="86" t="s">
        <v>624</v>
      </c>
      <c r="M58" s="86" t="s">
        <v>624</v>
      </c>
      <c r="N58" s="86" t="s">
        <v>624</v>
      </c>
      <c r="O58" s="87" t="s">
        <v>625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hpq4r/bmRXlyCSxAJGEoyH5rofc50PYDHNw3a/VElqk3EU5qPw88qao4+76qtjpZAuo6deAJfIX2q8nCl1nyg==" saltValue="Zvk0o6OUj6q6H/Ow1fR3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84" t="s">
        <v>30</v>
      </c>
      <c r="C41" s="1285"/>
      <c r="D41" s="101"/>
      <c r="E41" s="1286" t="s">
        <v>31</v>
      </c>
      <c r="F41" s="1286"/>
      <c r="G41" s="1286"/>
      <c r="H41" s="1287"/>
      <c r="I41" s="102">
        <v>61211</v>
      </c>
      <c r="J41" s="103">
        <v>67123</v>
      </c>
      <c r="K41" s="103">
        <v>74939</v>
      </c>
      <c r="L41" s="103">
        <v>77869</v>
      </c>
      <c r="M41" s="104">
        <v>76452</v>
      </c>
    </row>
    <row r="42" spans="2:13" ht="27.75" customHeight="1" x14ac:dyDescent="0.15">
      <c r="B42" s="1274"/>
      <c r="C42" s="1275"/>
      <c r="D42" s="105"/>
      <c r="E42" s="1278" t="s">
        <v>32</v>
      </c>
      <c r="F42" s="1278"/>
      <c r="G42" s="1278"/>
      <c r="H42" s="1279"/>
      <c r="I42" s="106">
        <v>1729</v>
      </c>
      <c r="J42" s="107">
        <v>1593</v>
      </c>
      <c r="K42" s="107">
        <v>1590</v>
      </c>
      <c r="L42" s="107">
        <v>1686</v>
      </c>
      <c r="M42" s="108">
        <v>1600</v>
      </c>
    </row>
    <row r="43" spans="2:13" ht="27.75" customHeight="1" x14ac:dyDescent="0.15">
      <c r="B43" s="1274"/>
      <c r="C43" s="1275"/>
      <c r="D43" s="105"/>
      <c r="E43" s="1278" t="s">
        <v>33</v>
      </c>
      <c r="F43" s="1278"/>
      <c r="G43" s="1278"/>
      <c r="H43" s="1279"/>
      <c r="I43" s="106">
        <v>8764</v>
      </c>
      <c r="J43" s="107">
        <v>8629</v>
      </c>
      <c r="K43" s="107">
        <v>8588</v>
      </c>
      <c r="L43" s="107">
        <v>8024</v>
      </c>
      <c r="M43" s="108">
        <v>7749</v>
      </c>
    </row>
    <row r="44" spans="2:13" ht="27.75" customHeight="1" x14ac:dyDescent="0.15">
      <c r="B44" s="1274"/>
      <c r="C44" s="1275"/>
      <c r="D44" s="105"/>
      <c r="E44" s="1278" t="s">
        <v>34</v>
      </c>
      <c r="F44" s="1278"/>
      <c r="G44" s="1278"/>
      <c r="H44" s="1279"/>
      <c r="I44" s="106">
        <v>749</v>
      </c>
      <c r="J44" s="107">
        <v>505</v>
      </c>
      <c r="K44" s="107">
        <v>300</v>
      </c>
      <c r="L44" s="107">
        <v>160</v>
      </c>
      <c r="M44" s="108">
        <v>88</v>
      </c>
    </row>
    <row r="45" spans="2:13" ht="27.75" customHeight="1" x14ac:dyDescent="0.15">
      <c r="B45" s="1274"/>
      <c r="C45" s="1275"/>
      <c r="D45" s="105"/>
      <c r="E45" s="1278" t="s">
        <v>35</v>
      </c>
      <c r="F45" s="1278"/>
      <c r="G45" s="1278"/>
      <c r="H45" s="1279"/>
      <c r="I45" s="106">
        <v>9840</v>
      </c>
      <c r="J45" s="107">
        <v>9377</v>
      </c>
      <c r="K45" s="107">
        <v>8946</v>
      </c>
      <c r="L45" s="107">
        <v>9095</v>
      </c>
      <c r="M45" s="108">
        <v>7925</v>
      </c>
    </row>
    <row r="46" spans="2:13" ht="27.75" customHeight="1" x14ac:dyDescent="0.15">
      <c r="B46" s="1274"/>
      <c r="C46" s="1275"/>
      <c r="D46" s="109"/>
      <c r="E46" s="1278" t="s">
        <v>36</v>
      </c>
      <c r="F46" s="1278"/>
      <c r="G46" s="1278"/>
      <c r="H46" s="1279"/>
      <c r="I46" s="106">
        <v>1</v>
      </c>
      <c r="J46" s="107">
        <v>0</v>
      </c>
      <c r="K46" s="107">
        <v>0</v>
      </c>
      <c r="L46" s="107" t="s">
        <v>525</v>
      </c>
      <c r="M46" s="108">
        <v>1</v>
      </c>
    </row>
    <row r="47" spans="2:13" ht="27.75" customHeight="1" x14ac:dyDescent="0.15">
      <c r="B47" s="1274"/>
      <c r="C47" s="1275"/>
      <c r="D47" s="110"/>
      <c r="E47" s="1288" t="s">
        <v>37</v>
      </c>
      <c r="F47" s="1289"/>
      <c r="G47" s="1289"/>
      <c r="H47" s="1290"/>
      <c r="I47" s="106" t="s">
        <v>525</v>
      </c>
      <c r="J47" s="107" t="s">
        <v>525</v>
      </c>
      <c r="K47" s="107" t="s">
        <v>525</v>
      </c>
      <c r="L47" s="107" t="s">
        <v>525</v>
      </c>
      <c r="M47" s="108" t="s">
        <v>525</v>
      </c>
    </row>
    <row r="48" spans="2:13" ht="27.75" customHeight="1" x14ac:dyDescent="0.15">
      <c r="B48" s="1274"/>
      <c r="C48" s="1275"/>
      <c r="D48" s="105"/>
      <c r="E48" s="1278" t="s">
        <v>38</v>
      </c>
      <c r="F48" s="1278"/>
      <c r="G48" s="1278"/>
      <c r="H48" s="1279"/>
      <c r="I48" s="106" t="s">
        <v>525</v>
      </c>
      <c r="J48" s="107" t="s">
        <v>525</v>
      </c>
      <c r="K48" s="107" t="s">
        <v>525</v>
      </c>
      <c r="L48" s="107" t="s">
        <v>525</v>
      </c>
      <c r="M48" s="108" t="s">
        <v>525</v>
      </c>
    </row>
    <row r="49" spans="2:13" ht="27.75" customHeight="1" x14ac:dyDescent="0.15">
      <c r="B49" s="1276"/>
      <c r="C49" s="1277"/>
      <c r="D49" s="105"/>
      <c r="E49" s="1278" t="s">
        <v>39</v>
      </c>
      <c r="F49" s="1278"/>
      <c r="G49" s="1278"/>
      <c r="H49" s="1279"/>
      <c r="I49" s="106" t="s">
        <v>525</v>
      </c>
      <c r="J49" s="107" t="s">
        <v>525</v>
      </c>
      <c r="K49" s="107" t="s">
        <v>525</v>
      </c>
      <c r="L49" s="107" t="s">
        <v>525</v>
      </c>
      <c r="M49" s="108" t="s">
        <v>525</v>
      </c>
    </row>
    <row r="50" spans="2:13" ht="27.75" customHeight="1" x14ac:dyDescent="0.15">
      <c r="B50" s="1272" t="s">
        <v>40</v>
      </c>
      <c r="C50" s="1273"/>
      <c r="D50" s="111"/>
      <c r="E50" s="1278" t="s">
        <v>41</v>
      </c>
      <c r="F50" s="1278"/>
      <c r="G50" s="1278"/>
      <c r="H50" s="1279"/>
      <c r="I50" s="106">
        <v>19555</v>
      </c>
      <c r="J50" s="107">
        <v>20824</v>
      </c>
      <c r="K50" s="107">
        <v>21455</v>
      </c>
      <c r="L50" s="107">
        <v>21587</v>
      </c>
      <c r="M50" s="108">
        <v>22403</v>
      </c>
    </row>
    <row r="51" spans="2:13" ht="27.75" customHeight="1" x14ac:dyDescent="0.15">
      <c r="B51" s="1274"/>
      <c r="C51" s="1275"/>
      <c r="D51" s="105"/>
      <c r="E51" s="1278" t="s">
        <v>42</v>
      </c>
      <c r="F51" s="1278"/>
      <c r="G51" s="1278"/>
      <c r="H51" s="1279"/>
      <c r="I51" s="106">
        <v>6249</v>
      </c>
      <c r="J51" s="107">
        <v>5885</v>
      </c>
      <c r="K51" s="107">
        <v>5655</v>
      </c>
      <c r="L51" s="107">
        <v>5567</v>
      </c>
      <c r="M51" s="108">
        <v>5354</v>
      </c>
    </row>
    <row r="52" spans="2:13" ht="27.75" customHeight="1" x14ac:dyDescent="0.15">
      <c r="B52" s="1276"/>
      <c r="C52" s="1277"/>
      <c r="D52" s="105"/>
      <c r="E52" s="1278" t="s">
        <v>43</v>
      </c>
      <c r="F52" s="1278"/>
      <c r="G52" s="1278"/>
      <c r="H52" s="1279"/>
      <c r="I52" s="106">
        <v>52853</v>
      </c>
      <c r="J52" s="107">
        <v>56545</v>
      </c>
      <c r="K52" s="107">
        <v>62895</v>
      </c>
      <c r="L52" s="107">
        <v>62057</v>
      </c>
      <c r="M52" s="108">
        <v>60614</v>
      </c>
    </row>
    <row r="53" spans="2:13" ht="27.75" customHeight="1" thickBot="1" x14ac:dyDescent="0.2">
      <c r="B53" s="1280" t="s">
        <v>44</v>
      </c>
      <c r="C53" s="1281"/>
      <c r="D53" s="112"/>
      <c r="E53" s="1282" t="s">
        <v>45</v>
      </c>
      <c r="F53" s="1282"/>
      <c r="G53" s="1282"/>
      <c r="H53" s="1283"/>
      <c r="I53" s="113">
        <v>3636</v>
      </c>
      <c r="J53" s="114">
        <v>3974</v>
      </c>
      <c r="K53" s="114">
        <v>4358</v>
      </c>
      <c r="L53" s="114">
        <v>7624</v>
      </c>
      <c r="M53" s="115">
        <v>5445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IAbsgP6jPOAnCQh/safOUJv3Zw8ILbdf6yllF+gxgzTySYqd0B+DDloCzBjA7Jmz4QGAQ4sLkN6RhowANUpXA==" saltValue="/V6KMP79bBr8xQgSqS6P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8852</v>
      </c>
      <c r="G55" s="127">
        <v>8258</v>
      </c>
      <c r="H55" s="128">
        <v>8221</v>
      </c>
    </row>
    <row r="56" spans="2:8" ht="52.5" customHeight="1" x14ac:dyDescent="0.15">
      <c r="B56" s="129"/>
      <c r="C56" s="1301" t="s">
        <v>49</v>
      </c>
      <c r="D56" s="1301"/>
      <c r="E56" s="1302"/>
      <c r="F56" s="130">
        <v>7136</v>
      </c>
      <c r="G56" s="130">
        <v>7345</v>
      </c>
      <c r="H56" s="131">
        <v>7804</v>
      </c>
    </row>
    <row r="57" spans="2:8" ht="53.25" customHeight="1" x14ac:dyDescent="0.15">
      <c r="B57" s="129"/>
      <c r="C57" s="1303" t="s">
        <v>50</v>
      </c>
      <c r="D57" s="1303"/>
      <c r="E57" s="1304"/>
      <c r="F57" s="132">
        <v>7442</v>
      </c>
      <c r="G57" s="132">
        <v>7432</v>
      </c>
      <c r="H57" s="133">
        <v>7366</v>
      </c>
    </row>
    <row r="58" spans="2:8" ht="45.75" customHeight="1" x14ac:dyDescent="0.15">
      <c r="B58" s="134"/>
      <c r="C58" s="1291" t="s">
        <v>613</v>
      </c>
      <c r="D58" s="1292"/>
      <c r="E58" s="1293"/>
      <c r="F58" s="135">
        <v>4000</v>
      </c>
      <c r="G58" s="135">
        <v>4000</v>
      </c>
      <c r="H58" s="136">
        <v>4000</v>
      </c>
    </row>
    <row r="59" spans="2:8" ht="45.75" customHeight="1" x14ac:dyDescent="0.15">
      <c r="B59" s="134"/>
      <c r="C59" s="1291" t="s">
        <v>614</v>
      </c>
      <c r="D59" s="1292"/>
      <c r="E59" s="1293"/>
      <c r="F59" s="135">
        <v>2726</v>
      </c>
      <c r="G59" s="135">
        <v>2720</v>
      </c>
      <c r="H59" s="136">
        <v>2713</v>
      </c>
    </row>
    <row r="60" spans="2:8" ht="45.75" customHeight="1" x14ac:dyDescent="0.15">
      <c r="B60" s="134"/>
      <c r="C60" s="1291" t="s">
        <v>615</v>
      </c>
      <c r="D60" s="1292"/>
      <c r="E60" s="1293"/>
      <c r="F60" s="135">
        <v>267</v>
      </c>
      <c r="G60" s="135">
        <v>269</v>
      </c>
      <c r="H60" s="136">
        <v>269</v>
      </c>
    </row>
    <row r="61" spans="2:8" ht="45.75" customHeight="1" x14ac:dyDescent="0.15">
      <c r="B61" s="134"/>
      <c r="C61" s="1291" t="s">
        <v>616</v>
      </c>
      <c r="D61" s="1292"/>
      <c r="E61" s="1293"/>
      <c r="F61" s="135">
        <v>99</v>
      </c>
      <c r="G61" s="135">
        <v>104</v>
      </c>
      <c r="H61" s="136">
        <v>104</v>
      </c>
    </row>
    <row r="62" spans="2:8" ht="45.75" customHeight="1" thickBot="1" x14ac:dyDescent="0.2">
      <c r="B62" s="137"/>
      <c r="C62" s="1294" t="s">
        <v>617</v>
      </c>
      <c r="D62" s="1295"/>
      <c r="E62" s="1296"/>
      <c r="F62" s="138">
        <v>110</v>
      </c>
      <c r="G62" s="138">
        <v>102</v>
      </c>
      <c r="H62" s="139">
        <v>95</v>
      </c>
    </row>
    <row r="63" spans="2:8" ht="52.5" customHeight="1" thickBot="1" x14ac:dyDescent="0.2">
      <c r="B63" s="140"/>
      <c r="C63" s="1297" t="s">
        <v>51</v>
      </c>
      <c r="D63" s="1297"/>
      <c r="E63" s="1298"/>
      <c r="F63" s="141">
        <v>23430</v>
      </c>
      <c r="G63" s="141">
        <v>23035</v>
      </c>
      <c r="H63" s="142">
        <v>23392</v>
      </c>
    </row>
    <row r="64" spans="2:8" ht="15" customHeight="1" x14ac:dyDescent="0.15"/>
    <row r="65" ht="0" hidden="1" customHeight="1" x14ac:dyDescent="0.15"/>
    <row r="66" ht="0" hidden="1" customHeight="1" x14ac:dyDescent="0.15"/>
  </sheetData>
  <sheetProtection algorithmName="SHA-512" hashValue="ribY7ENJtNnlbXRanKkEDvekyKqquTbvtISIXyjtt7EddxFGya6L9/Ov7VKytcaYKFNhA7wSqhTWxdC9DTSJ3A==" saltValue="tKeDgu43UbUA/fzf7VAU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90" zoomScaleNormal="90" zoomScaleSheetLayoutView="55" workbookViewId="0">
      <selection activeCell="BX17" sqref="BX1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630</v>
      </c>
      <c r="AO51" s="1310"/>
      <c r="AP51" s="1310"/>
      <c r="AQ51" s="1310"/>
      <c r="AR51" s="1310"/>
      <c r="AS51" s="1310"/>
      <c r="AT51" s="1310"/>
      <c r="AU51" s="1310"/>
      <c r="AV51" s="1310"/>
      <c r="AW51" s="1310"/>
      <c r="AX51" s="1310"/>
      <c r="AY51" s="1310"/>
      <c r="AZ51" s="1310"/>
      <c r="BA51" s="1310"/>
      <c r="BB51" s="1310" t="s">
        <v>631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633</v>
      </c>
      <c r="AO55" s="1311"/>
      <c r="AP55" s="1311"/>
      <c r="AQ55" s="1311"/>
      <c r="AR55" s="1311"/>
      <c r="AS55" s="1311"/>
      <c r="AT55" s="1311"/>
      <c r="AU55" s="1311"/>
      <c r="AV55" s="1311"/>
      <c r="AW55" s="1311"/>
      <c r="AX55" s="1311"/>
      <c r="AY55" s="1311"/>
      <c r="AZ55" s="1311"/>
      <c r="BA55" s="1311"/>
      <c r="BB55" s="1310" t="s">
        <v>631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634</v>
      </c>
    </row>
    <row r="64" spans="1:109" x14ac:dyDescent="0.15">
      <c r="B64" s="394"/>
      <c r="G64" s="401"/>
      <c r="I64" s="414"/>
      <c r="J64" s="414"/>
      <c r="K64" s="414"/>
      <c r="L64" s="414"/>
      <c r="M64" s="414"/>
      <c r="N64" s="415"/>
      <c r="AM64" s="401"/>
      <c r="AN64" s="401" t="s">
        <v>628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630</v>
      </c>
      <c r="AO73" s="1310"/>
      <c r="AP73" s="1310"/>
      <c r="AQ73" s="1310"/>
      <c r="AR73" s="1310"/>
      <c r="AS73" s="1310"/>
      <c r="AT73" s="1310"/>
      <c r="AU73" s="1310"/>
      <c r="AV73" s="1310"/>
      <c r="AW73" s="1310"/>
      <c r="AX73" s="1310"/>
      <c r="AY73" s="1310"/>
      <c r="AZ73" s="1310"/>
      <c r="BA73" s="1310"/>
      <c r="BB73" s="1310" t="s">
        <v>631</v>
      </c>
      <c r="BC73" s="1310"/>
      <c r="BD73" s="1310"/>
      <c r="BE73" s="1310"/>
      <c r="BF73" s="1310"/>
      <c r="BG73" s="1310"/>
      <c r="BH73" s="1310"/>
      <c r="BI73" s="1310"/>
      <c r="BJ73" s="1310"/>
      <c r="BK73" s="1310"/>
      <c r="BL73" s="1310"/>
      <c r="BM73" s="1310"/>
      <c r="BN73" s="1310"/>
      <c r="BO73" s="1310"/>
      <c r="BP73" s="1307">
        <v>12.9</v>
      </c>
      <c r="BQ73" s="1307"/>
      <c r="BR73" s="1307"/>
      <c r="BS73" s="1307"/>
      <c r="BT73" s="1307"/>
      <c r="BU73" s="1307"/>
      <c r="BV73" s="1307"/>
      <c r="BW73" s="1307"/>
      <c r="BX73" s="1307">
        <v>14</v>
      </c>
      <c r="BY73" s="1307"/>
      <c r="BZ73" s="1307"/>
      <c r="CA73" s="1307"/>
      <c r="CB73" s="1307"/>
      <c r="CC73" s="1307"/>
      <c r="CD73" s="1307"/>
      <c r="CE73" s="1307"/>
      <c r="CF73" s="1307">
        <v>15.6</v>
      </c>
      <c r="CG73" s="1307"/>
      <c r="CH73" s="1307"/>
      <c r="CI73" s="1307"/>
      <c r="CJ73" s="1307"/>
      <c r="CK73" s="1307"/>
      <c r="CL73" s="1307"/>
      <c r="CM73" s="1307"/>
      <c r="CN73" s="1307">
        <v>27.5</v>
      </c>
      <c r="CO73" s="1307"/>
      <c r="CP73" s="1307"/>
      <c r="CQ73" s="1307"/>
      <c r="CR73" s="1307"/>
      <c r="CS73" s="1307"/>
      <c r="CT73" s="1307"/>
      <c r="CU73" s="1307"/>
      <c r="CV73" s="1307">
        <v>19.7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635</v>
      </c>
      <c r="BC75" s="1310"/>
      <c r="BD75" s="1310"/>
      <c r="BE75" s="1310"/>
      <c r="BF75" s="1310"/>
      <c r="BG75" s="1310"/>
      <c r="BH75" s="1310"/>
      <c r="BI75" s="1310"/>
      <c r="BJ75" s="1310"/>
      <c r="BK75" s="1310"/>
      <c r="BL75" s="1310"/>
      <c r="BM75" s="1310"/>
      <c r="BN75" s="1310"/>
      <c r="BO75" s="1310"/>
      <c r="BP75" s="1307">
        <v>6.3</v>
      </c>
      <c r="BQ75" s="1307"/>
      <c r="BR75" s="1307"/>
      <c r="BS75" s="1307"/>
      <c r="BT75" s="1307"/>
      <c r="BU75" s="1307"/>
      <c r="BV75" s="1307"/>
      <c r="BW75" s="1307"/>
      <c r="BX75" s="1307">
        <v>5</v>
      </c>
      <c r="BY75" s="1307"/>
      <c r="BZ75" s="1307"/>
      <c r="CA75" s="1307"/>
      <c r="CB75" s="1307"/>
      <c r="CC75" s="1307"/>
      <c r="CD75" s="1307"/>
      <c r="CE75" s="1307"/>
      <c r="CF75" s="1307">
        <v>4.5</v>
      </c>
      <c r="CG75" s="1307"/>
      <c r="CH75" s="1307"/>
      <c r="CI75" s="1307"/>
      <c r="CJ75" s="1307"/>
      <c r="CK75" s="1307"/>
      <c r="CL75" s="1307"/>
      <c r="CM75" s="1307"/>
      <c r="CN75" s="1307">
        <v>4.2</v>
      </c>
      <c r="CO75" s="1307"/>
      <c r="CP75" s="1307"/>
      <c r="CQ75" s="1307"/>
      <c r="CR75" s="1307"/>
      <c r="CS75" s="1307"/>
      <c r="CT75" s="1307"/>
      <c r="CU75" s="1307"/>
      <c r="CV75" s="1307">
        <v>4.3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633</v>
      </c>
      <c r="AO77" s="1311"/>
      <c r="AP77" s="1311"/>
      <c r="AQ77" s="1311"/>
      <c r="AR77" s="1311"/>
      <c r="AS77" s="1311"/>
      <c r="AT77" s="1311"/>
      <c r="AU77" s="1311"/>
      <c r="AV77" s="1311"/>
      <c r="AW77" s="1311"/>
      <c r="AX77" s="1311"/>
      <c r="AY77" s="1311"/>
      <c r="AZ77" s="1311"/>
      <c r="BA77" s="1311"/>
      <c r="BB77" s="1310" t="s">
        <v>631</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635</v>
      </c>
      <c r="BC79" s="1310"/>
      <c r="BD79" s="1310"/>
      <c r="BE79" s="1310"/>
      <c r="BF79" s="1310"/>
      <c r="BG79" s="1310"/>
      <c r="BH79" s="1310"/>
      <c r="BI79" s="1310"/>
      <c r="BJ79" s="1310"/>
      <c r="BK79" s="1310"/>
      <c r="BL79" s="1310"/>
      <c r="BM79" s="1310"/>
      <c r="BN79" s="1310"/>
      <c r="BO79" s="1310"/>
      <c r="BP79" s="1307">
        <v>4.4000000000000004</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53F2xCe0BXykT+9/C7Ag6eNw3GZEIgX5bankQTtbTbT2E+tHUiGunGAk9A5giGN5xGA/1QG5TKQ72SxmlesVw==" saltValue="5Y8jF0cx3PgJzQKZxoKR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NKso/be79FhOOwj+ZSBULRATVfb3xHRDMIj3c6s3K5/bwWsYW2GSzjT/z0+GLYAhpZ2SoZRnANmWixjx6dyvw==" saltValue="1TG3ZTY16u35l15WwClm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Th1tRDxr7bDjKQYDOfx7yuN2HkdBI1xC8w+KnSHaYcft2gbbIogitvfgXiCtVQsPPyf458jvRre65BydhEg==" saltValue="xRbABOQLqqNRPmg6Y/V5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93466</v>
      </c>
      <c r="E3" s="161"/>
      <c r="F3" s="162">
        <v>45375</v>
      </c>
      <c r="G3" s="163"/>
      <c r="H3" s="164"/>
    </row>
    <row r="4" spans="1:8" x14ac:dyDescent="0.15">
      <c r="A4" s="165"/>
      <c r="B4" s="166"/>
      <c r="C4" s="167"/>
      <c r="D4" s="168">
        <v>60021</v>
      </c>
      <c r="E4" s="169"/>
      <c r="F4" s="170">
        <v>26025</v>
      </c>
      <c r="G4" s="171"/>
      <c r="H4" s="172"/>
    </row>
    <row r="5" spans="1:8" x14ac:dyDescent="0.15">
      <c r="A5" s="153" t="s">
        <v>558</v>
      </c>
      <c r="B5" s="158"/>
      <c r="C5" s="159"/>
      <c r="D5" s="160">
        <v>98800</v>
      </c>
      <c r="E5" s="161"/>
      <c r="F5" s="162">
        <v>44267</v>
      </c>
      <c r="G5" s="163"/>
      <c r="H5" s="164"/>
    </row>
    <row r="6" spans="1:8" x14ac:dyDescent="0.15">
      <c r="A6" s="165"/>
      <c r="B6" s="166"/>
      <c r="C6" s="167"/>
      <c r="D6" s="168">
        <v>68772</v>
      </c>
      <c r="E6" s="169"/>
      <c r="F6" s="170">
        <v>26161</v>
      </c>
      <c r="G6" s="171"/>
      <c r="H6" s="172"/>
    </row>
    <row r="7" spans="1:8" x14ac:dyDescent="0.15">
      <c r="A7" s="153" t="s">
        <v>559</v>
      </c>
      <c r="B7" s="158"/>
      <c r="C7" s="159"/>
      <c r="D7" s="160">
        <v>130541</v>
      </c>
      <c r="E7" s="161"/>
      <c r="F7" s="162">
        <v>40879</v>
      </c>
      <c r="G7" s="163"/>
      <c r="H7" s="164"/>
    </row>
    <row r="8" spans="1:8" x14ac:dyDescent="0.15">
      <c r="A8" s="165"/>
      <c r="B8" s="166"/>
      <c r="C8" s="167"/>
      <c r="D8" s="168">
        <v>87682</v>
      </c>
      <c r="E8" s="169"/>
      <c r="F8" s="170">
        <v>24087</v>
      </c>
      <c r="G8" s="171"/>
      <c r="H8" s="172"/>
    </row>
    <row r="9" spans="1:8" x14ac:dyDescent="0.15">
      <c r="A9" s="153" t="s">
        <v>560</v>
      </c>
      <c r="B9" s="158"/>
      <c r="C9" s="159"/>
      <c r="D9" s="160">
        <v>82943</v>
      </c>
      <c r="E9" s="161"/>
      <c r="F9" s="162">
        <v>42651</v>
      </c>
      <c r="G9" s="163"/>
      <c r="H9" s="164"/>
    </row>
    <row r="10" spans="1:8" x14ac:dyDescent="0.15">
      <c r="A10" s="165"/>
      <c r="B10" s="166"/>
      <c r="C10" s="167"/>
      <c r="D10" s="168">
        <v>54715</v>
      </c>
      <c r="E10" s="169"/>
      <c r="F10" s="170">
        <v>22675</v>
      </c>
      <c r="G10" s="171"/>
      <c r="H10" s="172"/>
    </row>
    <row r="11" spans="1:8" x14ac:dyDescent="0.15">
      <c r="A11" s="153" t="s">
        <v>561</v>
      </c>
      <c r="B11" s="158"/>
      <c r="C11" s="159"/>
      <c r="D11" s="160">
        <v>41256</v>
      </c>
      <c r="E11" s="161"/>
      <c r="F11" s="162">
        <v>43226</v>
      </c>
      <c r="G11" s="163"/>
      <c r="H11" s="164"/>
    </row>
    <row r="12" spans="1:8" x14ac:dyDescent="0.15">
      <c r="A12" s="165"/>
      <c r="B12" s="166"/>
      <c r="C12" s="173"/>
      <c r="D12" s="168">
        <v>30085</v>
      </c>
      <c r="E12" s="169"/>
      <c r="F12" s="170">
        <v>22622</v>
      </c>
      <c r="G12" s="171"/>
      <c r="H12" s="172"/>
    </row>
    <row r="13" spans="1:8" x14ac:dyDescent="0.15">
      <c r="A13" s="153"/>
      <c r="B13" s="158"/>
      <c r="C13" s="174"/>
      <c r="D13" s="175">
        <v>89401</v>
      </c>
      <c r="E13" s="176"/>
      <c r="F13" s="177">
        <v>43280</v>
      </c>
      <c r="G13" s="178"/>
      <c r="H13" s="164"/>
    </row>
    <row r="14" spans="1:8" x14ac:dyDescent="0.15">
      <c r="A14" s="165"/>
      <c r="B14" s="166"/>
      <c r="C14" s="167"/>
      <c r="D14" s="168">
        <v>60255</v>
      </c>
      <c r="E14" s="169"/>
      <c r="F14" s="170">
        <v>24314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5.84</v>
      </c>
      <c r="C19" s="179">
        <f>ROUND(VALUE(SUBSTITUTE(実質収支比率等に係る経年分析!G$48,"▲","-")),2)</f>
        <v>5.51</v>
      </c>
      <c r="D19" s="179">
        <f>ROUND(VALUE(SUBSTITUTE(実質収支比率等に係る経年分析!H$48,"▲","-")),2)</f>
        <v>1.84</v>
      </c>
      <c r="E19" s="179">
        <f>ROUND(VALUE(SUBSTITUTE(実質収支比率等に係る経年分析!I$48,"▲","-")),2)</f>
        <v>4.92</v>
      </c>
      <c r="F19" s="179">
        <f>ROUND(VALUE(SUBSTITUTE(実質収支比率等に係る経年分析!J$48,"▲","-")),2)</f>
        <v>4.22</v>
      </c>
    </row>
    <row r="20" spans="1:11" x14ac:dyDescent="0.15">
      <c r="A20" s="179" t="s">
        <v>55</v>
      </c>
      <c r="B20" s="179">
        <f>ROUND(VALUE(SUBSTITUTE(実質収支比率等に係る経年分析!F$47,"▲","-")),2)</f>
        <v>24.93</v>
      </c>
      <c r="C20" s="179">
        <f>ROUND(VALUE(SUBSTITUTE(実質収支比率等に係る経年分析!G$47,"▲","-")),2)</f>
        <v>26.33</v>
      </c>
      <c r="D20" s="179">
        <f>ROUND(VALUE(SUBSTITUTE(実質収支比率等に係る経年分析!H$47,"▲","-")),2)</f>
        <v>26.68</v>
      </c>
      <c r="E20" s="179">
        <f>ROUND(VALUE(SUBSTITUTE(実質収支比率等に係る経年分析!I$47,"▲","-")),2)</f>
        <v>25.1</v>
      </c>
      <c r="F20" s="179">
        <f>ROUND(VALUE(SUBSTITUTE(実質収支比率等に係る経年分析!J$47,"▲","-")),2)</f>
        <v>24.96</v>
      </c>
    </row>
    <row r="21" spans="1:11" x14ac:dyDescent="0.15">
      <c r="A21" s="179" t="s">
        <v>56</v>
      </c>
      <c r="B21" s="179">
        <f>IF(ISNUMBER(VALUE(SUBSTITUTE(実質収支比率等に係る経年分析!F$49,"▲","-"))),ROUND(VALUE(SUBSTITUTE(実質収支比率等に係る経年分析!F$49,"▲","-")),2),NA())</f>
        <v>1.28</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-4.96</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-2.04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x14ac:dyDescent="0.15">
      <c r="A30" s="180" t="str">
        <f>IF(連結実質赤字比率に係る赤字・黒字の構成分析!C$40="",NA(),連結実質赤字比率に係る赤字・黒字の構成分析!C$40)</f>
        <v>介護保険特別会計保険事業勘定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0.56000000000000005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1.02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1.27</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2.2799999999999998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2.57</v>
      </c>
    </row>
    <row r="33" spans="1:16" x14ac:dyDescent="0.15">
      <c r="A33" s="180" t="str">
        <f>IF(連結実質赤字比率に係る赤字・黒字の構成分析!C$37="",NA(),連結実質赤字比率に係る赤字・黒字の構成分析!C$37)</f>
        <v>工業用地造成事業特別会計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4.03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4.3499999999999996</v>
      </c>
    </row>
    <row r="36" spans="1:16" x14ac:dyDescent="0.15">
      <c r="A36" s="180" t="str">
        <f>IF(連結実質赤字比率に係る赤字・黒字の構成分析!C$34="",NA(),連結実質赤字比率に係る赤字・黒字の構成分析!C$34)</f>
        <v>小型自動車競走事業特別会計</v>
      </c>
      <c r="B36" s="180">
        <f>IF(ROUND(VALUE(SUBSTITUTE(連結実質赤字比率に係る赤字・黒字の構成分析!F$34,"▲", "-")), 2) &lt; 0, ABS(ROUND(VALUE(SUBSTITUTE(連結実質赤字比率に係る赤字・黒字の構成分析!F$34,"▲", "-")), 2)), NA())</f>
        <v>5.4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4.8099999999999996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4.7300000000000004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4.45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4.2300000000000004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5452</v>
      </c>
      <c r="E42" s="181"/>
      <c r="F42" s="181"/>
      <c r="G42" s="181">
        <f>'実質公債費比率（分子）の構造'!L$52</f>
        <v>5594</v>
      </c>
      <c r="H42" s="181"/>
      <c r="I42" s="181"/>
      <c r="J42" s="181">
        <f>'実質公債費比率（分子）の構造'!M$52</f>
        <v>5776</v>
      </c>
      <c r="K42" s="181"/>
      <c r="L42" s="181"/>
      <c r="M42" s="181">
        <f>'実質公債費比率（分子）の構造'!N$52</f>
        <v>5701</v>
      </c>
      <c r="N42" s="181"/>
      <c r="O42" s="181"/>
      <c r="P42" s="181">
        <f>'実質公債費比率（分子）の構造'!O$52</f>
        <v>5838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189</v>
      </c>
      <c r="C44" s="181"/>
      <c r="D44" s="181"/>
      <c r="E44" s="181">
        <f>'実質公債費比率（分子）の構造'!L$50</f>
        <v>275</v>
      </c>
      <c r="F44" s="181"/>
      <c r="G44" s="181"/>
      <c r="H44" s="181">
        <f>'実質公債費比率（分子）の構造'!M$50</f>
        <v>125</v>
      </c>
      <c r="I44" s="181"/>
      <c r="J44" s="181"/>
      <c r="K44" s="181">
        <f>'実質公債費比率（分子）の構造'!N$50</f>
        <v>116</v>
      </c>
      <c r="L44" s="181"/>
      <c r="M44" s="181"/>
      <c r="N44" s="181">
        <f>'実質公債費比率（分子）の構造'!O$50</f>
        <v>75</v>
      </c>
      <c r="O44" s="181"/>
      <c r="P44" s="181"/>
    </row>
    <row r="45" spans="1:16" x14ac:dyDescent="0.15">
      <c r="A45" s="181" t="s">
        <v>66</v>
      </c>
      <c r="B45" s="181">
        <f>'実質公債費比率（分子）の構造'!K$49</f>
        <v>137</v>
      </c>
      <c r="C45" s="181"/>
      <c r="D45" s="181"/>
      <c r="E45" s="181">
        <f>'実質公債費比率（分子）の構造'!L$49</f>
        <v>135</v>
      </c>
      <c r="F45" s="181"/>
      <c r="G45" s="181"/>
      <c r="H45" s="181">
        <f>'実質公債費比率（分子）の構造'!M$49</f>
        <v>71</v>
      </c>
      <c r="I45" s="181"/>
      <c r="J45" s="181"/>
      <c r="K45" s="181">
        <f>'実質公債費比率（分子）の構造'!N$49</f>
        <v>27</v>
      </c>
      <c r="L45" s="181"/>
      <c r="M45" s="181"/>
      <c r="N45" s="181">
        <f>'実質公債費比率（分子）の構造'!O$49</f>
        <v>4</v>
      </c>
      <c r="O45" s="181"/>
      <c r="P45" s="181"/>
    </row>
    <row r="46" spans="1:16" x14ac:dyDescent="0.15">
      <c r="A46" s="181" t="s">
        <v>67</v>
      </c>
      <c r="B46" s="181">
        <f>'実質公債費比率（分子）の構造'!K$48</f>
        <v>547</v>
      </c>
      <c r="C46" s="181"/>
      <c r="D46" s="181"/>
      <c r="E46" s="181">
        <f>'実質公債費比率（分子）の構造'!L$48</f>
        <v>534</v>
      </c>
      <c r="F46" s="181"/>
      <c r="G46" s="181"/>
      <c r="H46" s="181">
        <f>'実質公債費比率（分子）の構造'!M$48</f>
        <v>539</v>
      </c>
      <c r="I46" s="181"/>
      <c r="J46" s="181"/>
      <c r="K46" s="181">
        <f>'実質公債費比率（分子）の構造'!N$48</f>
        <v>478</v>
      </c>
      <c r="L46" s="181"/>
      <c r="M46" s="181"/>
      <c r="N46" s="181">
        <f>'実質公債費比率（分子）の構造'!O$48</f>
        <v>503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5970</v>
      </c>
      <c r="C49" s="181"/>
      <c r="D49" s="181"/>
      <c r="E49" s="181">
        <f>'実質公債費比率（分子）の構造'!L$45</f>
        <v>6064</v>
      </c>
      <c r="F49" s="181"/>
      <c r="G49" s="181"/>
      <c r="H49" s="181">
        <f>'実質公債費比率（分子）の構造'!M$45</f>
        <v>6120</v>
      </c>
      <c r="I49" s="181"/>
      <c r="J49" s="181"/>
      <c r="K49" s="181">
        <f>'実質公債費比率（分子）の構造'!N$45</f>
        <v>6195</v>
      </c>
      <c r="L49" s="181"/>
      <c r="M49" s="181"/>
      <c r="N49" s="181">
        <f>'実質公債費比率（分子）の構造'!O$45</f>
        <v>6698</v>
      </c>
      <c r="O49" s="181"/>
      <c r="P49" s="181"/>
    </row>
    <row r="50" spans="1:16" x14ac:dyDescent="0.15">
      <c r="A50" s="181" t="s">
        <v>71</v>
      </c>
      <c r="B50" s="181" t="e">
        <f>NA()</f>
        <v>#N/A</v>
      </c>
      <c r="C50" s="181">
        <f>IF(ISNUMBER('実質公債費比率（分子）の構造'!K$53),'実質公債費比率（分子）の構造'!K$53,NA())</f>
        <v>1391</v>
      </c>
      <c r="D50" s="181" t="e">
        <f>NA()</f>
        <v>#N/A</v>
      </c>
      <c r="E50" s="181" t="e">
        <f>NA()</f>
        <v>#N/A</v>
      </c>
      <c r="F50" s="181">
        <f>IF(ISNUMBER('実質公債費比率（分子）の構造'!L$53),'実質公債費比率（分子）の構造'!L$53,NA())</f>
        <v>1414</v>
      </c>
      <c r="G50" s="181" t="e">
        <f>NA()</f>
        <v>#N/A</v>
      </c>
      <c r="H50" s="181" t="e">
        <f>NA()</f>
        <v>#N/A</v>
      </c>
      <c r="I50" s="181">
        <f>IF(ISNUMBER('実質公債費比率（分子）の構造'!M$53),'実質公債費比率（分子）の構造'!M$53,NA())</f>
        <v>1079</v>
      </c>
      <c r="J50" s="181" t="e">
        <f>NA()</f>
        <v>#N/A</v>
      </c>
      <c r="K50" s="181" t="e">
        <f>NA()</f>
        <v>#N/A</v>
      </c>
      <c r="L50" s="181">
        <f>IF(ISNUMBER('実質公債費比率（分子）の構造'!N$53),'実質公債費比率（分子）の構造'!N$53,NA())</f>
        <v>1115</v>
      </c>
      <c r="M50" s="181" t="e">
        <f>NA()</f>
        <v>#N/A</v>
      </c>
      <c r="N50" s="181" t="e">
        <f>NA()</f>
        <v>#N/A</v>
      </c>
      <c r="O50" s="181">
        <f>IF(ISNUMBER('実質公債費比率（分子）の構造'!O$53),'実質公債費比率（分子）の構造'!O$53,NA())</f>
        <v>1442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52853</v>
      </c>
      <c r="E56" s="180"/>
      <c r="F56" s="180"/>
      <c r="G56" s="180">
        <f>'将来負担比率（分子）の構造'!J$52</f>
        <v>56545</v>
      </c>
      <c r="H56" s="180"/>
      <c r="I56" s="180"/>
      <c r="J56" s="180">
        <f>'将来負担比率（分子）の構造'!K$52</f>
        <v>62895</v>
      </c>
      <c r="K56" s="180"/>
      <c r="L56" s="180"/>
      <c r="M56" s="180">
        <f>'将来負担比率（分子）の構造'!L$52</f>
        <v>62057</v>
      </c>
      <c r="N56" s="180"/>
      <c r="O56" s="180"/>
      <c r="P56" s="180">
        <f>'将来負担比率（分子）の構造'!M$52</f>
        <v>60614</v>
      </c>
    </row>
    <row r="57" spans="1:16" x14ac:dyDescent="0.15">
      <c r="A57" s="180" t="s">
        <v>42</v>
      </c>
      <c r="B57" s="180"/>
      <c r="C57" s="180"/>
      <c r="D57" s="180">
        <f>'将来負担比率（分子）の構造'!I$51</f>
        <v>6249</v>
      </c>
      <c r="E57" s="180"/>
      <c r="F57" s="180"/>
      <c r="G57" s="180">
        <f>'将来負担比率（分子）の構造'!J$51</f>
        <v>5885</v>
      </c>
      <c r="H57" s="180"/>
      <c r="I57" s="180"/>
      <c r="J57" s="180">
        <f>'将来負担比率（分子）の構造'!K$51</f>
        <v>5655</v>
      </c>
      <c r="K57" s="180"/>
      <c r="L57" s="180"/>
      <c r="M57" s="180">
        <f>'将来負担比率（分子）の構造'!L$51</f>
        <v>5567</v>
      </c>
      <c r="N57" s="180"/>
      <c r="O57" s="180"/>
      <c r="P57" s="180">
        <f>'将来負担比率（分子）の構造'!M$51</f>
        <v>5354</v>
      </c>
    </row>
    <row r="58" spans="1:16" x14ac:dyDescent="0.15">
      <c r="A58" s="180" t="s">
        <v>41</v>
      </c>
      <c r="B58" s="180"/>
      <c r="C58" s="180"/>
      <c r="D58" s="180">
        <f>'将来負担比率（分子）の構造'!I$50</f>
        <v>19555</v>
      </c>
      <c r="E58" s="180"/>
      <c r="F58" s="180"/>
      <c r="G58" s="180">
        <f>'将来負担比率（分子）の構造'!J$50</f>
        <v>20824</v>
      </c>
      <c r="H58" s="180"/>
      <c r="I58" s="180"/>
      <c r="J58" s="180">
        <f>'将来負担比率（分子）の構造'!K$50</f>
        <v>21455</v>
      </c>
      <c r="K58" s="180"/>
      <c r="L58" s="180"/>
      <c r="M58" s="180">
        <f>'将来負担比率（分子）の構造'!L$50</f>
        <v>21587</v>
      </c>
      <c r="N58" s="180"/>
      <c r="O58" s="180"/>
      <c r="P58" s="180">
        <f>'将来負担比率（分子）の構造'!M$50</f>
        <v>22403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f>'将来負担比率（分子）の構造'!M$46</f>
        <v>1</v>
      </c>
      <c r="O61" s="180"/>
      <c r="P61" s="180"/>
    </row>
    <row r="62" spans="1:16" x14ac:dyDescent="0.15">
      <c r="A62" s="180" t="s">
        <v>35</v>
      </c>
      <c r="B62" s="180">
        <f>'将来負担比率（分子）の構造'!I$45</f>
        <v>9840</v>
      </c>
      <c r="C62" s="180"/>
      <c r="D62" s="180"/>
      <c r="E62" s="180">
        <f>'将来負担比率（分子）の構造'!J$45</f>
        <v>9377</v>
      </c>
      <c r="F62" s="180"/>
      <c r="G62" s="180"/>
      <c r="H62" s="180">
        <f>'将来負担比率（分子）の構造'!K$45</f>
        <v>8946</v>
      </c>
      <c r="I62" s="180"/>
      <c r="J62" s="180"/>
      <c r="K62" s="180">
        <f>'将来負担比率（分子）の構造'!L$45</f>
        <v>9095</v>
      </c>
      <c r="L62" s="180"/>
      <c r="M62" s="180"/>
      <c r="N62" s="180">
        <f>'将来負担比率（分子）の構造'!M$45</f>
        <v>7925</v>
      </c>
      <c r="O62" s="180"/>
      <c r="P62" s="180"/>
    </row>
    <row r="63" spans="1:16" x14ac:dyDescent="0.15">
      <c r="A63" s="180" t="s">
        <v>34</v>
      </c>
      <c r="B63" s="180">
        <f>'将来負担比率（分子）の構造'!I$44</f>
        <v>749</v>
      </c>
      <c r="C63" s="180"/>
      <c r="D63" s="180"/>
      <c r="E63" s="180">
        <f>'将来負担比率（分子）の構造'!J$44</f>
        <v>505</v>
      </c>
      <c r="F63" s="180"/>
      <c r="G63" s="180"/>
      <c r="H63" s="180">
        <f>'将来負担比率（分子）の構造'!K$44</f>
        <v>300</v>
      </c>
      <c r="I63" s="180"/>
      <c r="J63" s="180"/>
      <c r="K63" s="180">
        <f>'将来負担比率（分子）の構造'!L$44</f>
        <v>160</v>
      </c>
      <c r="L63" s="180"/>
      <c r="M63" s="180"/>
      <c r="N63" s="180">
        <f>'将来負担比率（分子）の構造'!M$44</f>
        <v>88</v>
      </c>
      <c r="O63" s="180"/>
      <c r="P63" s="180"/>
    </row>
    <row r="64" spans="1:16" x14ac:dyDescent="0.15">
      <c r="A64" s="180" t="s">
        <v>33</v>
      </c>
      <c r="B64" s="180">
        <f>'将来負担比率（分子）の構造'!I$43</f>
        <v>8764</v>
      </c>
      <c r="C64" s="180"/>
      <c r="D64" s="180"/>
      <c r="E64" s="180">
        <f>'将来負担比率（分子）の構造'!J$43</f>
        <v>8629</v>
      </c>
      <c r="F64" s="180"/>
      <c r="G64" s="180"/>
      <c r="H64" s="180">
        <f>'将来負担比率（分子）の構造'!K$43</f>
        <v>8588</v>
      </c>
      <c r="I64" s="180"/>
      <c r="J64" s="180"/>
      <c r="K64" s="180">
        <f>'将来負担比率（分子）の構造'!L$43</f>
        <v>8024</v>
      </c>
      <c r="L64" s="180"/>
      <c r="M64" s="180"/>
      <c r="N64" s="180">
        <f>'将来負担比率（分子）の構造'!M$43</f>
        <v>7749</v>
      </c>
      <c r="O64" s="180"/>
      <c r="P64" s="180"/>
    </row>
    <row r="65" spans="1:16" x14ac:dyDescent="0.15">
      <c r="A65" s="180" t="s">
        <v>32</v>
      </c>
      <c r="B65" s="180">
        <f>'将来負担比率（分子）の構造'!I$42</f>
        <v>1729</v>
      </c>
      <c r="C65" s="180"/>
      <c r="D65" s="180"/>
      <c r="E65" s="180">
        <f>'将来負担比率（分子）の構造'!J$42</f>
        <v>1593</v>
      </c>
      <c r="F65" s="180"/>
      <c r="G65" s="180"/>
      <c r="H65" s="180">
        <f>'将来負担比率（分子）の構造'!K$42</f>
        <v>1590</v>
      </c>
      <c r="I65" s="180"/>
      <c r="J65" s="180"/>
      <c r="K65" s="180">
        <f>'将来負担比率（分子）の構造'!L$42</f>
        <v>1686</v>
      </c>
      <c r="L65" s="180"/>
      <c r="M65" s="180"/>
      <c r="N65" s="180">
        <f>'将来負担比率（分子）の構造'!M$42</f>
        <v>1600</v>
      </c>
      <c r="O65" s="180"/>
      <c r="P65" s="180"/>
    </row>
    <row r="66" spans="1:16" x14ac:dyDescent="0.15">
      <c r="A66" s="180" t="s">
        <v>31</v>
      </c>
      <c r="B66" s="180">
        <f>'将来負担比率（分子）の構造'!I$41</f>
        <v>61211</v>
      </c>
      <c r="C66" s="180"/>
      <c r="D66" s="180"/>
      <c r="E66" s="180">
        <f>'将来負担比率（分子）の構造'!J$41</f>
        <v>67123</v>
      </c>
      <c r="F66" s="180"/>
      <c r="G66" s="180"/>
      <c r="H66" s="180">
        <f>'将来負担比率（分子）の構造'!K$41</f>
        <v>74939</v>
      </c>
      <c r="I66" s="180"/>
      <c r="J66" s="180"/>
      <c r="K66" s="180">
        <f>'将来負担比率（分子）の構造'!L$41</f>
        <v>77869</v>
      </c>
      <c r="L66" s="180"/>
      <c r="M66" s="180"/>
      <c r="N66" s="180">
        <f>'将来負担比率（分子）の構造'!M$41</f>
        <v>76452</v>
      </c>
      <c r="O66" s="180"/>
      <c r="P66" s="180"/>
    </row>
    <row r="67" spans="1:16" x14ac:dyDescent="0.15">
      <c r="A67" s="180" t="s">
        <v>75</v>
      </c>
      <c r="B67" s="180" t="e">
        <f>NA()</f>
        <v>#N/A</v>
      </c>
      <c r="C67" s="180">
        <f>IF(ISNUMBER('将来負担比率（分子）の構造'!I$53), IF('将来負担比率（分子）の構造'!I$53 &lt; 0, 0, '将来負担比率（分子）の構造'!I$53), NA())</f>
        <v>3636</v>
      </c>
      <c r="D67" s="180" t="e">
        <f>NA()</f>
        <v>#N/A</v>
      </c>
      <c r="E67" s="180" t="e">
        <f>NA()</f>
        <v>#N/A</v>
      </c>
      <c r="F67" s="180">
        <f>IF(ISNUMBER('将来負担比率（分子）の構造'!J$53), IF('将来負担比率（分子）の構造'!J$53 &lt; 0, 0, '将来負担比率（分子）の構造'!J$53), NA())</f>
        <v>3974</v>
      </c>
      <c r="G67" s="180" t="e">
        <f>NA()</f>
        <v>#N/A</v>
      </c>
      <c r="H67" s="180" t="e">
        <f>NA()</f>
        <v>#N/A</v>
      </c>
      <c r="I67" s="180">
        <f>IF(ISNUMBER('将来負担比率（分子）の構造'!K$53), IF('将来負担比率（分子）の構造'!K$53 &lt; 0, 0, '将来負担比率（分子）の構造'!K$53), NA())</f>
        <v>4358</v>
      </c>
      <c r="J67" s="180" t="e">
        <f>NA()</f>
        <v>#N/A</v>
      </c>
      <c r="K67" s="180" t="e">
        <f>NA()</f>
        <v>#N/A</v>
      </c>
      <c r="L67" s="180">
        <f>IF(ISNUMBER('将来負担比率（分子）の構造'!L$53), IF('将来負担比率（分子）の構造'!L$53 &lt; 0, 0, '将来負担比率（分子）の構造'!L$53), NA())</f>
        <v>7624</v>
      </c>
      <c r="M67" s="180" t="e">
        <f>NA()</f>
        <v>#N/A</v>
      </c>
      <c r="N67" s="180" t="e">
        <f>NA()</f>
        <v>#N/A</v>
      </c>
      <c r="O67" s="180">
        <f>IF(ISNUMBER('将来負担比率（分子）の構造'!M$53), IF('将来負担比率（分子）の構造'!M$53 &lt; 0, 0, '将来負担比率（分子）の構造'!M$53), NA())</f>
        <v>5445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8852</v>
      </c>
      <c r="C72" s="184">
        <f>基金残高に係る経年分析!G55</f>
        <v>8258</v>
      </c>
      <c r="D72" s="184">
        <f>基金残高に係る経年分析!H55</f>
        <v>8221</v>
      </c>
    </row>
    <row r="73" spans="1:16" x14ac:dyDescent="0.15">
      <c r="A73" s="183" t="s">
        <v>78</v>
      </c>
      <c r="B73" s="184">
        <f>基金残高に係る経年分析!F56</f>
        <v>7136</v>
      </c>
      <c r="C73" s="184">
        <f>基金残高に係る経年分析!G56</f>
        <v>7345</v>
      </c>
      <c r="D73" s="184">
        <f>基金残高に係る経年分析!H56</f>
        <v>7804</v>
      </c>
    </row>
    <row r="74" spans="1:16" x14ac:dyDescent="0.15">
      <c r="A74" s="183" t="s">
        <v>79</v>
      </c>
      <c r="B74" s="184">
        <f>基金残高に係る経年分析!F57</f>
        <v>7442</v>
      </c>
      <c r="C74" s="184">
        <f>基金残高に係る経年分析!G57</f>
        <v>7432</v>
      </c>
      <c r="D74" s="184">
        <f>基金残高に係る経年分析!H57</f>
        <v>7366</v>
      </c>
    </row>
  </sheetData>
  <sheetProtection algorithmName="SHA-512" hashValue="aHS1J6PNjmshr4zNwzLyJZO1g2tBd+5Inu2vGgRjJxp5dinPfDd6fCRDWt3hqciLqY5UltrorIuIzCsnfiWJVA==" saltValue="KYbAyaf9hDiY9Oq8V2aV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14234115</v>
      </c>
      <c r="S5" s="727"/>
      <c r="T5" s="727"/>
      <c r="U5" s="727"/>
      <c r="V5" s="727"/>
      <c r="W5" s="727"/>
      <c r="X5" s="727"/>
      <c r="Y5" s="773"/>
      <c r="Z5" s="791">
        <v>22.1</v>
      </c>
      <c r="AA5" s="791"/>
      <c r="AB5" s="791"/>
      <c r="AC5" s="791"/>
      <c r="AD5" s="792">
        <v>14234115</v>
      </c>
      <c r="AE5" s="792"/>
      <c r="AF5" s="792"/>
      <c r="AG5" s="792"/>
      <c r="AH5" s="792"/>
      <c r="AI5" s="792"/>
      <c r="AJ5" s="792"/>
      <c r="AK5" s="792"/>
      <c r="AL5" s="774">
        <v>45.2</v>
      </c>
      <c r="AM5" s="743"/>
      <c r="AN5" s="743"/>
      <c r="AO5" s="775"/>
      <c r="AP5" s="760" t="s">
        <v>230</v>
      </c>
      <c r="AQ5" s="761"/>
      <c r="AR5" s="761"/>
      <c r="AS5" s="761"/>
      <c r="AT5" s="761"/>
      <c r="AU5" s="761"/>
      <c r="AV5" s="761"/>
      <c r="AW5" s="761"/>
      <c r="AX5" s="761"/>
      <c r="AY5" s="761"/>
      <c r="AZ5" s="761"/>
      <c r="BA5" s="761"/>
      <c r="BB5" s="761"/>
      <c r="BC5" s="761"/>
      <c r="BD5" s="761"/>
      <c r="BE5" s="761"/>
      <c r="BF5" s="762"/>
      <c r="BG5" s="661">
        <v>14230745</v>
      </c>
      <c r="BH5" s="664"/>
      <c r="BI5" s="664"/>
      <c r="BJ5" s="664"/>
      <c r="BK5" s="664"/>
      <c r="BL5" s="664"/>
      <c r="BM5" s="664"/>
      <c r="BN5" s="665"/>
      <c r="BO5" s="723">
        <v>100</v>
      </c>
      <c r="BP5" s="723"/>
      <c r="BQ5" s="723"/>
      <c r="BR5" s="723"/>
      <c r="BS5" s="724">
        <v>59985</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419242</v>
      </c>
      <c r="S6" s="664"/>
      <c r="T6" s="664"/>
      <c r="U6" s="664"/>
      <c r="V6" s="664"/>
      <c r="W6" s="664"/>
      <c r="X6" s="664"/>
      <c r="Y6" s="665"/>
      <c r="Z6" s="723">
        <v>0.7</v>
      </c>
      <c r="AA6" s="723"/>
      <c r="AB6" s="723"/>
      <c r="AC6" s="723"/>
      <c r="AD6" s="724">
        <v>419242</v>
      </c>
      <c r="AE6" s="724"/>
      <c r="AF6" s="724"/>
      <c r="AG6" s="724"/>
      <c r="AH6" s="724"/>
      <c r="AI6" s="724"/>
      <c r="AJ6" s="724"/>
      <c r="AK6" s="724"/>
      <c r="AL6" s="666">
        <v>1.3</v>
      </c>
      <c r="AM6" s="667"/>
      <c r="AN6" s="667"/>
      <c r="AO6" s="725"/>
      <c r="AP6" s="658" t="s">
        <v>235</v>
      </c>
      <c r="AQ6" s="659"/>
      <c r="AR6" s="659"/>
      <c r="AS6" s="659"/>
      <c r="AT6" s="659"/>
      <c r="AU6" s="659"/>
      <c r="AV6" s="659"/>
      <c r="AW6" s="659"/>
      <c r="AX6" s="659"/>
      <c r="AY6" s="659"/>
      <c r="AZ6" s="659"/>
      <c r="BA6" s="659"/>
      <c r="BB6" s="659"/>
      <c r="BC6" s="659"/>
      <c r="BD6" s="659"/>
      <c r="BE6" s="659"/>
      <c r="BF6" s="660"/>
      <c r="BG6" s="661">
        <v>14230745</v>
      </c>
      <c r="BH6" s="664"/>
      <c r="BI6" s="664"/>
      <c r="BJ6" s="664"/>
      <c r="BK6" s="664"/>
      <c r="BL6" s="664"/>
      <c r="BM6" s="664"/>
      <c r="BN6" s="665"/>
      <c r="BO6" s="723">
        <v>100</v>
      </c>
      <c r="BP6" s="723"/>
      <c r="BQ6" s="723"/>
      <c r="BR6" s="723"/>
      <c r="BS6" s="724">
        <v>59985</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337050</v>
      </c>
      <c r="CS6" s="664"/>
      <c r="CT6" s="664"/>
      <c r="CU6" s="664"/>
      <c r="CV6" s="664"/>
      <c r="CW6" s="664"/>
      <c r="CX6" s="664"/>
      <c r="CY6" s="665"/>
      <c r="CZ6" s="774">
        <v>0.5</v>
      </c>
      <c r="DA6" s="743"/>
      <c r="DB6" s="743"/>
      <c r="DC6" s="777"/>
      <c r="DD6" s="669" t="s">
        <v>177</v>
      </c>
      <c r="DE6" s="664"/>
      <c r="DF6" s="664"/>
      <c r="DG6" s="664"/>
      <c r="DH6" s="664"/>
      <c r="DI6" s="664"/>
      <c r="DJ6" s="664"/>
      <c r="DK6" s="664"/>
      <c r="DL6" s="664"/>
      <c r="DM6" s="664"/>
      <c r="DN6" s="664"/>
      <c r="DO6" s="664"/>
      <c r="DP6" s="665"/>
      <c r="DQ6" s="669">
        <v>336951</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20071</v>
      </c>
      <c r="S7" s="664"/>
      <c r="T7" s="664"/>
      <c r="U7" s="664"/>
      <c r="V7" s="664"/>
      <c r="W7" s="664"/>
      <c r="X7" s="664"/>
      <c r="Y7" s="665"/>
      <c r="Z7" s="723">
        <v>0</v>
      </c>
      <c r="AA7" s="723"/>
      <c r="AB7" s="723"/>
      <c r="AC7" s="723"/>
      <c r="AD7" s="724">
        <v>20071</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6485860</v>
      </c>
      <c r="BH7" s="664"/>
      <c r="BI7" s="664"/>
      <c r="BJ7" s="664"/>
      <c r="BK7" s="664"/>
      <c r="BL7" s="664"/>
      <c r="BM7" s="664"/>
      <c r="BN7" s="665"/>
      <c r="BO7" s="723">
        <v>45.6</v>
      </c>
      <c r="BP7" s="723"/>
      <c r="BQ7" s="723"/>
      <c r="BR7" s="723"/>
      <c r="BS7" s="724">
        <v>59985</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7339563</v>
      </c>
      <c r="CS7" s="664"/>
      <c r="CT7" s="664"/>
      <c r="CU7" s="664"/>
      <c r="CV7" s="664"/>
      <c r="CW7" s="664"/>
      <c r="CX7" s="664"/>
      <c r="CY7" s="665"/>
      <c r="CZ7" s="723">
        <v>11.7</v>
      </c>
      <c r="DA7" s="723"/>
      <c r="DB7" s="723"/>
      <c r="DC7" s="723"/>
      <c r="DD7" s="669">
        <v>906125</v>
      </c>
      <c r="DE7" s="664"/>
      <c r="DF7" s="664"/>
      <c r="DG7" s="664"/>
      <c r="DH7" s="664"/>
      <c r="DI7" s="664"/>
      <c r="DJ7" s="664"/>
      <c r="DK7" s="664"/>
      <c r="DL7" s="664"/>
      <c r="DM7" s="664"/>
      <c r="DN7" s="664"/>
      <c r="DO7" s="664"/>
      <c r="DP7" s="665"/>
      <c r="DQ7" s="669">
        <v>6003996</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44588</v>
      </c>
      <c r="S8" s="664"/>
      <c r="T8" s="664"/>
      <c r="U8" s="664"/>
      <c r="V8" s="664"/>
      <c r="W8" s="664"/>
      <c r="X8" s="664"/>
      <c r="Y8" s="665"/>
      <c r="Z8" s="723">
        <v>0.1</v>
      </c>
      <c r="AA8" s="723"/>
      <c r="AB8" s="723"/>
      <c r="AC8" s="723"/>
      <c r="AD8" s="724">
        <v>44588</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200587</v>
      </c>
      <c r="BH8" s="664"/>
      <c r="BI8" s="664"/>
      <c r="BJ8" s="664"/>
      <c r="BK8" s="664"/>
      <c r="BL8" s="664"/>
      <c r="BM8" s="664"/>
      <c r="BN8" s="665"/>
      <c r="BO8" s="723">
        <v>1.4</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30099048</v>
      </c>
      <c r="CS8" s="664"/>
      <c r="CT8" s="664"/>
      <c r="CU8" s="664"/>
      <c r="CV8" s="664"/>
      <c r="CW8" s="664"/>
      <c r="CX8" s="664"/>
      <c r="CY8" s="665"/>
      <c r="CZ8" s="723">
        <v>48</v>
      </c>
      <c r="DA8" s="723"/>
      <c r="DB8" s="723"/>
      <c r="DC8" s="723"/>
      <c r="DD8" s="669">
        <v>338616</v>
      </c>
      <c r="DE8" s="664"/>
      <c r="DF8" s="664"/>
      <c r="DG8" s="664"/>
      <c r="DH8" s="664"/>
      <c r="DI8" s="664"/>
      <c r="DJ8" s="664"/>
      <c r="DK8" s="664"/>
      <c r="DL8" s="664"/>
      <c r="DM8" s="664"/>
      <c r="DN8" s="664"/>
      <c r="DO8" s="664"/>
      <c r="DP8" s="665"/>
      <c r="DQ8" s="669">
        <v>12651486</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40856</v>
      </c>
      <c r="S9" s="664"/>
      <c r="T9" s="664"/>
      <c r="U9" s="664"/>
      <c r="V9" s="664"/>
      <c r="W9" s="664"/>
      <c r="X9" s="664"/>
      <c r="Y9" s="665"/>
      <c r="Z9" s="723">
        <v>0.1</v>
      </c>
      <c r="AA9" s="723"/>
      <c r="AB9" s="723"/>
      <c r="AC9" s="723"/>
      <c r="AD9" s="724">
        <v>40856</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5131704</v>
      </c>
      <c r="BH9" s="664"/>
      <c r="BI9" s="664"/>
      <c r="BJ9" s="664"/>
      <c r="BK9" s="664"/>
      <c r="BL9" s="664"/>
      <c r="BM9" s="664"/>
      <c r="BN9" s="665"/>
      <c r="BO9" s="723">
        <v>36.1</v>
      </c>
      <c r="BP9" s="723"/>
      <c r="BQ9" s="723"/>
      <c r="BR9" s="723"/>
      <c r="BS9" s="669" t="s">
        <v>177</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4677177</v>
      </c>
      <c r="CS9" s="664"/>
      <c r="CT9" s="664"/>
      <c r="CU9" s="664"/>
      <c r="CV9" s="664"/>
      <c r="CW9" s="664"/>
      <c r="CX9" s="664"/>
      <c r="CY9" s="665"/>
      <c r="CZ9" s="723">
        <v>7.5</v>
      </c>
      <c r="DA9" s="723"/>
      <c r="DB9" s="723"/>
      <c r="DC9" s="723"/>
      <c r="DD9" s="669">
        <v>183553</v>
      </c>
      <c r="DE9" s="664"/>
      <c r="DF9" s="664"/>
      <c r="DG9" s="664"/>
      <c r="DH9" s="664"/>
      <c r="DI9" s="664"/>
      <c r="DJ9" s="664"/>
      <c r="DK9" s="664"/>
      <c r="DL9" s="664"/>
      <c r="DM9" s="664"/>
      <c r="DN9" s="664"/>
      <c r="DO9" s="664"/>
      <c r="DP9" s="665"/>
      <c r="DQ9" s="669">
        <v>3661366</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177</v>
      </c>
      <c r="S10" s="664"/>
      <c r="T10" s="664"/>
      <c r="U10" s="664"/>
      <c r="V10" s="664"/>
      <c r="W10" s="664"/>
      <c r="X10" s="664"/>
      <c r="Y10" s="665"/>
      <c r="Z10" s="723" t="s">
        <v>177</v>
      </c>
      <c r="AA10" s="723"/>
      <c r="AB10" s="723"/>
      <c r="AC10" s="723"/>
      <c r="AD10" s="724" t="s">
        <v>242</v>
      </c>
      <c r="AE10" s="724"/>
      <c r="AF10" s="724"/>
      <c r="AG10" s="724"/>
      <c r="AH10" s="724"/>
      <c r="AI10" s="724"/>
      <c r="AJ10" s="724"/>
      <c r="AK10" s="724"/>
      <c r="AL10" s="666" t="s">
        <v>177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329703</v>
      </c>
      <c r="BH10" s="664"/>
      <c r="BI10" s="664"/>
      <c r="BJ10" s="664"/>
      <c r="BK10" s="664"/>
      <c r="BL10" s="664"/>
      <c r="BM10" s="664"/>
      <c r="BN10" s="665"/>
      <c r="BO10" s="723">
        <v>2.2999999999999998</v>
      </c>
      <c r="BP10" s="723"/>
      <c r="BQ10" s="723"/>
      <c r="BR10" s="723"/>
      <c r="BS10" s="669" t="s">
        <v>242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2515</v>
      </c>
      <c r="CS10" s="664"/>
      <c r="CT10" s="664"/>
      <c r="CU10" s="664"/>
      <c r="CV10" s="664"/>
      <c r="CW10" s="664"/>
      <c r="CX10" s="664"/>
      <c r="CY10" s="665"/>
      <c r="CZ10" s="723">
        <v>0</v>
      </c>
      <c r="DA10" s="723"/>
      <c r="DB10" s="723"/>
      <c r="DC10" s="723"/>
      <c r="DD10" s="669" t="s">
        <v>242</v>
      </c>
      <c r="DE10" s="664"/>
      <c r="DF10" s="664"/>
      <c r="DG10" s="664"/>
      <c r="DH10" s="664"/>
      <c r="DI10" s="664"/>
      <c r="DJ10" s="664"/>
      <c r="DK10" s="664"/>
      <c r="DL10" s="664"/>
      <c r="DM10" s="664"/>
      <c r="DN10" s="664"/>
      <c r="DO10" s="664"/>
      <c r="DP10" s="665"/>
      <c r="DQ10" s="669">
        <v>2515</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177</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177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823866</v>
      </c>
      <c r="BH11" s="664"/>
      <c r="BI11" s="664"/>
      <c r="BJ11" s="664"/>
      <c r="BK11" s="664"/>
      <c r="BL11" s="664"/>
      <c r="BM11" s="664"/>
      <c r="BN11" s="665"/>
      <c r="BO11" s="723">
        <v>5.8</v>
      </c>
      <c r="BP11" s="723"/>
      <c r="BQ11" s="723"/>
      <c r="BR11" s="723"/>
      <c r="BS11" s="669">
        <v>59985</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948394</v>
      </c>
      <c r="CS11" s="664"/>
      <c r="CT11" s="664"/>
      <c r="CU11" s="664"/>
      <c r="CV11" s="664"/>
      <c r="CW11" s="664"/>
      <c r="CX11" s="664"/>
      <c r="CY11" s="665"/>
      <c r="CZ11" s="723">
        <v>1.5</v>
      </c>
      <c r="DA11" s="723"/>
      <c r="DB11" s="723"/>
      <c r="DC11" s="723"/>
      <c r="DD11" s="669">
        <v>234367</v>
      </c>
      <c r="DE11" s="664"/>
      <c r="DF11" s="664"/>
      <c r="DG11" s="664"/>
      <c r="DH11" s="664"/>
      <c r="DI11" s="664"/>
      <c r="DJ11" s="664"/>
      <c r="DK11" s="664"/>
      <c r="DL11" s="664"/>
      <c r="DM11" s="664"/>
      <c r="DN11" s="664"/>
      <c r="DO11" s="664"/>
      <c r="DP11" s="665"/>
      <c r="DQ11" s="669">
        <v>665161</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2309837</v>
      </c>
      <c r="S12" s="664"/>
      <c r="T12" s="664"/>
      <c r="U12" s="664"/>
      <c r="V12" s="664"/>
      <c r="W12" s="664"/>
      <c r="X12" s="664"/>
      <c r="Y12" s="665"/>
      <c r="Z12" s="723">
        <v>3.6</v>
      </c>
      <c r="AA12" s="723"/>
      <c r="AB12" s="723"/>
      <c r="AC12" s="723"/>
      <c r="AD12" s="724">
        <v>2309837</v>
      </c>
      <c r="AE12" s="724"/>
      <c r="AF12" s="724"/>
      <c r="AG12" s="724"/>
      <c r="AH12" s="724"/>
      <c r="AI12" s="724"/>
      <c r="AJ12" s="724"/>
      <c r="AK12" s="724"/>
      <c r="AL12" s="666">
        <v>7.3</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6242622</v>
      </c>
      <c r="BH12" s="664"/>
      <c r="BI12" s="664"/>
      <c r="BJ12" s="664"/>
      <c r="BK12" s="664"/>
      <c r="BL12" s="664"/>
      <c r="BM12" s="664"/>
      <c r="BN12" s="665"/>
      <c r="BO12" s="723">
        <v>43.9</v>
      </c>
      <c r="BP12" s="723"/>
      <c r="BQ12" s="723"/>
      <c r="BR12" s="723"/>
      <c r="BS12" s="669" t="s">
        <v>242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1362996</v>
      </c>
      <c r="CS12" s="664"/>
      <c r="CT12" s="664"/>
      <c r="CU12" s="664"/>
      <c r="CV12" s="664"/>
      <c r="CW12" s="664"/>
      <c r="CX12" s="664"/>
      <c r="CY12" s="665"/>
      <c r="CZ12" s="723">
        <v>2.2000000000000002</v>
      </c>
      <c r="DA12" s="723"/>
      <c r="DB12" s="723"/>
      <c r="DC12" s="723"/>
      <c r="DD12" s="669">
        <v>784227</v>
      </c>
      <c r="DE12" s="664"/>
      <c r="DF12" s="664"/>
      <c r="DG12" s="664"/>
      <c r="DH12" s="664"/>
      <c r="DI12" s="664"/>
      <c r="DJ12" s="664"/>
      <c r="DK12" s="664"/>
      <c r="DL12" s="664"/>
      <c r="DM12" s="664"/>
      <c r="DN12" s="664"/>
      <c r="DO12" s="664"/>
      <c r="DP12" s="665"/>
      <c r="DQ12" s="669">
        <v>611541</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81935</v>
      </c>
      <c r="S13" s="664"/>
      <c r="T13" s="664"/>
      <c r="U13" s="664"/>
      <c r="V13" s="664"/>
      <c r="W13" s="664"/>
      <c r="X13" s="664"/>
      <c r="Y13" s="665"/>
      <c r="Z13" s="723">
        <v>0.1</v>
      </c>
      <c r="AA13" s="723"/>
      <c r="AB13" s="723"/>
      <c r="AC13" s="723"/>
      <c r="AD13" s="724">
        <v>81935</v>
      </c>
      <c r="AE13" s="724"/>
      <c r="AF13" s="724"/>
      <c r="AG13" s="724"/>
      <c r="AH13" s="724"/>
      <c r="AI13" s="724"/>
      <c r="AJ13" s="724"/>
      <c r="AK13" s="724"/>
      <c r="AL13" s="666">
        <v>0.3</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6169719</v>
      </c>
      <c r="BH13" s="664"/>
      <c r="BI13" s="664"/>
      <c r="BJ13" s="664"/>
      <c r="BK13" s="664"/>
      <c r="BL13" s="664"/>
      <c r="BM13" s="664"/>
      <c r="BN13" s="665"/>
      <c r="BO13" s="723">
        <v>43.3</v>
      </c>
      <c r="BP13" s="723"/>
      <c r="BQ13" s="723"/>
      <c r="BR13" s="723"/>
      <c r="BS13" s="669" t="s">
        <v>177</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3361176</v>
      </c>
      <c r="CS13" s="664"/>
      <c r="CT13" s="664"/>
      <c r="CU13" s="664"/>
      <c r="CV13" s="664"/>
      <c r="CW13" s="664"/>
      <c r="CX13" s="664"/>
      <c r="CY13" s="665"/>
      <c r="CZ13" s="723">
        <v>5.4</v>
      </c>
      <c r="DA13" s="723"/>
      <c r="DB13" s="723"/>
      <c r="DC13" s="723"/>
      <c r="DD13" s="669">
        <v>1492307</v>
      </c>
      <c r="DE13" s="664"/>
      <c r="DF13" s="664"/>
      <c r="DG13" s="664"/>
      <c r="DH13" s="664"/>
      <c r="DI13" s="664"/>
      <c r="DJ13" s="664"/>
      <c r="DK13" s="664"/>
      <c r="DL13" s="664"/>
      <c r="DM13" s="664"/>
      <c r="DN13" s="664"/>
      <c r="DO13" s="664"/>
      <c r="DP13" s="665"/>
      <c r="DQ13" s="669">
        <v>2389559</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177</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242</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366600</v>
      </c>
      <c r="BH14" s="664"/>
      <c r="BI14" s="664"/>
      <c r="BJ14" s="664"/>
      <c r="BK14" s="664"/>
      <c r="BL14" s="664"/>
      <c r="BM14" s="664"/>
      <c r="BN14" s="665"/>
      <c r="BO14" s="723">
        <v>2.6</v>
      </c>
      <c r="BP14" s="723"/>
      <c r="BQ14" s="723"/>
      <c r="BR14" s="723"/>
      <c r="BS14" s="669" t="s">
        <v>177</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1630561</v>
      </c>
      <c r="CS14" s="664"/>
      <c r="CT14" s="664"/>
      <c r="CU14" s="664"/>
      <c r="CV14" s="664"/>
      <c r="CW14" s="664"/>
      <c r="CX14" s="664"/>
      <c r="CY14" s="665"/>
      <c r="CZ14" s="723">
        <v>2.6</v>
      </c>
      <c r="DA14" s="723"/>
      <c r="DB14" s="723"/>
      <c r="DC14" s="723"/>
      <c r="DD14" s="669">
        <v>19440</v>
      </c>
      <c r="DE14" s="664"/>
      <c r="DF14" s="664"/>
      <c r="DG14" s="664"/>
      <c r="DH14" s="664"/>
      <c r="DI14" s="664"/>
      <c r="DJ14" s="664"/>
      <c r="DK14" s="664"/>
      <c r="DL14" s="664"/>
      <c r="DM14" s="664"/>
      <c r="DN14" s="664"/>
      <c r="DO14" s="664"/>
      <c r="DP14" s="665"/>
      <c r="DQ14" s="669">
        <v>1607459</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159279</v>
      </c>
      <c r="S15" s="664"/>
      <c r="T15" s="664"/>
      <c r="U15" s="664"/>
      <c r="V15" s="664"/>
      <c r="W15" s="664"/>
      <c r="X15" s="664"/>
      <c r="Y15" s="665"/>
      <c r="Z15" s="723">
        <v>0.2</v>
      </c>
      <c r="AA15" s="723"/>
      <c r="AB15" s="723"/>
      <c r="AC15" s="723"/>
      <c r="AD15" s="724">
        <v>159279</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1135428</v>
      </c>
      <c r="BH15" s="664"/>
      <c r="BI15" s="664"/>
      <c r="BJ15" s="664"/>
      <c r="BK15" s="664"/>
      <c r="BL15" s="664"/>
      <c r="BM15" s="664"/>
      <c r="BN15" s="665"/>
      <c r="BO15" s="723">
        <v>8</v>
      </c>
      <c r="BP15" s="723"/>
      <c r="BQ15" s="723"/>
      <c r="BR15" s="723"/>
      <c r="BS15" s="669" t="s">
        <v>242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5475425</v>
      </c>
      <c r="CS15" s="664"/>
      <c r="CT15" s="664"/>
      <c r="CU15" s="664"/>
      <c r="CV15" s="664"/>
      <c r="CW15" s="664"/>
      <c r="CX15" s="664"/>
      <c r="CY15" s="665"/>
      <c r="CZ15" s="723">
        <v>8.6999999999999993</v>
      </c>
      <c r="DA15" s="723"/>
      <c r="DB15" s="723"/>
      <c r="DC15" s="723"/>
      <c r="DD15" s="669">
        <v>1363496</v>
      </c>
      <c r="DE15" s="664"/>
      <c r="DF15" s="664"/>
      <c r="DG15" s="664"/>
      <c r="DH15" s="664"/>
      <c r="DI15" s="664"/>
      <c r="DJ15" s="664"/>
      <c r="DK15" s="664"/>
      <c r="DL15" s="664"/>
      <c r="DM15" s="664"/>
      <c r="DN15" s="664"/>
      <c r="DO15" s="664"/>
      <c r="DP15" s="665"/>
      <c r="DQ15" s="669">
        <v>3649045</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177</v>
      </c>
      <c r="AA16" s="723"/>
      <c r="AB16" s="723"/>
      <c r="AC16" s="723"/>
      <c r="AD16" s="724" t="s">
        <v>177</v>
      </c>
      <c r="AE16" s="724"/>
      <c r="AF16" s="724"/>
      <c r="AG16" s="724"/>
      <c r="AH16" s="724"/>
      <c r="AI16" s="724"/>
      <c r="AJ16" s="724"/>
      <c r="AK16" s="724"/>
      <c r="AL16" s="666" t="s">
        <v>242</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235</v>
      </c>
      <c r="BH16" s="664"/>
      <c r="BI16" s="664"/>
      <c r="BJ16" s="664"/>
      <c r="BK16" s="664"/>
      <c r="BL16" s="664"/>
      <c r="BM16" s="664"/>
      <c r="BN16" s="665"/>
      <c r="BO16" s="723">
        <v>0</v>
      </c>
      <c r="BP16" s="723"/>
      <c r="BQ16" s="723"/>
      <c r="BR16" s="723"/>
      <c r="BS16" s="669" t="s">
        <v>177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756019</v>
      </c>
      <c r="CS16" s="664"/>
      <c r="CT16" s="664"/>
      <c r="CU16" s="664"/>
      <c r="CV16" s="664"/>
      <c r="CW16" s="664"/>
      <c r="CX16" s="664"/>
      <c r="CY16" s="665"/>
      <c r="CZ16" s="723">
        <v>1.2</v>
      </c>
      <c r="DA16" s="723"/>
      <c r="DB16" s="723"/>
      <c r="DC16" s="723"/>
      <c r="DD16" s="669" t="s">
        <v>242</v>
      </c>
      <c r="DE16" s="664"/>
      <c r="DF16" s="664"/>
      <c r="DG16" s="664"/>
      <c r="DH16" s="664"/>
      <c r="DI16" s="664"/>
      <c r="DJ16" s="664"/>
      <c r="DK16" s="664"/>
      <c r="DL16" s="664"/>
      <c r="DM16" s="664"/>
      <c r="DN16" s="664"/>
      <c r="DO16" s="664"/>
      <c r="DP16" s="665"/>
      <c r="DQ16" s="669">
        <v>550841</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85638</v>
      </c>
      <c r="S17" s="664"/>
      <c r="T17" s="664"/>
      <c r="U17" s="664"/>
      <c r="V17" s="664"/>
      <c r="W17" s="664"/>
      <c r="X17" s="664"/>
      <c r="Y17" s="665"/>
      <c r="Z17" s="723">
        <v>0.1</v>
      </c>
      <c r="AA17" s="723"/>
      <c r="AB17" s="723"/>
      <c r="AC17" s="723"/>
      <c r="AD17" s="724">
        <v>85638</v>
      </c>
      <c r="AE17" s="724"/>
      <c r="AF17" s="724"/>
      <c r="AG17" s="724"/>
      <c r="AH17" s="724"/>
      <c r="AI17" s="724"/>
      <c r="AJ17" s="724"/>
      <c r="AK17" s="724"/>
      <c r="AL17" s="666">
        <v>0.3</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177</v>
      </c>
      <c r="BH17" s="664"/>
      <c r="BI17" s="664"/>
      <c r="BJ17" s="664"/>
      <c r="BK17" s="664"/>
      <c r="BL17" s="664"/>
      <c r="BM17" s="664"/>
      <c r="BN17" s="665"/>
      <c r="BO17" s="723" t="s">
        <v>177</v>
      </c>
      <c r="BP17" s="723"/>
      <c r="BQ17" s="723"/>
      <c r="BR17" s="723"/>
      <c r="BS17" s="669" t="s">
        <v>177</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6681561</v>
      </c>
      <c r="CS17" s="664"/>
      <c r="CT17" s="664"/>
      <c r="CU17" s="664"/>
      <c r="CV17" s="664"/>
      <c r="CW17" s="664"/>
      <c r="CX17" s="664"/>
      <c r="CY17" s="665"/>
      <c r="CZ17" s="723">
        <v>10.7</v>
      </c>
      <c r="DA17" s="723"/>
      <c r="DB17" s="723"/>
      <c r="DC17" s="723"/>
      <c r="DD17" s="669" t="s">
        <v>177</v>
      </c>
      <c r="DE17" s="664"/>
      <c r="DF17" s="664"/>
      <c r="DG17" s="664"/>
      <c r="DH17" s="664"/>
      <c r="DI17" s="664"/>
      <c r="DJ17" s="664"/>
      <c r="DK17" s="664"/>
      <c r="DL17" s="664"/>
      <c r="DM17" s="664"/>
      <c r="DN17" s="664"/>
      <c r="DO17" s="664"/>
      <c r="DP17" s="665"/>
      <c r="DQ17" s="669">
        <v>6219128</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16266649</v>
      </c>
      <c r="S18" s="664"/>
      <c r="T18" s="664"/>
      <c r="U18" s="664"/>
      <c r="V18" s="664"/>
      <c r="W18" s="664"/>
      <c r="X18" s="664"/>
      <c r="Y18" s="665"/>
      <c r="Z18" s="723">
        <v>25.3</v>
      </c>
      <c r="AA18" s="723"/>
      <c r="AB18" s="723"/>
      <c r="AC18" s="723"/>
      <c r="AD18" s="724">
        <v>14024675</v>
      </c>
      <c r="AE18" s="724"/>
      <c r="AF18" s="724"/>
      <c r="AG18" s="724"/>
      <c r="AH18" s="724"/>
      <c r="AI18" s="724"/>
      <c r="AJ18" s="724"/>
      <c r="AK18" s="724"/>
      <c r="AL18" s="666">
        <v>44.5</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242</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177</v>
      </c>
      <c r="DA18" s="723"/>
      <c r="DB18" s="723"/>
      <c r="DC18" s="723"/>
      <c r="DD18" s="669" t="s">
        <v>177</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14024675</v>
      </c>
      <c r="S19" s="664"/>
      <c r="T19" s="664"/>
      <c r="U19" s="664"/>
      <c r="V19" s="664"/>
      <c r="W19" s="664"/>
      <c r="X19" s="664"/>
      <c r="Y19" s="665"/>
      <c r="Z19" s="723">
        <v>21.8</v>
      </c>
      <c r="AA19" s="723"/>
      <c r="AB19" s="723"/>
      <c r="AC19" s="723"/>
      <c r="AD19" s="724">
        <v>14024675</v>
      </c>
      <c r="AE19" s="724"/>
      <c r="AF19" s="724"/>
      <c r="AG19" s="724"/>
      <c r="AH19" s="724"/>
      <c r="AI19" s="724"/>
      <c r="AJ19" s="724"/>
      <c r="AK19" s="724"/>
      <c r="AL19" s="666">
        <v>44.5</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3370</v>
      </c>
      <c r="BH19" s="664"/>
      <c r="BI19" s="664"/>
      <c r="BJ19" s="664"/>
      <c r="BK19" s="664"/>
      <c r="BL19" s="664"/>
      <c r="BM19" s="664"/>
      <c r="BN19" s="665"/>
      <c r="BO19" s="723">
        <v>0</v>
      </c>
      <c r="BP19" s="723"/>
      <c r="BQ19" s="723"/>
      <c r="BR19" s="723"/>
      <c r="BS19" s="669" t="s">
        <v>177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2241974</v>
      </c>
      <c r="S20" s="664"/>
      <c r="T20" s="664"/>
      <c r="U20" s="664"/>
      <c r="V20" s="664"/>
      <c r="W20" s="664"/>
      <c r="X20" s="664"/>
      <c r="Y20" s="665"/>
      <c r="Z20" s="723">
        <v>3.5</v>
      </c>
      <c r="AA20" s="723"/>
      <c r="AB20" s="723"/>
      <c r="AC20" s="723"/>
      <c r="AD20" s="724" t="s">
        <v>242</v>
      </c>
      <c r="AE20" s="724"/>
      <c r="AF20" s="724"/>
      <c r="AG20" s="724"/>
      <c r="AH20" s="724"/>
      <c r="AI20" s="724"/>
      <c r="AJ20" s="724"/>
      <c r="AK20" s="724"/>
      <c r="AL20" s="666" t="s">
        <v>177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3370</v>
      </c>
      <c r="BH20" s="664"/>
      <c r="BI20" s="664"/>
      <c r="BJ20" s="664"/>
      <c r="BK20" s="664"/>
      <c r="BL20" s="664"/>
      <c r="BM20" s="664"/>
      <c r="BN20" s="665"/>
      <c r="BO20" s="723">
        <v>0</v>
      </c>
      <c r="BP20" s="723"/>
      <c r="BQ20" s="723"/>
      <c r="BR20" s="723"/>
      <c r="BS20" s="669" t="s">
        <v>177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62671485</v>
      </c>
      <c r="CS20" s="664"/>
      <c r="CT20" s="664"/>
      <c r="CU20" s="664"/>
      <c r="CV20" s="664"/>
      <c r="CW20" s="664"/>
      <c r="CX20" s="664"/>
      <c r="CY20" s="665"/>
      <c r="CZ20" s="723">
        <v>100</v>
      </c>
      <c r="DA20" s="723"/>
      <c r="DB20" s="723"/>
      <c r="DC20" s="723"/>
      <c r="DD20" s="669">
        <v>5322131</v>
      </c>
      <c r="DE20" s="664"/>
      <c r="DF20" s="664"/>
      <c r="DG20" s="664"/>
      <c r="DH20" s="664"/>
      <c r="DI20" s="664"/>
      <c r="DJ20" s="664"/>
      <c r="DK20" s="664"/>
      <c r="DL20" s="664"/>
      <c r="DM20" s="664"/>
      <c r="DN20" s="664"/>
      <c r="DO20" s="664"/>
      <c r="DP20" s="665"/>
      <c r="DQ20" s="669">
        <v>38349048</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177</v>
      </c>
      <c r="AA21" s="723"/>
      <c r="AB21" s="723"/>
      <c r="AC21" s="723"/>
      <c r="AD21" s="724" t="s">
        <v>177</v>
      </c>
      <c r="AE21" s="724"/>
      <c r="AF21" s="724"/>
      <c r="AG21" s="724"/>
      <c r="AH21" s="724"/>
      <c r="AI21" s="724"/>
      <c r="AJ21" s="724"/>
      <c r="AK21" s="724"/>
      <c r="AL21" s="666" t="s">
        <v>242</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3370</v>
      </c>
      <c r="BH21" s="664"/>
      <c r="BI21" s="664"/>
      <c r="BJ21" s="664"/>
      <c r="BK21" s="664"/>
      <c r="BL21" s="664"/>
      <c r="BM21" s="664"/>
      <c r="BN21" s="665"/>
      <c r="BO21" s="723">
        <v>0</v>
      </c>
      <c r="BP21" s="723"/>
      <c r="BQ21" s="723"/>
      <c r="BR21" s="723"/>
      <c r="BS21" s="669" t="s">
        <v>177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33662210</v>
      </c>
      <c r="S22" s="664"/>
      <c r="T22" s="664"/>
      <c r="U22" s="664"/>
      <c r="V22" s="664"/>
      <c r="W22" s="664"/>
      <c r="X22" s="664"/>
      <c r="Y22" s="665"/>
      <c r="Z22" s="723">
        <v>52.3</v>
      </c>
      <c r="AA22" s="723"/>
      <c r="AB22" s="723"/>
      <c r="AC22" s="723"/>
      <c r="AD22" s="724">
        <v>31420236</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177</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26284</v>
      </c>
      <c r="S23" s="664"/>
      <c r="T23" s="664"/>
      <c r="U23" s="664"/>
      <c r="V23" s="664"/>
      <c r="W23" s="664"/>
      <c r="X23" s="664"/>
      <c r="Y23" s="665"/>
      <c r="Z23" s="723">
        <v>0</v>
      </c>
      <c r="AA23" s="723"/>
      <c r="AB23" s="723"/>
      <c r="AC23" s="723"/>
      <c r="AD23" s="724">
        <v>26284</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242</v>
      </c>
      <c r="BP23" s="723"/>
      <c r="BQ23" s="723"/>
      <c r="BR23" s="723"/>
      <c r="BS23" s="669" t="s">
        <v>242</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712862</v>
      </c>
      <c r="S24" s="664"/>
      <c r="T24" s="664"/>
      <c r="U24" s="664"/>
      <c r="V24" s="664"/>
      <c r="W24" s="664"/>
      <c r="X24" s="664"/>
      <c r="Y24" s="665"/>
      <c r="Z24" s="723">
        <v>1.1000000000000001</v>
      </c>
      <c r="AA24" s="723"/>
      <c r="AB24" s="723"/>
      <c r="AC24" s="723"/>
      <c r="AD24" s="724" t="s">
        <v>242</v>
      </c>
      <c r="AE24" s="724"/>
      <c r="AF24" s="724"/>
      <c r="AG24" s="724"/>
      <c r="AH24" s="724"/>
      <c r="AI24" s="724"/>
      <c r="AJ24" s="724"/>
      <c r="AK24" s="724"/>
      <c r="AL24" s="666" t="s">
        <v>242</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242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35380786</v>
      </c>
      <c r="CS24" s="727"/>
      <c r="CT24" s="727"/>
      <c r="CU24" s="727"/>
      <c r="CV24" s="727"/>
      <c r="CW24" s="727"/>
      <c r="CX24" s="727"/>
      <c r="CY24" s="773"/>
      <c r="CZ24" s="774">
        <v>56.5</v>
      </c>
      <c r="DA24" s="743"/>
      <c r="DB24" s="743"/>
      <c r="DC24" s="777"/>
      <c r="DD24" s="772">
        <v>18709844</v>
      </c>
      <c r="DE24" s="727"/>
      <c r="DF24" s="727"/>
      <c r="DG24" s="727"/>
      <c r="DH24" s="727"/>
      <c r="DI24" s="727"/>
      <c r="DJ24" s="727"/>
      <c r="DK24" s="773"/>
      <c r="DL24" s="772">
        <v>18605722</v>
      </c>
      <c r="DM24" s="727"/>
      <c r="DN24" s="727"/>
      <c r="DO24" s="727"/>
      <c r="DP24" s="727"/>
      <c r="DQ24" s="727"/>
      <c r="DR24" s="727"/>
      <c r="DS24" s="727"/>
      <c r="DT24" s="727"/>
      <c r="DU24" s="727"/>
      <c r="DV24" s="773"/>
      <c r="DW24" s="774">
        <v>55.9</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1047813</v>
      </c>
      <c r="S25" s="664"/>
      <c r="T25" s="664"/>
      <c r="U25" s="664"/>
      <c r="V25" s="664"/>
      <c r="W25" s="664"/>
      <c r="X25" s="664"/>
      <c r="Y25" s="665"/>
      <c r="Z25" s="723">
        <v>1.6</v>
      </c>
      <c r="AA25" s="723"/>
      <c r="AB25" s="723"/>
      <c r="AC25" s="723"/>
      <c r="AD25" s="724">
        <v>56067</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177</v>
      </c>
      <c r="BH25" s="664"/>
      <c r="BI25" s="664"/>
      <c r="BJ25" s="664"/>
      <c r="BK25" s="664"/>
      <c r="BL25" s="664"/>
      <c r="BM25" s="664"/>
      <c r="BN25" s="665"/>
      <c r="BO25" s="723" t="s">
        <v>177</v>
      </c>
      <c r="BP25" s="723"/>
      <c r="BQ25" s="723"/>
      <c r="BR25" s="723"/>
      <c r="BS25" s="669" t="s">
        <v>242</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7071021</v>
      </c>
      <c r="CS25" s="662"/>
      <c r="CT25" s="662"/>
      <c r="CU25" s="662"/>
      <c r="CV25" s="662"/>
      <c r="CW25" s="662"/>
      <c r="CX25" s="662"/>
      <c r="CY25" s="663"/>
      <c r="CZ25" s="666">
        <v>11.3</v>
      </c>
      <c r="DA25" s="695"/>
      <c r="DB25" s="695"/>
      <c r="DC25" s="696"/>
      <c r="DD25" s="669">
        <v>6599493</v>
      </c>
      <c r="DE25" s="662"/>
      <c r="DF25" s="662"/>
      <c r="DG25" s="662"/>
      <c r="DH25" s="662"/>
      <c r="DI25" s="662"/>
      <c r="DJ25" s="662"/>
      <c r="DK25" s="663"/>
      <c r="DL25" s="669">
        <v>6521036</v>
      </c>
      <c r="DM25" s="662"/>
      <c r="DN25" s="662"/>
      <c r="DO25" s="662"/>
      <c r="DP25" s="662"/>
      <c r="DQ25" s="662"/>
      <c r="DR25" s="662"/>
      <c r="DS25" s="662"/>
      <c r="DT25" s="662"/>
      <c r="DU25" s="662"/>
      <c r="DV25" s="663"/>
      <c r="DW25" s="666">
        <v>19.600000000000001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689400</v>
      </c>
      <c r="S26" s="664"/>
      <c r="T26" s="664"/>
      <c r="U26" s="664"/>
      <c r="V26" s="664"/>
      <c r="W26" s="664"/>
      <c r="X26" s="664"/>
      <c r="Y26" s="665"/>
      <c r="Z26" s="723">
        <v>1.1000000000000001</v>
      </c>
      <c r="AA26" s="723"/>
      <c r="AB26" s="723"/>
      <c r="AC26" s="723"/>
      <c r="AD26" s="724" t="s">
        <v>242</v>
      </c>
      <c r="AE26" s="724"/>
      <c r="AF26" s="724"/>
      <c r="AG26" s="724"/>
      <c r="AH26" s="724"/>
      <c r="AI26" s="724"/>
      <c r="AJ26" s="724"/>
      <c r="AK26" s="724"/>
      <c r="AL26" s="666" t="s">
        <v>242</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177</v>
      </c>
      <c r="BP26" s="723"/>
      <c r="BQ26" s="723"/>
      <c r="BR26" s="723"/>
      <c r="BS26" s="669" t="s">
        <v>177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4567548</v>
      </c>
      <c r="CS26" s="664"/>
      <c r="CT26" s="664"/>
      <c r="CU26" s="664"/>
      <c r="CV26" s="664"/>
      <c r="CW26" s="664"/>
      <c r="CX26" s="664"/>
      <c r="CY26" s="665"/>
      <c r="CZ26" s="666">
        <v>7.3</v>
      </c>
      <c r="DA26" s="695"/>
      <c r="DB26" s="695"/>
      <c r="DC26" s="696"/>
      <c r="DD26" s="669">
        <v>4115359</v>
      </c>
      <c r="DE26" s="664"/>
      <c r="DF26" s="664"/>
      <c r="DG26" s="664"/>
      <c r="DH26" s="664"/>
      <c r="DI26" s="664"/>
      <c r="DJ26" s="664"/>
      <c r="DK26" s="665"/>
      <c r="DL26" s="669" t="s">
        <v>242</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13582654</v>
      </c>
      <c r="S27" s="664"/>
      <c r="T27" s="664"/>
      <c r="U27" s="664"/>
      <c r="V27" s="664"/>
      <c r="W27" s="664"/>
      <c r="X27" s="664"/>
      <c r="Y27" s="665"/>
      <c r="Z27" s="723">
        <v>21.1</v>
      </c>
      <c r="AA27" s="723"/>
      <c r="AB27" s="723"/>
      <c r="AC27" s="723"/>
      <c r="AD27" s="724" t="s">
        <v>177</v>
      </c>
      <c r="AE27" s="724"/>
      <c r="AF27" s="724"/>
      <c r="AG27" s="724"/>
      <c r="AH27" s="724"/>
      <c r="AI27" s="724"/>
      <c r="AJ27" s="724"/>
      <c r="AK27" s="724"/>
      <c r="AL27" s="666" t="s">
        <v>242</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14234115</v>
      </c>
      <c r="BH27" s="664"/>
      <c r="BI27" s="664"/>
      <c r="BJ27" s="664"/>
      <c r="BK27" s="664"/>
      <c r="BL27" s="664"/>
      <c r="BM27" s="664"/>
      <c r="BN27" s="665"/>
      <c r="BO27" s="723">
        <v>100</v>
      </c>
      <c r="BP27" s="723"/>
      <c r="BQ27" s="723"/>
      <c r="BR27" s="723"/>
      <c r="BS27" s="669">
        <v>59985</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21628204</v>
      </c>
      <c r="CS27" s="662"/>
      <c r="CT27" s="662"/>
      <c r="CU27" s="662"/>
      <c r="CV27" s="662"/>
      <c r="CW27" s="662"/>
      <c r="CX27" s="662"/>
      <c r="CY27" s="663"/>
      <c r="CZ27" s="666">
        <v>34.5</v>
      </c>
      <c r="DA27" s="695"/>
      <c r="DB27" s="695"/>
      <c r="DC27" s="696"/>
      <c r="DD27" s="669">
        <v>5891223</v>
      </c>
      <c r="DE27" s="662"/>
      <c r="DF27" s="662"/>
      <c r="DG27" s="662"/>
      <c r="DH27" s="662"/>
      <c r="DI27" s="662"/>
      <c r="DJ27" s="662"/>
      <c r="DK27" s="663"/>
      <c r="DL27" s="669">
        <v>5865558</v>
      </c>
      <c r="DM27" s="662"/>
      <c r="DN27" s="662"/>
      <c r="DO27" s="662"/>
      <c r="DP27" s="662"/>
      <c r="DQ27" s="662"/>
      <c r="DR27" s="662"/>
      <c r="DS27" s="662"/>
      <c r="DT27" s="662"/>
      <c r="DU27" s="662"/>
      <c r="DV27" s="663"/>
      <c r="DW27" s="666">
        <v>17.600000000000001</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v>21943</v>
      </c>
      <c r="S28" s="664"/>
      <c r="T28" s="664"/>
      <c r="U28" s="664"/>
      <c r="V28" s="664"/>
      <c r="W28" s="664"/>
      <c r="X28" s="664"/>
      <c r="Y28" s="665"/>
      <c r="Z28" s="723">
        <v>0</v>
      </c>
      <c r="AA28" s="723"/>
      <c r="AB28" s="723"/>
      <c r="AC28" s="723"/>
      <c r="AD28" s="724">
        <v>21943</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6681561</v>
      </c>
      <c r="CS28" s="664"/>
      <c r="CT28" s="664"/>
      <c r="CU28" s="664"/>
      <c r="CV28" s="664"/>
      <c r="CW28" s="664"/>
      <c r="CX28" s="664"/>
      <c r="CY28" s="665"/>
      <c r="CZ28" s="666">
        <v>10.7</v>
      </c>
      <c r="DA28" s="695"/>
      <c r="DB28" s="695"/>
      <c r="DC28" s="696"/>
      <c r="DD28" s="669">
        <v>6219128</v>
      </c>
      <c r="DE28" s="664"/>
      <c r="DF28" s="664"/>
      <c r="DG28" s="664"/>
      <c r="DH28" s="664"/>
      <c r="DI28" s="664"/>
      <c r="DJ28" s="664"/>
      <c r="DK28" s="665"/>
      <c r="DL28" s="669">
        <v>6219128</v>
      </c>
      <c r="DM28" s="664"/>
      <c r="DN28" s="664"/>
      <c r="DO28" s="664"/>
      <c r="DP28" s="664"/>
      <c r="DQ28" s="664"/>
      <c r="DR28" s="664"/>
      <c r="DS28" s="664"/>
      <c r="DT28" s="664"/>
      <c r="DU28" s="664"/>
      <c r="DV28" s="665"/>
      <c r="DW28" s="666">
        <v>18.7</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4226479</v>
      </c>
      <c r="S29" s="664"/>
      <c r="T29" s="664"/>
      <c r="U29" s="664"/>
      <c r="V29" s="664"/>
      <c r="W29" s="664"/>
      <c r="X29" s="664"/>
      <c r="Y29" s="665"/>
      <c r="Z29" s="723">
        <v>6.6</v>
      </c>
      <c r="AA29" s="723"/>
      <c r="AB29" s="723"/>
      <c r="AC29" s="723"/>
      <c r="AD29" s="724" t="s">
        <v>177</v>
      </c>
      <c r="AE29" s="724"/>
      <c r="AF29" s="724"/>
      <c r="AG29" s="724"/>
      <c r="AH29" s="724"/>
      <c r="AI29" s="724"/>
      <c r="AJ29" s="724"/>
      <c r="AK29" s="724"/>
      <c r="AL29" s="666" t="s">
        <v>242</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70</v>
      </c>
      <c r="CG29" s="702"/>
      <c r="CH29" s="702"/>
      <c r="CI29" s="702"/>
      <c r="CJ29" s="702"/>
      <c r="CK29" s="702"/>
      <c r="CL29" s="702"/>
      <c r="CM29" s="702"/>
      <c r="CN29" s="702"/>
      <c r="CO29" s="702"/>
      <c r="CP29" s="702"/>
      <c r="CQ29" s="703"/>
      <c r="CR29" s="661">
        <v>6681561</v>
      </c>
      <c r="CS29" s="662"/>
      <c r="CT29" s="662"/>
      <c r="CU29" s="662"/>
      <c r="CV29" s="662"/>
      <c r="CW29" s="662"/>
      <c r="CX29" s="662"/>
      <c r="CY29" s="663"/>
      <c r="CZ29" s="666">
        <v>10.7</v>
      </c>
      <c r="DA29" s="695"/>
      <c r="DB29" s="695"/>
      <c r="DC29" s="696"/>
      <c r="DD29" s="669">
        <v>6219128</v>
      </c>
      <c r="DE29" s="662"/>
      <c r="DF29" s="662"/>
      <c r="DG29" s="662"/>
      <c r="DH29" s="662"/>
      <c r="DI29" s="662"/>
      <c r="DJ29" s="662"/>
      <c r="DK29" s="663"/>
      <c r="DL29" s="669">
        <v>6219128</v>
      </c>
      <c r="DM29" s="662"/>
      <c r="DN29" s="662"/>
      <c r="DO29" s="662"/>
      <c r="DP29" s="662"/>
      <c r="DQ29" s="662"/>
      <c r="DR29" s="662"/>
      <c r="DS29" s="662"/>
      <c r="DT29" s="662"/>
      <c r="DU29" s="662"/>
      <c r="DV29" s="663"/>
      <c r="DW29" s="666">
        <v>18.7</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364459</v>
      </c>
      <c r="S30" s="664"/>
      <c r="T30" s="664"/>
      <c r="U30" s="664"/>
      <c r="V30" s="664"/>
      <c r="W30" s="664"/>
      <c r="X30" s="664"/>
      <c r="Y30" s="665"/>
      <c r="Z30" s="723">
        <v>0.6</v>
      </c>
      <c r="AA30" s="723"/>
      <c r="AB30" s="723"/>
      <c r="AC30" s="723"/>
      <c r="AD30" s="724" t="s">
        <v>242</v>
      </c>
      <c r="AE30" s="724"/>
      <c r="AF30" s="724"/>
      <c r="AG30" s="724"/>
      <c r="AH30" s="724"/>
      <c r="AI30" s="724"/>
      <c r="AJ30" s="724"/>
      <c r="AK30" s="724"/>
      <c r="AL30" s="666" t="s">
        <v>177</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98.9</v>
      </c>
      <c r="BH30" s="742"/>
      <c r="BI30" s="742"/>
      <c r="BJ30" s="742"/>
      <c r="BK30" s="742"/>
      <c r="BL30" s="742"/>
      <c r="BM30" s="743">
        <v>93.8</v>
      </c>
      <c r="BN30" s="742"/>
      <c r="BO30" s="742"/>
      <c r="BP30" s="742"/>
      <c r="BQ30" s="744"/>
      <c r="BR30" s="741">
        <v>98.8</v>
      </c>
      <c r="BS30" s="742"/>
      <c r="BT30" s="742"/>
      <c r="BU30" s="742"/>
      <c r="BV30" s="742"/>
      <c r="BW30" s="742"/>
      <c r="BX30" s="743">
        <v>93.3</v>
      </c>
      <c r="BY30" s="742"/>
      <c r="BZ30" s="742"/>
      <c r="CA30" s="742"/>
      <c r="CB30" s="744"/>
      <c r="CD30" s="747"/>
      <c r="CE30" s="748"/>
      <c r="CF30" s="705" t="s">
        <v>313</v>
      </c>
      <c r="CG30" s="702"/>
      <c r="CH30" s="702"/>
      <c r="CI30" s="702"/>
      <c r="CJ30" s="702"/>
      <c r="CK30" s="702"/>
      <c r="CL30" s="702"/>
      <c r="CM30" s="702"/>
      <c r="CN30" s="702"/>
      <c r="CO30" s="702"/>
      <c r="CP30" s="702"/>
      <c r="CQ30" s="703"/>
      <c r="CR30" s="661">
        <v>6118538</v>
      </c>
      <c r="CS30" s="664"/>
      <c r="CT30" s="664"/>
      <c r="CU30" s="664"/>
      <c r="CV30" s="664"/>
      <c r="CW30" s="664"/>
      <c r="CX30" s="664"/>
      <c r="CY30" s="665"/>
      <c r="CZ30" s="666">
        <v>9.8000000000000007</v>
      </c>
      <c r="DA30" s="695"/>
      <c r="DB30" s="695"/>
      <c r="DC30" s="696"/>
      <c r="DD30" s="669">
        <v>5722190</v>
      </c>
      <c r="DE30" s="664"/>
      <c r="DF30" s="664"/>
      <c r="DG30" s="664"/>
      <c r="DH30" s="664"/>
      <c r="DI30" s="664"/>
      <c r="DJ30" s="664"/>
      <c r="DK30" s="665"/>
      <c r="DL30" s="669">
        <v>5722190</v>
      </c>
      <c r="DM30" s="664"/>
      <c r="DN30" s="664"/>
      <c r="DO30" s="664"/>
      <c r="DP30" s="664"/>
      <c r="DQ30" s="664"/>
      <c r="DR30" s="664"/>
      <c r="DS30" s="664"/>
      <c r="DT30" s="664"/>
      <c r="DU30" s="664"/>
      <c r="DV30" s="665"/>
      <c r="DW30" s="666">
        <v>17.2</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2683212</v>
      </c>
      <c r="S31" s="664"/>
      <c r="T31" s="664"/>
      <c r="U31" s="664"/>
      <c r="V31" s="664"/>
      <c r="W31" s="664"/>
      <c r="X31" s="664"/>
      <c r="Y31" s="665"/>
      <c r="Z31" s="723">
        <v>4.2</v>
      </c>
      <c r="AA31" s="723"/>
      <c r="AB31" s="723"/>
      <c r="AC31" s="723"/>
      <c r="AD31" s="724" t="s">
        <v>177</v>
      </c>
      <c r="AE31" s="724"/>
      <c r="AF31" s="724"/>
      <c r="AG31" s="724"/>
      <c r="AH31" s="724"/>
      <c r="AI31" s="724"/>
      <c r="AJ31" s="724"/>
      <c r="AK31" s="724"/>
      <c r="AL31" s="666" t="s">
        <v>177</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98.8</v>
      </c>
      <c r="BH31" s="662"/>
      <c r="BI31" s="662"/>
      <c r="BJ31" s="662"/>
      <c r="BK31" s="662"/>
      <c r="BL31" s="662"/>
      <c r="BM31" s="667">
        <v>94.7</v>
      </c>
      <c r="BN31" s="740"/>
      <c r="BO31" s="740"/>
      <c r="BP31" s="740"/>
      <c r="BQ31" s="701"/>
      <c r="BR31" s="739">
        <v>98.8</v>
      </c>
      <c r="BS31" s="662"/>
      <c r="BT31" s="662"/>
      <c r="BU31" s="662"/>
      <c r="BV31" s="662"/>
      <c r="BW31" s="662"/>
      <c r="BX31" s="667">
        <v>94.4</v>
      </c>
      <c r="BY31" s="740"/>
      <c r="BZ31" s="740"/>
      <c r="CA31" s="740"/>
      <c r="CB31" s="701"/>
      <c r="CD31" s="747"/>
      <c r="CE31" s="748"/>
      <c r="CF31" s="705" t="s">
        <v>317</v>
      </c>
      <c r="CG31" s="702"/>
      <c r="CH31" s="702"/>
      <c r="CI31" s="702"/>
      <c r="CJ31" s="702"/>
      <c r="CK31" s="702"/>
      <c r="CL31" s="702"/>
      <c r="CM31" s="702"/>
      <c r="CN31" s="702"/>
      <c r="CO31" s="702"/>
      <c r="CP31" s="702"/>
      <c r="CQ31" s="703"/>
      <c r="CR31" s="661">
        <v>563023</v>
      </c>
      <c r="CS31" s="662"/>
      <c r="CT31" s="662"/>
      <c r="CU31" s="662"/>
      <c r="CV31" s="662"/>
      <c r="CW31" s="662"/>
      <c r="CX31" s="662"/>
      <c r="CY31" s="663"/>
      <c r="CZ31" s="666">
        <v>0.9</v>
      </c>
      <c r="DA31" s="695"/>
      <c r="DB31" s="695"/>
      <c r="DC31" s="696"/>
      <c r="DD31" s="669">
        <v>496938</v>
      </c>
      <c r="DE31" s="662"/>
      <c r="DF31" s="662"/>
      <c r="DG31" s="662"/>
      <c r="DH31" s="662"/>
      <c r="DI31" s="662"/>
      <c r="DJ31" s="662"/>
      <c r="DK31" s="663"/>
      <c r="DL31" s="669">
        <v>496938</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565825</v>
      </c>
      <c r="S32" s="664"/>
      <c r="T32" s="664"/>
      <c r="U32" s="664"/>
      <c r="V32" s="664"/>
      <c r="W32" s="664"/>
      <c r="X32" s="664"/>
      <c r="Y32" s="665"/>
      <c r="Z32" s="723">
        <v>0.9</v>
      </c>
      <c r="AA32" s="723"/>
      <c r="AB32" s="723"/>
      <c r="AC32" s="723"/>
      <c r="AD32" s="724" t="s">
        <v>177</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98.9</v>
      </c>
      <c r="BH32" s="677"/>
      <c r="BI32" s="677"/>
      <c r="BJ32" s="677"/>
      <c r="BK32" s="677"/>
      <c r="BL32" s="677"/>
      <c r="BM32" s="721">
        <v>91.9</v>
      </c>
      <c r="BN32" s="677"/>
      <c r="BO32" s="677"/>
      <c r="BP32" s="677"/>
      <c r="BQ32" s="714"/>
      <c r="BR32" s="738">
        <v>98.7</v>
      </c>
      <c r="BS32" s="677"/>
      <c r="BT32" s="677"/>
      <c r="BU32" s="677"/>
      <c r="BV32" s="677"/>
      <c r="BW32" s="677"/>
      <c r="BX32" s="721">
        <v>91.1</v>
      </c>
      <c r="BY32" s="677"/>
      <c r="BZ32" s="677"/>
      <c r="CA32" s="677"/>
      <c r="CB32" s="714"/>
      <c r="CD32" s="749"/>
      <c r="CE32" s="750"/>
      <c r="CF32" s="705" t="s">
        <v>320</v>
      </c>
      <c r="CG32" s="702"/>
      <c r="CH32" s="702"/>
      <c r="CI32" s="702"/>
      <c r="CJ32" s="702"/>
      <c r="CK32" s="702"/>
      <c r="CL32" s="702"/>
      <c r="CM32" s="702"/>
      <c r="CN32" s="702"/>
      <c r="CO32" s="702"/>
      <c r="CP32" s="702"/>
      <c r="CQ32" s="703"/>
      <c r="CR32" s="661" t="s">
        <v>177</v>
      </c>
      <c r="CS32" s="664"/>
      <c r="CT32" s="664"/>
      <c r="CU32" s="664"/>
      <c r="CV32" s="664"/>
      <c r="CW32" s="664"/>
      <c r="CX32" s="664"/>
      <c r="CY32" s="665"/>
      <c r="CZ32" s="666" t="s">
        <v>177</v>
      </c>
      <c r="DA32" s="695"/>
      <c r="DB32" s="695"/>
      <c r="DC32" s="696"/>
      <c r="DD32" s="669" t="s">
        <v>177</v>
      </c>
      <c r="DE32" s="664"/>
      <c r="DF32" s="664"/>
      <c r="DG32" s="664"/>
      <c r="DH32" s="664"/>
      <c r="DI32" s="664"/>
      <c r="DJ32" s="664"/>
      <c r="DK32" s="665"/>
      <c r="DL32" s="669" t="s">
        <v>242</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961891</v>
      </c>
      <c r="S33" s="664"/>
      <c r="T33" s="664"/>
      <c r="U33" s="664"/>
      <c r="V33" s="664"/>
      <c r="W33" s="664"/>
      <c r="X33" s="664"/>
      <c r="Y33" s="665"/>
      <c r="Z33" s="723">
        <v>1.5</v>
      </c>
      <c r="AA33" s="723"/>
      <c r="AB33" s="723"/>
      <c r="AC33" s="723"/>
      <c r="AD33" s="724" t="s">
        <v>242</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21212549</v>
      </c>
      <c r="CS33" s="662"/>
      <c r="CT33" s="662"/>
      <c r="CU33" s="662"/>
      <c r="CV33" s="662"/>
      <c r="CW33" s="662"/>
      <c r="CX33" s="662"/>
      <c r="CY33" s="663"/>
      <c r="CZ33" s="666">
        <v>33.799999999999997</v>
      </c>
      <c r="DA33" s="695"/>
      <c r="DB33" s="695"/>
      <c r="DC33" s="696"/>
      <c r="DD33" s="669">
        <v>17197685</v>
      </c>
      <c r="DE33" s="662"/>
      <c r="DF33" s="662"/>
      <c r="DG33" s="662"/>
      <c r="DH33" s="662"/>
      <c r="DI33" s="662"/>
      <c r="DJ33" s="662"/>
      <c r="DK33" s="663"/>
      <c r="DL33" s="669">
        <v>13762735</v>
      </c>
      <c r="DM33" s="662"/>
      <c r="DN33" s="662"/>
      <c r="DO33" s="662"/>
      <c r="DP33" s="662"/>
      <c r="DQ33" s="662"/>
      <c r="DR33" s="662"/>
      <c r="DS33" s="662"/>
      <c r="DT33" s="662"/>
      <c r="DU33" s="662"/>
      <c r="DV33" s="663"/>
      <c r="DW33" s="666">
        <v>41.3</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1083600</v>
      </c>
      <c r="S34" s="664"/>
      <c r="T34" s="664"/>
      <c r="U34" s="664"/>
      <c r="V34" s="664"/>
      <c r="W34" s="664"/>
      <c r="X34" s="664"/>
      <c r="Y34" s="665"/>
      <c r="Z34" s="723">
        <v>1.7</v>
      </c>
      <c r="AA34" s="723"/>
      <c r="AB34" s="723"/>
      <c r="AC34" s="723"/>
      <c r="AD34" s="724">
        <v>1082</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8069935</v>
      </c>
      <c r="CS34" s="664"/>
      <c r="CT34" s="664"/>
      <c r="CU34" s="664"/>
      <c r="CV34" s="664"/>
      <c r="CW34" s="664"/>
      <c r="CX34" s="664"/>
      <c r="CY34" s="665"/>
      <c r="CZ34" s="666">
        <v>12.9</v>
      </c>
      <c r="DA34" s="695"/>
      <c r="DB34" s="695"/>
      <c r="DC34" s="696"/>
      <c r="DD34" s="669">
        <v>5887323</v>
      </c>
      <c r="DE34" s="664"/>
      <c r="DF34" s="664"/>
      <c r="DG34" s="664"/>
      <c r="DH34" s="664"/>
      <c r="DI34" s="664"/>
      <c r="DJ34" s="664"/>
      <c r="DK34" s="665"/>
      <c r="DL34" s="669">
        <v>5229584</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4716789</v>
      </c>
      <c r="S35" s="664"/>
      <c r="T35" s="664"/>
      <c r="U35" s="664"/>
      <c r="V35" s="664"/>
      <c r="W35" s="664"/>
      <c r="X35" s="664"/>
      <c r="Y35" s="665"/>
      <c r="Z35" s="723">
        <v>7.3</v>
      </c>
      <c r="AA35" s="723"/>
      <c r="AB35" s="723"/>
      <c r="AC35" s="723"/>
      <c r="AD35" s="724" t="s">
        <v>177</v>
      </c>
      <c r="AE35" s="724"/>
      <c r="AF35" s="724"/>
      <c r="AG35" s="724"/>
      <c r="AH35" s="724"/>
      <c r="AI35" s="724"/>
      <c r="AJ35" s="724"/>
      <c r="AK35" s="724"/>
      <c r="AL35" s="666" t="s">
        <v>177</v>
      </c>
      <c r="AM35" s="667"/>
      <c r="AN35" s="667"/>
      <c r="AO35" s="725"/>
      <c r="AP35" s="234"/>
      <c r="AQ35" s="729" t="s">
        <v>328</v>
      </c>
      <c r="AR35" s="730"/>
      <c r="AS35" s="730"/>
      <c r="AT35" s="730"/>
      <c r="AU35" s="730"/>
      <c r="AV35" s="730"/>
      <c r="AW35" s="730"/>
      <c r="AX35" s="730"/>
      <c r="AY35" s="731"/>
      <c r="AZ35" s="726">
        <v>6795015</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418851</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854245</v>
      </c>
      <c r="CS35" s="662"/>
      <c r="CT35" s="662"/>
      <c r="CU35" s="662"/>
      <c r="CV35" s="662"/>
      <c r="CW35" s="662"/>
      <c r="CX35" s="662"/>
      <c r="CY35" s="663"/>
      <c r="CZ35" s="666">
        <v>1.4</v>
      </c>
      <c r="DA35" s="695"/>
      <c r="DB35" s="695"/>
      <c r="DC35" s="696"/>
      <c r="DD35" s="669">
        <v>705615</v>
      </c>
      <c r="DE35" s="662"/>
      <c r="DF35" s="662"/>
      <c r="DG35" s="662"/>
      <c r="DH35" s="662"/>
      <c r="DI35" s="662"/>
      <c r="DJ35" s="662"/>
      <c r="DK35" s="663"/>
      <c r="DL35" s="669">
        <v>705615</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242</v>
      </c>
      <c r="AA36" s="723"/>
      <c r="AB36" s="723"/>
      <c r="AC36" s="723"/>
      <c r="AD36" s="724" t="s">
        <v>177</v>
      </c>
      <c r="AE36" s="724"/>
      <c r="AF36" s="724"/>
      <c r="AG36" s="724"/>
      <c r="AH36" s="724"/>
      <c r="AI36" s="724"/>
      <c r="AJ36" s="724"/>
      <c r="AK36" s="724"/>
      <c r="AL36" s="666" t="s">
        <v>177</v>
      </c>
      <c r="AM36" s="667"/>
      <c r="AN36" s="667"/>
      <c r="AO36" s="725"/>
      <c r="AQ36" s="698" t="s">
        <v>332</v>
      </c>
      <c r="AR36" s="699"/>
      <c r="AS36" s="699"/>
      <c r="AT36" s="699"/>
      <c r="AU36" s="699"/>
      <c r="AV36" s="699"/>
      <c r="AW36" s="699"/>
      <c r="AX36" s="699"/>
      <c r="AY36" s="700"/>
      <c r="AZ36" s="661">
        <v>522776</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71370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6122304</v>
      </c>
      <c r="CS36" s="664"/>
      <c r="CT36" s="664"/>
      <c r="CU36" s="664"/>
      <c r="CV36" s="664"/>
      <c r="CW36" s="664"/>
      <c r="CX36" s="664"/>
      <c r="CY36" s="665"/>
      <c r="CZ36" s="666">
        <v>9.8000000000000007</v>
      </c>
      <c r="DA36" s="695"/>
      <c r="DB36" s="695"/>
      <c r="DC36" s="696"/>
      <c r="DD36" s="669">
        <v>5851417</v>
      </c>
      <c r="DE36" s="664"/>
      <c r="DF36" s="664"/>
      <c r="DG36" s="664"/>
      <c r="DH36" s="664"/>
      <c r="DI36" s="664"/>
      <c r="DJ36" s="664"/>
      <c r="DK36" s="665"/>
      <c r="DL36" s="669">
        <v>3512255</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1784039</v>
      </c>
      <c r="S37" s="664"/>
      <c r="T37" s="664"/>
      <c r="U37" s="664"/>
      <c r="V37" s="664"/>
      <c r="W37" s="664"/>
      <c r="X37" s="664"/>
      <c r="Y37" s="665"/>
      <c r="Z37" s="723">
        <v>2.8</v>
      </c>
      <c r="AA37" s="723"/>
      <c r="AB37" s="723"/>
      <c r="AC37" s="723"/>
      <c r="AD37" s="724" t="s">
        <v>242</v>
      </c>
      <c r="AE37" s="724"/>
      <c r="AF37" s="724"/>
      <c r="AG37" s="724"/>
      <c r="AH37" s="724"/>
      <c r="AI37" s="724"/>
      <c r="AJ37" s="724"/>
      <c r="AK37" s="724"/>
      <c r="AL37" s="666" t="s">
        <v>242</v>
      </c>
      <c r="AM37" s="667"/>
      <c r="AN37" s="667"/>
      <c r="AO37" s="725"/>
      <c r="AQ37" s="698" t="s">
        <v>336</v>
      </c>
      <c r="AR37" s="699"/>
      <c r="AS37" s="699"/>
      <c r="AT37" s="699"/>
      <c r="AU37" s="699"/>
      <c r="AV37" s="699"/>
      <c r="AW37" s="699"/>
      <c r="AX37" s="699"/>
      <c r="AY37" s="700"/>
      <c r="AZ37" s="661">
        <v>265060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17624</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2398225</v>
      </c>
      <c r="CS37" s="662"/>
      <c r="CT37" s="662"/>
      <c r="CU37" s="662"/>
      <c r="CV37" s="662"/>
      <c r="CW37" s="662"/>
      <c r="CX37" s="662"/>
      <c r="CY37" s="663"/>
      <c r="CZ37" s="666">
        <v>3.8</v>
      </c>
      <c r="DA37" s="695"/>
      <c r="DB37" s="695"/>
      <c r="DC37" s="696"/>
      <c r="DD37" s="669">
        <v>2394646</v>
      </c>
      <c r="DE37" s="662"/>
      <c r="DF37" s="662"/>
      <c r="DG37" s="662"/>
      <c r="DH37" s="662"/>
      <c r="DI37" s="662"/>
      <c r="DJ37" s="662"/>
      <c r="DK37" s="663"/>
      <c r="DL37" s="669">
        <v>2038723</v>
      </c>
      <c r="DM37" s="662"/>
      <c r="DN37" s="662"/>
      <c r="DO37" s="662"/>
      <c r="DP37" s="662"/>
      <c r="DQ37" s="662"/>
      <c r="DR37" s="662"/>
      <c r="DS37" s="662"/>
      <c r="DT37" s="662"/>
      <c r="DU37" s="662"/>
      <c r="DV37" s="663"/>
      <c r="DW37" s="666">
        <v>6.1</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64345421</v>
      </c>
      <c r="S38" s="713"/>
      <c r="T38" s="713"/>
      <c r="U38" s="713"/>
      <c r="V38" s="713"/>
      <c r="W38" s="713"/>
      <c r="X38" s="713"/>
      <c r="Y38" s="718"/>
      <c r="Z38" s="719">
        <v>100</v>
      </c>
      <c r="AA38" s="719"/>
      <c r="AB38" s="719"/>
      <c r="AC38" s="719"/>
      <c r="AD38" s="720">
        <v>31525612</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208403</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27601</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5791234</v>
      </c>
      <c r="CS38" s="664"/>
      <c r="CT38" s="664"/>
      <c r="CU38" s="664"/>
      <c r="CV38" s="664"/>
      <c r="CW38" s="664"/>
      <c r="CX38" s="664"/>
      <c r="CY38" s="665"/>
      <c r="CZ38" s="666">
        <v>9.1999999999999993</v>
      </c>
      <c r="DA38" s="695"/>
      <c r="DB38" s="695"/>
      <c r="DC38" s="696"/>
      <c r="DD38" s="669">
        <v>4737090</v>
      </c>
      <c r="DE38" s="664"/>
      <c r="DF38" s="664"/>
      <c r="DG38" s="664"/>
      <c r="DH38" s="664"/>
      <c r="DI38" s="664"/>
      <c r="DJ38" s="664"/>
      <c r="DK38" s="665"/>
      <c r="DL38" s="669">
        <v>4315281</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35014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114447</v>
      </c>
      <c r="CS39" s="662"/>
      <c r="CT39" s="662"/>
      <c r="CU39" s="662"/>
      <c r="CV39" s="662"/>
      <c r="CW39" s="662"/>
      <c r="CX39" s="662"/>
      <c r="CY39" s="663"/>
      <c r="CZ39" s="666">
        <v>0.2</v>
      </c>
      <c r="DA39" s="695"/>
      <c r="DB39" s="695"/>
      <c r="DC39" s="696"/>
      <c r="DD39" s="669" t="s">
        <v>242</v>
      </c>
      <c r="DE39" s="662"/>
      <c r="DF39" s="662"/>
      <c r="DG39" s="662"/>
      <c r="DH39" s="662"/>
      <c r="DI39" s="662"/>
      <c r="DJ39" s="662"/>
      <c r="DK39" s="663"/>
      <c r="DL39" s="669" t="s">
        <v>177</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1429888</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177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260384</v>
      </c>
      <c r="CS40" s="664"/>
      <c r="CT40" s="664"/>
      <c r="CU40" s="664"/>
      <c r="CV40" s="664"/>
      <c r="CW40" s="664"/>
      <c r="CX40" s="664"/>
      <c r="CY40" s="665"/>
      <c r="CZ40" s="666">
        <v>0.4</v>
      </c>
      <c r="DA40" s="695"/>
      <c r="DB40" s="695"/>
      <c r="DC40" s="696"/>
      <c r="DD40" s="669">
        <v>16240</v>
      </c>
      <c r="DE40" s="664"/>
      <c r="DF40" s="664"/>
      <c r="DG40" s="664"/>
      <c r="DH40" s="664"/>
      <c r="DI40" s="664"/>
      <c r="DJ40" s="664"/>
      <c r="DK40" s="665"/>
      <c r="DL40" s="669" t="s">
        <v>177</v>
      </c>
      <c r="DM40" s="664"/>
      <c r="DN40" s="664"/>
      <c r="DO40" s="664"/>
      <c r="DP40" s="664"/>
      <c r="DQ40" s="664"/>
      <c r="DR40" s="664"/>
      <c r="DS40" s="664"/>
      <c r="DT40" s="664"/>
      <c r="DU40" s="664"/>
      <c r="DV40" s="665"/>
      <c r="DW40" s="666" t="s">
        <v>177</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4333874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347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177</v>
      </c>
      <c r="DA41" s="695"/>
      <c r="DB41" s="695"/>
      <c r="DC41" s="696"/>
      <c r="DD41" s="669" t="s">
        <v>177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6078150</v>
      </c>
      <c r="CS42" s="664"/>
      <c r="CT42" s="664"/>
      <c r="CU42" s="664"/>
      <c r="CV42" s="664"/>
      <c r="CW42" s="664"/>
      <c r="CX42" s="664"/>
      <c r="CY42" s="665"/>
      <c r="CZ42" s="666">
        <v>9.6999999999999993</v>
      </c>
      <c r="DA42" s="667"/>
      <c r="DB42" s="667"/>
      <c r="DC42" s="668"/>
      <c r="DD42" s="669">
        <v>2441519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145260</v>
      </c>
      <c r="CS43" s="662"/>
      <c r="CT43" s="662"/>
      <c r="CU43" s="662"/>
      <c r="CV43" s="662"/>
      <c r="CW43" s="662"/>
      <c r="CX43" s="662"/>
      <c r="CY43" s="663"/>
      <c r="CZ43" s="666">
        <v>0.2</v>
      </c>
      <c r="DA43" s="695"/>
      <c r="DB43" s="695"/>
      <c r="DC43" s="696"/>
      <c r="DD43" s="669">
        <v>145260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5322131</v>
      </c>
      <c r="CS44" s="664"/>
      <c r="CT44" s="664"/>
      <c r="CU44" s="664"/>
      <c r="CV44" s="664"/>
      <c r="CW44" s="664"/>
      <c r="CX44" s="664"/>
      <c r="CY44" s="665"/>
      <c r="CZ44" s="666">
        <v>8.5</v>
      </c>
      <c r="DA44" s="667"/>
      <c r="DB44" s="667"/>
      <c r="DC44" s="668"/>
      <c r="DD44" s="669">
        <v>1890678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1279602</v>
      </c>
      <c r="CS45" s="662"/>
      <c r="CT45" s="662"/>
      <c r="CU45" s="662"/>
      <c r="CV45" s="662"/>
      <c r="CW45" s="662"/>
      <c r="CX45" s="662"/>
      <c r="CY45" s="663"/>
      <c r="CZ45" s="666">
        <v>2</v>
      </c>
      <c r="DA45" s="695"/>
      <c r="DB45" s="695"/>
      <c r="DC45" s="696"/>
      <c r="DD45" s="669">
        <v>128150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3881018</v>
      </c>
      <c r="CS46" s="664"/>
      <c r="CT46" s="664"/>
      <c r="CU46" s="664"/>
      <c r="CV46" s="664"/>
      <c r="CW46" s="664"/>
      <c r="CX46" s="664"/>
      <c r="CY46" s="665"/>
      <c r="CZ46" s="666">
        <v>6.2</v>
      </c>
      <c r="DA46" s="667"/>
      <c r="DB46" s="667"/>
      <c r="DC46" s="668"/>
      <c r="DD46" s="669">
        <v>1749517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756019</v>
      </c>
      <c r="CS47" s="662"/>
      <c r="CT47" s="662"/>
      <c r="CU47" s="662"/>
      <c r="CV47" s="662"/>
      <c r="CW47" s="662"/>
      <c r="CX47" s="662"/>
      <c r="CY47" s="663"/>
      <c r="CZ47" s="666">
        <v>1.2</v>
      </c>
      <c r="DA47" s="695"/>
      <c r="DB47" s="695"/>
      <c r="DC47" s="696"/>
      <c r="DD47" s="669">
        <v>550841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177</v>
      </c>
      <c r="CS48" s="664"/>
      <c r="CT48" s="664"/>
      <c r="CU48" s="664"/>
      <c r="CV48" s="664"/>
      <c r="CW48" s="664"/>
      <c r="CX48" s="664"/>
      <c r="CY48" s="665"/>
      <c r="CZ48" s="666" t="s">
        <v>242</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62671485</v>
      </c>
      <c r="CS49" s="677"/>
      <c r="CT49" s="677"/>
      <c r="CU49" s="677"/>
      <c r="CV49" s="677"/>
      <c r="CW49" s="677"/>
      <c r="CX49" s="677"/>
      <c r="CY49" s="678"/>
      <c r="CZ49" s="679">
        <v>100</v>
      </c>
      <c r="DA49" s="680"/>
      <c r="DB49" s="680"/>
      <c r="DC49" s="681"/>
      <c r="DD49" s="682">
        <v>38349048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Cpy6YHA8E+l+6S8ra2k8z0OA8IAc5KD5anml7kLj8qjRKQBskE7Xh6Wy7eeYhm+dnJDM2Gk0dg55YSce5T8tw==" saltValue="zMR1T5A6kyID3Ye3Oncs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63795</v>
      </c>
      <c r="R7" s="1194"/>
      <c r="S7" s="1194"/>
      <c r="T7" s="1194"/>
      <c r="U7" s="1194"/>
      <c r="V7" s="1194">
        <v>62124</v>
      </c>
      <c r="W7" s="1194"/>
      <c r="X7" s="1194"/>
      <c r="Y7" s="1194"/>
      <c r="Z7" s="1194"/>
      <c r="AA7" s="1194">
        <v>1670</v>
      </c>
      <c r="AB7" s="1194"/>
      <c r="AC7" s="1194"/>
      <c r="AD7" s="1194"/>
      <c r="AE7" s="1195"/>
      <c r="AF7" s="1196">
        <v>1385</v>
      </c>
      <c r="AG7" s="1197"/>
      <c r="AH7" s="1197"/>
      <c r="AI7" s="1197"/>
      <c r="AJ7" s="1198"/>
      <c r="AK7" s="1180">
        <v>566</v>
      </c>
      <c r="AL7" s="1181"/>
      <c r="AM7" s="1181"/>
      <c r="AN7" s="1181"/>
      <c r="AO7" s="1181"/>
      <c r="AP7" s="1181">
        <v>73183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608</v>
      </c>
      <c r="BT7" s="1185"/>
      <c r="BU7" s="1185"/>
      <c r="BV7" s="1185"/>
      <c r="BW7" s="1185"/>
      <c r="BX7" s="1185"/>
      <c r="BY7" s="1185"/>
      <c r="BZ7" s="1185"/>
      <c r="CA7" s="1185"/>
      <c r="CB7" s="1185"/>
      <c r="CC7" s="1185"/>
      <c r="CD7" s="1185"/>
      <c r="CE7" s="1185"/>
      <c r="CF7" s="1185"/>
      <c r="CG7" s="1186"/>
      <c r="CH7" s="1177">
        <v>0</v>
      </c>
      <c r="CI7" s="1178"/>
      <c r="CJ7" s="1178"/>
      <c r="CK7" s="1178"/>
      <c r="CL7" s="1179"/>
      <c r="CM7" s="1177">
        <v>116</v>
      </c>
      <c r="CN7" s="1178"/>
      <c r="CO7" s="1178"/>
      <c r="CP7" s="1178"/>
      <c r="CQ7" s="1179"/>
      <c r="CR7" s="1177">
        <v>100</v>
      </c>
      <c r="CS7" s="1178"/>
      <c r="CT7" s="1178"/>
      <c r="CU7" s="1178"/>
      <c r="CV7" s="1179"/>
      <c r="CW7" s="1177" t="s">
        <v>612</v>
      </c>
      <c r="CX7" s="1178"/>
      <c r="CY7" s="1178"/>
      <c r="CZ7" s="1178"/>
      <c r="DA7" s="1179"/>
      <c r="DB7" s="1177" t="s">
        <v>594</v>
      </c>
      <c r="DC7" s="1178"/>
      <c r="DD7" s="1178"/>
      <c r="DE7" s="1178"/>
      <c r="DF7" s="1179"/>
      <c r="DG7" s="1177" t="s">
        <v>525</v>
      </c>
      <c r="DH7" s="1178"/>
      <c r="DI7" s="1178"/>
      <c r="DJ7" s="1178"/>
      <c r="DK7" s="1179"/>
      <c r="DL7" s="1177" t="s">
        <v>525</v>
      </c>
      <c r="DM7" s="1178"/>
      <c r="DN7" s="1178"/>
      <c r="DO7" s="1178"/>
      <c r="DP7" s="1179"/>
      <c r="DQ7" s="1177" t="s">
        <v>525</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1347</v>
      </c>
      <c r="R8" s="1133"/>
      <c r="S8" s="1133"/>
      <c r="T8" s="1133"/>
      <c r="U8" s="1133"/>
      <c r="V8" s="1133">
        <v>1345</v>
      </c>
      <c r="W8" s="1133"/>
      <c r="X8" s="1133"/>
      <c r="Y8" s="1133"/>
      <c r="Z8" s="1133"/>
      <c r="AA8" s="1133">
        <v>2</v>
      </c>
      <c r="AB8" s="1133"/>
      <c r="AC8" s="1133"/>
      <c r="AD8" s="1133"/>
      <c r="AE8" s="1134"/>
      <c r="AF8" s="1108">
        <v>2</v>
      </c>
      <c r="AG8" s="1109"/>
      <c r="AH8" s="1109"/>
      <c r="AI8" s="1109"/>
      <c r="AJ8" s="1110"/>
      <c r="AK8" s="1175">
        <v>830</v>
      </c>
      <c r="AL8" s="1176"/>
      <c r="AM8" s="1176"/>
      <c r="AN8" s="1176"/>
      <c r="AO8" s="1176"/>
      <c r="AP8" s="1176">
        <v>3267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609</v>
      </c>
      <c r="BT8" s="1104"/>
      <c r="BU8" s="1104"/>
      <c r="BV8" s="1104"/>
      <c r="BW8" s="1104"/>
      <c r="BX8" s="1104"/>
      <c r="BY8" s="1104"/>
      <c r="BZ8" s="1104"/>
      <c r="CA8" s="1104"/>
      <c r="CB8" s="1104"/>
      <c r="CC8" s="1104"/>
      <c r="CD8" s="1104"/>
      <c r="CE8" s="1104"/>
      <c r="CF8" s="1104"/>
      <c r="CG8" s="1105"/>
      <c r="CH8" s="1078">
        <v>27</v>
      </c>
      <c r="CI8" s="1079"/>
      <c r="CJ8" s="1079"/>
      <c r="CK8" s="1079"/>
      <c r="CL8" s="1080"/>
      <c r="CM8" s="1078">
        <v>1061</v>
      </c>
      <c r="CN8" s="1079"/>
      <c r="CO8" s="1079"/>
      <c r="CP8" s="1079"/>
      <c r="CQ8" s="1080"/>
      <c r="CR8" s="1078">
        <v>150</v>
      </c>
      <c r="CS8" s="1079"/>
      <c r="CT8" s="1079"/>
      <c r="CU8" s="1079"/>
      <c r="CV8" s="1080"/>
      <c r="CW8" s="1078">
        <v>19</v>
      </c>
      <c r="CX8" s="1079"/>
      <c r="CY8" s="1079"/>
      <c r="CZ8" s="1079"/>
      <c r="DA8" s="1080"/>
      <c r="DB8" s="1078" t="s">
        <v>525</v>
      </c>
      <c r="DC8" s="1079"/>
      <c r="DD8" s="1079"/>
      <c r="DE8" s="1079"/>
      <c r="DF8" s="1080"/>
      <c r="DG8" s="1078" t="s">
        <v>525</v>
      </c>
      <c r="DH8" s="1079"/>
      <c r="DI8" s="1079"/>
      <c r="DJ8" s="1079"/>
      <c r="DK8" s="1080"/>
      <c r="DL8" s="1078" t="s">
        <v>525</v>
      </c>
      <c r="DM8" s="1079"/>
      <c r="DN8" s="1079"/>
      <c r="DO8" s="1079"/>
      <c r="DP8" s="1080"/>
      <c r="DQ8" s="1078" t="s">
        <v>525</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18</v>
      </c>
      <c r="R9" s="1133"/>
      <c r="S9" s="1133"/>
      <c r="T9" s="1133"/>
      <c r="U9" s="1133"/>
      <c r="V9" s="1133">
        <v>18</v>
      </c>
      <c r="W9" s="1133"/>
      <c r="X9" s="1133"/>
      <c r="Y9" s="1133"/>
      <c r="Z9" s="1133"/>
      <c r="AA9" s="1133">
        <v>0</v>
      </c>
      <c r="AB9" s="1133"/>
      <c r="AC9" s="1133"/>
      <c r="AD9" s="1133"/>
      <c r="AE9" s="1134"/>
      <c r="AF9" s="1108">
        <v>0</v>
      </c>
      <c r="AG9" s="1109"/>
      <c r="AH9" s="1109"/>
      <c r="AI9" s="1109"/>
      <c r="AJ9" s="1110"/>
      <c r="AK9" s="1175" t="s">
        <v>594</v>
      </c>
      <c r="AL9" s="1176"/>
      <c r="AM9" s="1176"/>
      <c r="AN9" s="1176"/>
      <c r="AO9" s="1176"/>
      <c r="AP9" s="1176">
        <v>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610</v>
      </c>
      <c r="BT9" s="1104"/>
      <c r="BU9" s="1104"/>
      <c r="BV9" s="1104"/>
      <c r="BW9" s="1104"/>
      <c r="BX9" s="1104"/>
      <c r="BY9" s="1104"/>
      <c r="BZ9" s="1104"/>
      <c r="CA9" s="1104"/>
      <c r="CB9" s="1104"/>
      <c r="CC9" s="1104"/>
      <c r="CD9" s="1104"/>
      <c r="CE9" s="1104"/>
      <c r="CF9" s="1104"/>
      <c r="CG9" s="1105"/>
      <c r="CH9" s="1078">
        <v>0</v>
      </c>
      <c r="CI9" s="1079"/>
      <c r="CJ9" s="1079"/>
      <c r="CK9" s="1079"/>
      <c r="CL9" s="1080"/>
      <c r="CM9" s="1078">
        <v>8</v>
      </c>
      <c r="CN9" s="1079"/>
      <c r="CO9" s="1079"/>
      <c r="CP9" s="1079"/>
      <c r="CQ9" s="1080"/>
      <c r="CR9" s="1078">
        <v>8</v>
      </c>
      <c r="CS9" s="1079"/>
      <c r="CT9" s="1079"/>
      <c r="CU9" s="1079"/>
      <c r="CV9" s="1080"/>
      <c r="CW9" s="1078">
        <v>10</v>
      </c>
      <c r="CX9" s="1079"/>
      <c r="CY9" s="1079"/>
      <c r="CZ9" s="1079"/>
      <c r="DA9" s="1080"/>
      <c r="DB9" s="1078">
        <v>1630</v>
      </c>
      <c r="DC9" s="1079"/>
      <c r="DD9" s="1079"/>
      <c r="DE9" s="1079"/>
      <c r="DF9" s="1080"/>
      <c r="DG9" s="1078" t="s">
        <v>525</v>
      </c>
      <c r="DH9" s="1079"/>
      <c r="DI9" s="1079"/>
      <c r="DJ9" s="1079"/>
      <c r="DK9" s="1080"/>
      <c r="DL9" s="1078" t="s">
        <v>525</v>
      </c>
      <c r="DM9" s="1079"/>
      <c r="DN9" s="1079"/>
      <c r="DO9" s="1079"/>
      <c r="DP9" s="1080"/>
      <c r="DQ9" s="1078" t="s">
        <v>525</v>
      </c>
      <c r="DR9" s="1079"/>
      <c r="DS9" s="1079"/>
      <c r="DT9" s="1079"/>
      <c r="DU9" s="1080"/>
      <c r="DV9" s="1081"/>
      <c r="DW9" s="1082"/>
      <c r="DX9" s="1082"/>
      <c r="DY9" s="1082"/>
      <c r="DZ9" s="1083"/>
      <c r="EA9" s="254"/>
    </row>
    <row r="10" spans="1:131" s="255" customFormat="1" ht="26.25" customHeight="1" x14ac:dyDescent="0.15">
      <c r="A10" s="261">
        <v>4</v>
      </c>
      <c r="B10" s="1126" t="s">
        <v>389</v>
      </c>
      <c r="C10" s="1127"/>
      <c r="D10" s="1127"/>
      <c r="E10" s="1127"/>
      <c r="F10" s="1127"/>
      <c r="G10" s="1127"/>
      <c r="H10" s="1127"/>
      <c r="I10" s="1127"/>
      <c r="J10" s="1127"/>
      <c r="K10" s="1127"/>
      <c r="L10" s="1127"/>
      <c r="M10" s="1127"/>
      <c r="N10" s="1127"/>
      <c r="O10" s="1127"/>
      <c r="P10" s="1128"/>
      <c r="Q10" s="1132">
        <v>16</v>
      </c>
      <c r="R10" s="1133"/>
      <c r="S10" s="1133"/>
      <c r="T10" s="1133"/>
      <c r="U10" s="1133"/>
      <c r="V10" s="1133">
        <v>14</v>
      </c>
      <c r="W10" s="1133"/>
      <c r="X10" s="1133"/>
      <c r="Y10" s="1133"/>
      <c r="Z10" s="1133"/>
      <c r="AA10" s="1133">
        <v>1</v>
      </c>
      <c r="AB10" s="1133"/>
      <c r="AC10" s="1133"/>
      <c r="AD10" s="1133"/>
      <c r="AE10" s="1134"/>
      <c r="AF10" s="1108">
        <v>1</v>
      </c>
      <c r="AG10" s="1109"/>
      <c r="AH10" s="1109"/>
      <c r="AI10" s="1109"/>
      <c r="AJ10" s="1110"/>
      <c r="AK10" s="1175" t="s">
        <v>594</v>
      </c>
      <c r="AL10" s="1176"/>
      <c r="AM10" s="1176"/>
      <c r="AN10" s="1176"/>
      <c r="AO10" s="1176"/>
      <c r="AP10" s="1176" t="s">
        <v>594</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611</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8</v>
      </c>
      <c r="CN10" s="1079"/>
      <c r="CO10" s="1079"/>
      <c r="CP10" s="1079"/>
      <c r="CQ10" s="1080"/>
      <c r="CR10" s="1078">
        <v>15</v>
      </c>
      <c r="CS10" s="1079"/>
      <c r="CT10" s="1079"/>
      <c r="CU10" s="1079"/>
      <c r="CV10" s="1080"/>
      <c r="CW10" s="1078" t="s">
        <v>594</v>
      </c>
      <c r="CX10" s="1079"/>
      <c r="CY10" s="1079"/>
      <c r="CZ10" s="1079"/>
      <c r="DA10" s="1080"/>
      <c r="DB10" s="1078" t="s">
        <v>525</v>
      </c>
      <c r="DC10" s="1079"/>
      <c r="DD10" s="1079"/>
      <c r="DE10" s="1079"/>
      <c r="DF10" s="1080"/>
      <c r="DG10" s="1078" t="s">
        <v>525</v>
      </c>
      <c r="DH10" s="1079"/>
      <c r="DI10" s="1079"/>
      <c r="DJ10" s="1079"/>
      <c r="DK10" s="1080"/>
      <c r="DL10" s="1078" t="s">
        <v>525</v>
      </c>
      <c r="DM10" s="1079"/>
      <c r="DN10" s="1079"/>
      <c r="DO10" s="1079"/>
      <c r="DP10" s="1080"/>
      <c r="DQ10" s="1078" t="s">
        <v>525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64345</v>
      </c>
      <c r="R23" s="1158"/>
      <c r="S23" s="1158"/>
      <c r="T23" s="1158"/>
      <c r="U23" s="1158"/>
      <c r="V23" s="1158">
        <v>62671</v>
      </c>
      <c r="W23" s="1158"/>
      <c r="X23" s="1158"/>
      <c r="Y23" s="1158"/>
      <c r="Z23" s="1158"/>
      <c r="AA23" s="1158">
        <v>1674</v>
      </c>
      <c r="AB23" s="1158"/>
      <c r="AC23" s="1158"/>
      <c r="AD23" s="1158"/>
      <c r="AE23" s="1159"/>
      <c r="AF23" s="1160">
        <v>1389</v>
      </c>
      <c r="AG23" s="1158"/>
      <c r="AH23" s="1158"/>
      <c r="AI23" s="1158"/>
      <c r="AJ23" s="1161"/>
      <c r="AK23" s="1162"/>
      <c r="AL23" s="1163"/>
      <c r="AM23" s="1163"/>
      <c r="AN23" s="1163"/>
      <c r="AO23" s="1163"/>
      <c r="AP23" s="1158">
        <v>76452</v>
      </c>
      <c r="AQ23" s="1158"/>
      <c r="AR23" s="1158"/>
      <c r="AS23" s="1158"/>
      <c r="AT23" s="1158"/>
      <c r="AU23" s="1164"/>
      <c r="AV23" s="1164"/>
      <c r="AW23" s="1164"/>
      <c r="AX23" s="1164"/>
      <c r="AY23" s="1165"/>
      <c r="AZ23" s="1154" t="s">
        <v>177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14250</v>
      </c>
      <c r="R28" s="1143"/>
      <c r="S28" s="1143"/>
      <c r="T28" s="1143"/>
      <c r="U28" s="1143"/>
      <c r="V28" s="1143">
        <v>13831</v>
      </c>
      <c r="W28" s="1143"/>
      <c r="X28" s="1143"/>
      <c r="Y28" s="1143"/>
      <c r="Z28" s="1143"/>
      <c r="AA28" s="1143">
        <v>419</v>
      </c>
      <c r="AB28" s="1143"/>
      <c r="AC28" s="1143"/>
      <c r="AD28" s="1143"/>
      <c r="AE28" s="1144"/>
      <c r="AF28" s="1145">
        <v>419</v>
      </c>
      <c r="AG28" s="1143"/>
      <c r="AH28" s="1143"/>
      <c r="AI28" s="1143"/>
      <c r="AJ28" s="1146"/>
      <c r="AK28" s="1147">
        <v>1430</v>
      </c>
      <c r="AL28" s="1135"/>
      <c r="AM28" s="1135"/>
      <c r="AN28" s="1135"/>
      <c r="AO28" s="1135"/>
      <c r="AP28" s="1135" t="s">
        <v>594</v>
      </c>
      <c r="AQ28" s="1135"/>
      <c r="AR28" s="1135"/>
      <c r="AS28" s="1135"/>
      <c r="AT28" s="1135"/>
      <c r="AU28" s="1135" t="s">
        <v>594</v>
      </c>
      <c r="AV28" s="1135"/>
      <c r="AW28" s="1135"/>
      <c r="AX28" s="1135"/>
      <c r="AY28" s="1135"/>
      <c r="AZ28" s="1136" t="s">
        <v>594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14895</v>
      </c>
      <c r="R29" s="1133"/>
      <c r="S29" s="1133"/>
      <c r="T29" s="1133"/>
      <c r="U29" s="1133"/>
      <c r="V29" s="1133">
        <v>14556</v>
      </c>
      <c r="W29" s="1133"/>
      <c r="X29" s="1133"/>
      <c r="Y29" s="1133"/>
      <c r="Z29" s="1133"/>
      <c r="AA29" s="1133">
        <v>339</v>
      </c>
      <c r="AB29" s="1133"/>
      <c r="AC29" s="1133"/>
      <c r="AD29" s="1133"/>
      <c r="AE29" s="1134"/>
      <c r="AF29" s="1108">
        <v>339</v>
      </c>
      <c r="AG29" s="1109"/>
      <c r="AH29" s="1109"/>
      <c r="AI29" s="1109"/>
      <c r="AJ29" s="1110"/>
      <c r="AK29" s="1069">
        <v>2090</v>
      </c>
      <c r="AL29" s="1060"/>
      <c r="AM29" s="1060"/>
      <c r="AN29" s="1060"/>
      <c r="AO29" s="1060"/>
      <c r="AP29" s="1060" t="s">
        <v>594</v>
      </c>
      <c r="AQ29" s="1060"/>
      <c r="AR29" s="1060"/>
      <c r="AS29" s="1060"/>
      <c r="AT29" s="1060"/>
      <c r="AU29" s="1060" t="s">
        <v>594</v>
      </c>
      <c r="AV29" s="1060"/>
      <c r="AW29" s="1060"/>
      <c r="AX29" s="1060"/>
      <c r="AY29" s="1060"/>
      <c r="AZ29" s="1131" t="s">
        <v>594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35</v>
      </c>
      <c r="R30" s="1133"/>
      <c r="S30" s="1133"/>
      <c r="T30" s="1133"/>
      <c r="U30" s="1133"/>
      <c r="V30" s="1133">
        <v>35</v>
      </c>
      <c r="W30" s="1133"/>
      <c r="X30" s="1133"/>
      <c r="Y30" s="1133"/>
      <c r="Z30" s="1133"/>
      <c r="AA30" s="1133">
        <v>0</v>
      </c>
      <c r="AB30" s="1133"/>
      <c r="AC30" s="1133"/>
      <c r="AD30" s="1133"/>
      <c r="AE30" s="1134"/>
      <c r="AF30" s="1108">
        <v>0</v>
      </c>
      <c r="AG30" s="1109"/>
      <c r="AH30" s="1109"/>
      <c r="AI30" s="1109"/>
      <c r="AJ30" s="1110"/>
      <c r="AK30" s="1069">
        <v>4</v>
      </c>
      <c r="AL30" s="1060"/>
      <c r="AM30" s="1060"/>
      <c r="AN30" s="1060"/>
      <c r="AO30" s="1060"/>
      <c r="AP30" s="1060" t="s">
        <v>594</v>
      </c>
      <c r="AQ30" s="1060"/>
      <c r="AR30" s="1060"/>
      <c r="AS30" s="1060"/>
      <c r="AT30" s="1060"/>
      <c r="AU30" s="1060" t="s">
        <v>594</v>
      </c>
      <c r="AV30" s="1060"/>
      <c r="AW30" s="1060"/>
      <c r="AX30" s="1060"/>
      <c r="AY30" s="1060"/>
      <c r="AZ30" s="1131" t="s">
        <v>595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1844</v>
      </c>
      <c r="R31" s="1133"/>
      <c r="S31" s="1133"/>
      <c r="T31" s="1133"/>
      <c r="U31" s="1133"/>
      <c r="V31" s="1133">
        <v>1799</v>
      </c>
      <c r="W31" s="1133"/>
      <c r="X31" s="1133"/>
      <c r="Y31" s="1133"/>
      <c r="Z31" s="1133"/>
      <c r="AA31" s="1133">
        <v>45</v>
      </c>
      <c r="AB31" s="1133"/>
      <c r="AC31" s="1133"/>
      <c r="AD31" s="1133"/>
      <c r="AE31" s="1134"/>
      <c r="AF31" s="1108">
        <v>45</v>
      </c>
      <c r="AG31" s="1109"/>
      <c r="AH31" s="1109"/>
      <c r="AI31" s="1109"/>
      <c r="AJ31" s="1110"/>
      <c r="AK31" s="1069">
        <v>520</v>
      </c>
      <c r="AL31" s="1060"/>
      <c r="AM31" s="1060"/>
      <c r="AN31" s="1060"/>
      <c r="AO31" s="1060"/>
      <c r="AP31" s="1060" t="s">
        <v>594</v>
      </c>
      <c r="AQ31" s="1060"/>
      <c r="AR31" s="1060"/>
      <c r="AS31" s="1060"/>
      <c r="AT31" s="1060"/>
      <c r="AU31" s="1060" t="s">
        <v>594</v>
      </c>
      <c r="AV31" s="1060"/>
      <c r="AW31" s="1060"/>
      <c r="AX31" s="1060"/>
      <c r="AY31" s="1060"/>
      <c r="AZ31" s="1131" t="s">
        <v>594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74</v>
      </c>
      <c r="R32" s="1133"/>
      <c r="S32" s="1133"/>
      <c r="T32" s="1133"/>
      <c r="U32" s="1133"/>
      <c r="V32" s="1133">
        <v>74</v>
      </c>
      <c r="W32" s="1133"/>
      <c r="X32" s="1133"/>
      <c r="Y32" s="1133"/>
      <c r="Z32" s="1133"/>
      <c r="AA32" s="1133">
        <v>0</v>
      </c>
      <c r="AB32" s="1133"/>
      <c r="AC32" s="1133"/>
      <c r="AD32" s="1133"/>
      <c r="AE32" s="1134"/>
      <c r="AF32" s="1108">
        <v>0</v>
      </c>
      <c r="AG32" s="1109"/>
      <c r="AH32" s="1109"/>
      <c r="AI32" s="1109"/>
      <c r="AJ32" s="1110"/>
      <c r="AK32" s="1069">
        <v>3</v>
      </c>
      <c r="AL32" s="1060"/>
      <c r="AM32" s="1060"/>
      <c r="AN32" s="1060"/>
      <c r="AO32" s="1060"/>
      <c r="AP32" s="1060" t="s">
        <v>596</v>
      </c>
      <c r="AQ32" s="1060"/>
      <c r="AR32" s="1060"/>
      <c r="AS32" s="1060"/>
      <c r="AT32" s="1060"/>
      <c r="AU32" s="1060" t="s">
        <v>594</v>
      </c>
      <c r="AV32" s="1060"/>
      <c r="AW32" s="1060"/>
      <c r="AX32" s="1060"/>
      <c r="AY32" s="1060"/>
      <c r="AZ32" s="1131" t="s">
        <v>594</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15200</v>
      </c>
      <c r="R33" s="1133"/>
      <c r="S33" s="1133"/>
      <c r="T33" s="1133"/>
      <c r="U33" s="1133"/>
      <c r="V33" s="1133">
        <v>16593</v>
      </c>
      <c r="W33" s="1133"/>
      <c r="X33" s="1133"/>
      <c r="Y33" s="1133"/>
      <c r="Z33" s="1133"/>
      <c r="AA33" s="1133">
        <v>-1393</v>
      </c>
      <c r="AB33" s="1133"/>
      <c r="AC33" s="1133"/>
      <c r="AD33" s="1133"/>
      <c r="AE33" s="1134"/>
      <c r="AF33" s="1108">
        <v>-1393</v>
      </c>
      <c r="AG33" s="1109"/>
      <c r="AH33" s="1109"/>
      <c r="AI33" s="1109"/>
      <c r="AJ33" s="1110"/>
      <c r="AK33" s="1069" t="s">
        <v>594</v>
      </c>
      <c r="AL33" s="1060"/>
      <c r="AM33" s="1060"/>
      <c r="AN33" s="1060"/>
      <c r="AO33" s="1060"/>
      <c r="AP33" s="1060" t="s">
        <v>595</v>
      </c>
      <c r="AQ33" s="1060"/>
      <c r="AR33" s="1060"/>
      <c r="AS33" s="1060"/>
      <c r="AT33" s="1060"/>
      <c r="AU33" s="1060" t="s">
        <v>597</v>
      </c>
      <c r="AV33" s="1060"/>
      <c r="AW33" s="1060"/>
      <c r="AX33" s="1060"/>
      <c r="AY33" s="1060"/>
      <c r="AZ33" s="1131" t="s">
        <v>594</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2060</v>
      </c>
      <c r="R34" s="1133"/>
      <c r="S34" s="1133"/>
      <c r="T34" s="1133"/>
      <c r="U34" s="1133"/>
      <c r="V34" s="1133">
        <v>2128</v>
      </c>
      <c r="W34" s="1133"/>
      <c r="X34" s="1133"/>
      <c r="Y34" s="1133"/>
      <c r="Z34" s="1133"/>
      <c r="AA34" s="1133">
        <v>-68</v>
      </c>
      <c r="AB34" s="1133"/>
      <c r="AC34" s="1133"/>
      <c r="AD34" s="1133"/>
      <c r="AE34" s="1134"/>
      <c r="AF34" s="1108">
        <v>1434</v>
      </c>
      <c r="AG34" s="1109"/>
      <c r="AH34" s="1109"/>
      <c r="AI34" s="1109"/>
      <c r="AJ34" s="1110"/>
      <c r="AK34" s="1069">
        <v>208</v>
      </c>
      <c r="AL34" s="1060"/>
      <c r="AM34" s="1060"/>
      <c r="AN34" s="1060"/>
      <c r="AO34" s="1060"/>
      <c r="AP34" s="1060">
        <v>8387</v>
      </c>
      <c r="AQ34" s="1060"/>
      <c r="AR34" s="1060"/>
      <c r="AS34" s="1060"/>
      <c r="AT34" s="1060"/>
      <c r="AU34" s="1060">
        <v>428</v>
      </c>
      <c r="AV34" s="1060"/>
      <c r="AW34" s="1060"/>
      <c r="AX34" s="1060"/>
      <c r="AY34" s="1060"/>
      <c r="AZ34" s="1131" t="s">
        <v>594</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50</v>
      </c>
      <c r="R35" s="1133"/>
      <c r="S35" s="1133"/>
      <c r="T35" s="1133"/>
      <c r="U35" s="1133"/>
      <c r="V35" s="1133">
        <v>46</v>
      </c>
      <c r="W35" s="1133"/>
      <c r="X35" s="1133"/>
      <c r="Y35" s="1133"/>
      <c r="Z35" s="1133"/>
      <c r="AA35" s="1133">
        <v>4</v>
      </c>
      <c r="AB35" s="1133"/>
      <c r="AC35" s="1133"/>
      <c r="AD35" s="1133"/>
      <c r="AE35" s="1134"/>
      <c r="AF35" s="1108">
        <v>20</v>
      </c>
      <c r="AG35" s="1109"/>
      <c r="AH35" s="1109"/>
      <c r="AI35" s="1109"/>
      <c r="AJ35" s="1110"/>
      <c r="AK35" s="1069">
        <v>27</v>
      </c>
      <c r="AL35" s="1060"/>
      <c r="AM35" s="1060"/>
      <c r="AN35" s="1060"/>
      <c r="AO35" s="1060"/>
      <c r="AP35" s="1060" t="s">
        <v>598</v>
      </c>
      <c r="AQ35" s="1060"/>
      <c r="AR35" s="1060"/>
      <c r="AS35" s="1060"/>
      <c r="AT35" s="1060"/>
      <c r="AU35" s="1060" t="s">
        <v>594</v>
      </c>
      <c r="AV35" s="1060"/>
      <c r="AW35" s="1060"/>
      <c r="AX35" s="1060"/>
      <c r="AY35" s="1060"/>
      <c r="AZ35" s="1131" t="s">
        <v>594</v>
      </c>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364</v>
      </c>
      <c r="R36" s="1133"/>
      <c r="S36" s="1133"/>
      <c r="T36" s="1133"/>
      <c r="U36" s="1133"/>
      <c r="V36" s="1133">
        <v>560</v>
      </c>
      <c r="W36" s="1133"/>
      <c r="X36" s="1133"/>
      <c r="Y36" s="1133"/>
      <c r="Z36" s="1133"/>
      <c r="AA36" s="1133">
        <v>-196</v>
      </c>
      <c r="AB36" s="1133"/>
      <c r="AC36" s="1133"/>
      <c r="AD36" s="1133"/>
      <c r="AE36" s="1134"/>
      <c r="AF36" s="1108">
        <v>4</v>
      </c>
      <c r="AG36" s="1109"/>
      <c r="AH36" s="1109"/>
      <c r="AI36" s="1109"/>
      <c r="AJ36" s="1110"/>
      <c r="AK36" s="1069">
        <v>265</v>
      </c>
      <c r="AL36" s="1060"/>
      <c r="AM36" s="1060"/>
      <c r="AN36" s="1060"/>
      <c r="AO36" s="1060"/>
      <c r="AP36" s="1060">
        <v>3384</v>
      </c>
      <c r="AQ36" s="1060"/>
      <c r="AR36" s="1060"/>
      <c r="AS36" s="1060"/>
      <c r="AT36" s="1060"/>
      <c r="AU36" s="1060">
        <v>1692</v>
      </c>
      <c r="AV36" s="1060"/>
      <c r="AW36" s="1060"/>
      <c r="AX36" s="1060"/>
      <c r="AY36" s="1060"/>
      <c r="AZ36" s="1131" t="s">
        <v>594</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414</v>
      </c>
      <c r="C37" s="1127"/>
      <c r="D37" s="1127"/>
      <c r="E37" s="1127"/>
      <c r="F37" s="1127"/>
      <c r="G37" s="1127"/>
      <c r="H37" s="1127"/>
      <c r="I37" s="1127"/>
      <c r="J37" s="1127"/>
      <c r="K37" s="1127"/>
      <c r="L37" s="1127"/>
      <c r="M37" s="1127"/>
      <c r="N37" s="1127"/>
      <c r="O37" s="1127"/>
      <c r="P37" s="1128"/>
      <c r="Q37" s="1132">
        <v>2002</v>
      </c>
      <c r="R37" s="1133"/>
      <c r="S37" s="1133"/>
      <c r="T37" s="1133"/>
      <c r="U37" s="1133"/>
      <c r="V37" s="1133">
        <v>1820</v>
      </c>
      <c r="W37" s="1133"/>
      <c r="X37" s="1133"/>
      <c r="Y37" s="1133"/>
      <c r="Z37" s="1133"/>
      <c r="AA37" s="1133">
        <v>182</v>
      </c>
      <c r="AB37" s="1133"/>
      <c r="AC37" s="1133"/>
      <c r="AD37" s="1133"/>
      <c r="AE37" s="1134"/>
      <c r="AF37" s="1108">
        <v>848</v>
      </c>
      <c r="AG37" s="1109"/>
      <c r="AH37" s="1109"/>
      <c r="AI37" s="1109"/>
      <c r="AJ37" s="1110"/>
      <c r="AK37" s="1069">
        <v>503</v>
      </c>
      <c r="AL37" s="1060"/>
      <c r="AM37" s="1060"/>
      <c r="AN37" s="1060"/>
      <c r="AO37" s="1060"/>
      <c r="AP37" s="1060">
        <v>11228</v>
      </c>
      <c r="AQ37" s="1060"/>
      <c r="AR37" s="1060"/>
      <c r="AS37" s="1060"/>
      <c r="AT37" s="1060"/>
      <c r="AU37" s="1060">
        <v>5423</v>
      </c>
      <c r="AV37" s="1060"/>
      <c r="AW37" s="1060"/>
      <c r="AX37" s="1060"/>
      <c r="AY37" s="1060"/>
      <c r="AZ37" s="1131" t="s">
        <v>598</v>
      </c>
      <c r="BA37" s="1131"/>
      <c r="BB37" s="1131"/>
      <c r="BC37" s="1131"/>
      <c r="BD37" s="1131"/>
      <c r="BE37" s="1121" t="s">
        <v>412</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415</v>
      </c>
      <c r="C38" s="1127"/>
      <c r="D38" s="1127"/>
      <c r="E38" s="1127"/>
      <c r="F38" s="1127"/>
      <c r="G38" s="1127"/>
      <c r="H38" s="1127"/>
      <c r="I38" s="1127"/>
      <c r="J38" s="1127"/>
      <c r="K38" s="1127"/>
      <c r="L38" s="1127"/>
      <c r="M38" s="1127"/>
      <c r="N38" s="1127"/>
      <c r="O38" s="1127"/>
      <c r="P38" s="1128"/>
      <c r="Q38" s="1132">
        <v>139</v>
      </c>
      <c r="R38" s="1133"/>
      <c r="S38" s="1133"/>
      <c r="T38" s="1133"/>
      <c r="U38" s="1133"/>
      <c r="V38" s="1133">
        <v>119</v>
      </c>
      <c r="W38" s="1133"/>
      <c r="X38" s="1133"/>
      <c r="Y38" s="1133"/>
      <c r="Z38" s="1133"/>
      <c r="AA38" s="1133">
        <v>20</v>
      </c>
      <c r="AB38" s="1133"/>
      <c r="AC38" s="1133"/>
      <c r="AD38" s="1133"/>
      <c r="AE38" s="1134"/>
      <c r="AF38" s="1108">
        <v>0</v>
      </c>
      <c r="AG38" s="1109"/>
      <c r="AH38" s="1109"/>
      <c r="AI38" s="1109"/>
      <c r="AJ38" s="1110"/>
      <c r="AK38" s="1069">
        <v>35</v>
      </c>
      <c r="AL38" s="1060"/>
      <c r="AM38" s="1060"/>
      <c r="AN38" s="1060"/>
      <c r="AO38" s="1060"/>
      <c r="AP38" s="1060">
        <v>168</v>
      </c>
      <c r="AQ38" s="1060"/>
      <c r="AR38" s="1060"/>
      <c r="AS38" s="1060"/>
      <c r="AT38" s="1060"/>
      <c r="AU38" s="1060">
        <v>56</v>
      </c>
      <c r="AV38" s="1060"/>
      <c r="AW38" s="1060"/>
      <c r="AX38" s="1060"/>
      <c r="AY38" s="1060"/>
      <c r="AZ38" s="1131" t="s">
        <v>595</v>
      </c>
      <c r="BA38" s="1131"/>
      <c r="BB38" s="1131"/>
      <c r="BC38" s="1131"/>
      <c r="BD38" s="1131"/>
      <c r="BE38" s="1121" t="s">
        <v>416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417</v>
      </c>
      <c r="C39" s="1127"/>
      <c r="D39" s="1127"/>
      <c r="E39" s="1127"/>
      <c r="F39" s="1127"/>
      <c r="G39" s="1127"/>
      <c r="H39" s="1127"/>
      <c r="I39" s="1127"/>
      <c r="J39" s="1127"/>
      <c r="K39" s="1127"/>
      <c r="L39" s="1127"/>
      <c r="M39" s="1127"/>
      <c r="N39" s="1127"/>
      <c r="O39" s="1127"/>
      <c r="P39" s="1128"/>
      <c r="Q39" s="1132">
        <v>25</v>
      </c>
      <c r="R39" s="1133"/>
      <c r="S39" s="1133"/>
      <c r="T39" s="1133"/>
      <c r="U39" s="1133"/>
      <c r="V39" s="1133">
        <v>25</v>
      </c>
      <c r="W39" s="1133"/>
      <c r="X39" s="1133"/>
      <c r="Y39" s="1133"/>
      <c r="Z39" s="1133"/>
      <c r="AA39" s="1133">
        <v>0</v>
      </c>
      <c r="AB39" s="1133"/>
      <c r="AC39" s="1133"/>
      <c r="AD39" s="1133"/>
      <c r="AE39" s="1134"/>
      <c r="AF39" s="1108">
        <v>0</v>
      </c>
      <c r="AG39" s="1109"/>
      <c r="AH39" s="1109"/>
      <c r="AI39" s="1109"/>
      <c r="AJ39" s="1110"/>
      <c r="AK39" s="1069">
        <v>20</v>
      </c>
      <c r="AL39" s="1060"/>
      <c r="AM39" s="1060"/>
      <c r="AN39" s="1060"/>
      <c r="AO39" s="1060"/>
      <c r="AP39" s="1060">
        <v>123</v>
      </c>
      <c r="AQ39" s="1060"/>
      <c r="AR39" s="1060"/>
      <c r="AS39" s="1060"/>
      <c r="AT39" s="1060"/>
      <c r="AU39" s="1060">
        <v>123</v>
      </c>
      <c r="AV39" s="1060"/>
      <c r="AW39" s="1060"/>
      <c r="AX39" s="1060"/>
      <c r="AY39" s="1060"/>
      <c r="AZ39" s="1131" t="s">
        <v>598</v>
      </c>
      <c r="BA39" s="1131"/>
      <c r="BB39" s="1131"/>
      <c r="BC39" s="1131"/>
      <c r="BD39" s="1131"/>
      <c r="BE39" s="1121" t="s">
        <v>416</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418</v>
      </c>
      <c r="C40" s="1127"/>
      <c r="D40" s="1127"/>
      <c r="E40" s="1127"/>
      <c r="F40" s="1127"/>
      <c r="G40" s="1127"/>
      <c r="H40" s="1127"/>
      <c r="I40" s="1127"/>
      <c r="J40" s="1127"/>
      <c r="K40" s="1127"/>
      <c r="L40" s="1127"/>
      <c r="M40" s="1127"/>
      <c r="N40" s="1127"/>
      <c r="O40" s="1127"/>
      <c r="P40" s="1128"/>
      <c r="Q40" s="1132">
        <v>92</v>
      </c>
      <c r="R40" s="1133"/>
      <c r="S40" s="1133"/>
      <c r="T40" s="1133"/>
      <c r="U40" s="1133"/>
      <c r="V40" s="1133">
        <v>19</v>
      </c>
      <c r="W40" s="1133"/>
      <c r="X40" s="1133"/>
      <c r="Y40" s="1133"/>
      <c r="Z40" s="1133"/>
      <c r="AA40" s="1133">
        <v>73</v>
      </c>
      <c r="AB40" s="1133"/>
      <c r="AC40" s="1133"/>
      <c r="AD40" s="1133"/>
      <c r="AE40" s="1134"/>
      <c r="AF40" s="1108">
        <v>1328</v>
      </c>
      <c r="AG40" s="1109"/>
      <c r="AH40" s="1109"/>
      <c r="AI40" s="1109"/>
      <c r="AJ40" s="1110"/>
      <c r="AK40" s="1069" t="s">
        <v>594</v>
      </c>
      <c r="AL40" s="1060"/>
      <c r="AM40" s="1060"/>
      <c r="AN40" s="1060"/>
      <c r="AO40" s="1060"/>
      <c r="AP40" s="1060">
        <v>153</v>
      </c>
      <c r="AQ40" s="1060"/>
      <c r="AR40" s="1060"/>
      <c r="AS40" s="1060"/>
      <c r="AT40" s="1060"/>
      <c r="AU40" s="1060" t="s">
        <v>594</v>
      </c>
      <c r="AV40" s="1060"/>
      <c r="AW40" s="1060"/>
      <c r="AX40" s="1060"/>
      <c r="AY40" s="1060"/>
      <c r="AZ40" s="1131" t="s">
        <v>598</v>
      </c>
      <c r="BA40" s="1131"/>
      <c r="BB40" s="1131"/>
      <c r="BC40" s="1131"/>
      <c r="BD40" s="1131"/>
      <c r="BE40" s="1121" t="s">
        <v>416</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3044</v>
      </c>
      <c r="AG63" s="1048"/>
      <c r="AH63" s="1048"/>
      <c r="AI63" s="1048"/>
      <c r="AJ63" s="1119"/>
      <c r="AK63" s="1120"/>
      <c r="AL63" s="1052"/>
      <c r="AM63" s="1052"/>
      <c r="AN63" s="1052"/>
      <c r="AO63" s="1052"/>
      <c r="AP63" s="1048">
        <v>23443</v>
      </c>
      <c r="AQ63" s="1048"/>
      <c r="AR63" s="1048"/>
      <c r="AS63" s="1048"/>
      <c r="AT63" s="1048"/>
      <c r="AU63" s="1048">
        <v>7722</v>
      </c>
      <c r="AV63" s="1048"/>
      <c r="AW63" s="1048"/>
      <c r="AX63" s="1048"/>
      <c r="AY63" s="1048"/>
      <c r="AZ63" s="1114"/>
      <c r="BA63" s="1114"/>
      <c r="BB63" s="1114"/>
      <c r="BC63" s="1114"/>
      <c r="BD63" s="1114"/>
      <c r="BE63" s="1049"/>
      <c r="BF63" s="1049"/>
      <c r="BG63" s="1049"/>
      <c r="BH63" s="1049"/>
      <c r="BI63" s="1050"/>
      <c r="BJ63" s="1115" t="s">
        <v>421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423</v>
      </c>
      <c r="B66" s="1085"/>
      <c r="C66" s="1085"/>
      <c r="D66" s="1085"/>
      <c r="E66" s="1085"/>
      <c r="F66" s="1085"/>
      <c r="G66" s="1085"/>
      <c r="H66" s="1085"/>
      <c r="I66" s="1085"/>
      <c r="J66" s="1085"/>
      <c r="K66" s="1085"/>
      <c r="L66" s="1085"/>
      <c r="M66" s="1085"/>
      <c r="N66" s="1085"/>
      <c r="O66" s="1085"/>
      <c r="P66" s="1086"/>
      <c r="Q66" s="1090" t="s">
        <v>424</v>
      </c>
      <c r="R66" s="1091"/>
      <c r="S66" s="1091"/>
      <c r="T66" s="1091"/>
      <c r="U66" s="1092"/>
      <c r="V66" s="1090" t="s">
        <v>396</v>
      </c>
      <c r="W66" s="1091"/>
      <c r="X66" s="1091"/>
      <c r="Y66" s="1091"/>
      <c r="Z66" s="1092"/>
      <c r="AA66" s="1090" t="s">
        <v>425</v>
      </c>
      <c r="AB66" s="1091"/>
      <c r="AC66" s="1091"/>
      <c r="AD66" s="1091"/>
      <c r="AE66" s="1092"/>
      <c r="AF66" s="1096" t="s">
        <v>426</v>
      </c>
      <c r="AG66" s="1097"/>
      <c r="AH66" s="1097"/>
      <c r="AI66" s="1097"/>
      <c r="AJ66" s="1098"/>
      <c r="AK66" s="1090" t="s">
        <v>427</v>
      </c>
      <c r="AL66" s="1085"/>
      <c r="AM66" s="1085"/>
      <c r="AN66" s="1085"/>
      <c r="AO66" s="1086"/>
      <c r="AP66" s="1090" t="s">
        <v>428</v>
      </c>
      <c r="AQ66" s="1091"/>
      <c r="AR66" s="1091"/>
      <c r="AS66" s="1091"/>
      <c r="AT66" s="1092"/>
      <c r="AU66" s="1090" t="s">
        <v>429</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775</v>
      </c>
      <c r="R68" s="1071"/>
      <c r="S68" s="1071"/>
      <c r="T68" s="1071"/>
      <c r="U68" s="1071"/>
      <c r="V68" s="1071">
        <v>711</v>
      </c>
      <c r="W68" s="1071"/>
      <c r="X68" s="1071"/>
      <c r="Y68" s="1071"/>
      <c r="Z68" s="1071"/>
      <c r="AA68" s="1071">
        <v>64</v>
      </c>
      <c r="AB68" s="1071"/>
      <c r="AC68" s="1071"/>
      <c r="AD68" s="1071"/>
      <c r="AE68" s="1071"/>
      <c r="AF68" s="1071">
        <v>64</v>
      </c>
      <c r="AG68" s="1071"/>
      <c r="AH68" s="1071"/>
      <c r="AI68" s="1071"/>
      <c r="AJ68" s="1071"/>
      <c r="AK68" s="1071" t="s">
        <v>618</v>
      </c>
      <c r="AL68" s="1071"/>
      <c r="AM68" s="1071"/>
      <c r="AN68" s="1071"/>
      <c r="AO68" s="1071"/>
      <c r="AP68" s="1071" t="s">
        <v>618</v>
      </c>
      <c r="AQ68" s="1071"/>
      <c r="AR68" s="1071"/>
      <c r="AS68" s="1071"/>
      <c r="AT68" s="1071"/>
      <c r="AU68" s="1071" t="s">
        <v>623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11887</v>
      </c>
      <c r="R69" s="1060"/>
      <c r="S69" s="1060"/>
      <c r="T69" s="1060"/>
      <c r="U69" s="1060"/>
      <c r="V69" s="1060">
        <v>11522</v>
      </c>
      <c r="W69" s="1060"/>
      <c r="X69" s="1060"/>
      <c r="Y69" s="1060"/>
      <c r="Z69" s="1060"/>
      <c r="AA69" s="1060">
        <v>366</v>
      </c>
      <c r="AB69" s="1060"/>
      <c r="AC69" s="1060"/>
      <c r="AD69" s="1060"/>
      <c r="AE69" s="1060"/>
      <c r="AF69" s="1060">
        <v>366</v>
      </c>
      <c r="AG69" s="1060"/>
      <c r="AH69" s="1060"/>
      <c r="AI69" s="1060"/>
      <c r="AJ69" s="1060"/>
      <c r="AK69" s="1060" t="s">
        <v>619</v>
      </c>
      <c r="AL69" s="1060"/>
      <c r="AM69" s="1060"/>
      <c r="AN69" s="1060"/>
      <c r="AO69" s="1060"/>
      <c r="AP69" s="1060" t="s">
        <v>618</v>
      </c>
      <c r="AQ69" s="1060"/>
      <c r="AR69" s="1060"/>
      <c r="AS69" s="1060"/>
      <c r="AT69" s="1060"/>
      <c r="AU69" s="1060" t="s">
        <v>618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601</v>
      </c>
      <c r="C70" s="1064"/>
      <c r="D70" s="1064"/>
      <c r="E70" s="1064"/>
      <c r="F70" s="1064"/>
      <c r="G70" s="1064"/>
      <c r="H70" s="1064"/>
      <c r="I70" s="1064"/>
      <c r="J70" s="1064"/>
      <c r="K70" s="1064"/>
      <c r="L70" s="1064"/>
      <c r="M70" s="1064"/>
      <c r="N70" s="1064"/>
      <c r="O70" s="1064"/>
      <c r="P70" s="1065"/>
      <c r="Q70" s="1066">
        <v>59</v>
      </c>
      <c r="R70" s="1060"/>
      <c r="S70" s="1060"/>
      <c r="T70" s="1060"/>
      <c r="U70" s="1060"/>
      <c r="V70" s="1060">
        <v>59</v>
      </c>
      <c r="W70" s="1060"/>
      <c r="X70" s="1060"/>
      <c r="Y70" s="1060"/>
      <c r="Z70" s="1060"/>
      <c r="AA70" s="1060" t="s">
        <v>620</v>
      </c>
      <c r="AB70" s="1060"/>
      <c r="AC70" s="1060"/>
      <c r="AD70" s="1060"/>
      <c r="AE70" s="1060"/>
      <c r="AF70" s="1060" t="s">
        <v>621</v>
      </c>
      <c r="AG70" s="1060"/>
      <c r="AH70" s="1060"/>
      <c r="AI70" s="1060"/>
      <c r="AJ70" s="1060"/>
      <c r="AK70" s="1060" t="s">
        <v>618</v>
      </c>
      <c r="AL70" s="1060"/>
      <c r="AM70" s="1060"/>
      <c r="AN70" s="1060"/>
      <c r="AO70" s="1060"/>
      <c r="AP70" s="1060" t="s">
        <v>621</v>
      </c>
      <c r="AQ70" s="1060"/>
      <c r="AR70" s="1060"/>
      <c r="AS70" s="1060"/>
      <c r="AT70" s="1060"/>
      <c r="AU70" s="1060" t="s">
        <v>618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602</v>
      </c>
      <c r="C71" s="1064"/>
      <c r="D71" s="1064"/>
      <c r="E71" s="1064"/>
      <c r="F71" s="1064"/>
      <c r="G71" s="1064"/>
      <c r="H71" s="1064"/>
      <c r="I71" s="1064"/>
      <c r="J71" s="1064"/>
      <c r="K71" s="1064"/>
      <c r="L71" s="1064"/>
      <c r="M71" s="1064"/>
      <c r="N71" s="1064"/>
      <c r="O71" s="1064"/>
      <c r="P71" s="1065"/>
      <c r="Q71" s="1066">
        <v>3204</v>
      </c>
      <c r="R71" s="1060"/>
      <c r="S71" s="1060"/>
      <c r="T71" s="1060"/>
      <c r="U71" s="1060"/>
      <c r="V71" s="1060">
        <v>3108</v>
      </c>
      <c r="W71" s="1060"/>
      <c r="X71" s="1060"/>
      <c r="Y71" s="1060"/>
      <c r="Z71" s="1060"/>
      <c r="AA71" s="1060">
        <v>96</v>
      </c>
      <c r="AB71" s="1060"/>
      <c r="AC71" s="1060"/>
      <c r="AD71" s="1060"/>
      <c r="AE71" s="1060"/>
      <c r="AF71" s="1060">
        <v>96</v>
      </c>
      <c r="AG71" s="1060"/>
      <c r="AH71" s="1060"/>
      <c r="AI71" s="1060"/>
      <c r="AJ71" s="1060"/>
      <c r="AK71" s="1060">
        <v>111</v>
      </c>
      <c r="AL71" s="1060"/>
      <c r="AM71" s="1060"/>
      <c r="AN71" s="1060"/>
      <c r="AO71" s="1060"/>
      <c r="AP71" s="1060">
        <v>1121</v>
      </c>
      <c r="AQ71" s="1060"/>
      <c r="AR71" s="1060"/>
      <c r="AS71" s="1060"/>
      <c r="AT71" s="1060"/>
      <c r="AU71" s="1060" t="s">
        <v>618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603</v>
      </c>
      <c r="C72" s="1064"/>
      <c r="D72" s="1064"/>
      <c r="E72" s="1064"/>
      <c r="F72" s="1064"/>
      <c r="G72" s="1064"/>
      <c r="H72" s="1064"/>
      <c r="I72" s="1064"/>
      <c r="J72" s="1064"/>
      <c r="K72" s="1064"/>
      <c r="L72" s="1064"/>
      <c r="M72" s="1064"/>
      <c r="N72" s="1064"/>
      <c r="O72" s="1064"/>
      <c r="P72" s="1065"/>
      <c r="Q72" s="1066">
        <v>1008</v>
      </c>
      <c r="R72" s="1060"/>
      <c r="S72" s="1060"/>
      <c r="T72" s="1060"/>
      <c r="U72" s="1060"/>
      <c r="V72" s="1060">
        <v>927</v>
      </c>
      <c r="W72" s="1060"/>
      <c r="X72" s="1060"/>
      <c r="Y72" s="1060"/>
      <c r="Z72" s="1060"/>
      <c r="AA72" s="1060">
        <v>81</v>
      </c>
      <c r="AB72" s="1060"/>
      <c r="AC72" s="1060"/>
      <c r="AD72" s="1060"/>
      <c r="AE72" s="1060"/>
      <c r="AF72" s="1060">
        <v>81</v>
      </c>
      <c r="AG72" s="1060"/>
      <c r="AH72" s="1060"/>
      <c r="AI72" s="1060"/>
      <c r="AJ72" s="1060"/>
      <c r="AK72" s="1060" t="s">
        <v>621</v>
      </c>
      <c r="AL72" s="1060"/>
      <c r="AM72" s="1060"/>
      <c r="AN72" s="1060"/>
      <c r="AO72" s="1060"/>
      <c r="AP72" s="1060">
        <v>208</v>
      </c>
      <c r="AQ72" s="1060"/>
      <c r="AR72" s="1060"/>
      <c r="AS72" s="1060"/>
      <c r="AT72" s="1060"/>
      <c r="AU72" s="1060">
        <v>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604</v>
      </c>
      <c r="C73" s="1064"/>
      <c r="D73" s="1064"/>
      <c r="E73" s="1064"/>
      <c r="F73" s="1064"/>
      <c r="G73" s="1064"/>
      <c r="H73" s="1064"/>
      <c r="I73" s="1064"/>
      <c r="J73" s="1064"/>
      <c r="K73" s="1064"/>
      <c r="L73" s="1064"/>
      <c r="M73" s="1064"/>
      <c r="N73" s="1064"/>
      <c r="O73" s="1064"/>
      <c r="P73" s="1065"/>
      <c r="Q73" s="1066">
        <v>291</v>
      </c>
      <c r="R73" s="1060"/>
      <c r="S73" s="1060"/>
      <c r="T73" s="1060"/>
      <c r="U73" s="1060"/>
      <c r="V73" s="1060">
        <v>277</v>
      </c>
      <c r="W73" s="1060"/>
      <c r="X73" s="1060"/>
      <c r="Y73" s="1060"/>
      <c r="Z73" s="1060"/>
      <c r="AA73" s="1060">
        <v>13</v>
      </c>
      <c r="AB73" s="1060"/>
      <c r="AC73" s="1060"/>
      <c r="AD73" s="1060"/>
      <c r="AE73" s="1060"/>
      <c r="AF73" s="1060">
        <v>13</v>
      </c>
      <c r="AG73" s="1060"/>
      <c r="AH73" s="1060"/>
      <c r="AI73" s="1060"/>
      <c r="AJ73" s="1060"/>
      <c r="AK73" s="1060">
        <v>90</v>
      </c>
      <c r="AL73" s="1060"/>
      <c r="AM73" s="1060"/>
      <c r="AN73" s="1060"/>
      <c r="AO73" s="1060"/>
      <c r="AP73" s="1060" t="s">
        <v>618</v>
      </c>
      <c r="AQ73" s="1060"/>
      <c r="AR73" s="1060"/>
      <c r="AS73" s="1060"/>
      <c r="AT73" s="1060"/>
      <c r="AU73" s="1060" t="s">
        <v>619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605</v>
      </c>
      <c r="C74" s="1064"/>
      <c r="D74" s="1064"/>
      <c r="E74" s="1064"/>
      <c r="F74" s="1064"/>
      <c r="G74" s="1064"/>
      <c r="H74" s="1064"/>
      <c r="I74" s="1064"/>
      <c r="J74" s="1064"/>
      <c r="K74" s="1064"/>
      <c r="L74" s="1064"/>
      <c r="M74" s="1064"/>
      <c r="N74" s="1064"/>
      <c r="O74" s="1064"/>
      <c r="P74" s="1065"/>
      <c r="Q74" s="1066">
        <v>66</v>
      </c>
      <c r="R74" s="1060"/>
      <c r="S74" s="1060"/>
      <c r="T74" s="1060"/>
      <c r="U74" s="1060"/>
      <c r="V74" s="1060">
        <v>66</v>
      </c>
      <c r="W74" s="1060"/>
      <c r="X74" s="1060"/>
      <c r="Y74" s="1060"/>
      <c r="Z74" s="1060"/>
      <c r="AA74" s="1060" t="s">
        <v>622</v>
      </c>
      <c r="AB74" s="1060"/>
      <c r="AC74" s="1060"/>
      <c r="AD74" s="1060"/>
      <c r="AE74" s="1060"/>
      <c r="AF74" s="1060" t="s">
        <v>618</v>
      </c>
      <c r="AG74" s="1060"/>
      <c r="AH74" s="1060"/>
      <c r="AI74" s="1060"/>
      <c r="AJ74" s="1060"/>
      <c r="AK74" s="1060" t="s">
        <v>618</v>
      </c>
      <c r="AL74" s="1060"/>
      <c r="AM74" s="1060"/>
      <c r="AN74" s="1060"/>
      <c r="AO74" s="1060"/>
      <c r="AP74" s="1060" t="s">
        <v>618</v>
      </c>
      <c r="AQ74" s="1060"/>
      <c r="AR74" s="1060"/>
      <c r="AS74" s="1060"/>
      <c r="AT74" s="1060"/>
      <c r="AU74" s="1060" t="s">
        <v>621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606</v>
      </c>
      <c r="C75" s="1064"/>
      <c r="D75" s="1064"/>
      <c r="E75" s="1064"/>
      <c r="F75" s="1064"/>
      <c r="G75" s="1064"/>
      <c r="H75" s="1064"/>
      <c r="I75" s="1064"/>
      <c r="J75" s="1064"/>
      <c r="K75" s="1064"/>
      <c r="L75" s="1064"/>
      <c r="M75" s="1064"/>
      <c r="N75" s="1064"/>
      <c r="O75" s="1064"/>
      <c r="P75" s="1065"/>
      <c r="Q75" s="1067">
        <v>244</v>
      </c>
      <c r="R75" s="1068"/>
      <c r="S75" s="1068"/>
      <c r="T75" s="1068"/>
      <c r="U75" s="1069"/>
      <c r="V75" s="1070">
        <v>231</v>
      </c>
      <c r="W75" s="1068"/>
      <c r="X75" s="1068"/>
      <c r="Y75" s="1068"/>
      <c r="Z75" s="1069"/>
      <c r="AA75" s="1070">
        <v>13</v>
      </c>
      <c r="AB75" s="1068"/>
      <c r="AC75" s="1068"/>
      <c r="AD75" s="1068"/>
      <c r="AE75" s="1069"/>
      <c r="AF75" s="1070">
        <v>13</v>
      </c>
      <c r="AG75" s="1068"/>
      <c r="AH75" s="1068"/>
      <c r="AI75" s="1068"/>
      <c r="AJ75" s="1069"/>
      <c r="AK75" s="1070">
        <v>36</v>
      </c>
      <c r="AL75" s="1068"/>
      <c r="AM75" s="1068"/>
      <c r="AN75" s="1068"/>
      <c r="AO75" s="1069"/>
      <c r="AP75" s="1070" t="s">
        <v>619</v>
      </c>
      <c r="AQ75" s="1068"/>
      <c r="AR75" s="1068"/>
      <c r="AS75" s="1068"/>
      <c r="AT75" s="1069"/>
      <c r="AU75" s="1070" t="s">
        <v>618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607</v>
      </c>
      <c r="C76" s="1064"/>
      <c r="D76" s="1064"/>
      <c r="E76" s="1064"/>
      <c r="F76" s="1064"/>
      <c r="G76" s="1064"/>
      <c r="H76" s="1064"/>
      <c r="I76" s="1064"/>
      <c r="J76" s="1064"/>
      <c r="K76" s="1064"/>
      <c r="L76" s="1064"/>
      <c r="M76" s="1064"/>
      <c r="N76" s="1064"/>
      <c r="O76" s="1064"/>
      <c r="P76" s="1065"/>
      <c r="Q76" s="1067">
        <v>767604</v>
      </c>
      <c r="R76" s="1068"/>
      <c r="S76" s="1068"/>
      <c r="T76" s="1068"/>
      <c r="U76" s="1069"/>
      <c r="V76" s="1070">
        <v>751444</v>
      </c>
      <c r="W76" s="1068"/>
      <c r="X76" s="1068"/>
      <c r="Y76" s="1068"/>
      <c r="Z76" s="1069"/>
      <c r="AA76" s="1070">
        <v>16160</v>
      </c>
      <c r="AB76" s="1068"/>
      <c r="AC76" s="1068"/>
      <c r="AD76" s="1068"/>
      <c r="AE76" s="1069"/>
      <c r="AF76" s="1070">
        <v>16160</v>
      </c>
      <c r="AG76" s="1068"/>
      <c r="AH76" s="1068"/>
      <c r="AI76" s="1068"/>
      <c r="AJ76" s="1069"/>
      <c r="AK76" s="1070" t="s">
        <v>618</v>
      </c>
      <c r="AL76" s="1068"/>
      <c r="AM76" s="1068"/>
      <c r="AN76" s="1068"/>
      <c r="AO76" s="1069"/>
      <c r="AP76" s="1070" t="s">
        <v>618</v>
      </c>
      <c r="AQ76" s="1068"/>
      <c r="AR76" s="1068"/>
      <c r="AS76" s="1068"/>
      <c r="AT76" s="1069"/>
      <c r="AU76" s="1070" t="s">
        <v>618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430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16793</v>
      </c>
      <c r="AG88" s="1048"/>
      <c r="AH88" s="1048"/>
      <c r="AI88" s="1048"/>
      <c r="AJ88" s="1048"/>
      <c r="AK88" s="1052"/>
      <c r="AL88" s="1052"/>
      <c r="AM88" s="1052"/>
      <c r="AN88" s="1052"/>
      <c r="AO88" s="1052"/>
      <c r="AP88" s="1048">
        <v>1329</v>
      </c>
      <c r="AQ88" s="1048"/>
      <c r="AR88" s="1048"/>
      <c r="AS88" s="1048"/>
      <c r="AT88" s="1048"/>
      <c r="AU88" s="1048">
        <v>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431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273</v>
      </c>
      <c r="CS102" s="1040"/>
      <c r="CT102" s="1040"/>
      <c r="CU102" s="1040"/>
      <c r="CV102" s="1041"/>
      <c r="CW102" s="1039">
        <v>29</v>
      </c>
      <c r="CX102" s="1040"/>
      <c r="CY102" s="1040"/>
      <c r="CZ102" s="1040"/>
      <c r="DA102" s="1041"/>
      <c r="DB102" s="1039">
        <v>1630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439</v>
      </c>
      <c r="AB109" s="983"/>
      <c r="AC109" s="983"/>
      <c r="AD109" s="983"/>
      <c r="AE109" s="984"/>
      <c r="AF109" s="985" t="s">
        <v>308</v>
      </c>
      <c r="AG109" s="983"/>
      <c r="AH109" s="983"/>
      <c r="AI109" s="983"/>
      <c r="AJ109" s="984"/>
      <c r="AK109" s="985" t="s">
        <v>307</v>
      </c>
      <c r="AL109" s="983"/>
      <c r="AM109" s="983"/>
      <c r="AN109" s="983"/>
      <c r="AO109" s="984"/>
      <c r="AP109" s="985" t="s">
        <v>440</v>
      </c>
      <c r="AQ109" s="983"/>
      <c r="AR109" s="983"/>
      <c r="AS109" s="983"/>
      <c r="AT109" s="1014"/>
      <c r="AU109" s="982" t="s">
        <v>438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439</v>
      </c>
      <c r="BR109" s="983"/>
      <c r="BS109" s="983"/>
      <c r="BT109" s="983"/>
      <c r="BU109" s="984"/>
      <c r="BV109" s="985" t="s">
        <v>308</v>
      </c>
      <c r="BW109" s="983"/>
      <c r="BX109" s="983"/>
      <c r="BY109" s="983"/>
      <c r="BZ109" s="984"/>
      <c r="CA109" s="985" t="s">
        <v>307</v>
      </c>
      <c r="CB109" s="983"/>
      <c r="CC109" s="983"/>
      <c r="CD109" s="983"/>
      <c r="CE109" s="984"/>
      <c r="CF109" s="1021" t="s">
        <v>440</v>
      </c>
      <c r="CG109" s="1021"/>
      <c r="CH109" s="1021"/>
      <c r="CI109" s="1021"/>
      <c r="CJ109" s="1021"/>
      <c r="CK109" s="985"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439</v>
      </c>
      <c r="DH109" s="983"/>
      <c r="DI109" s="983"/>
      <c r="DJ109" s="983"/>
      <c r="DK109" s="984"/>
      <c r="DL109" s="985" t="s">
        <v>308</v>
      </c>
      <c r="DM109" s="983"/>
      <c r="DN109" s="983"/>
      <c r="DO109" s="983"/>
      <c r="DP109" s="984"/>
      <c r="DQ109" s="985" t="s">
        <v>307</v>
      </c>
      <c r="DR109" s="983"/>
      <c r="DS109" s="983"/>
      <c r="DT109" s="983"/>
      <c r="DU109" s="984"/>
      <c r="DV109" s="985" t="s">
        <v>440</v>
      </c>
      <c r="DW109" s="983"/>
      <c r="DX109" s="983"/>
      <c r="DY109" s="983"/>
      <c r="DZ109" s="1014"/>
    </row>
    <row r="110" spans="1:131" s="246" customFormat="1" ht="26.25" customHeight="1" x14ac:dyDescent="0.15">
      <c r="A110" s="885" t="s">
        <v>442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6120019</v>
      </c>
      <c r="AB110" s="976"/>
      <c r="AC110" s="976"/>
      <c r="AD110" s="976"/>
      <c r="AE110" s="977"/>
      <c r="AF110" s="978">
        <v>6195297</v>
      </c>
      <c r="AG110" s="976"/>
      <c r="AH110" s="976"/>
      <c r="AI110" s="976"/>
      <c r="AJ110" s="977"/>
      <c r="AK110" s="978">
        <v>6698092</v>
      </c>
      <c r="AL110" s="976"/>
      <c r="AM110" s="976"/>
      <c r="AN110" s="976"/>
      <c r="AO110" s="977"/>
      <c r="AP110" s="979">
        <v>24.3</v>
      </c>
      <c r="AQ110" s="980"/>
      <c r="AR110" s="980"/>
      <c r="AS110" s="980"/>
      <c r="AT110" s="981"/>
      <c r="AU110" s="1015" t="s">
        <v>73</v>
      </c>
      <c r="AV110" s="1016"/>
      <c r="AW110" s="1016"/>
      <c r="AX110" s="1016"/>
      <c r="AY110" s="1016"/>
      <c r="AZ110" s="941" t="s">
        <v>443</v>
      </c>
      <c r="BA110" s="886"/>
      <c r="BB110" s="886"/>
      <c r="BC110" s="886"/>
      <c r="BD110" s="886"/>
      <c r="BE110" s="886"/>
      <c r="BF110" s="886"/>
      <c r="BG110" s="886"/>
      <c r="BH110" s="886"/>
      <c r="BI110" s="886"/>
      <c r="BJ110" s="886"/>
      <c r="BK110" s="886"/>
      <c r="BL110" s="886"/>
      <c r="BM110" s="886"/>
      <c r="BN110" s="886"/>
      <c r="BO110" s="886"/>
      <c r="BP110" s="887"/>
      <c r="BQ110" s="942">
        <v>74939196</v>
      </c>
      <c r="BR110" s="923"/>
      <c r="BS110" s="923"/>
      <c r="BT110" s="923"/>
      <c r="BU110" s="923"/>
      <c r="BV110" s="923">
        <v>77869107</v>
      </c>
      <c r="BW110" s="923"/>
      <c r="BX110" s="923"/>
      <c r="BY110" s="923"/>
      <c r="BZ110" s="923"/>
      <c r="CA110" s="923">
        <v>76451822</v>
      </c>
      <c r="CB110" s="923"/>
      <c r="CC110" s="923"/>
      <c r="CD110" s="923"/>
      <c r="CE110" s="923"/>
      <c r="CF110" s="947">
        <v>277.39999999999998</v>
      </c>
      <c r="CG110" s="948"/>
      <c r="CH110" s="948"/>
      <c r="CI110" s="948"/>
      <c r="CJ110" s="948"/>
      <c r="CK110" s="1011" t="s">
        <v>444</v>
      </c>
      <c r="CL110" s="897"/>
      <c r="CM110" s="972" t="s">
        <v>445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421</v>
      </c>
      <c r="DH110" s="923"/>
      <c r="DI110" s="923"/>
      <c r="DJ110" s="923"/>
      <c r="DK110" s="923"/>
      <c r="DL110" s="923" t="s">
        <v>446</v>
      </c>
      <c r="DM110" s="923"/>
      <c r="DN110" s="923"/>
      <c r="DO110" s="923"/>
      <c r="DP110" s="923"/>
      <c r="DQ110" s="923" t="s">
        <v>177</v>
      </c>
      <c r="DR110" s="923"/>
      <c r="DS110" s="923"/>
      <c r="DT110" s="923"/>
      <c r="DU110" s="923"/>
      <c r="DV110" s="924" t="s">
        <v>177</v>
      </c>
      <c r="DW110" s="924"/>
      <c r="DX110" s="924"/>
      <c r="DY110" s="924"/>
      <c r="DZ110" s="925"/>
    </row>
    <row r="111" spans="1:131" s="246" customFormat="1" ht="26.25" customHeight="1" x14ac:dyDescent="0.15">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421</v>
      </c>
      <c r="AB111" s="1004"/>
      <c r="AC111" s="1004"/>
      <c r="AD111" s="1004"/>
      <c r="AE111" s="1005"/>
      <c r="AF111" s="1006" t="s">
        <v>421</v>
      </c>
      <c r="AG111" s="1004"/>
      <c r="AH111" s="1004"/>
      <c r="AI111" s="1004"/>
      <c r="AJ111" s="1005"/>
      <c r="AK111" s="1006" t="s">
        <v>177</v>
      </c>
      <c r="AL111" s="1004"/>
      <c r="AM111" s="1004"/>
      <c r="AN111" s="1004"/>
      <c r="AO111" s="1005"/>
      <c r="AP111" s="1007" t="s">
        <v>177</v>
      </c>
      <c r="AQ111" s="1008"/>
      <c r="AR111" s="1008"/>
      <c r="AS111" s="1008"/>
      <c r="AT111" s="1009"/>
      <c r="AU111" s="1017"/>
      <c r="AV111" s="1018"/>
      <c r="AW111" s="1018"/>
      <c r="AX111" s="1018"/>
      <c r="AY111" s="1018"/>
      <c r="AZ111" s="893" t="s">
        <v>448</v>
      </c>
      <c r="BA111" s="828"/>
      <c r="BB111" s="828"/>
      <c r="BC111" s="828"/>
      <c r="BD111" s="828"/>
      <c r="BE111" s="828"/>
      <c r="BF111" s="828"/>
      <c r="BG111" s="828"/>
      <c r="BH111" s="828"/>
      <c r="BI111" s="828"/>
      <c r="BJ111" s="828"/>
      <c r="BK111" s="828"/>
      <c r="BL111" s="828"/>
      <c r="BM111" s="828"/>
      <c r="BN111" s="828"/>
      <c r="BO111" s="828"/>
      <c r="BP111" s="829"/>
      <c r="BQ111" s="894">
        <v>1589674</v>
      </c>
      <c r="BR111" s="895"/>
      <c r="BS111" s="895"/>
      <c r="BT111" s="895"/>
      <c r="BU111" s="895"/>
      <c r="BV111" s="895">
        <v>1685775</v>
      </c>
      <c r="BW111" s="895"/>
      <c r="BX111" s="895"/>
      <c r="BY111" s="895"/>
      <c r="BZ111" s="895"/>
      <c r="CA111" s="895">
        <v>1600045</v>
      </c>
      <c r="CB111" s="895"/>
      <c r="CC111" s="895"/>
      <c r="CD111" s="895"/>
      <c r="CE111" s="895"/>
      <c r="CF111" s="956">
        <v>5.8</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177</v>
      </c>
      <c r="DH111" s="895"/>
      <c r="DI111" s="895"/>
      <c r="DJ111" s="895"/>
      <c r="DK111" s="895"/>
      <c r="DL111" s="895" t="s">
        <v>177</v>
      </c>
      <c r="DM111" s="895"/>
      <c r="DN111" s="895"/>
      <c r="DO111" s="895"/>
      <c r="DP111" s="895"/>
      <c r="DQ111" s="895" t="s">
        <v>421</v>
      </c>
      <c r="DR111" s="895"/>
      <c r="DS111" s="895"/>
      <c r="DT111" s="895"/>
      <c r="DU111" s="895"/>
      <c r="DV111" s="872" t="s">
        <v>421</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177</v>
      </c>
      <c r="AB112" s="858"/>
      <c r="AC112" s="858"/>
      <c r="AD112" s="858"/>
      <c r="AE112" s="859"/>
      <c r="AF112" s="860" t="s">
        <v>421</v>
      </c>
      <c r="AG112" s="858"/>
      <c r="AH112" s="858"/>
      <c r="AI112" s="858"/>
      <c r="AJ112" s="859"/>
      <c r="AK112" s="860" t="s">
        <v>177</v>
      </c>
      <c r="AL112" s="858"/>
      <c r="AM112" s="858"/>
      <c r="AN112" s="858"/>
      <c r="AO112" s="859"/>
      <c r="AP112" s="905" t="s">
        <v>177</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8588018</v>
      </c>
      <c r="BR112" s="895"/>
      <c r="BS112" s="895"/>
      <c r="BT112" s="895"/>
      <c r="BU112" s="895"/>
      <c r="BV112" s="895">
        <v>8023883</v>
      </c>
      <c r="BW112" s="895"/>
      <c r="BX112" s="895"/>
      <c r="BY112" s="895"/>
      <c r="BZ112" s="895"/>
      <c r="CA112" s="895">
        <v>7749286</v>
      </c>
      <c r="CB112" s="895"/>
      <c r="CC112" s="895"/>
      <c r="CD112" s="895"/>
      <c r="CE112" s="895"/>
      <c r="CF112" s="956">
        <v>28.1</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177</v>
      </c>
      <c r="DH112" s="895"/>
      <c r="DI112" s="895"/>
      <c r="DJ112" s="895"/>
      <c r="DK112" s="895"/>
      <c r="DL112" s="895" t="s">
        <v>421</v>
      </c>
      <c r="DM112" s="895"/>
      <c r="DN112" s="895"/>
      <c r="DO112" s="895"/>
      <c r="DP112" s="895"/>
      <c r="DQ112" s="895" t="s">
        <v>177</v>
      </c>
      <c r="DR112" s="895"/>
      <c r="DS112" s="895"/>
      <c r="DT112" s="895"/>
      <c r="DU112" s="895"/>
      <c r="DV112" s="872" t="s">
        <v>177</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538824</v>
      </c>
      <c r="AB113" s="1004"/>
      <c r="AC113" s="1004"/>
      <c r="AD113" s="1004"/>
      <c r="AE113" s="1005"/>
      <c r="AF113" s="1006">
        <v>478329</v>
      </c>
      <c r="AG113" s="1004"/>
      <c r="AH113" s="1004"/>
      <c r="AI113" s="1004"/>
      <c r="AJ113" s="1005"/>
      <c r="AK113" s="1006">
        <v>503139</v>
      </c>
      <c r="AL113" s="1004"/>
      <c r="AM113" s="1004"/>
      <c r="AN113" s="1004"/>
      <c r="AO113" s="1005"/>
      <c r="AP113" s="1007">
        <v>1.8</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299582</v>
      </c>
      <c r="BR113" s="895"/>
      <c r="BS113" s="895"/>
      <c r="BT113" s="895"/>
      <c r="BU113" s="895"/>
      <c r="BV113" s="895">
        <v>160071</v>
      </c>
      <c r="BW113" s="895"/>
      <c r="BX113" s="895"/>
      <c r="BY113" s="895"/>
      <c r="BZ113" s="895"/>
      <c r="CA113" s="895">
        <v>88112</v>
      </c>
      <c r="CB113" s="895"/>
      <c r="CC113" s="895"/>
      <c r="CD113" s="895"/>
      <c r="CE113" s="895"/>
      <c r="CF113" s="956">
        <v>0.3</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177</v>
      </c>
      <c r="DH113" s="858"/>
      <c r="DI113" s="858"/>
      <c r="DJ113" s="858"/>
      <c r="DK113" s="859"/>
      <c r="DL113" s="860" t="s">
        <v>177</v>
      </c>
      <c r="DM113" s="858"/>
      <c r="DN113" s="858"/>
      <c r="DO113" s="858"/>
      <c r="DP113" s="859"/>
      <c r="DQ113" s="860" t="s">
        <v>177</v>
      </c>
      <c r="DR113" s="858"/>
      <c r="DS113" s="858"/>
      <c r="DT113" s="858"/>
      <c r="DU113" s="859"/>
      <c r="DV113" s="905" t="s">
        <v>177</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70825</v>
      </c>
      <c r="AB114" s="858"/>
      <c r="AC114" s="858"/>
      <c r="AD114" s="858"/>
      <c r="AE114" s="859"/>
      <c r="AF114" s="860">
        <v>27295</v>
      </c>
      <c r="AG114" s="858"/>
      <c r="AH114" s="858"/>
      <c r="AI114" s="858"/>
      <c r="AJ114" s="859"/>
      <c r="AK114" s="860">
        <v>3649</v>
      </c>
      <c r="AL114" s="858"/>
      <c r="AM114" s="858"/>
      <c r="AN114" s="858"/>
      <c r="AO114" s="859"/>
      <c r="AP114" s="905">
        <v>0</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8946054</v>
      </c>
      <c r="BR114" s="895"/>
      <c r="BS114" s="895"/>
      <c r="BT114" s="895"/>
      <c r="BU114" s="895"/>
      <c r="BV114" s="895">
        <v>9095252</v>
      </c>
      <c r="BW114" s="895"/>
      <c r="BX114" s="895"/>
      <c r="BY114" s="895"/>
      <c r="BZ114" s="895"/>
      <c r="CA114" s="895">
        <v>7924872</v>
      </c>
      <c r="CB114" s="895"/>
      <c r="CC114" s="895"/>
      <c r="CD114" s="895"/>
      <c r="CE114" s="895"/>
      <c r="CF114" s="956">
        <v>28.8</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177</v>
      </c>
      <c r="DH114" s="858"/>
      <c r="DI114" s="858"/>
      <c r="DJ114" s="858"/>
      <c r="DK114" s="859"/>
      <c r="DL114" s="860" t="s">
        <v>177</v>
      </c>
      <c r="DM114" s="858"/>
      <c r="DN114" s="858"/>
      <c r="DO114" s="858"/>
      <c r="DP114" s="859"/>
      <c r="DQ114" s="860" t="s">
        <v>421</v>
      </c>
      <c r="DR114" s="858"/>
      <c r="DS114" s="858"/>
      <c r="DT114" s="858"/>
      <c r="DU114" s="859"/>
      <c r="DV114" s="905" t="s">
        <v>177</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124902</v>
      </c>
      <c r="AB115" s="1004"/>
      <c r="AC115" s="1004"/>
      <c r="AD115" s="1004"/>
      <c r="AE115" s="1005"/>
      <c r="AF115" s="1006">
        <v>116433</v>
      </c>
      <c r="AG115" s="1004"/>
      <c r="AH115" s="1004"/>
      <c r="AI115" s="1004"/>
      <c r="AJ115" s="1005"/>
      <c r="AK115" s="1006">
        <v>74909</v>
      </c>
      <c r="AL115" s="1004"/>
      <c r="AM115" s="1004"/>
      <c r="AN115" s="1004"/>
      <c r="AO115" s="1005"/>
      <c r="AP115" s="1007">
        <v>0.3</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324</v>
      </c>
      <c r="BR115" s="895"/>
      <c r="BS115" s="895"/>
      <c r="BT115" s="895"/>
      <c r="BU115" s="895"/>
      <c r="BV115" s="895" t="s">
        <v>421</v>
      </c>
      <c r="BW115" s="895"/>
      <c r="BX115" s="895"/>
      <c r="BY115" s="895"/>
      <c r="BZ115" s="895"/>
      <c r="CA115" s="895">
        <v>1090</v>
      </c>
      <c r="CB115" s="895"/>
      <c r="CC115" s="895"/>
      <c r="CD115" s="895"/>
      <c r="CE115" s="895"/>
      <c r="CF115" s="956">
        <v>0</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1589674</v>
      </c>
      <c r="DH115" s="858"/>
      <c r="DI115" s="858"/>
      <c r="DJ115" s="858"/>
      <c r="DK115" s="859"/>
      <c r="DL115" s="860">
        <v>1685775</v>
      </c>
      <c r="DM115" s="858"/>
      <c r="DN115" s="858"/>
      <c r="DO115" s="858"/>
      <c r="DP115" s="859"/>
      <c r="DQ115" s="860">
        <v>1600045</v>
      </c>
      <c r="DR115" s="858"/>
      <c r="DS115" s="858"/>
      <c r="DT115" s="858"/>
      <c r="DU115" s="859"/>
      <c r="DV115" s="905">
        <v>5.8</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146</v>
      </c>
      <c r="AB116" s="858"/>
      <c r="AC116" s="858"/>
      <c r="AD116" s="858"/>
      <c r="AE116" s="859"/>
      <c r="AF116" s="860">
        <v>132</v>
      </c>
      <c r="AG116" s="858"/>
      <c r="AH116" s="858"/>
      <c r="AI116" s="858"/>
      <c r="AJ116" s="859"/>
      <c r="AK116" s="860" t="s">
        <v>177</v>
      </c>
      <c r="AL116" s="858"/>
      <c r="AM116" s="858"/>
      <c r="AN116" s="858"/>
      <c r="AO116" s="859"/>
      <c r="AP116" s="905" t="s">
        <v>421</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177</v>
      </c>
      <c r="BR116" s="895"/>
      <c r="BS116" s="895"/>
      <c r="BT116" s="895"/>
      <c r="BU116" s="895"/>
      <c r="BV116" s="895" t="s">
        <v>177</v>
      </c>
      <c r="BW116" s="895"/>
      <c r="BX116" s="895"/>
      <c r="BY116" s="895"/>
      <c r="BZ116" s="895"/>
      <c r="CA116" s="895" t="s">
        <v>421</v>
      </c>
      <c r="CB116" s="895"/>
      <c r="CC116" s="895"/>
      <c r="CD116" s="895"/>
      <c r="CE116" s="895"/>
      <c r="CF116" s="956" t="s">
        <v>421</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446</v>
      </c>
      <c r="DH116" s="858"/>
      <c r="DI116" s="858"/>
      <c r="DJ116" s="858"/>
      <c r="DK116" s="859"/>
      <c r="DL116" s="860" t="s">
        <v>421</v>
      </c>
      <c r="DM116" s="858"/>
      <c r="DN116" s="858"/>
      <c r="DO116" s="858"/>
      <c r="DP116" s="859"/>
      <c r="DQ116" s="860" t="s">
        <v>466</v>
      </c>
      <c r="DR116" s="858"/>
      <c r="DS116" s="858"/>
      <c r="DT116" s="858"/>
      <c r="DU116" s="859"/>
      <c r="DV116" s="905" t="s">
        <v>421</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6854716</v>
      </c>
      <c r="AB117" s="990"/>
      <c r="AC117" s="990"/>
      <c r="AD117" s="990"/>
      <c r="AE117" s="991"/>
      <c r="AF117" s="992">
        <v>6817486</v>
      </c>
      <c r="AG117" s="990"/>
      <c r="AH117" s="990"/>
      <c r="AI117" s="990"/>
      <c r="AJ117" s="991"/>
      <c r="AK117" s="992">
        <v>7279789</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177</v>
      </c>
      <c r="BR117" s="895"/>
      <c r="BS117" s="895"/>
      <c r="BT117" s="895"/>
      <c r="BU117" s="895"/>
      <c r="BV117" s="895" t="s">
        <v>177</v>
      </c>
      <c r="BW117" s="895"/>
      <c r="BX117" s="895"/>
      <c r="BY117" s="895"/>
      <c r="BZ117" s="895"/>
      <c r="CA117" s="895" t="s">
        <v>177</v>
      </c>
      <c r="CB117" s="895"/>
      <c r="CC117" s="895"/>
      <c r="CD117" s="895"/>
      <c r="CE117" s="895"/>
      <c r="CF117" s="956" t="s">
        <v>177</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177</v>
      </c>
      <c r="DH117" s="858"/>
      <c r="DI117" s="858"/>
      <c r="DJ117" s="858"/>
      <c r="DK117" s="859"/>
      <c r="DL117" s="860" t="s">
        <v>421</v>
      </c>
      <c r="DM117" s="858"/>
      <c r="DN117" s="858"/>
      <c r="DO117" s="858"/>
      <c r="DP117" s="859"/>
      <c r="DQ117" s="860" t="s">
        <v>177</v>
      </c>
      <c r="DR117" s="858"/>
      <c r="DS117" s="858"/>
      <c r="DT117" s="858"/>
      <c r="DU117" s="859"/>
      <c r="DV117" s="905" t="s">
        <v>177</v>
      </c>
      <c r="DW117" s="906"/>
      <c r="DX117" s="906"/>
      <c r="DY117" s="906"/>
      <c r="DZ117" s="907"/>
    </row>
    <row r="118" spans="1:130" s="246" customFormat="1" ht="26.25" customHeight="1" x14ac:dyDescent="0.15">
      <c r="A118" s="98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439</v>
      </c>
      <c r="AB118" s="983"/>
      <c r="AC118" s="983"/>
      <c r="AD118" s="983"/>
      <c r="AE118" s="984"/>
      <c r="AF118" s="985" t="s">
        <v>308</v>
      </c>
      <c r="AG118" s="983"/>
      <c r="AH118" s="983"/>
      <c r="AI118" s="983"/>
      <c r="AJ118" s="984"/>
      <c r="AK118" s="985" t="s">
        <v>307</v>
      </c>
      <c r="AL118" s="983"/>
      <c r="AM118" s="983"/>
      <c r="AN118" s="983"/>
      <c r="AO118" s="984"/>
      <c r="AP118" s="986" t="s">
        <v>440</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177</v>
      </c>
      <c r="BR118" s="926"/>
      <c r="BS118" s="926"/>
      <c r="BT118" s="926"/>
      <c r="BU118" s="926"/>
      <c r="BV118" s="926" t="s">
        <v>446</v>
      </c>
      <c r="BW118" s="926"/>
      <c r="BX118" s="926"/>
      <c r="BY118" s="926"/>
      <c r="BZ118" s="926"/>
      <c r="CA118" s="926" t="s">
        <v>177</v>
      </c>
      <c r="CB118" s="926"/>
      <c r="CC118" s="926"/>
      <c r="CD118" s="926"/>
      <c r="CE118" s="926"/>
      <c r="CF118" s="956" t="s">
        <v>177</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177</v>
      </c>
      <c r="DH118" s="858"/>
      <c r="DI118" s="858"/>
      <c r="DJ118" s="858"/>
      <c r="DK118" s="859"/>
      <c r="DL118" s="860" t="s">
        <v>177</v>
      </c>
      <c r="DM118" s="858"/>
      <c r="DN118" s="858"/>
      <c r="DO118" s="858"/>
      <c r="DP118" s="859"/>
      <c r="DQ118" s="860" t="s">
        <v>177</v>
      </c>
      <c r="DR118" s="858"/>
      <c r="DS118" s="858"/>
      <c r="DT118" s="858"/>
      <c r="DU118" s="859"/>
      <c r="DV118" s="905" t="s">
        <v>177</v>
      </c>
      <c r="DW118" s="906"/>
      <c r="DX118" s="906"/>
      <c r="DY118" s="906"/>
      <c r="DZ118" s="907"/>
    </row>
    <row r="119" spans="1:130" s="246" customFormat="1" ht="26.25" customHeight="1" x14ac:dyDescent="0.15">
      <c r="A119" s="896" t="s">
        <v>444</v>
      </c>
      <c r="B119" s="897"/>
      <c r="C119" s="972" t="s">
        <v>445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177</v>
      </c>
      <c r="AB119" s="976"/>
      <c r="AC119" s="976"/>
      <c r="AD119" s="976"/>
      <c r="AE119" s="977"/>
      <c r="AF119" s="978" t="s">
        <v>177</v>
      </c>
      <c r="AG119" s="976"/>
      <c r="AH119" s="976"/>
      <c r="AI119" s="976"/>
      <c r="AJ119" s="977"/>
      <c r="AK119" s="978" t="s">
        <v>177</v>
      </c>
      <c r="AL119" s="976"/>
      <c r="AM119" s="976"/>
      <c r="AN119" s="976"/>
      <c r="AO119" s="977"/>
      <c r="AP119" s="979" t="s">
        <v>421</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472</v>
      </c>
      <c r="BP119" s="959"/>
      <c r="BQ119" s="963">
        <v>94362848</v>
      </c>
      <c r="BR119" s="926"/>
      <c r="BS119" s="926"/>
      <c r="BT119" s="926"/>
      <c r="BU119" s="926"/>
      <c r="BV119" s="926">
        <v>96834088</v>
      </c>
      <c r="BW119" s="926"/>
      <c r="BX119" s="926"/>
      <c r="BY119" s="926"/>
      <c r="BZ119" s="926"/>
      <c r="CA119" s="926">
        <v>93815227</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177</v>
      </c>
      <c r="DH119" s="841"/>
      <c r="DI119" s="841"/>
      <c r="DJ119" s="841"/>
      <c r="DK119" s="842"/>
      <c r="DL119" s="843" t="s">
        <v>177</v>
      </c>
      <c r="DM119" s="841"/>
      <c r="DN119" s="841"/>
      <c r="DO119" s="841"/>
      <c r="DP119" s="842"/>
      <c r="DQ119" s="843" t="s">
        <v>177</v>
      </c>
      <c r="DR119" s="841"/>
      <c r="DS119" s="841"/>
      <c r="DT119" s="841"/>
      <c r="DU119" s="842"/>
      <c r="DV119" s="929" t="s">
        <v>177</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177</v>
      </c>
      <c r="AB120" s="858"/>
      <c r="AC120" s="858"/>
      <c r="AD120" s="858"/>
      <c r="AE120" s="859"/>
      <c r="AF120" s="860" t="s">
        <v>177</v>
      </c>
      <c r="AG120" s="858"/>
      <c r="AH120" s="858"/>
      <c r="AI120" s="858"/>
      <c r="AJ120" s="859"/>
      <c r="AK120" s="860" t="s">
        <v>177</v>
      </c>
      <c r="AL120" s="858"/>
      <c r="AM120" s="858"/>
      <c r="AN120" s="858"/>
      <c r="AO120" s="859"/>
      <c r="AP120" s="905" t="s">
        <v>177</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21454525</v>
      </c>
      <c r="BR120" s="923"/>
      <c r="BS120" s="923"/>
      <c r="BT120" s="923"/>
      <c r="BU120" s="923"/>
      <c r="BV120" s="923">
        <v>21586666</v>
      </c>
      <c r="BW120" s="923"/>
      <c r="BX120" s="923"/>
      <c r="BY120" s="923"/>
      <c r="BZ120" s="923"/>
      <c r="CA120" s="923">
        <v>22402651</v>
      </c>
      <c r="CB120" s="923"/>
      <c r="CC120" s="923"/>
      <c r="CD120" s="923"/>
      <c r="CE120" s="923"/>
      <c r="CF120" s="947">
        <v>81.3</v>
      </c>
      <c r="CG120" s="948"/>
      <c r="CH120" s="948"/>
      <c r="CI120" s="948"/>
      <c r="CJ120" s="948"/>
      <c r="CK120" s="949" t="s">
        <v>476</v>
      </c>
      <c r="CL120" s="933"/>
      <c r="CM120" s="933"/>
      <c r="CN120" s="933"/>
      <c r="CO120" s="934"/>
      <c r="CP120" s="953" t="s">
        <v>414</v>
      </c>
      <c r="CQ120" s="954"/>
      <c r="CR120" s="954"/>
      <c r="CS120" s="954"/>
      <c r="CT120" s="954"/>
      <c r="CU120" s="954"/>
      <c r="CV120" s="954"/>
      <c r="CW120" s="954"/>
      <c r="CX120" s="954"/>
      <c r="CY120" s="954"/>
      <c r="CZ120" s="954"/>
      <c r="DA120" s="954"/>
      <c r="DB120" s="954"/>
      <c r="DC120" s="954"/>
      <c r="DD120" s="954"/>
      <c r="DE120" s="954"/>
      <c r="DF120" s="955"/>
      <c r="DG120" s="942">
        <v>5864759</v>
      </c>
      <c r="DH120" s="923"/>
      <c r="DI120" s="923"/>
      <c r="DJ120" s="923"/>
      <c r="DK120" s="923"/>
      <c r="DL120" s="923">
        <v>5488213</v>
      </c>
      <c r="DM120" s="923"/>
      <c r="DN120" s="923"/>
      <c r="DO120" s="923"/>
      <c r="DP120" s="923"/>
      <c r="DQ120" s="923">
        <v>5423059</v>
      </c>
      <c r="DR120" s="923"/>
      <c r="DS120" s="923"/>
      <c r="DT120" s="923"/>
      <c r="DU120" s="923"/>
      <c r="DV120" s="924">
        <v>19.7</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446</v>
      </c>
      <c r="AB121" s="858"/>
      <c r="AC121" s="858"/>
      <c r="AD121" s="858"/>
      <c r="AE121" s="859"/>
      <c r="AF121" s="860" t="s">
        <v>177</v>
      </c>
      <c r="AG121" s="858"/>
      <c r="AH121" s="858"/>
      <c r="AI121" s="858"/>
      <c r="AJ121" s="859"/>
      <c r="AK121" s="860" t="s">
        <v>177</v>
      </c>
      <c r="AL121" s="858"/>
      <c r="AM121" s="858"/>
      <c r="AN121" s="858"/>
      <c r="AO121" s="859"/>
      <c r="AP121" s="905" t="s">
        <v>177</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5655211</v>
      </c>
      <c r="BR121" s="895"/>
      <c r="BS121" s="895"/>
      <c r="BT121" s="895"/>
      <c r="BU121" s="895"/>
      <c r="BV121" s="895">
        <v>5566917</v>
      </c>
      <c r="BW121" s="895"/>
      <c r="BX121" s="895"/>
      <c r="BY121" s="895"/>
      <c r="BZ121" s="895"/>
      <c r="CA121" s="895">
        <v>5353922</v>
      </c>
      <c r="CB121" s="895"/>
      <c r="CC121" s="895"/>
      <c r="CD121" s="895"/>
      <c r="CE121" s="895"/>
      <c r="CF121" s="956">
        <v>19.399999999999999</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1802623</v>
      </c>
      <c r="DH121" s="895"/>
      <c r="DI121" s="895"/>
      <c r="DJ121" s="895"/>
      <c r="DK121" s="895"/>
      <c r="DL121" s="895">
        <v>1736795</v>
      </c>
      <c r="DM121" s="895"/>
      <c r="DN121" s="895"/>
      <c r="DO121" s="895"/>
      <c r="DP121" s="895"/>
      <c r="DQ121" s="895">
        <v>1692128</v>
      </c>
      <c r="DR121" s="895"/>
      <c r="DS121" s="895"/>
      <c r="DT121" s="895"/>
      <c r="DU121" s="895"/>
      <c r="DV121" s="872">
        <v>6.1</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446</v>
      </c>
      <c r="AB122" s="858"/>
      <c r="AC122" s="858"/>
      <c r="AD122" s="858"/>
      <c r="AE122" s="859"/>
      <c r="AF122" s="860" t="s">
        <v>421</v>
      </c>
      <c r="AG122" s="858"/>
      <c r="AH122" s="858"/>
      <c r="AI122" s="858"/>
      <c r="AJ122" s="859"/>
      <c r="AK122" s="860" t="s">
        <v>446</v>
      </c>
      <c r="AL122" s="858"/>
      <c r="AM122" s="858"/>
      <c r="AN122" s="858"/>
      <c r="AO122" s="859"/>
      <c r="AP122" s="905" t="s">
        <v>421</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62895279</v>
      </c>
      <c r="BR122" s="926"/>
      <c r="BS122" s="926"/>
      <c r="BT122" s="926"/>
      <c r="BU122" s="926"/>
      <c r="BV122" s="926">
        <v>62056501</v>
      </c>
      <c r="BW122" s="926"/>
      <c r="BX122" s="926"/>
      <c r="BY122" s="926"/>
      <c r="BZ122" s="926"/>
      <c r="CA122" s="926">
        <v>60613771</v>
      </c>
      <c r="CB122" s="926"/>
      <c r="CC122" s="926"/>
      <c r="CD122" s="926"/>
      <c r="CE122" s="926"/>
      <c r="CF122" s="927">
        <v>219.9</v>
      </c>
      <c r="CG122" s="928"/>
      <c r="CH122" s="928"/>
      <c r="CI122" s="928"/>
      <c r="CJ122" s="928"/>
      <c r="CK122" s="950"/>
      <c r="CL122" s="936"/>
      <c r="CM122" s="936"/>
      <c r="CN122" s="936"/>
      <c r="CO122" s="937"/>
      <c r="CP122" s="916" t="s">
        <v>409</v>
      </c>
      <c r="CQ122" s="917"/>
      <c r="CR122" s="917"/>
      <c r="CS122" s="917"/>
      <c r="CT122" s="917"/>
      <c r="CU122" s="917"/>
      <c r="CV122" s="917"/>
      <c r="CW122" s="917"/>
      <c r="CX122" s="917"/>
      <c r="CY122" s="917"/>
      <c r="CZ122" s="917"/>
      <c r="DA122" s="917"/>
      <c r="DB122" s="917"/>
      <c r="DC122" s="917"/>
      <c r="DD122" s="917"/>
      <c r="DE122" s="917"/>
      <c r="DF122" s="918"/>
      <c r="DG122" s="894">
        <v>707738</v>
      </c>
      <c r="DH122" s="895"/>
      <c r="DI122" s="895"/>
      <c r="DJ122" s="895"/>
      <c r="DK122" s="895"/>
      <c r="DL122" s="895">
        <v>588089</v>
      </c>
      <c r="DM122" s="895"/>
      <c r="DN122" s="895"/>
      <c r="DO122" s="895"/>
      <c r="DP122" s="895"/>
      <c r="DQ122" s="895">
        <v>427738</v>
      </c>
      <c r="DR122" s="895"/>
      <c r="DS122" s="895"/>
      <c r="DT122" s="895"/>
      <c r="DU122" s="895"/>
      <c r="DV122" s="872">
        <v>1.6</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446</v>
      </c>
      <c r="AB123" s="858"/>
      <c r="AC123" s="858"/>
      <c r="AD123" s="858"/>
      <c r="AE123" s="859"/>
      <c r="AF123" s="860" t="s">
        <v>446</v>
      </c>
      <c r="AG123" s="858"/>
      <c r="AH123" s="858"/>
      <c r="AI123" s="858"/>
      <c r="AJ123" s="859"/>
      <c r="AK123" s="860" t="s">
        <v>177</v>
      </c>
      <c r="AL123" s="858"/>
      <c r="AM123" s="858"/>
      <c r="AN123" s="858"/>
      <c r="AO123" s="859"/>
      <c r="AP123" s="905" t="s">
        <v>446</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481</v>
      </c>
      <c r="BP123" s="959"/>
      <c r="BQ123" s="913">
        <v>90005015</v>
      </c>
      <c r="BR123" s="914"/>
      <c r="BS123" s="914"/>
      <c r="BT123" s="914"/>
      <c r="BU123" s="914"/>
      <c r="BV123" s="914">
        <v>89210084</v>
      </c>
      <c r="BW123" s="914"/>
      <c r="BX123" s="914"/>
      <c r="BY123" s="914"/>
      <c r="BZ123" s="914"/>
      <c r="CA123" s="914">
        <v>88370344</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v>130899</v>
      </c>
      <c r="DH123" s="858"/>
      <c r="DI123" s="858"/>
      <c r="DJ123" s="858"/>
      <c r="DK123" s="859"/>
      <c r="DL123" s="860">
        <v>128204</v>
      </c>
      <c r="DM123" s="858"/>
      <c r="DN123" s="858"/>
      <c r="DO123" s="858"/>
      <c r="DP123" s="859"/>
      <c r="DQ123" s="860">
        <v>122551</v>
      </c>
      <c r="DR123" s="858"/>
      <c r="DS123" s="858"/>
      <c r="DT123" s="858"/>
      <c r="DU123" s="859"/>
      <c r="DV123" s="905">
        <v>0.4</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177</v>
      </c>
      <c r="AB124" s="858"/>
      <c r="AC124" s="858"/>
      <c r="AD124" s="858"/>
      <c r="AE124" s="859"/>
      <c r="AF124" s="860" t="s">
        <v>177</v>
      </c>
      <c r="AG124" s="858"/>
      <c r="AH124" s="858"/>
      <c r="AI124" s="858"/>
      <c r="AJ124" s="859"/>
      <c r="AK124" s="860" t="s">
        <v>446</v>
      </c>
      <c r="AL124" s="858"/>
      <c r="AM124" s="858"/>
      <c r="AN124" s="858"/>
      <c r="AO124" s="859"/>
      <c r="AP124" s="905" t="s">
        <v>177</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15.6</v>
      </c>
      <c r="BR124" s="912"/>
      <c r="BS124" s="912"/>
      <c r="BT124" s="912"/>
      <c r="BU124" s="912"/>
      <c r="BV124" s="912">
        <v>27.5</v>
      </c>
      <c r="BW124" s="912"/>
      <c r="BX124" s="912"/>
      <c r="BY124" s="912"/>
      <c r="BZ124" s="912"/>
      <c r="CA124" s="912">
        <v>19.7</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81999</v>
      </c>
      <c r="DH124" s="841"/>
      <c r="DI124" s="841"/>
      <c r="DJ124" s="841"/>
      <c r="DK124" s="842"/>
      <c r="DL124" s="843">
        <v>44464</v>
      </c>
      <c r="DM124" s="841"/>
      <c r="DN124" s="841"/>
      <c r="DO124" s="841"/>
      <c r="DP124" s="842"/>
      <c r="DQ124" s="843">
        <v>56317</v>
      </c>
      <c r="DR124" s="841"/>
      <c r="DS124" s="841"/>
      <c r="DT124" s="841"/>
      <c r="DU124" s="842"/>
      <c r="DV124" s="929">
        <v>0.2</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177</v>
      </c>
      <c r="AB125" s="858"/>
      <c r="AC125" s="858"/>
      <c r="AD125" s="858"/>
      <c r="AE125" s="859"/>
      <c r="AF125" s="860" t="s">
        <v>177</v>
      </c>
      <c r="AG125" s="858"/>
      <c r="AH125" s="858"/>
      <c r="AI125" s="858"/>
      <c r="AJ125" s="859"/>
      <c r="AK125" s="860" t="s">
        <v>177</v>
      </c>
      <c r="AL125" s="858"/>
      <c r="AM125" s="858"/>
      <c r="AN125" s="858"/>
      <c r="AO125" s="859"/>
      <c r="AP125" s="905" t="s">
        <v>177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177</v>
      </c>
      <c r="DH125" s="923"/>
      <c r="DI125" s="923"/>
      <c r="DJ125" s="923"/>
      <c r="DK125" s="923"/>
      <c r="DL125" s="923" t="s">
        <v>177</v>
      </c>
      <c r="DM125" s="923"/>
      <c r="DN125" s="923"/>
      <c r="DO125" s="923"/>
      <c r="DP125" s="923"/>
      <c r="DQ125" s="923" t="s">
        <v>177</v>
      </c>
      <c r="DR125" s="923"/>
      <c r="DS125" s="923"/>
      <c r="DT125" s="923"/>
      <c r="DU125" s="923"/>
      <c r="DV125" s="924" t="s">
        <v>487</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116336</v>
      </c>
      <c r="AB126" s="858"/>
      <c r="AC126" s="858"/>
      <c r="AD126" s="858"/>
      <c r="AE126" s="859"/>
      <c r="AF126" s="860">
        <v>116330</v>
      </c>
      <c r="AG126" s="858"/>
      <c r="AH126" s="858"/>
      <c r="AI126" s="858"/>
      <c r="AJ126" s="859"/>
      <c r="AK126" s="860">
        <v>74859</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177</v>
      </c>
      <c r="DH126" s="895"/>
      <c r="DI126" s="895"/>
      <c r="DJ126" s="895"/>
      <c r="DK126" s="895"/>
      <c r="DL126" s="895" t="s">
        <v>177</v>
      </c>
      <c r="DM126" s="895"/>
      <c r="DN126" s="895"/>
      <c r="DO126" s="895"/>
      <c r="DP126" s="895"/>
      <c r="DQ126" s="895">
        <v>1090</v>
      </c>
      <c r="DR126" s="895"/>
      <c r="DS126" s="895"/>
      <c r="DT126" s="895"/>
      <c r="DU126" s="895"/>
      <c r="DV126" s="872">
        <v>0</v>
      </c>
      <c r="DW126" s="872"/>
      <c r="DX126" s="872"/>
      <c r="DY126" s="872"/>
      <c r="DZ126" s="873"/>
    </row>
    <row r="127" spans="1:130" s="246" customFormat="1" ht="26.25" customHeight="1" x14ac:dyDescent="0.15">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8566</v>
      </c>
      <c r="AB127" s="858"/>
      <c r="AC127" s="858"/>
      <c r="AD127" s="858"/>
      <c r="AE127" s="859"/>
      <c r="AF127" s="860">
        <v>103</v>
      </c>
      <c r="AG127" s="858"/>
      <c r="AH127" s="858"/>
      <c r="AI127" s="858"/>
      <c r="AJ127" s="859"/>
      <c r="AK127" s="860">
        <v>50</v>
      </c>
      <c r="AL127" s="858"/>
      <c r="AM127" s="858"/>
      <c r="AN127" s="858"/>
      <c r="AO127" s="859"/>
      <c r="AP127" s="905">
        <v>0</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177</v>
      </c>
      <c r="DH127" s="895"/>
      <c r="DI127" s="895"/>
      <c r="DJ127" s="895"/>
      <c r="DK127" s="895"/>
      <c r="DL127" s="895" t="s">
        <v>177</v>
      </c>
      <c r="DM127" s="895"/>
      <c r="DN127" s="895"/>
      <c r="DO127" s="895"/>
      <c r="DP127" s="895"/>
      <c r="DQ127" s="895" t="s">
        <v>495</v>
      </c>
      <c r="DR127" s="895"/>
      <c r="DS127" s="895"/>
      <c r="DT127" s="895"/>
      <c r="DU127" s="895"/>
      <c r="DV127" s="872" t="s">
        <v>177</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502426</v>
      </c>
      <c r="AB128" s="879"/>
      <c r="AC128" s="879"/>
      <c r="AD128" s="879"/>
      <c r="AE128" s="880"/>
      <c r="AF128" s="881">
        <v>485771</v>
      </c>
      <c r="AG128" s="879"/>
      <c r="AH128" s="879"/>
      <c r="AI128" s="879"/>
      <c r="AJ128" s="880"/>
      <c r="AK128" s="881">
        <v>462433</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499</v>
      </c>
      <c r="BG128" s="865"/>
      <c r="BH128" s="865"/>
      <c r="BI128" s="865"/>
      <c r="BJ128" s="865"/>
      <c r="BK128" s="865"/>
      <c r="BL128" s="888"/>
      <c r="BM128" s="864">
        <v>11.68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v>324</v>
      </c>
      <c r="DH128" s="869"/>
      <c r="DI128" s="869"/>
      <c r="DJ128" s="869"/>
      <c r="DK128" s="869"/>
      <c r="DL128" s="869" t="s">
        <v>177</v>
      </c>
      <c r="DM128" s="869"/>
      <c r="DN128" s="869"/>
      <c r="DO128" s="869"/>
      <c r="DP128" s="869"/>
      <c r="DQ128" s="869" t="s">
        <v>177</v>
      </c>
      <c r="DR128" s="869"/>
      <c r="DS128" s="869"/>
      <c r="DT128" s="869"/>
      <c r="DU128" s="869"/>
      <c r="DV128" s="870" t="s">
        <v>501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33175972</v>
      </c>
      <c r="AB129" s="858"/>
      <c r="AC129" s="858"/>
      <c r="AD129" s="858"/>
      <c r="AE129" s="859"/>
      <c r="AF129" s="860">
        <v>32895189</v>
      </c>
      <c r="AG129" s="858"/>
      <c r="AH129" s="858"/>
      <c r="AI129" s="858"/>
      <c r="AJ129" s="859"/>
      <c r="AK129" s="860">
        <v>32939734</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501</v>
      </c>
      <c r="BG129" s="848"/>
      <c r="BH129" s="848"/>
      <c r="BI129" s="848"/>
      <c r="BJ129" s="848"/>
      <c r="BK129" s="848"/>
      <c r="BL129" s="849"/>
      <c r="BM129" s="847">
        <v>16.68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5273824</v>
      </c>
      <c r="AB130" s="858"/>
      <c r="AC130" s="858"/>
      <c r="AD130" s="858"/>
      <c r="AE130" s="859"/>
      <c r="AF130" s="860">
        <v>5214665</v>
      </c>
      <c r="AG130" s="858"/>
      <c r="AH130" s="858"/>
      <c r="AI130" s="858"/>
      <c r="AJ130" s="859"/>
      <c r="AK130" s="860">
        <v>5375404</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4.3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27902148</v>
      </c>
      <c r="AB131" s="841"/>
      <c r="AC131" s="841"/>
      <c r="AD131" s="841"/>
      <c r="AE131" s="842"/>
      <c r="AF131" s="843">
        <v>27680524</v>
      </c>
      <c r="AG131" s="841"/>
      <c r="AH131" s="841"/>
      <c r="AI131" s="841"/>
      <c r="AJ131" s="842"/>
      <c r="AK131" s="843">
        <v>27564330</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19.7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3.8651719569999998</v>
      </c>
      <c r="AB132" s="821"/>
      <c r="AC132" s="821"/>
      <c r="AD132" s="821"/>
      <c r="AE132" s="822"/>
      <c r="AF132" s="823">
        <v>4.0355088649999997</v>
      </c>
      <c r="AG132" s="821"/>
      <c r="AH132" s="821"/>
      <c r="AI132" s="821"/>
      <c r="AJ132" s="822"/>
      <c r="AK132" s="823">
        <v>5.231224557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4.5</v>
      </c>
      <c r="AB133" s="800"/>
      <c r="AC133" s="800"/>
      <c r="AD133" s="800"/>
      <c r="AE133" s="801"/>
      <c r="AF133" s="799">
        <v>4.2</v>
      </c>
      <c r="AG133" s="800"/>
      <c r="AH133" s="800"/>
      <c r="AI133" s="800"/>
      <c r="AJ133" s="801"/>
      <c r="AK133" s="799">
        <v>4.3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pu5j/D0Fjdv+0URpBRoH6DpdTXCNqah/vJr53howWytWTOY1es8UGr69EO+nihn6yINQXaU0a1lMsHPVolszQ==" saltValue="OwUQoGw75ZPd9XUF8iyw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9WMdYIXHx5fZJNIfhc9ugXwno2tdAO8uwfvFNGaeA7SdFi3SzhZe5IUBmk5VQZbDJCR2GNnPGO3kUa02TdxA==" saltValue="LcI0YnxqSODiEfTnEe6N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65w5detYbZWwlsw0d1PepDY+T/dZcGki1x8uy2xg73JHO+HS0YH0K1cIdTA4sDRXcRHPC1z0E2LgavS8s7+/A==" saltValue="SayOLIP7q136td2L8KDj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7071021</v>
      </c>
      <c r="AP9" s="312">
        <v>54813</v>
      </c>
      <c r="AQ9" s="313">
        <v>56739</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774921</v>
      </c>
      <c r="AP10" s="315">
        <v>6007</v>
      </c>
      <c r="AQ10" s="316">
        <v>3644</v>
      </c>
      <c r="AR10" s="317">
        <v>64.8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1162132</v>
      </c>
      <c r="AP11" s="315">
        <v>9009</v>
      </c>
      <c r="AQ11" s="316">
        <v>3408</v>
      </c>
      <c r="AR11" s="317">
        <v>164.3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25327</v>
      </c>
      <c r="AP12" s="315">
        <v>196</v>
      </c>
      <c r="AQ12" s="316">
        <v>508</v>
      </c>
      <c r="AR12" s="317">
        <v>-61.4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12</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469368</v>
      </c>
      <c r="AP14" s="315">
        <v>3638</v>
      </c>
      <c r="AQ14" s="316">
        <v>2329</v>
      </c>
      <c r="AR14" s="317">
        <v>56.2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145260</v>
      </c>
      <c r="AP15" s="315">
        <v>1126</v>
      </c>
      <c r="AQ15" s="316">
        <v>1096</v>
      </c>
      <c r="AR15" s="317">
        <v>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-945589</v>
      </c>
      <c r="AP16" s="315">
        <v>-7330</v>
      </c>
      <c r="AQ16" s="316">
        <v>-4593</v>
      </c>
      <c r="AR16" s="317">
        <v>59.6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8702440</v>
      </c>
      <c r="AP17" s="315">
        <v>67460</v>
      </c>
      <c r="AQ17" s="316">
        <v>63141</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6</v>
      </c>
      <c r="AP21" s="328">
        <v>6</v>
      </c>
      <c r="AQ21" s="329">
        <v>0</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100</v>
      </c>
      <c r="AP22" s="333">
        <v>99.5</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6698092</v>
      </c>
      <c r="AP32" s="342">
        <v>51922</v>
      </c>
      <c r="AQ32" s="343">
        <v>32265</v>
      </c>
      <c r="AR32" s="344">
        <v>60.9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v>1</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32</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503139</v>
      </c>
      <c r="AP35" s="342">
        <v>3900</v>
      </c>
      <c r="AQ35" s="343">
        <v>6764</v>
      </c>
      <c r="AR35" s="344">
        <v>-42.3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3649</v>
      </c>
      <c r="AP36" s="342">
        <v>28</v>
      </c>
      <c r="AQ36" s="343">
        <v>1228</v>
      </c>
      <c r="AR36" s="344">
        <v>-97.7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v>74909</v>
      </c>
      <c r="AP37" s="342">
        <v>581</v>
      </c>
      <c r="AQ37" s="343">
        <v>1060</v>
      </c>
      <c r="AR37" s="344">
        <v>-45.2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525</v>
      </c>
      <c r="AP38" s="345" t="s">
        <v>525</v>
      </c>
      <c r="AQ38" s="346">
        <v>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-462433</v>
      </c>
      <c r="AP39" s="342">
        <v>-3585</v>
      </c>
      <c r="AQ39" s="343">
        <v>-6969</v>
      </c>
      <c r="AR39" s="344">
        <v>-48.6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-5375404</v>
      </c>
      <c r="AP40" s="342">
        <v>-41669</v>
      </c>
      <c r="AQ40" s="343">
        <v>-26451</v>
      </c>
      <c r="AR40" s="344">
        <v>57.5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1441952</v>
      </c>
      <c r="AP41" s="342">
        <v>11178</v>
      </c>
      <c r="AQ41" s="343">
        <v>7931</v>
      </c>
      <c r="AR41" s="344">
        <v>40.9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12263539</v>
      </c>
      <c r="AN51" s="364">
        <v>93466</v>
      </c>
      <c r="AO51" s="365">
        <v>21</v>
      </c>
      <c r="AP51" s="366">
        <v>45375</v>
      </c>
      <c r="AQ51" s="367">
        <v>11.7</v>
      </c>
      <c r="AR51" s="368">
        <v>9.3000000000000007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7875257</v>
      </c>
      <c r="AN52" s="372">
        <v>60021</v>
      </c>
      <c r="AO52" s="373">
        <v>79.5</v>
      </c>
      <c r="AP52" s="374">
        <v>26025</v>
      </c>
      <c r="AQ52" s="375">
        <v>21.6</v>
      </c>
      <c r="AR52" s="376">
        <v>57.9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12895050</v>
      </c>
      <c r="AN53" s="364">
        <v>98800</v>
      </c>
      <c r="AO53" s="365">
        <v>5.7</v>
      </c>
      <c r="AP53" s="366">
        <v>44267</v>
      </c>
      <c r="AQ53" s="367">
        <v>-2.4</v>
      </c>
      <c r="AR53" s="368">
        <v>8.1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8975899</v>
      </c>
      <c r="AN54" s="372">
        <v>68772</v>
      </c>
      <c r="AO54" s="373">
        <v>14.6</v>
      </c>
      <c r="AP54" s="374">
        <v>26161</v>
      </c>
      <c r="AQ54" s="375">
        <v>0.5</v>
      </c>
      <c r="AR54" s="376">
        <v>14.1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16982327</v>
      </c>
      <c r="AN55" s="364">
        <v>130541</v>
      </c>
      <c r="AO55" s="365">
        <v>32.1</v>
      </c>
      <c r="AP55" s="366">
        <v>40879</v>
      </c>
      <c r="AQ55" s="367">
        <v>-7.7</v>
      </c>
      <c r="AR55" s="368">
        <v>39.799999999999997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11406751</v>
      </c>
      <c r="AN56" s="372">
        <v>87682</v>
      </c>
      <c r="AO56" s="373">
        <v>27.5</v>
      </c>
      <c r="AP56" s="374">
        <v>24087</v>
      </c>
      <c r="AQ56" s="375">
        <v>-7.9</v>
      </c>
      <c r="AR56" s="376">
        <v>35.4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10766138</v>
      </c>
      <c r="AN57" s="364">
        <v>82943</v>
      </c>
      <c r="AO57" s="365">
        <v>-36.5</v>
      </c>
      <c r="AP57" s="366">
        <v>42651</v>
      </c>
      <c r="AQ57" s="367">
        <v>4.3</v>
      </c>
      <c r="AR57" s="368">
        <v>-40.799999999999997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7102033</v>
      </c>
      <c r="AN58" s="372">
        <v>54715</v>
      </c>
      <c r="AO58" s="373">
        <v>-37.6</v>
      </c>
      <c r="AP58" s="374">
        <v>22675</v>
      </c>
      <c r="AQ58" s="375">
        <v>-5.9</v>
      </c>
      <c r="AR58" s="376">
        <v>-31.7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5322131</v>
      </c>
      <c r="AN59" s="364">
        <v>41256</v>
      </c>
      <c r="AO59" s="365">
        <v>-50.3</v>
      </c>
      <c r="AP59" s="366">
        <v>43226</v>
      </c>
      <c r="AQ59" s="367">
        <v>1.3</v>
      </c>
      <c r="AR59" s="368">
        <v>-51.6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3881018</v>
      </c>
      <c r="AN60" s="372">
        <v>30085</v>
      </c>
      <c r="AO60" s="373">
        <v>-45</v>
      </c>
      <c r="AP60" s="374">
        <v>22622</v>
      </c>
      <c r="AQ60" s="375">
        <v>-0.2</v>
      </c>
      <c r="AR60" s="376">
        <v>-44.8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11645837</v>
      </c>
      <c r="AN61" s="379">
        <v>89401</v>
      </c>
      <c r="AO61" s="380">
        <v>-5.6</v>
      </c>
      <c r="AP61" s="381">
        <v>43280</v>
      </c>
      <c r="AQ61" s="382">
        <v>1.4</v>
      </c>
      <c r="AR61" s="368">
        <v>-7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7848192</v>
      </c>
      <c r="AN62" s="372">
        <v>60255</v>
      </c>
      <c r="AO62" s="373">
        <v>7.8</v>
      </c>
      <c r="AP62" s="374">
        <v>24314</v>
      </c>
      <c r="AQ62" s="375">
        <v>1.6</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eNJ/EDJB0n7+Jc6PyZRmoXSmrus1NGvd0tS6YL69+G4Ul/Ios0zibziLlO9NrBBLshvtm1Eoi7Z667PBZr+IQ==" saltValue="mjjDQr/Csm+GVCaz0WtJ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F2zQal3glvd8HD+M68PmCzHGaz5ASZFlhA6cR5tRNZnNmHTpc3RS2gzociFlWCybS1K8q3Q/LbI927pf9ORGg==" saltValue="qyE5o+hd+TMi8eZaWd4F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wDERkhH90Yl9jSDTFfctJBKFBpTcsKrhheSwjnaz0mUT/L6KnSCVMmPZqyQ/gy3btldHxM7afHSE01bOfDaNg==" saltValue="7tATyOVx2FB/HWFnL6k3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24.93</v>
      </c>
      <c r="G47" s="12">
        <v>26.33</v>
      </c>
      <c r="H47" s="12">
        <v>26.68</v>
      </c>
      <c r="I47" s="12">
        <v>25.1</v>
      </c>
      <c r="J47" s="13">
        <v>24.96</v>
      </c>
    </row>
    <row r="48" spans="2:10" ht="57.75" customHeight="1" x14ac:dyDescent="0.15">
      <c r="B48" s="14"/>
      <c r="C48" s="1234" t="s">
        <v>4</v>
      </c>
      <c r="D48" s="1234"/>
      <c r="E48" s="1235"/>
      <c r="F48" s="15">
        <v>5.84</v>
      </c>
      <c r="G48" s="16">
        <v>5.51</v>
      </c>
      <c r="H48" s="16">
        <v>1.84</v>
      </c>
      <c r="I48" s="16">
        <v>4.92</v>
      </c>
      <c r="J48" s="17">
        <v>4.22</v>
      </c>
    </row>
    <row r="49" spans="2:10" ht="57.75" customHeight="1" thickBot="1" x14ac:dyDescent="0.2">
      <c r="B49" s="18"/>
      <c r="C49" s="1236" t="s">
        <v>5</v>
      </c>
      <c r="D49" s="1236"/>
      <c r="E49" s="1237"/>
      <c r="F49" s="19">
        <v>1.28</v>
      </c>
      <c r="G49" s="20" t="s">
        <v>571</v>
      </c>
      <c r="H49" s="20" t="s">
        <v>572</v>
      </c>
      <c r="I49" s="20">
        <v>0.81</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VC1PoJCdTbbWyAkhT05c9RbT38hHcku+BGMue/mV0B8BJDtU+bnYxRJHeVZtvmVyEVphdeJixm7Dzyw+eKJ0Q==" saltValue="77wocXYOJ489B+n8aGSy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2020-08-30T23:29:34Z</cp:lastPrinted>
  <dcterms:created xsi:type="dcterms:W3CDTF">2020-02-10T05:49:15Z</dcterms:created>
  <dcterms:modified xsi:type="dcterms:W3CDTF">2020-08-30T23:34:35Z</dcterms:modified>
  <cp:category/>
</cp:coreProperties>
</file>