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15360" windowHeight="7635" tabRatio="88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CR102" i="12" l="1"/>
  <c r="AU63" i="12" l="1"/>
  <c r="AP63" i="12"/>
  <c r="AP23" i="12"/>
  <c r="AA23" i="12"/>
  <c r="V23" i="12"/>
  <c r="Q23" i="12"/>
  <c r="AA7" i="12"/>
  <c r="AP88" i="12" l="1"/>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<sst xmlns="http://schemas.openxmlformats.org/spreadsheetml/2006/main" count="1139" uniqueCount="595">
  <si>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</si>
  <si>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</si>
  <si>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</si>
  <si>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</si>
  <si>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</si>
  <si>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</si>
  <si>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</si>
  <si>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</si>
  <si>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</si>
  <si>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</si>
  <si>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</si>
  <si>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</si>
  <si>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</si>
  <si>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</si>
  <si>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</si>
  <si>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</si>
  <si>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</si>
  <si>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</si>
  <si>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</si>
  <si>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</si>
  <si>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</si>
  <si>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</si>
  <si>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</si>
  <si>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</si>
  <si>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</si>
  <si>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</si>
  <si>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</si>
  <si>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</si>
  <si>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</si>
  <si>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</si>
  <si>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</si>
  <si>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</si>
  <si>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</si>
  <si>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</si>
  <si>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</si>
  <si>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</si>
  <si>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</si>
  <si>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</si>
  <si>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</si>
  <si>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</si>
  <si>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</si>
  <si>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</si>
  <si>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</si>
  <si>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</si>
  <si>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</si>
  <si>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</si>
  <si>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</si>
  <si>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</si>
  <si>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</si>
  <si>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</si>
  <si>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</si>
  <si>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</si>
  <si>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</si>
  <si>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</si>
  <si>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</si>
  <si>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</si>
  <si>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</si>
  <si>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</si>
  <si>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</si>
  <si>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</si>
  <si>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</si>
  <si>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</si>
  <si>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</si>
  <si>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</si>
  <si>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</si>
  <si>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</si>
  <si>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</si>
  <si>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</si>
  <si>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</si>
  <si>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</si>
  <si>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</si>
  <si>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</si>
  <si>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</si>
  <si>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</si>
  <si>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</si>
  <si>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</si>
  <si>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</si>
  <si>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</si>
  <si>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</si>
  <si>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</si>
  <si>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</si>
  <si>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</si>
  <si>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</si>
  <si>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</si>
  <si>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</si>
  <si>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</si>
  <si>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</si>
  <si>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</si>
  <si>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</si>
  <si>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</si>
  <si>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</si>
  <si>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</si>
  <si>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</si>
  <si>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</si>
  <si>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</si>
  <si>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</si>
  <si>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</si>
  <si>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</si>
  <si>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</si>
  <si>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</si>
  <si>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</si>
  <si>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</si>
  <si>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</si>
  <si>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</si>
  <si>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</si>
  <si>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</si>
  <si>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</si>
  <si>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</si>
  <si>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</si>
  <si>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</si>
  <si>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</si>
  <si>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</si>
  <si>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</si>
  <si>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</si>
  <si>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</si>
  <si>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</si>
  <si>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</si>
  <si>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</si>
  <si>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</si>
  <si>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</si>
  <si>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</si>
  <si>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</si>
  <si>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</si>
  <si>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</si>
  <si>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</si>
  <si>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</si>
  <si>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</si>
  <si>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</si>
  <si>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</si>
  <si>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</si>
  <si>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</si>
  <si>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</si>
  <si>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</si>
  <si>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</si>
  <si>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</si>
  <si>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</si>
  <si>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</si>
  <si>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</si>
  <si>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</si>
  <si>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</si>
  <si>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</si>
  <si>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</si>
  <si>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</si>
  <si>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</si>
  <si>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</si>
  <si>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</si>
  <si>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</si>
  <si>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</si>
  <si>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</si>
  <si>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0"/>
  </si>
  <si>
    <t>うち日本人(％)</t>
    <phoneticPr fontId="5"/>
  </si>
  <si>
    <t>-2.8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</si>
  <si>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</si>
  <si>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</si>
  <si>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</si>
  <si>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</si>
  <si>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</si>
  <si>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</si>
  <si>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</si>
  <si>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</si>
  <si>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</si>
  <si>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</si>
  <si>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</si>
  <si>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</si>
  <si>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</si>
  <si>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</si>
  <si>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</si>
  <si>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</si>
  <si>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</si>
  <si>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</si>
  <si>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</si>
  <si>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</si>
  <si>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</si>
  <si>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</si>
  <si>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</si>
  <si>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</si>
  <si>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</si>
  <si>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</si>
  <si>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</si>
  <si>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</si>
  <si>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</si>
  <si>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</si>
  <si>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</si>
  <si>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</si>
  <si>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</si>
  <si>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</si>
  <si>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</si>
  <si>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</si>
  <si>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</si>
  <si>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</si>
  <si>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</si>
  <si>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</si>
  <si>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</si>
  <si>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</si>
  <si>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</si>
  <si>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</si>
  <si>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</si>
  <si>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</si>
  <si>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</si>
  <si>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</si>
  <si>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</si>
  <si>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</si>
  <si>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</si>
  <si>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</si>
  <si>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</si>
  <si>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</si>
  <si>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</si>
  <si>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</si>
  <si>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</si>
  <si>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</si>
  <si>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</si>
  <si>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</si>
  <si>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</si>
  <si>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</si>
  <si>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福岡県東峰村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</si>
  <si>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</si>
  <si>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</si>
  <si>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</si>
  <si>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</si>
  <si>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</si>
  <si>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</si>
  <si>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</si>
  <si>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</si>
  <si>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</si>
  <si>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</si>
  <si>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</si>
  <si>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</si>
  <si>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</si>
  <si>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</si>
  <si>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</si>
  <si>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</si>
  <si>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</si>
  <si>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</si>
  <si>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</si>
  <si>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</si>
  <si>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</si>
  <si>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</si>
  <si>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</si>
  <si>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</si>
  <si>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</si>
  <si>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</si>
  <si>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</si>
  <si>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</si>
  <si>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</si>
  <si>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</si>
  <si>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</si>
  <si>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</si>
  <si>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</si>
  <si>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</si>
  <si>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</si>
  <si>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</si>
  <si>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</si>
  <si>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</si>
  <si>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</si>
  <si>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</si>
  <si>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</si>
  <si>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</si>
  <si>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</si>
  <si>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</si>
  <si>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</si>
  <si>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</si>
  <si>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</si>
  <si>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</si>
  <si>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</si>
  <si>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</si>
  <si>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</si>
  <si>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</si>
  <si>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</si>
  <si>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</si>
  <si>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</si>
  <si>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</si>
  <si>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</si>
  <si>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</si>
  <si>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</si>
  <si>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</si>
  <si>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</si>
  <si>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</si>
  <si>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</si>
  <si>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</si>
  <si>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</si>
  <si>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</si>
  <si>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</si>
  <si>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</si>
  <si>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</si>
  <si>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</si>
  <si>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</si>
  <si>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</si>
  <si>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</si>
  <si>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</si>
  <si>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</si>
  <si>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</si>
  <si>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</si>
  <si>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</si>
  <si>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</si>
  <si>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</si>
  <si>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</si>
  <si>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</si>
  <si>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</si>
  <si>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</si>
  <si>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</si>
  <si>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</si>
  <si>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</si>
  <si>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</si>
  <si>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</si>
  <si>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</si>
  <si>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</si>
  <si>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</si>
  <si>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</si>
  <si>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</si>
  <si>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</si>
  <si>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</si>
  <si>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</si>
  <si>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</si>
  <si>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</si>
  <si>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</si>
  <si>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</si>
  <si>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</si>
  <si>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</si>
  <si>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</si>
  <si>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</si>
  <si>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</si>
  <si>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</si>
  <si>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</si>
  <si>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</si>
  <si>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</si>
  <si>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</si>
  <si>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</si>
  <si>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</si>
  <si>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</si>
  <si>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</si>
  <si>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</si>
  <si>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</si>
  <si>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</si>
  <si>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</si>
  <si>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</si>
  <si>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</si>
  <si>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</si>
  <si>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</si>
  <si>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</si>
  <si>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</si>
  <si>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</si>
  <si>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</si>
  <si>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</si>
  <si>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</si>
  <si>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</si>
  <si>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</si>
  <si>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</si>
  <si>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</si>
  <si>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</si>
  <si>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</si>
  <si>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</si>
  <si>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</si>
  <si>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</si>
  <si>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</si>
  <si>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</si>
  <si>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</si>
  <si>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</si>
  <si>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</si>
  <si>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</si>
  <si>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</si>
  <si>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</si>
  <si>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</si>
  <si>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</si>
  <si>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</si>
  <si>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</si>
  <si>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福岡県東峰村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</si>
  <si>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</si>
  <si>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</si>
  <si>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</si>
  <si>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</si>
  <si>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</si>
  <si>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</si>
  <si>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</si>
  <si>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</si>
  <si>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</si>
  <si>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</si>
  <si>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</si>
  <si>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</si>
  <si>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</si>
  <si>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</si>
  <si>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</si>
  <si>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</si>
  <si>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</si>
  <si>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</si>
  <si>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</si>
  <si>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</si>
  <si>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</si>
  <si>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</si>
  <si>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</si>
  <si>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</si>
  <si>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</si>
  <si>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</si>
  <si>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</si>
  <si>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</si>
  <si>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</si>
  <si>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</si>
  <si>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</si>
  <si>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</si>
  <si>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</si>
  <si>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</si>
  <si>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t>
    <phoneticPr fontId="5"/>
  </si>
  <si>
    <t>簡易水道事業</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</si>
  <si>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</si>
  <si>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</si>
  <si>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</si>
  <si>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</si>
  <si>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</si>
  <si>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</si>
  <si>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</si>
  <si>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</si>
  <si>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</si>
  <si>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</si>
  <si>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</si>
  <si>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</si>
  <si>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</si>
  <si>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</si>
  <si>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</si>
  <si>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</si>
  <si>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</si>
  <si>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</si>
  <si>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</si>
  <si>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</si>
  <si>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</si>
  <si>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</si>
  <si>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</si>
  <si>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</si>
  <si>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</si>
  <si>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</si>
  <si>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</si>
  <si>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</si>
  <si>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</si>
  <si>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</si>
  <si>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</si>
  <si>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</si>
  <si>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</si>
  <si>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</si>
  <si>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</si>
  <si>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</si>
  <si>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</si>
  <si>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</si>
  <si>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</si>
  <si>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</si>
  <si>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</si>
  <si>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</si>
  <si>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</si>
  <si>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</si>
  <si>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</si>
  <si>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</si>
  <si>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</si>
  <si>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</si>
  <si>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</si>
  <si>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</si>
  <si>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</si>
  <si>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</si>
  <si>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</si>
  <si>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</si>
  <si>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</si>
  <si>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</si>
  <si>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</si>
  <si>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</si>
  <si>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</si>
  <si>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</si>
  <si>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</si>
  <si>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</si>
  <si>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</si>
  <si>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</si>
  <si>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</si>
  <si>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</si>
  <si>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</si>
  <si>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</si>
  <si>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</si>
  <si>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</si>
  <si>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</si>
  <si>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</si>
  <si>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</si>
  <si>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</si>
  <si>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</si>
  <si>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</si>
  <si>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</si>
  <si>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</si>
  <si>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</si>
  <si>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</si>
  <si>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</si>
  <si>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</si>
  <si>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</si>
  <si>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</si>
  <si>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</si>
  <si>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</si>
  <si>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</si>
  <si>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</si>
  <si>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</si>
  <si>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</si>
  <si>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</si>
  <si>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</si>
  <si>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</si>
  <si>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</si>
  <si>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</si>
  <si>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</si>
  <si>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</si>
  <si>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</si>
  <si>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</si>
  <si>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</si>
  <si>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</si>
  <si>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</si>
  <si>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</si>
  <si>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</si>
  <si>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</si>
  <si>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</si>
  <si>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</si>
  <si>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</si>
  <si>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</si>
  <si>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</si>
  <si>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</si>
  <si>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</si>
  <si>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</si>
  <si>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</si>
  <si>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</si>
  <si>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</si>
  <si>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</si>
  <si>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</si>
  <si>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</si>
  <si>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</si>
  <si>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</si>
  <si>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</si>
  <si>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</si>
  <si>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</si>
  <si>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</si>
  <si>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</si>
  <si>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</si>
  <si>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</si>
  <si>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</si>
  <si>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</si>
  <si>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</si>
  <si>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</si>
  <si>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</si>
  <si>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</si>
  <si>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</si>
  <si>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</si>
  <si>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</si>
  <si>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</si>
  <si>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</si>
  <si>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</si>
  <si>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</si>
  <si>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</si>
  <si>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</si>
  <si>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</si>
  <si>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</si>
  <si>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</si>
  <si>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2.30</t>
  </si>
  <si>
    <t>▲ 23.58</t>
  </si>
  <si>
    <t>一般会計</t>
  </si>
  <si>
    <t>後期高齢者医療</t>
  </si>
  <si>
    <t>国民健康保険事業</t>
  </si>
  <si>
    <t>簡易水道事業</t>
  </si>
  <si>
    <t>その他会計（赤字）</t>
  </si>
  <si>
    <t>その他会計（黒字）</t>
  </si>
  <si>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11"/>
  </si>
  <si>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11"/>
  </si>
  <si>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11"/>
  </si>
  <si>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11"/>
  </si>
  <si>
    <t>甘木・朝倉広域市町村圏事務組合（一般会計）</t>
    <rPh sb="0" eb="2">
      <t>アマギ</t>
    </rPh>
    <rPh sb="3" eb="5">
      <t>アサクラ</t>
    </rPh>
    <rPh sb="5" eb="7">
      <t>コウイキ</t>
    </rPh>
    <rPh sb="7" eb="10">
      <t>シチョウソン</t>
    </rPh>
    <rPh sb="10" eb="11">
      <t>ケン</t>
    </rPh>
    <rPh sb="11" eb="13">
      <t>ジム</t>
    </rPh>
    <rPh sb="13" eb="15">
      <t>クミアイ</t>
    </rPh>
    <rPh sb="16" eb="18">
      <t>イッパン</t>
    </rPh>
    <rPh sb="18" eb="20">
      <t>カイケイ</t>
    </rPh>
    <phoneticPr fontId="11"/>
  </si>
  <si>
    <t>甘木・朝倉広域市町村圏事務組合（消防特別会計）</t>
    <rPh sb="0" eb="2">
      <t>アマギ</t>
    </rPh>
    <rPh sb="3" eb="5">
      <t>アサクラ</t>
    </rPh>
    <rPh sb="5" eb="7">
      <t>コウイキ</t>
    </rPh>
    <rPh sb="7" eb="10">
      <t>シチョウソン</t>
    </rPh>
    <rPh sb="10" eb="11">
      <t>ケン</t>
    </rPh>
    <rPh sb="11" eb="13">
      <t>ジム</t>
    </rPh>
    <rPh sb="13" eb="15">
      <t>クミアイ</t>
    </rPh>
    <rPh sb="16" eb="18">
      <t>ショウボウ</t>
    </rPh>
    <rPh sb="18" eb="20">
      <t>トクベツ</t>
    </rPh>
    <rPh sb="20" eb="22">
      <t>カイケイ</t>
    </rPh>
    <phoneticPr fontId="11"/>
  </si>
  <si>
    <t>甘木・朝倉・三井環境施設組合（一般会計）</t>
    <rPh sb="0" eb="2">
      <t>アマギ</t>
    </rPh>
    <rPh sb="3" eb="5">
      <t>アサクラ</t>
    </rPh>
    <rPh sb="6" eb="8">
      <t>ミイ</t>
    </rPh>
    <rPh sb="8" eb="10">
      <t>カンキョウ</t>
    </rPh>
    <rPh sb="10" eb="12">
      <t>シセツ</t>
    </rPh>
    <rPh sb="12" eb="14">
      <t>クミアイ</t>
    </rPh>
    <rPh sb="15" eb="17">
      <t>イッパン</t>
    </rPh>
    <rPh sb="17" eb="19">
      <t>カイケイ</t>
    </rPh>
    <phoneticPr fontId="11"/>
  </si>
  <si>
    <t>福岡県自治振興組合（一般会計）</t>
    <rPh sb="0" eb="3">
      <t>フクオカケン</t>
    </rPh>
    <rPh sb="3" eb="5">
      <t>ジチ</t>
    </rPh>
    <rPh sb="5" eb="7">
      <t>シンコウ</t>
    </rPh>
    <rPh sb="7" eb="9">
      <t>クミアイ</t>
    </rPh>
    <rPh sb="10" eb="12">
      <t>イッパン</t>
    </rPh>
    <rPh sb="12" eb="14">
      <t>カイケイ</t>
    </rPh>
    <phoneticPr fontId="11"/>
  </si>
  <si>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11"/>
  </si>
  <si>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11"/>
  </si>
  <si>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11"/>
  </si>
  <si>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11"/>
  </si>
  <si>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</si>
  <si>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t>
    <phoneticPr fontId="2"/>
  </si>
  <si>
    <t>-</t>
    <phoneticPr fontId="2"/>
  </si>
  <si>
    <t>-</t>
    <phoneticPr fontId="2"/>
  </si>
  <si>
    <t>小石原陶の里</t>
    <rPh sb="0" eb="3">
      <t>コイシハラ</t>
    </rPh>
    <rPh sb="3" eb="4">
      <t>スエ</t>
    </rPh>
    <rPh sb="5" eb="6">
      <t>サト</t>
    </rPh>
    <phoneticPr fontId="11"/>
  </si>
  <si>
    <t>-</t>
    <phoneticPr fontId="11"/>
  </si>
  <si>
    <t>宝珠山ふるさと村</t>
    <rPh sb="0" eb="3">
      <t>ホウシュヤマ</t>
    </rPh>
    <rPh sb="7" eb="8">
      <t>ムラ</t>
    </rPh>
    <phoneticPr fontId="11"/>
  </si>
  <si>
    <t>-</t>
    <phoneticPr fontId="2"/>
  </si>
  <si>
    <t>-</t>
    <phoneticPr fontId="2"/>
  </si>
  <si>
    <t>合併振興基金</t>
    <phoneticPr fontId="11"/>
  </si>
  <si>
    <t>水源かん養基金</t>
    <phoneticPr fontId="11"/>
  </si>
  <si>
    <t>振興開発事業基金</t>
    <phoneticPr fontId="11"/>
  </si>
  <si>
    <t>農業振興基金(旧 中山間地域活性化基金)</t>
    <phoneticPr fontId="11"/>
  </si>
  <si>
    <t>小石原川ダム水源地域振興整備事業基金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</si>
  <si>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</si>
  <si>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</si>
  <si>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</si>
  <si>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</si>
  <si>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</si>
  <si>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</si>
  <si>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</si>
  <si>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</si>
  <si>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</si>
  <si>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</si>
  <si>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</si>
  <si>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</si>
  <si>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r>
      <t>　将来負担比率については、事業の選別による起債の抑制や、既発債の償還額が減少の傾向にあること、平成</t>
    </r>
    <r>
      <rPr>
        <sz val="11"/>
        <color indexed="8"/>
        <rFont val="Century"/>
        <family val="1"/>
      </rPr>
      <t>17</t>
    </r>
    <r>
      <rPr>
        <sz val="11"/>
        <color indexed="8"/>
        <rFont val="ＭＳ Ｐゴシック"/>
        <family val="3"/>
        <charset val="128"/>
      </rPr>
      <t>年度から</t>
    </r>
    <r>
      <rPr>
        <sz val="11"/>
        <color indexed="8"/>
        <rFont val="Century"/>
        <family val="1"/>
      </rPr>
      <t>29</t>
    </r>
    <r>
      <rPr>
        <sz val="11"/>
        <color indexed="8"/>
        <rFont val="ＭＳ Ｐゴシック"/>
        <family val="3"/>
        <charset val="128"/>
      </rPr>
      <t>年度までの間に</t>
    </r>
    <r>
      <rPr>
        <sz val="11"/>
        <color indexed="8"/>
        <rFont val="Century"/>
        <family val="1"/>
      </rPr>
      <t>13</t>
    </r>
    <r>
      <rPr>
        <sz val="11"/>
        <color indexed="8"/>
        <rFont val="ＭＳ Ｐゴシック"/>
        <family val="3"/>
        <charset val="128"/>
      </rPr>
      <t>名（</t>
    </r>
    <r>
      <rPr>
        <sz val="11"/>
        <color indexed="8"/>
        <rFont val="Century"/>
        <family val="1"/>
      </rPr>
      <t>19.7</t>
    </r>
    <r>
      <rPr>
        <sz val="11"/>
        <color indexed="8"/>
        <rFont val="ＭＳ Ｐゴシック"/>
        <family val="3"/>
        <charset val="128"/>
      </rPr>
      <t>％）の職員の削減などにより、平成</t>
    </r>
    <r>
      <rPr>
        <sz val="11"/>
        <color indexed="8"/>
        <rFont val="Century"/>
        <family val="1"/>
      </rPr>
      <t>23</t>
    </r>
    <r>
      <rPr>
        <sz val="11"/>
        <color indexed="8"/>
        <rFont val="ＭＳ Ｐゴシック"/>
        <family val="3"/>
        <charset val="128"/>
      </rPr>
      <t>年度決算でマイナス比率に移行し、その状態は継続している。
　実質公債費比率については、償還期間が短い合併特例事業債及び過疎対策事業債の残高が全体残高の</t>
    </r>
    <r>
      <rPr>
        <sz val="11"/>
        <color indexed="8"/>
        <rFont val="Century"/>
        <family val="1"/>
      </rPr>
      <t>42.5</t>
    </r>
    <r>
      <rPr>
        <sz val="11"/>
        <color indexed="8"/>
        <rFont val="ＭＳ Ｐゴシック"/>
        <family val="3"/>
        <charset val="128"/>
      </rPr>
      <t>％を占めており毎年の償還額が比較的多額になっていることが比率を押し上げる要因だと考える。</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</si>
</sst>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Century"/>
      <family val="1"/>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xmlns:c16r2="http://schemas.microsoft.com/office/drawing/2015/06/chart">
            <c:ext xmlns:c16="http://schemas.microsoft.com/office/drawing/2014/chart" uri="{C3380CC4-5D6E-409C-BE32-E72D297353CC}">
              <c16:uniqueId val="{00000000-A63A-4BF5-A2F3-FCD6227457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50568</c:v>
                </c:pt>
                <c:pt idx="1">
                  <c:v>149977</c:v>
                </c:pt>
                <c:pt idx="2">
                  <c:v>209984</c:v>
                </c:pt>
                <c:pt idx="3">
                  <c:v>266834</c:v>
                </c:pt>
                <c:pt idx="4">
                  <c:v>173304</c:v>
                </c:pt>
              </c:numCache>
            </c:numRef>
          </c:val>
          <c:smooth val="0"/>
          <c:extLst xmlns:c16r2="http://schemas.microsoft.com/office/drawing/2015/06/chart">
            <c:ext xmlns:c16="http://schemas.microsoft.com/office/drawing/2014/chart" uri="{C3380CC4-5D6E-409C-BE32-E72D297353CC}">
              <c16:uniqueId val="{00000001-A63A-4BF5-A2F3-FCD6227457EC}"/>
            </c:ext>
          </c:extLst>
        </c:ser>
        <c:dLbls>
          <c:showLegendKey val="0"/>
          <c:showVal val="0"/>
          <c:showCatName val="0"/>
          <c:showSerName val="0"/>
          <c:showPercent val="0"/>
          <c:showBubbleSize val="0"/>
        </c:dLbls>
        <c:marker val="1"/>
        <c:smooth val="0"/>
        <c:axId val="804907688"/>
        <c:axId val="804848888"/>
      </c:lineChart>
      <c:catAx>
        <c:axId val="804907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4848888"/>
        <c:crosses val="autoZero"/>
        <c:auto val="1"/>
        <c:lblAlgn val="ctr"/>
        <c:lblOffset val="100"/>
        <c:tickLblSkip val="1"/>
        <c:tickMarkSkip val="1"/>
        <c:noMultiLvlLbl val="0"/>
      </c:catAx>
      <c:valAx>
        <c:axId val="80484888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4907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13.57</c:v>
                </c:pt>
                <c:pt idx="1">
                  <c:v>7.72</c:v>
                </c:pt>
                <c:pt idx="2">
                  <c:v>10.18</c:v>
                </c:pt>
                <c:pt idx="3">
                  <c:v>8.42</c:v>
                </c:pt>
                <c:pt idx="4">
                  <c:v>7.22</c:v>
                </c:pt>
              </c:numCache>
            </c:numRef>
          </c:val>
          <c:extLst xmlns:c16r2="http://schemas.microsoft.com/office/drawing/2015/06/chart">
            <c:ext xmlns:c16="http://schemas.microsoft.com/office/drawing/2014/chart" uri="{C3380CC4-5D6E-409C-BE32-E72D297353CC}">
              <c16:uniqueId val="{00000000-BABB-4105-B7FA-4D088597F1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86.29</c:v>
                </c:pt>
                <c:pt idx="1">
                  <c:v>94.62</c:v>
                </c:pt>
                <c:pt idx="2">
                  <c:v>97.6</c:v>
                </c:pt>
                <c:pt idx="3">
                  <c:v>110.94</c:v>
                </c:pt>
                <c:pt idx="4">
                  <c:v>97.71</c:v>
                </c:pt>
              </c:numCache>
            </c:numRef>
          </c:val>
          <c:extLst xmlns:c16r2="http://schemas.microsoft.com/office/drawing/2015/06/chart">
            <c:ext xmlns:c16="http://schemas.microsoft.com/office/drawing/2014/chart" uri="{C3380CC4-5D6E-409C-BE32-E72D297353CC}">
              <c16:uniqueId val="{00000001-BABB-4105-B7FA-4D088597F154}"/>
            </c:ext>
          </c:extLst>
        </c:ser>
        <c:dLbls>
          <c:showLegendKey val="0"/>
          <c:showVal val="0"/>
          <c:showCatName val="0"/>
          <c:showSerName val="0"/>
          <c:showPercent val="0"/>
          <c:showBubbleSize val="0"/>
        </c:dLbls>
        <c:gapWidth val="250"/>
        <c:overlap val="100"/>
        <c:axId val="804850456"/>
        <c:axId val="804850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14.48</c:v>
                </c:pt>
                <c:pt idx="1">
                  <c:v>1.24</c:v>
                </c:pt>
                <c:pt idx="2">
                  <c:v>9.23</c:v>
                </c:pt>
                <c:pt idx="3">
                  <c:v>-2.2999999999999998</c:v>
                </c:pt>
                <c:pt idx="4">
                  <c:v>-23.58</c:v>
                </c:pt>
              </c:numCache>
            </c:numRef>
          </c:val>
          <c:smooth val="0"/>
          <c:extLst xmlns:c16r2="http://schemas.microsoft.com/office/drawing/2015/06/chart">
            <c:ext xmlns:c16="http://schemas.microsoft.com/office/drawing/2014/chart" uri="{C3380CC4-5D6E-409C-BE32-E72D297353CC}">
              <c16:uniqueId val="{00000002-BABB-4105-B7FA-4D088597F154}"/>
            </c:ext>
          </c:extLst>
        </c:ser>
        <c:dLbls>
          <c:showLegendKey val="0"/>
          <c:showVal val="0"/>
          <c:showCatName val="0"/>
          <c:showSerName val="0"/>
          <c:showPercent val="0"/>
          <c:showBubbleSize val="0"/>
        </c:dLbls>
        <c:marker val="1"/>
        <c:smooth val="0"/>
        <c:axId val="804850456"/>
        <c:axId val="804850848"/>
      </c:lineChart>
      <c:catAx>
        <c:axId val="804850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4850848"/>
        <c:crosses val="autoZero"/>
        <c:auto val="1"/>
        <c:lblAlgn val="ctr"/>
        <c:lblOffset val="100"/>
        <c:tickLblSkip val="1"/>
        <c:tickMarkSkip val="1"/>
        <c:noMultiLvlLbl val="0"/>
      </c:catAx>
      <c:valAx>
        <c:axId val="80485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4850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B4C-4AA6-8B19-E6471FA318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B4C-4AA6-8B19-E6471FA318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B4C-4AA6-8B19-E6471FA318B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B4C-4AA6-8B19-E6471FA318B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3B4C-4AA6-8B19-E6471FA318B6}"/>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3B4C-4AA6-8B19-E6471FA318B6}"/>
            </c:ext>
          </c:extLst>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0.08</c:v>
                </c:pt>
                <c:pt idx="2">
                  <c:v>#N/A</c:v>
                </c:pt>
                <c:pt idx="3">
                  <c:v>0.26</c:v>
                </c:pt>
                <c:pt idx="4">
                  <c:v>#N/A</c:v>
                </c:pt>
                <c:pt idx="5">
                  <c:v>0.77</c:v>
                </c:pt>
                <c:pt idx="6">
                  <c:v>#N/A</c:v>
                </c:pt>
                <c:pt idx="7">
                  <c:v>0.14000000000000001</c:v>
                </c:pt>
                <c:pt idx="8">
                  <c:v>#N/A</c:v>
                </c:pt>
                <c:pt idx="9">
                  <c:v>0</c:v>
                </c:pt>
              </c:numCache>
            </c:numRef>
          </c:val>
          <c:extLst xmlns:c16r2="http://schemas.microsoft.com/office/drawing/2015/06/chart">
            <c:ext xmlns:c16="http://schemas.microsoft.com/office/drawing/2014/chart" uri="{C3380CC4-5D6E-409C-BE32-E72D297353CC}">
              <c16:uniqueId val="{00000006-3B4C-4AA6-8B19-E6471FA318B6}"/>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0.01</c:v>
                </c:pt>
                <c:pt idx="4">
                  <c:v>#N/A</c:v>
                </c:pt>
                <c:pt idx="5">
                  <c:v>0</c:v>
                </c:pt>
                <c:pt idx="6">
                  <c:v>#N/A</c:v>
                </c:pt>
                <c:pt idx="7">
                  <c:v>0.39</c:v>
                </c:pt>
                <c:pt idx="8">
                  <c:v>#N/A</c:v>
                </c:pt>
                <c:pt idx="9">
                  <c:v>0</c:v>
                </c:pt>
              </c:numCache>
            </c:numRef>
          </c:val>
          <c:extLst xmlns:c16r2="http://schemas.microsoft.com/office/drawing/2015/06/chart">
            <c:ext xmlns:c16="http://schemas.microsoft.com/office/drawing/2014/chart" uri="{C3380CC4-5D6E-409C-BE32-E72D297353CC}">
              <c16:uniqueId val="{00000007-3B4C-4AA6-8B19-E6471FA318B6}"/>
            </c:ext>
          </c:extLst>
        </c:ser>
        <c:ser>
          <c:idx val="8"/>
          <c:order val="8"/>
          <c:tx>
            <c:strRef>
              <c:f>データシート!$A$35</c:f>
              <c:strCache>
                <c:ptCount val="1"/>
                <c:pt idx="0">
                  <c:v>後期高齢者医療</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0.02</c:v>
                </c:pt>
                <c:pt idx="2">
                  <c:v>#N/A</c:v>
                </c:pt>
                <c:pt idx="3">
                  <c:v>0</c:v>
                </c:pt>
                <c:pt idx="4">
                  <c:v>#N/A</c:v>
                </c:pt>
                <c:pt idx="5">
                  <c:v>0.03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8-3B4C-4AA6-8B19-E6471FA318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13.56</c:v>
                </c:pt>
                <c:pt idx="2">
                  <c:v>#N/A</c:v>
                </c:pt>
                <c:pt idx="3">
                  <c:v>7.72</c:v>
                </c:pt>
                <c:pt idx="4">
                  <c:v>#N/A</c:v>
                </c:pt>
                <c:pt idx="5">
                  <c:v>10.17</c:v>
                </c:pt>
                <c:pt idx="6">
                  <c:v>#N/A</c:v>
                </c:pt>
                <c:pt idx="7">
                  <c:v>8.41</c:v>
                </c:pt>
                <c:pt idx="8">
                  <c:v>#N/A</c:v>
                </c:pt>
                <c:pt idx="9">
                  <c:v>7.22</c:v>
                </c:pt>
              </c:numCache>
            </c:numRef>
          </c:val>
          <c:extLst xmlns:c16r2="http://schemas.microsoft.com/office/drawing/2015/06/chart">
            <c:ext xmlns:c16="http://schemas.microsoft.com/office/drawing/2014/chart" uri="{C3380CC4-5D6E-409C-BE32-E72D297353CC}">
              <c16:uniqueId val="{00000009-3B4C-4AA6-8B19-E6471FA318B6}"/>
            </c:ext>
          </c:extLst>
        </c:ser>
        <c:dLbls>
          <c:showLegendKey val="0"/>
          <c:showVal val="0"/>
          <c:showCatName val="0"/>
          <c:showSerName val="0"/>
          <c:showPercent val="0"/>
          <c:showBubbleSize val="0"/>
        </c:dLbls>
        <c:gapWidth val="150"/>
        <c:overlap val="100"/>
        <c:axId val="804851632"/>
        <c:axId val="804852024"/>
      </c:barChart>
      <c:catAx>
        <c:axId val="80485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4852024"/>
        <c:crosses val="autoZero"/>
        <c:auto val="1"/>
        <c:lblAlgn val="ctr"/>
        <c:lblOffset val="100"/>
        <c:tickLblSkip val="1"/>
        <c:tickMarkSkip val="1"/>
        <c:noMultiLvlLbl val="0"/>
      </c:catAx>
      <c:valAx>
        <c:axId val="804852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4851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298</c:v>
                </c:pt>
                <c:pt idx="5">
                  <c:v>301</c:v>
                </c:pt>
                <c:pt idx="8">
                  <c:v>289</c:v>
                </c:pt>
                <c:pt idx="11">
                  <c:v>225</c:v>
                </c:pt>
                <c:pt idx="14">
                  <c:v>176</c:v>
                </c:pt>
              </c:numCache>
            </c:numRef>
          </c:val>
          <c:extLst xmlns:c16r2="http://schemas.microsoft.com/office/drawing/2015/06/chart">
            <c:ext xmlns:c16="http://schemas.microsoft.com/office/drawing/2014/chart" uri="{C3380CC4-5D6E-409C-BE32-E72D297353CC}">
              <c16:uniqueId val="{00000000-4646-4387-8762-E32BDF49E2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646-4387-8762-E32BDF49E2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4</c:v>
                </c:pt>
                <c:pt idx="6">
                  <c:v>4</c:v>
                </c:pt>
                <c:pt idx="9">
                  <c:v>4</c:v>
                </c:pt>
                <c:pt idx="12">
                  <c:v>4</c:v>
                </c:pt>
              </c:numCache>
            </c:numRef>
          </c:val>
          <c:extLst xmlns:c16r2="http://schemas.microsoft.com/office/drawing/2015/06/chart">
            <c:ext xmlns:c16="http://schemas.microsoft.com/office/drawing/2014/chart" uri="{C3380CC4-5D6E-409C-BE32-E72D297353CC}">
              <c16:uniqueId val="{00000002-4646-4387-8762-E32BDF49E2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29</c:v>
                </c:pt>
                <c:pt idx="3">
                  <c:v>30</c:v>
                </c:pt>
                <c:pt idx="6">
                  <c:v>30</c:v>
                </c:pt>
                <c:pt idx="9">
                  <c:v>26</c:v>
                </c:pt>
                <c:pt idx="12">
                  <c:v>19</c:v>
                </c:pt>
              </c:numCache>
            </c:numRef>
          </c:val>
          <c:extLst xmlns:c16r2="http://schemas.microsoft.com/office/drawing/2015/06/chart">
            <c:ext xmlns:c16="http://schemas.microsoft.com/office/drawing/2014/chart" uri="{C3380CC4-5D6E-409C-BE32-E72D297353CC}">
              <c16:uniqueId val="{00000003-4646-4387-8762-E32BDF49E2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c:v>
                </c:pt>
                <c:pt idx="3">
                  <c:v>19</c:v>
                </c:pt>
                <c:pt idx="6">
                  <c:v>14</c:v>
                </c:pt>
                <c:pt idx="9">
                  <c:v>17</c:v>
                </c:pt>
                <c:pt idx="12">
                  <c:v>13</c:v>
                </c:pt>
              </c:numCache>
            </c:numRef>
          </c:val>
          <c:extLst xmlns:c16r2="http://schemas.microsoft.com/office/drawing/2015/06/chart">
            <c:ext xmlns:c16="http://schemas.microsoft.com/office/drawing/2014/chart" uri="{C3380CC4-5D6E-409C-BE32-E72D297353CC}">
              <c16:uniqueId val="{00000004-4646-4387-8762-E32BDF49E2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646-4387-8762-E32BDF49E2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646-4387-8762-E32BDF49E2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373</c:v>
                </c:pt>
                <c:pt idx="3">
                  <c:v>365</c:v>
                </c:pt>
                <c:pt idx="6">
                  <c:v>331</c:v>
                </c:pt>
                <c:pt idx="9">
                  <c:v>250</c:v>
                </c:pt>
                <c:pt idx="12">
                  <c:v>207</c:v>
                </c:pt>
              </c:numCache>
            </c:numRef>
          </c:val>
          <c:extLst xmlns:c16r2="http://schemas.microsoft.com/office/drawing/2015/06/chart">
            <c:ext xmlns:c16="http://schemas.microsoft.com/office/drawing/2014/chart" uri="{C3380CC4-5D6E-409C-BE32-E72D297353CC}">
              <c16:uniqueId val="{00000007-4646-4387-8762-E32BDF49E220}"/>
            </c:ext>
          </c:extLst>
        </c:ser>
        <c:dLbls>
          <c:showLegendKey val="0"/>
          <c:showVal val="0"/>
          <c:showCatName val="0"/>
          <c:showSerName val="0"/>
          <c:showPercent val="0"/>
          <c:showBubbleSize val="0"/>
        </c:dLbls>
        <c:gapWidth val="100"/>
        <c:overlap val="100"/>
        <c:axId val="804857120"/>
        <c:axId val="804858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122</c:v>
                </c:pt>
                <c:pt idx="2">
                  <c:v>#N/A</c:v>
                </c:pt>
                <c:pt idx="3">
                  <c:v>#N/A</c:v>
                </c:pt>
                <c:pt idx="4">
                  <c:v>117</c:v>
                </c:pt>
                <c:pt idx="5">
                  <c:v>#N/A</c:v>
                </c:pt>
                <c:pt idx="6">
                  <c:v>#N/A</c:v>
                </c:pt>
                <c:pt idx="7">
                  <c:v>90</c:v>
                </c:pt>
                <c:pt idx="8">
                  <c:v>#N/A</c:v>
                </c:pt>
                <c:pt idx="9">
                  <c:v>#N/A</c:v>
                </c:pt>
                <c:pt idx="10">
                  <c:v>72</c:v>
                </c:pt>
                <c:pt idx="11">
                  <c:v>#N/A</c:v>
                </c:pt>
                <c:pt idx="12">
                  <c:v>#N/A</c:v>
                </c:pt>
                <c:pt idx="13">
                  <c:v>67</c:v>
                </c:pt>
                <c:pt idx="14">
                  <c:v>#N/A</c:v>
                </c:pt>
              </c:numCache>
            </c:numRef>
          </c:val>
          <c:smooth val="0"/>
          <c:extLst xmlns:c16r2="http://schemas.microsoft.com/office/drawing/2015/06/chart">
            <c:ext xmlns:c16="http://schemas.microsoft.com/office/drawing/2014/chart" uri="{C3380CC4-5D6E-409C-BE32-E72D297353CC}">
              <c16:uniqueId val="{00000008-4646-4387-8762-E32BDF49E220}"/>
            </c:ext>
          </c:extLst>
        </c:ser>
        <c:dLbls>
          <c:showLegendKey val="0"/>
          <c:showVal val="0"/>
          <c:showCatName val="0"/>
          <c:showSerName val="0"/>
          <c:showPercent val="0"/>
          <c:showBubbleSize val="0"/>
        </c:dLbls>
        <c:marker val="1"/>
        <c:smooth val="0"/>
        <c:axId val="804857120"/>
        <c:axId val="804858296"/>
      </c:lineChart>
      <c:catAx>
        <c:axId val="80485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4858296"/>
        <c:crosses val="autoZero"/>
        <c:auto val="1"/>
        <c:lblAlgn val="ctr"/>
        <c:lblOffset val="100"/>
        <c:tickLblSkip val="1"/>
        <c:tickMarkSkip val="1"/>
        <c:noMultiLvlLbl val="0"/>
      </c:catAx>
      <c:valAx>
        <c:axId val="804858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485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2050</c:v>
                </c:pt>
                <c:pt idx="5">
                  <c:v>1948</c:v>
                </c:pt>
                <c:pt idx="8">
                  <c:v>1996</c:v>
                </c:pt>
                <c:pt idx="11">
                  <c:v>2031</c:v>
                </c:pt>
                <c:pt idx="14">
                  <c:v>2034</c:v>
                </c:pt>
              </c:numCache>
            </c:numRef>
          </c:val>
          <c:extLst xmlns:c16r2="http://schemas.microsoft.com/office/drawing/2015/06/chart">
            <c:ext xmlns:c16="http://schemas.microsoft.com/office/drawing/2014/chart" uri="{C3380CC4-5D6E-409C-BE32-E72D297353CC}">
              <c16:uniqueId val="{00000000-1E37-4E81-8AF0-EFDAA6AAF0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87</c:v>
                </c:pt>
                <c:pt idx="5">
                  <c:v>76</c:v>
                </c:pt>
                <c:pt idx="8">
                  <c:v>71</c:v>
                </c:pt>
                <c:pt idx="11">
                  <c:v>69</c:v>
                </c:pt>
                <c:pt idx="14">
                  <c:v>66</c:v>
                </c:pt>
              </c:numCache>
            </c:numRef>
          </c:val>
          <c:extLst xmlns:c16r2="http://schemas.microsoft.com/office/drawing/2015/06/chart">
            <c:ext xmlns:c16="http://schemas.microsoft.com/office/drawing/2014/chart" uri="{C3380CC4-5D6E-409C-BE32-E72D297353CC}">
              <c16:uniqueId val="{00000001-1E37-4E81-8AF0-EFDAA6AAF0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2396</c:v>
                </c:pt>
                <c:pt idx="5">
                  <c:v>2563</c:v>
                </c:pt>
                <c:pt idx="8">
                  <c:v>2988</c:v>
                </c:pt>
                <c:pt idx="11">
                  <c:v>2873</c:v>
                </c:pt>
                <c:pt idx="14">
                  <c:v>2579</c:v>
                </c:pt>
              </c:numCache>
            </c:numRef>
          </c:val>
          <c:extLst xmlns:c16r2="http://schemas.microsoft.com/office/drawing/2015/06/chart">
            <c:ext xmlns:c16="http://schemas.microsoft.com/office/drawing/2014/chart" uri="{C3380CC4-5D6E-409C-BE32-E72D297353CC}">
              <c16:uniqueId val="{00000002-1E37-4E81-8AF0-EFDAA6AAF0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37-4E81-8AF0-EFDAA6AAF0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37-4E81-8AF0-EFDAA6AAF0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E37-4E81-8AF0-EFDAA6AAF0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398</c:v>
                </c:pt>
                <c:pt idx="3">
                  <c:v>326</c:v>
                </c:pt>
                <c:pt idx="6">
                  <c:v>323</c:v>
                </c:pt>
                <c:pt idx="9">
                  <c:v>328</c:v>
                </c:pt>
                <c:pt idx="12">
                  <c:v>298</c:v>
                </c:pt>
              </c:numCache>
            </c:numRef>
          </c:val>
          <c:extLst xmlns:c16r2="http://schemas.microsoft.com/office/drawing/2015/06/chart">
            <c:ext xmlns:c16="http://schemas.microsoft.com/office/drawing/2014/chart" uri="{C3380CC4-5D6E-409C-BE32-E72D297353CC}">
              <c16:uniqueId val="{00000006-1E37-4E81-8AF0-EFDAA6AAF0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134</c:v>
                </c:pt>
                <c:pt idx="3">
                  <c:v>110</c:v>
                </c:pt>
                <c:pt idx="6">
                  <c:v>88</c:v>
                </c:pt>
                <c:pt idx="9">
                  <c:v>60</c:v>
                </c:pt>
                <c:pt idx="12">
                  <c:v>52</c:v>
                </c:pt>
              </c:numCache>
            </c:numRef>
          </c:val>
          <c:extLst xmlns:c16r2="http://schemas.microsoft.com/office/drawing/2015/06/chart">
            <c:ext xmlns:c16="http://schemas.microsoft.com/office/drawing/2014/chart" uri="{C3380CC4-5D6E-409C-BE32-E72D297353CC}">
              <c16:uniqueId val="{00000007-1E37-4E81-8AF0-EFDAA6AAF0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116</c:v>
                </c:pt>
                <c:pt idx="3">
                  <c:v>128</c:v>
                </c:pt>
                <c:pt idx="6">
                  <c:v>137</c:v>
                </c:pt>
                <c:pt idx="9">
                  <c:v>138</c:v>
                </c:pt>
                <c:pt idx="12">
                  <c:v>149</c:v>
                </c:pt>
              </c:numCache>
            </c:numRef>
          </c:val>
          <c:extLst xmlns:c16r2="http://schemas.microsoft.com/office/drawing/2015/06/chart">
            <c:ext xmlns:c16="http://schemas.microsoft.com/office/drawing/2014/chart" uri="{C3380CC4-5D6E-409C-BE32-E72D297353CC}">
              <c16:uniqueId val="{00000008-1E37-4E81-8AF0-EFDAA6AAF0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c:v>
                </c:pt>
                <c:pt idx="3">
                  <c:v>13</c:v>
                </c:pt>
                <c:pt idx="6">
                  <c:v>9</c:v>
                </c:pt>
                <c:pt idx="9">
                  <c:v>4</c:v>
                </c:pt>
                <c:pt idx="12">
                  <c:v>0</c:v>
                </c:pt>
              </c:numCache>
            </c:numRef>
          </c:val>
          <c:extLst xmlns:c16r2="http://schemas.microsoft.com/office/drawing/2015/06/chart">
            <c:ext xmlns:c16="http://schemas.microsoft.com/office/drawing/2014/chart" uri="{C3380CC4-5D6E-409C-BE32-E72D297353CC}">
              <c16:uniqueId val="{00000009-1E37-4E81-8AF0-EFDAA6AAF0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2486</c:v>
                </c:pt>
                <c:pt idx="3">
                  <c:v>2343</c:v>
                </c:pt>
                <c:pt idx="6">
                  <c:v>2401</c:v>
                </c:pt>
                <c:pt idx="9">
                  <c:v>2420</c:v>
                </c:pt>
                <c:pt idx="12">
                  <c:v>2562</c:v>
                </c:pt>
              </c:numCache>
            </c:numRef>
          </c:val>
          <c:extLst xmlns:c16r2="http://schemas.microsoft.com/office/drawing/2015/06/chart">
            <c:ext xmlns:c16="http://schemas.microsoft.com/office/drawing/2014/chart" uri="{C3380CC4-5D6E-409C-BE32-E72D297353CC}">
              <c16:uniqueId val="{0000000A-1E37-4E81-8AF0-EFDAA6AAF0E8}"/>
            </c:ext>
          </c:extLst>
        </c:ser>
        <c:dLbls>
          <c:showLegendKey val="0"/>
          <c:showVal val="0"/>
          <c:showCatName val="0"/>
          <c:showSerName val="0"/>
          <c:showPercent val="0"/>
          <c:showBubbleSize val="0"/>
        </c:dLbls>
        <c:gapWidth val="100"/>
        <c:overlap val="100"/>
        <c:axId val="804857904"/>
        <c:axId val="804857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E37-4E81-8AF0-EFDAA6AAF0E8}"/>
            </c:ext>
          </c:extLst>
        </c:ser>
        <c:dLbls>
          <c:showLegendKey val="0"/>
          <c:showVal val="0"/>
          <c:showCatName val="0"/>
          <c:showSerName val="0"/>
          <c:showPercent val="0"/>
          <c:showBubbleSize val="0"/>
        </c:dLbls>
        <c:marker val="1"/>
        <c:smooth val="0"/>
        <c:axId val="804857904"/>
        <c:axId val="804857512"/>
      </c:lineChart>
      <c:catAx>
        <c:axId val="80485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04857512"/>
        <c:crosses val="autoZero"/>
        <c:auto val="1"/>
        <c:lblAlgn val="ctr"/>
        <c:lblOffset val="100"/>
        <c:tickLblSkip val="1"/>
        <c:tickMarkSkip val="1"/>
        <c:noMultiLvlLbl val="0"/>
      </c:catAx>
      <c:valAx>
        <c:axId val="804857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485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1541</c:v>
                </c:pt>
                <c:pt idx="1">
                  <c:v>1634</c:v>
                </c:pt>
                <c:pt idx="2">
                  <c:v>1336</c:v>
                </c:pt>
              </c:numCache>
            </c:numRef>
          </c:val>
          <c:extLst xmlns:c16r2="http://schemas.microsoft.com/office/drawing/2015/06/chart">
            <c:ext xmlns:c16="http://schemas.microsoft.com/office/drawing/2014/chart" uri="{C3380CC4-5D6E-409C-BE32-E72D297353CC}">
              <c16:uniqueId val="{00000000-4683-4DEB-8CA6-BD2DA901C3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127</c:v>
                </c:pt>
                <c:pt idx="1">
                  <c:v>127</c:v>
                </c:pt>
                <c:pt idx="2">
                  <c:v>127</c:v>
                </c:pt>
              </c:numCache>
            </c:numRef>
          </c:val>
          <c:extLst xmlns:c16r2="http://schemas.microsoft.com/office/drawing/2015/06/chart">
            <c:ext xmlns:c16="http://schemas.microsoft.com/office/drawing/2014/chart" uri="{C3380CC4-5D6E-409C-BE32-E72D297353CC}">
              <c16:uniqueId val="{00000001-4683-4DEB-8CA6-BD2DA901C3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2268</c:v>
                </c:pt>
                <c:pt idx="1">
                  <c:v>2124</c:v>
                </c:pt>
                <c:pt idx="2">
                  <c:v>2123</c:v>
                </c:pt>
              </c:numCache>
            </c:numRef>
          </c:val>
          <c:extLst xmlns:c16r2="http://schemas.microsoft.com/office/drawing/2015/06/chart">
            <c:ext xmlns:c16="http://schemas.microsoft.com/office/drawing/2014/chart" uri="{C3380CC4-5D6E-409C-BE32-E72D297353CC}">
              <c16:uniqueId val="{00000002-4683-4DEB-8CA6-BD2DA901C3E2}"/>
            </c:ext>
          </c:extLst>
        </c:ser>
        <c:dLbls>
          <c:showLegendKey val="0"/>
          <c:showVal val="0"/>
          <c:showCatName val="0"/>
          <c:showSerName val="0"/>
          <c:showPercent val="0"/>
          <c:showBubbleSize val="0"/>
        </c:dLbls>
        <c:gapWidth val="120"/>
        <c:overlap val="100"/>
        <c:axId val="804852416"/>
        <c:axId val="804853200"/>
      </c:barChart>
      <c:catAx>
        <c:axId val="80485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04853200"/>
        <c:crosses val="autoZero"/>
        <c:auto val="1"/>
        <c:lblAlgn val="ctr"/>
        <c:lblOffset val="100"/>
        <c:tickLblSkip val="1"/>
        <c:tickMarkSkip val="1"/>
        <c:noMultiLvlLbl val="0"/>
      </c:catAx>
      <c:valAx>
        <c:axId val="804853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0485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C2-43E8-8794-807AA9BCE439}"/>
                </c:ext>
                <c:ext xmlns:c15="http://schemas.microsoft.com/office/drawing/2012/chart" uri="{CE6537A1-D6FC-4f65-9D91-7224C49458BB}">
                  <c15:dlblFieldTable>
                    <c15:dlblFTEntry>
                      <c15:txfldGUID>{421FEEC2-DCB6-44BC-B60D-4C73BB69B41E}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C2-43E8-8794-807AA9BCE439}"/>
                </c:ext>
                <c:ext xmlns:c15="http://schemas.microsoft.com/office/drawing/2012/chart" uri="{CE6537A1-D6FC-4f65-9D91-7224C49458BB}">
                  <c15:dlblFieldTable>
                    <c15:dlblFTEntry>
                      <c15:txfldGUID>{D4B57DB7-E780-46FB-9273-F16E1135A212}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BC2-43E8-8794-807AA9BCE439}"/>
                </c:ext>
                <c:ext xmlns:c15="http://schemas.microsoft.com/office/drawing/2012/chart" uri="{CE6537A1-D6FC-4f65-9D91-7224C49458BB}">
                  <c15:dlblFieldTable>
                    <c15:dlblFTEntry>
                      <c15:txfldGUID>{A442EEB1-53F3-41D3-96C4-6C31C7660507}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C2-43E8-8794-807AA9BCE439}"/>
                </c:ext>
                <c:ext xmlns:c15="http://schemas.microsoft.com/office/drawing/2012/chart" uri="{CE6537A1-D6FC-4f65-9D91-7224C49458BB}">
                  <c15:dlblFieldTable>
                    <c15:dlblFTEntry>
                      <c15:txfldGUID>{97A3B689-A6F9-44BC-87FC-C72D707C29E4}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C2-43E8-8794-807AA9BCE439}"/>
                </c:ext>
                <c:ext xmlns:c15="http://schemas.microsoft.com/office/drawing/2012/chart" uri="{CE6537A1-D6FC-4f65-9D91-7224C49458BB}">
                  <c15:dlblFieldTable>
                    <c15:dlblFTEntry>
                      <c15:txfldGUID>{8919E40A-2F18-45B2-80B5-DC8723227F33}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BC2-43E8-8794-807AA9BCE439}"/>
                </c:ext>
                <c:ext xmlns:c15="http://schemas.microsoft.com/office/drawing/2012/chart" uri="{CE6537A1-D6FC-4f65-9D91-7224C49458BB}">
                  <c15:dlblFieldTable>
                    <c15:dlblFTEntry>
                      <c15:txfldGUID>{8CF06C15-E32B-42E7-8301-98CAB183AE86}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C2-43E8-8794-807AA9BCE439}"/>
                </c:ext>
                <c:ext xmlns:c15="http://schemas.microsoft.com/office/drawing/2012/chart" uri="{CE6537A1-D6FC-4f65-9D91-7224C49458BB}">
                  <c15:dlblFieldTable>
                    <c15:dlblFTEntry>
                      <c15:txfldGUID>{EFE5C36C-3377-439D-8E88-C843235CE362}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C2-43E8-8794-807AA9BCE439}"/>
                </c:ext>
                <c:ext xmlns:c15="http://schemas.microsoft.com/office/drawing/2012/chart" uri="{CE6537A1-D6FC-4f65-9D91-7224C49458BB}">
                  <c15:dlblFieldTable>
                    <c15:dlblFTEntry>
                      <c15:txfldGUID>{3226EC14-DE26-4678-884D-4F5E5027BAD4}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C2-43E8-8794-807AA9BCE439}"/>
                </c:ext>
                <c:ext xmlns:c15="http://schemas.microsoft.com/office/drawing/2012/chart" uri="{CE6537A1-D6FC-4f65-9D91-7224C49458BB}">
                  <c15:dlblFieldTable>
                    <c15:dlblFTEntry>
                      <c15:txfldGUID>{CBD19B22-ED9A-4189-BF2A-AC80E4D15AFC}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BC2-43E8-8794-807AA9BCE4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BC2-43E8-8794-807AA9BCE439}"/>
                </c:ext>
                <c:ext xmlns:c15="http://schemas.microsoft.com/office/drawing/2012/chart" uri="{CE6537A1-D6FC-4f65-9D91-7224C49458BB}">
                  <c15:dlblFieldTable>
                    <c15:dlblFTEntry>
                      <c15:txfldGUID>{CBE19DF2-EAF1-4456-9ED2-B34820338E34}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BC2-43E8-8794-807AA9BCE439}"/>
                </c:ext>
                <c:ext xmlns:c15="http://schemas.microsoft.com/office/drawing/2012/chart" uri="{CE6537A1-D6FC-4f65-9D91-7224C49458BB}">
                  <c15:dlblFieldTable>
                    <c15:dlblFTEntry>
                      <c15:txfldGUID>{4B2D8083-C800-4F2A-8CB6-F545C66EE373}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BC2-43E8-8794-807AA9BCE439}"/>
                </c:ext>
                <c:ext xmlns:c15="http://schemas.microsoft.com/office/drawing/2012/chart" uri="{CE6537A1-D6FC-4f65-9D91-7224C49458BB}">
                  <c15:dlblFieldTable>
                    <c15:dlblFTEntry>
                      <c15:txfldGUID>{39DB640C-DC15-41BA-9402-62AE4A49A5E3}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BC2-43E8-8794-807AA9BCE439}"/>
                </c:ext>
                <c:ext xmlns:c15="http://schemas.microsoft.com/office/drawing/2012/chart" uri="{CE6537A1-D6FC-4f65-9D91-7224C49458BB}">
                  <c15:dlblFieldTable>
                    <c15:dlblFTEntry>
                      <c15:txfldGUID>{7A7180AA-7B4B-4722-B2EF-74B6F9D40713}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BC2-43E8-8794-807AA9BCE439}"/>
                </c:ext>
                <c:ext xmlns:c15="http://schemas.microsoft.com/office/drawing/2012/chart" uri="{CE6537A1-D6FC-4f65-9D91-7224C49458BB}">
                  <c15:dlblFieldTable>
                    <c15:dlblFTEntry>
                      <c15:txfldGUID>{F51459A2-3D5C-4008-828E-5ABA1682B220}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BC2-43E8-8794-807AA9BCE439}"/>
                </c:ext>
                <c:ext xmlns:c15="http://schemas.microsoft.com/office/drawing/2012/chart" uri="{CE6537A1-D6FC-4f65-9D91-7224C49458BB}">
                  <c15:dlblFieldTable>
                    <c15:dlblFTEntry>
                      <c15:txfldGUID>{4D3426BD-0694-4DF3-9B2B-120D0139236F}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BC2-43E8-8794-807AA9BCE439}"/>
                </c:ext>
                <c:ext xmlns:c15="http://schemas.microsoft.com/office/drawing/2012/chart" uri="{CE6537A1-D6FC-4f65-9D91-7224C49458BB}">
                  <c15:dlblFieldTable>
                    <c15:dlblFTEntry>
                      <c15:txfldGUID>{A52209CF-CC85-47FF-9E81-EDC5E7881E04}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BC2-43E8-8794-807AA9BCE439}"/>
                </c:ext>
                <c:ext xmlns:c15="http://schemas.microsoft.com/office/drawing/2012/chart" uri="{CE6537A1-D6FC-4f65-9D91-7224C49458BB}">
                  <c15:dlblFieldTable>
                    <c15:dlblFTEntry>
                      <c15:txfldGUID>{9474110A-33F9-452E-9CC8-D101DC127C87}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BC2-43E8-8794-807AA9BCE439}"/>
                </c:ext>
                <c:ext xmlns:c15="http://schemas.microsoft.com/office/drawing/2012/chart" uri="{CE6537A1-D6FC-4f65-9D91-7224C49458BB}">
                  <c15:dlblFieldTable>
                    <c15:dlblFTEntry>
                      <c15:txfldGUID>{0A2E3561-E4F8-44C4-A9FE-146D7A3D83F7}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CBC2-43E8-8794-807AA9BCE439}"/>
            </c:ext>
          </c:extLst>
        </c:ser>
        <c:dLbls>
          <c:showLegendKey val="0"/>
          <c:showVal val="1"/>
          <c:showCatName val="0"/>
          <c:showSerName val="0"/>
          <c:showPercent val="0"/>
          <c:showBubbleSize val="0"/>
        </c:dLbls>
        <c:axId val="804854376"/>
        <c:axId val="804855160"/>
      </c:scatterChart>
      <c:valAx>
        <c:axId val="8048543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4855160"/>
        <c:crosses val="autoZero"/>
        <c:crossBetween val="midCat"/>
      </c:valAx>
      <c:valAx>
        <c:axId val="8048551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4854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8C-4871-BAA1-AC30C13E22BA}"/>
                </c:ext>
                <c:ext xmlns:c15="http://schemas.microsoft.com/office/drawing/2012/chart" uri="{CE6537A1-D6FC-4f65-9D91-7224C49458BB}">
                  <c15:dlblFieldTable>
                    <c15:dlblFTEntry>
                      <c15:txfldGUID>{977AECBA-B201-4BD6-AD8D-23E0DFD0F544}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8C-4871-BAA1-AC30C13E22BA}"/>
                </c:ext>
                <c:ext xmlns:c15="http://schemas.microsoft.com/office/drawing/2012/chart" uri="{CE6537A1-D6FC-4f65-9D91-7224C49458BB}">
                  <c15:dlblFieldTable>
                    <c15:dlblFTEntry>
                      <c15:txfldGUID>{5063F63C-A43D-4D57-99D2-90C1E722F330}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B8C-4871-BAA1-AC30C13E22BA}"/>
                </c:ext>
                <c:ext xmlns:c15="http://schemas.microsoft.com/office/drawing/2012/chart" uri="{CE6537A1-D6FC-4f65-9D91-7224C49458BB}">
                  <c15:dlblFieldTable>
                    <c15:dlblFTEntry>
                      <c15:txfldGUID>{8B56886A-C5A4-45F5-AC48-10FE8712B4B7}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B8C-4871-BAA1-AC30C13E22BA}"/>
                </c:ext>
                <c:ext xmlns:c15="http://schemas.microsoft.com/office/drawing/2012/chart" uri="{CE6537A1-D6FC-4f65-9D91-7224C49458BB}">
                  <c15:dlblFieldTable>
                    <c15:dlblFTEntry>
                      <c15:txfldGUID>{F48176C7-04A6-41A6-9889-124A9AD3034E}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B8C-4871-BAA1-AC30C13E22BA}"/>
                </c:ext>
                <c:ext xmlns:c15="http://schemas.microsoft.com/office/drawing/2012/chart" uri="{CE6537A1-D6FC-4f65-9D91-7224C49458BB}">
                  <c15:dlblFieldTable>
                    <c15:dlblFTEntry>
                      <c15:txfldGUID>{B00872D7-A61B-4079-8648-2A59E1BD7BC7}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B8C-4871-BAA1-AC30C13E22BA}"/>
                </c:ext>
                <c:ext xmlns:c15="http://schemas.microsoft.com/office/drawing/2012/chart" uri="{CE6537A1-D6FC-4f65-9D91-7224C49458BB}">
                  <c15:dlblFieldTable>
                    <c15:dlblFTEntry>
                      <c15:txfldGUID>{2A7B6DBE-DF43-4F6E-A139-3CB63454FEEC}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B8C-4871-BAA1-AC30C13E22BA}"/>
                </c:ext>
                <c:ext xmlns:c15="http://schemas.microsoft.com/office/drawing/2012/chart" uri="{CE6537A1-D6FC-4f65-9D91-7224C49458BB}">
                  <c15:dlblFieldTable>
                    <c15:dlblFTEntry>
                      <c15:txfldGUID>{8F4FCCB3-42C1-4C28-90B6-1996EB115526}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B8C-4871-BAA1-AC30C13E22BA}"/>
                </c:ext>
                <c:ext xmlns:c15="http://schemas.microsoft.com/office/drawing/2012/chart" uri="{CE6537A1-D6FC-4f65-9D91-7224C49458BB}">
                  <c15:dlblFieldTable>
                    <c15:dlblFTEntry>
                      <c15:txfldGUID>{ADDCBF79-A2D6-4BC9-8231-4A78E2038EE6}</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B8C-4871-BAA1-AC30C13E22BA}"/>
                </c:ext>
                <c:ext xmlns:c15="http://schemas.microsoft.com/office/drawing/2012/chart" uri="{CE6537A1-D6FC-4f65-9D91-7224C49458BB}">
                  <c15:dlblFieldTable>
                    <c15:dlblFTEntry>
                      <c15:txfldGUID>{C21D09DB-CBD4-4849-B392-FDA692F32104}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10.4</c:v>
                </c:pt>
                <c:pt idx="16">
                  <c:v>8.6999999999999993</c:v>
                </c:pt>
                <c:pt idx="24">
                  <c:v>7.4</c:v>
                </c:pt>
                <c:pt idx="32">
                  <c:v>6.1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B8C-4871-BAA1-AC30C13E22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B8C-4871-BAA1-AC30C13E22BA}"/>
                </c:ext>
                <c:ext xmlns:c15="http://schemas.microsoft.com/office/drawing/2012/chart" uri="{CE6537A1-D6FC-4f65-9D91-7224C49458BB}">
                  <c15:layout/>
                  <c15:dlblFieldTable>
                    <c15:dlblFTEntry>
                      <c15:txfldGUID>{DFAA36FD-B980-4BB1-A2D1-E0D95DE36502}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B8C-4871-BAA1-AC30C13E22BA}"/>
                </c:ext>
                <c:ext xmlns:c15="http://schemas.microsoft.com/office/drawing/2012/chart" uri="{CE6537A1-D6FC-4f65-9D91-7224C49458BB}">
                  <c15:dlblFieldTable>
                    <c15:dlblFTEntry>
                      <c15:txfldGUID>{940BE7C3-B899-4DED-8DE8-A2A93A6DB772}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B8C-4871-BAA1-AC30C13E22BA}"/>
                </c:ext>
                <c:ext xmlns:c15="http://schemas.microsoft.com/office/drawing/2012/chart" uri="{CE6537A1-D6FC-4f65-9D91-7224C49458BB}">
                  <c15:dlblFieldTable>
                    <c15:dlblFTEntry>
                      <c15:txfldGUID>{7E7F6D09-B706-41A2-B7F3-83CBA430FB12}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B8C-4871-BAA1-AC30C13E22BA}"/>
                </c:ext>
                <c:ext xmlns:c15="http://schemas.microsoft.com/office/drawing/2012/chart" uri="{CE6537A1-D6FC-4f65-9D91-7224C49458BB}">
                  <c15:dlblFieldTable>
                    <c15:dlblFTEntry>
                      <c15:txfldGUID>{65B9A32A-9525-460D-9C95-A0993AF45509}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B8C-4871-BAA1-AC30C13E22BA}"/>
                </c:ext>
                <c:ext xmlns:c15="http://schemas.microsoft.com/office/drawing/2012/chart" uri="{CE6537A1-D6FC-4f65-9D91-7224C49458BB}">
                  <c15:dlblFieldTable>
                    <c15:dlblFTEntry>
                      <c15:txfldGUID>{709A6E72-8662-4342-BF39-C6BFBBA72E95}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B8C-4871-BAA1-AC30C13E22BA}"/>
                </c:ext>
                <c:ext xmlns:c15="http://schemas.microsoft.com/office/drawing/2012/chart" uri="{CE6537A1-D6FC-4f65-9D91-7224C49458BB}">
                  <c15:layout/>
                  <c15:dlblFieldTable>
                    <c15:dlblFTEntry>
                      <c15:txfldGUID>{3DAFB1F6-7EDB-4E0C-91BC-B854AE893D1D}</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B8C-4871-BAA1-AC30C13E22BA}"/>
                </c:ext>
                <c:ext xmlns:c15="http://schemas.microsoft.com/office/drawing/2012/chart" uri="{CE6537A1-D6FC-4f65-9D91-7224C49458BB}">
                  <c15:layout/>
                  <c15:dlblFieldTable>
                    <c15:dlblFTEntry>
                      <c15:txfldGUID>{C4620008-50D4-4F84-A04F-5AB1106C61A3}</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B8C-4871-BAA1-AC30C13E22BA}"/>
                </c:ext>
                <c:ext xmlns:c15="http://schemas.microsoft.com/office/drawing/2012/chart" uri="{CE6537A1-D6FC-4f65-9D91-7224C49458BB}">
                  <c15:layout/>
                  <c15:dlblFieldTable>
                    <c15:dlblFTEntry>
                      <c15:txfldGUID>{E72108C2-0470-4C89-ABF5-2A79DAFB0DCF}</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B8C-4871-BAA1-AC30C13E22BA}"/>
                </c:ext>
                <c:ext xmlns:c15="http://schemas.microsoft.com/office/drawing/2012/chart" uri="{CE6537A1-D6FC-4f65-9D91-7224C49458BB}">
                  <c15:layout/>
                  <c15:dlblFieldTable>
                    <c15:dlblFTEntry>
                      <c15:txfldGUID>{2ED99D07-078F-4EA1-AC43-0F38B45ECABA}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B8C-4871-BAA1-AC30C13E22BA}"/>
            </c:ext>
          </c:extLst>
        </c:ser>
        <c:dLbls>
          <c:showLegendKey val="0"/>
          <c:showVal val="1"/>
          <c:showCatName val="0"/>
          <c:showSerName val="0"/>
          <c:showPercent val="0"/>
          <c:showBubbleSize val="0"/>
        </c:dLbls>
        <c:axId val="804856336"/>
        <c:axId val="804864176"/>
      </c:scatterChart>
      <c:valAx>
        <c:axId val="804856336"/>
        <c:scaling>
          <c:orientation val="minMax"/>
          <c:max val="8.1"/>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4864176"/>
        <c:crosses val="autoZero"/>
        <c:crossBetween val="midCat"/>
      </c:valAx>
      <c:valAx>
        <c:axId val="8048641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48563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実質公債費比率については、平成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年度決算時の</a:t>
          </a:r>
          <a:r>
            <a:rPr kumimoji="1" lang="en-US" altLang="ja-JP" sz="1100">
              <a:solidFill>
                <a:schemeClr val="dk1"/>
              </a:solidFill>
              <a:effectLst/>
              <a:latin typeface="+mn-lt"/>
              <a:ea typeface="+mn-ea"/>
              <a:cs typeface="+mn-cs"/>
            </a:rPr>
            <a:t>21.9</a:t>
          </a:r>
          <a:r>
            <a:rPr kumimoji="1" lang="ja-JP" altLang="ja-JP" sz="1100">
              <a:solidFill>
                <a:schemeClr val="dk1"/>
              </a:solidFill>
              <a:effectLst/>
              <a:latin typeface="+mn-lt"/>
              <a:ea typeface="+mn-ea"/>
              <a:cs typeface="+mn-cs"/>
            </a:rPr>
            <a:t>に対し、平成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と大幅に改善したかに見えるが全国平均</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に近づいただけに過ぎない。</a:t>
          </a:r>
          <a:endParaRPr lang="ja-JP" altLang="ja-JP" sz="1400">
            <a:effectLst/>
          </a:endParaRPr>
        </a:p>
        <a:p>
          <a:r>
            <a:rPr kumimoji="1" lang="ja-JP" altLang="ja-JP" sz="1100">
              <a:solidFill>
                <a:schemeClr val="dk1"/>
              </a:solidFill>
              <a:effectLst/>
              <a:latin typeface="+mn-lt"/>
              <a:ea typeface="+mn-ea"/>
              <a:cs typeface="+mn-cs"/>
            </a:rPr>
            <a:t>　今後も継続して起債の抑制等を行ない、後世に負担を残さない財政運営に努めていく。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年々減少の傾向にあった将来負担比率は、合併特例事業債や過疎対策事業債の償還額の減少や、事業精査による新たな起債の抑制等による公債費の減少により、平成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年度決算時以降マイナス比率の状態が継続している。</a:t>
          </a:r>
          <a:endParaRPr lang="ja-JP" altLang="ja-JP" sz="1400">
            <a:effectLst/>
          </a:endParaRPr>
        </a:p>
        <a:p>
          <a:r>
            <a:rPr kumimoji="1" lang="ja-JP" altLang="ja-JP" sz="1100">
              <a:solidFill>
                <a:schemeClr val="dk1"/>
              </a:solidFill>
              <a:effectLst/>
              <a:latin typeface="+mn-lt"/>
              <a:ea typeface="+mn-ea"/>
              <a:cs typeface="+mn-cs"/>
            </a:rPr>
            <a:t>　今後も後世への負担を軽減するために起債の抑制や基金の適正運用を行なう事により引き続いてのマイナス比率の確保に努める。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福岡県東峰村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平成</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29</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年</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7</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月の九州北部豪雨に係る災害復旧事業のため財政調整基金から</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300</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百万円を取り崩したこと、小石原川ダム水源地域振興整備</a:t>
          </a:r>
          <a:endParaRPr kumimoji="1" lang="en-US" altLang="ja-JP" sz="1300">
            <a:solidFill>
              <a:schemeClr val="dk1"/>
            </a:solidFill>
            <a:effectLst/>
            <a:latin typeface="Century" panose="02040604050505020304" pitchFamily="18" charset="0"/>
            <a:ea typeface="ＭＳ ゴシック" panose="020B0609070205080204" pitchFamily="49" charset="-128"/>
            <a:cs typeface="+mn-cs"/>
          </a:endParaRPr>
        </a:p>
        <a:p>
          <a:r>
            <a:rPr kumimoji="1" lang="ja-JP" altLang="en-US" sz="1300">
              <a:solidFill>
                <a:schemeClr val="dk1"/>
              </a:solidFill>
              <a:effectLst/>
              <a:latin typeface="Century" panose="02040604050505020304" pitchFamily="18" charset="0"/>
              <a:ea typeface="ＭＳ ゴシック" panose="020B0609070205080204" pitchFamily="49" charset="-128"/>
              <a:cs typeface="+mn-cs"/>
            </a:rPr>
            <a:t>　事業に要する経費に充てるため小石原川ダム水源地域振興整備事業基金に</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170</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百万円を積み立て</a:t>
          </a:r>
          <a:r>
            <a:rPr kumimoji="1" lang="ja-JP" altLang="en-US" sz="1100">
              <a:solidFill>
                <a:schemeClr val="dk1"/>
              </a:solidFill>
              <a:effectLst/>
              <a:latin typeface="Century" panose="02040604050505020304" pitchFamily="18" charset="0"/>
              <a:ea typeface="ＭＳ ゴシック" panose="020B0609070205080204" pitchFamily="49" charset="-128"/>
              <a:cs typeface="+mn-cs"/>
            </a:rPr>
            <a:t>、</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97</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百万円を取り崩したこと</a:t>
          </a:r>
          <a:r>
            <a:rPr kumimoji="1" lang="ja-JP" altLang="en-US" sz="1100">
              <a:solidFill>
                <a:schemeClr val="dk1"/>
              </a:solidFill>
              <a:effectLst/>
              <a:latin typeface="Century" panose="02040604050505020304" pitchFamily="18" charset="0"/>
              <a:ea typeface="ＭＳ ゴシック" panose="020B0609070205080204" pitchFamily="49" charset="-128"/>
              <a:cs typeface="+mn-cs"/>
            </a:rPr>
            <a:t>、</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水源保全を</a:t>
          </a:r>
          <a:endParaRPr kumimoji="1" lang="en-US" altLang="ja-JP" sz="1300">
            <a:solidFill>
              <a:schemeClr val="dk1"/>
            </a:solidFill>
            <a:effectLst/>
            <a:latin typeface="Century" panose="02040604050505020304" pitchFamily="18" charset="0"/>
            <a:ea typeface="ＭＳ ゴシック" panose="020B0609070205080204" pitchFamily="49" charset="-128"/>
            <a:cs typeface="+mn-cs"/>
          </a:endParaRPr>
        </a:p>
        <a:p>
          <a:r>
            <a:rPr kumimoji="1" lang="ja-JP" altLang="en-US" sz="1300">
              <a:solidFill>
                <a:schemeClr val="dk1"/>
              </a:solidFill>
              <a:effectLst/>
              <a:latin typeface="Century" panose="02040604050505020304" pitchFamily="18" charset="0"/>
              <a:ea typeface="ＭＳ ゴシック" panose="020B0609070205080204" pitchFamily="49" charset="-128"/>
              <a:cs typeface="+mn-cs"/>
            </a:rPr>
            <a:t>　図る事業に要する経費に充てるため水源かん養基金に</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13</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百万円を積み立て、</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22</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298</a:t>
          </a:r>
        </a:p>
        <a:p>
          <a:r>
            <a:rPr kumimoji="1" lang="ja-JP" altLang="en-US" sz="1300">
              <a:solidFill>
                <a:schemeClr val="dk1"/>
              </a:solidFill>
              <a:effectLst/>
              <a:latin typeface="Century" panose="02040604050505020304" pitchFamily="18" charset="0"/>
              <a:ea typeface="ＭＳ ゴシック" panose="020B0609070205080204" pitchFamily="49" charset="-128"/>
              <a:cs typeface="+mn-cs"/>
            </a:rPr>
            <a:t>　百万円の減となった。</a:t>
          </a:r>
          <a:endParaRPr kumimoji="1" lang="en-US" altLang="ja-JP" sz="1300">
            <a:solidFill>
              <a:schemeClr val="dk1"/>
            </a:solidFill>
            <a:effectLst/>
            <a:latin typeface="Century" panose="02040604050505020304" pitchFamily="18" charset="0"/>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財政調整基金については、今後見込まれる普通交付税の更なる減少、少子高齢化に伴う社会保障関係経費の増大、大規模災害への備え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を踏まえて計画的な運用に努める。減債基金については、経済情勢の著しい変動等に備えて計画的な運用に努める。その他特定目的基金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については、其々の目的に応じた計画的な運用に努める。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・合併振興基金：合併に伴う地域の振興及び住民の一体感醸成のため。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・水源かん養基金：水源地域における水源かん養機能の向上及び水源保全を図る事業に要する経費。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・振興開発事業基金：地域の特性を生かし、創意工夫を凝らした独創的、個性的な地域づくりを行う、自ら考え自ら行う地域づくり事業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の円滑な執行を図るため。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 中山間地域活性化基金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：東峰村の農業及び農村の振興を図るため。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小石原川ダム水源地域振興整備事業基金：筑後川水系小石原川ダムに係る東峰村の水源地域の振興整備事業に要する経費。</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小石原川ダム水源地域振興整</a:t>
          </a:r>
          <a:r>
            <a:rPr kumimoji="1" lang="ja-JP" altLang="ja-JP" sz="1300">
              <a:solidFill>
                <a:schemeClr val="dk1"/>
              </a:solidFill>
              <a:effectLst/>
              <a:latin typeface="Century" panose="02040604050505020304" pitchFamily="18" charset="0"/>
              <a:ea typeface="+mn-ea"/>
              <a:cs typeface="+mn-cs"/>
            </a:rPr>
            <a:t>備事業基金</a:t>
          </a:r>
          <a:r>
            <a:rPr kumimoji="1" lang="ja-JP" altLang="en-US" sz="1300">
              <a:solidFill>
                <a:schemeClr val="dk1"/>
              </a:solidFill>
              <a:effectLst/>
              <a:latin typeface="Century" panose="02040604050505020304" pitchFamily="18" charset="0"/>
              <a:ea typeface="+mn-ea"/>
              <a:cs typeface="+mn-cs"/>
            </a:rPr>
            <a:t>：</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小石原川ダムに係る水源地域整備事業に要する経費に充てるため</a:t>
          </a:r>
          <a:r>
            <a:rPr kumimoji="1" lang="en-US" altLang="ja-JP" sz="1300">
              <a:solidFill>
                <a:schemeClr val="dk1"/>
              </a:solidFill>
              <a:effectLst/>
              <a:latin typeface="Century" panose="02040604050505020304" pitchFamily="18" charset="0"/>
              <a:ea typeface="Malgun Gothic" panose="020B0503020000020004" pitchFamily="34" charset="-127"/>
              <a:cs typeface="+mn-cs"/>
            </a:rPr>
            <a:t>170</a:t>
          </a:r>
          <a:r>
            <a:rPr kumimoji="1" lang="ja-JP" altLang="en-US" sz="1300">
              <a:solidFill>
                <a:schemeClr val="dk1"/>
              </a:solidFill>
              <a:effectLst/>
              <a:latin typeface="Century" panose="02040604050505020304" pitchFamily="18" charset="0"/>
              <a:ea typeface="Malgun Gothic" panose="020B0503020000020004" pitchFamily="34" charset="-127"/>
              <a:cs typeface="+mn-cs"/>
            </a:rPr>
            <a:t>百万</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円を積み立て、</a:t>
          </a:r>
          <a:endParaRPr kumimoji="1" lang="en-US" altLang="ja-JP" sz="1300">
            <a:solidFill>
              <a:schemeClr val="dk1"/>
            </a:solidFill>
            <a:effectLst/>
            <a:latin typeface="Century" panose="02040604050505020304" pitchFamily="18" charset="0"/>
            <a:ea typeface="ＭＳ ゴシック" panose="020B0609070205080204" pitchFamily="49" charset="-128"/>
            <a:cs typeface="+mn-cs"/>
          </a:endParaRPr>
        </a:p>
        <a:p>
          <a:r>
            <a:rPr kumimoji="1" lang="ja-JP" altLang="en-US" sz="1300">
              <a:solidFill>
                <a:schemeClr val="dk1"/>
              </a:solidFill>
              <a:effectLst/>
              <a:latin typeface="Century" panose="02040604050505020304" pitchFamily="18" charset="0"/>
              <a:ea typeface="ＭＳ ゴシック" panose="020B0609070205080204" pitchFamily="49" charset="-128"/>
              <a:cs typeface="+mn-cs"/>
            </a:rPr>
            <a:t>　</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97</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百万円を取り崩した。</a:t>
          </a:r>
          <a:endParaRPr kumimoji="1" lang="en-US" altLang="ja-JP" sz="1300">
            <a:solidFill>
              <a:schemeClr val="dk1"/>
            </a:solidFill>
            <a:effectLst/>
            <a:latin typeface="Century" panose="02040604050505020304" pitchFamily="18" charset="0"/>
            <a:ea typeface="ＭＳ ゴシック" panose="020B0609070205080204" pitchFamily="49" charset="-128"/>
            <a:cs typeface="+mn-cs"/>
          </a:endParaRPr>
        </a:p>
        <a:p>
          <a:r>
            <a:rPr kumimoji="1" lang="ja-JP" altLang="en-US" sz="1300">
              <a:solidFill>
                <a:schemeClr val="dk1"/>
              </a:solidFill>
              <a:effectLst/>
              <a:latin typeface="Century" panose="02040604050505020304" pitchFamily="18" charset="0"/>
              <a:ea typeface="ＭＳ ゴシック" panose="020B0609070205080204" pitchFamily="49" charset="-128"/>
              <a:cs typeface="+mn-cs"/>
            </a:rPr>
            <a:t>　・水源かん養基金：水源保全を図る事業に要する経費に充てるため</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13</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百万円を積み立て、</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22</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百万円を取り崩した。</a:t>
          </a:r>
          <a:endParaRPr kumimoji="1" lang="en-US" altLang="ja-JP" sz="1300">
            <a:solidFill>
              <a:schemeClr val="dk1"/>
            </a:solidFill>
            <a:effectLst/>
            <a:latin typeface="Century" panose="02040604050505020304" pitchFamily="18" charset="0"/>
            <a:ea typeface="ＭＳ ゴシック" panose="020B0609070205080204" pitchFamily="49" charset="-128"/>
            <a:cs typeface="+mn-cs"/>
          </a:endParaRPr>
        </a:p>
        <a:p>
          <a:r>
            <a:rPr kumimoji="1" lang="ja-JP" altLang="en-US" sz="1300">
              <a:solidFill>
                <a:schemeClr val="dk1"/>
              </a:solidFill>
              <a:effectLst/>
              <a:latin typeface="Century" panose="02040604050505020304" pitchFamily="18" charset="0"/>
              <a:ea typeface="ＭＳ ゴシック" panose="020B0609070205080204" pitchFamily="49" charset="-128"/>
              <a:cs typeface="+mn-cs"/>
            </a:rPr>
            <a:t>　・施設改修基金：公共施設の施設改修のため</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31</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百万円を取り崩した。</a:t>
          </a:r>
          <a:endParaRPr kumimoji="1" lang="en-US" altLang="ja-JP" sz="1300">
            <a:solidFill>
              <a:schemeClr val="dk1"/>
            </a:solidFill>
            <a:effectLst/>
            <a:latin typeface="Century" panose="02040604050505020304" pitchFamily="18" charset="0"/>
            <a:ea typeface="ＭＳ ゴシック" panose="020B0609070205080204" pitchFamily="49" charset="-128"/>
            <a:cs typeface="+mn-cs"/>
          </a:endParaRPr>
        </a:p>
        <a:p>
          <a:r>
            <a:rPr kumimoji="1" lang="ja-JP" altLang="en-US" sz="1300">
              <a:solidFill>
                <a:schemeClr val="dk1"/>
              </a:solidFill>
              <a:effectLst/>
              <a:latin typeface="Century" panose="02040604050505020304" pitchFamily="18" charset="0"/>
              <a:ea typeface="ＭＳ ゴシック" panose="020B0609070205080204" pitchFamily="49" charset="-128"/>
              <a:cs typeface="+mn-cs"/>
            </a:rPr>
            <a:t>　・災害対策基金：災害復旧対策、復興対策を円滑に推進するため</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15</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百万円を取り崩した。</a:t>
          </a:r>
          <a:endParaRPr kumimoji="1" lang="en-US" altLang="ja-JP" sz="1300">
            <a:solidFill>
              <a:schemeClr val="dk1"/>
            </a:solidFill>
            <a:effectLst/>
            <a:latin typeface="Century" panose="02040604050505020304" pitchFamily="18" charset="0"/>
            <a:ea typeface="ＭＳ ゴシック" panose="020B0609070205080204" pitchFamily="49" charset="-128"/>
            <a:cs typeface="+mn-cs"/>
          </a:endParaRPr>
        </a:p>
        <a:p>
          <a:r>
            <a:rPr kumimoji="1" lang="ja-JP" altLang="en-US" sz="1300">
              <a:solidFill>
                <a:schemeClr val="dk1"/>
              </a:solidFill>
              <a:effectLst/>
              <a:latin typeface="Century" panose="02040604050505020304" pitchFamily="18" charset="0"/>
              <a:ea typeface="ＭＳ ゴシック" panose="020B0609070205080204" pitchFamily="49" charset="-128"/>
              <a:cs typeface="+mn-cs"/>
            </a:rPr>
            <a:t>　・すこやか子育て基金：子育て支援の事業に要する経費に充てるため</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2</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百万円を積み立て、</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2</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百万円を取り崩した。</a:t>
          </a:r>
          <a:endParaRPr kumimoji="1" lang="en-US" altLang="ja-JP" sz="1300">
            <a:solidFill>
              <a:schemeClr val="dk1"/>
            </a:solidFill>
            <a:effectLst/>
            <a:latin typeface="Century" panose="02040604050505020304" pitchFamily="18" charset="0"/>
            <a:ea typeface="ＭＳ ゴシック" panose="020B0609070205080204" pitchFamily="49" charset="-128"/>
            <a:cs typeface="+mn-cs"/>
          </a:endParaRPr>
        </a:p>
        <a:p>
          <a:r>
            <a:rPr kumimoji="1" lang="ja-JP" altLang="en-US" sz="1300">
              <a:solidFill>
                <a:schemeClr val="dk1"/>
              </a:solidFill>
              <a:effectLst/>
              <a:latin typeface="Century" panose="02040604050505020304" pitchFamily="18" charset="0"/>
              <a:ea typeface="ＭＳ ゴシック" panose="020B0609070205080204" pitchFamily="49" charset="-128"/>
              <a:cs typeface="+mn-cs"/>
            </a:rPr>
            <a:t>　・スクールバス買替資金充当基金：スクールバス買替絵に要する資金に充当するため百万円を積み立てた。</a:t>
          </a:r>
          <a:endParaRPr kumimoji="1" lang="en-US" altLang="ja-JP" sz="1300">
            <a:solidFill>
              <a:schemeClr val="dk1"/>
            </a:solidFill>
            <a:effectLst/>
            <a:latin typeface="Century" panose="02040604050505020304" pitchFamily="18" charset="0"/>
            <a:ea typeface="ＭＳ ゴシック" panose="020B0609070205080204" pitchFamily="49" charset="-128"/>
            <a:cs typeface="+mn-cs"/>
          </a:endParaRPr>
        </a:p>
        <a:p>
          <a:r>
            <a:rPr kumimoji="1" lang="ja-JP" altLang="en-US" sz="1300">
              <a:solidFill>
                <a:schemeClr val="dk1"/>
              </a:solidFill>
              <a:effectLst/>
              <a:latin typeface="Century" panose="02040604050505020304" pitchFamily="18" charset="0"/>
              <a:ea typeface="ＭＳ ゴシック" panose="020B0609070205080204" pitchFamily="49" charset="-128"/>
              <a:cs typeface="+mn-cs"/>
            </a:rPr>
            <a:t>　・その他目的基金に基金運用益分</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3</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百万円を積み立て、</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23</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百万円を取り崩した。</a:t>
          </a:r>
          <a:endParaRPr kumimoji="1" lang="en-US" altLang="ja-JP" sz="1300">
            <a:solidFill>
              <a:schemeClr val="dk1"/>
            </a:solidFill>
            <a:effectLst/>
            <a:latin typeface="Century" panose="02040604050505020304" pitchFamily="18" charset="0"/>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・合併振興基金については、当面は果実分を新村計画による事業に充当する。その他目的基金については、其々計画的な運用に努める。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　平成</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29</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年</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7</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月の九州北部豪雨に係る災害復旧事業のため</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300</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百万円取崩しを行い、災害復旧・復興に向けて財政運営を行った。基金</a:t>
          </a:r>
          <a:endParaRPr kumimoji="1" lang="en-US" altLang="ja-JP" sz="1300">
            <a:solidFill>
              <a:schemeClr val="dk1"/>
            </a:solidFill>
            <a:effectLst/>
            <a:latin typeface="Century" panose="02040604050505020304" pitchFamily="18" charset="0"/>
            <a:ea typeface="ＭＳ ゴシック" panose="020B0609070205080204" pitchFamily="49" charset="-128"/>
            <a:cs typeface="+mn-cs"/>
          </a:endParaRPr>
        </a:p>
        <a:p>
          <a:r>
            <a:rPr kumimoji="1" lang="ja-JP" altLang="en-US" sz="1300">
              <a:solidFill>
                <a:schemeClr val="dk1"/>
              </a:solidFill>
              <a:effectLst/>
              <a:latin typeface="Century" panose="02040604050505020304" pitchFamily="18" charset="0"/>
              <a:ea typeface="ＭＳ ゴシック" panose="020B0609070205080204" pitchFamily="49" charset="-128"/>
              <a:cs typeface="+mn-cs"/>
            </a:rPr>
            <a:t>　運用益分については、</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2</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百万円を積み立てた。</a:t>
          </a:r>
          <a:endParaRPr kumimoji="1" lang="en-US" altLang="ja-JP" sz="1300">
            <a:solidFill>
              <a:schemeClr val="dk1"/>
            </a:solidFill>
            <a:effectLst/>
            <a:latin typeface="Century" panose="02040604050505020304" pitchFamily="18" charset="0"/>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　普通交付税について、平成</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18</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年度</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(1,173</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百万円</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以降では平成</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22</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年度</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(1,463</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百万円</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をピークに減少傾向にあり、合併算定替が終了し</a:t>
          </a:r>
          <a:endParaRPr kumimoji="1" lang="en-US" altLang="ja-JP" sz="1300">
            <a:solidFill>
              <a:schemeClr val="dk1"/>
            </a:solidFill>
            <a:effectLst/>
            <a:latin typeface="Century" panose="02040604050505020304" pitchFamily="18" charset="0"/>
            <a:ea typeface="ＭＳ ゴシック" panose="020B0609070205080204" pitchFamily="49" charset="-128"/>
            <a:cs typeface="+mn-cs"/>
          </a:endParaRPr>
        </a:p>
        <a:p>
          <a:r>
            <a:rPr kumimoji="1" lang="ja-JP" altLang="en-US" sz="1300">
              <a:solidFill>
                <a:schemeClr val="dk1"/>
              </a:solidFill>
              <a:effectLst/>
              <a:latin typeface="Century" panose="02040604050505020304" pitchFamily="18" charset="0"/>
              <a:ea typeface="ＭＳ ゴシック" panose="020B0609070205080204" pitchFamily="49" charset="-128"/>
              <a:cs typeface="+mn-cs"/>
            </a:rPr>
            <a:t>　一本算定となっていることから普通交付税の減少が更に見込まれる。また、少子高齢化に伴う社会保障関係経費の増大や大規模災害へ</a:t>
          </a:r>
          <a:endParaRPr kumimoji="1" lang="en-US" altLang="ja-JP" sz="1300">
            <a:solidFill>
              <a:schemeClr val="dk1"/>
            </a:solidFill>
            <a:effectLst/>
            <a:latin typeface="Century" panose="02040604050505020304" pitchFamily="18" charset="0"/>
            <a:ea typeface="ＭＳ ゴシック" panose="020B0609070205080204" pitchFamily="49" charset="-128"/>
            <a:cs typeface="+mn-cs"/>
          </a:endParaRPr>
        </a:p>
        <a:p>
          <a:r>
            <a:rPr kumimoji="1" lang="ja-JP" altLang="en-US" sz="1300">
              <a:solidFill>
                <a:schemeClr val="dk1"/>
              </a:solidFill>
              <a:effectLst/>
              <a:latin typeface="Century" panose="02040604050505020304" pitchFamily="18" charset="0"/>
              <a:ea typeface="ＭＳ ゴシック" panose="020B0609070205080204" pitchFamily="49" charset="-128"/>
              <a:cs typeface="+mn-cs"/>
            </a:rPr>
            <a:t>　の備えを踏まえて計画的な運用に努める。</a:t>
          </a:r>
          <a:endParaRPr kumimoji="1" lang="en-US" altLang="ja-JP" sz="1300">
            <a:solidFill>
              <a:schemeClr val="dk1"/>
            </a:solidFill>
            <a:effectLst/>
            <a:latin typeface="Century" panose="02040604050505020304" pitchFamily="18" charset="0"/>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基金運用益分については、</a:t>
          </a:r>
          <a:r>
            <a:rPr kumimoji="1" lang="en-US" altLang="ja-JP" sz="1300">
              <a:solidFill>
                <a:schemeClr val="dk1"/>
              </a:solidFill>
              <a:effectLst/>
              <a:latin typeface="Century" panose="02040604050505020304" pitchFamily="18" charset="0"/>
              <a:ea typeface="ＭＳ ゴシック" panose="020B0609070205080204" pitchFamily="49" charset="-128"/>
              <a:cs typeface="+mn-cs"/>
            </a:rPr>
            <a:t>0.2</a:t>
          </a:r>
          <a:r>
            <a:rPr kumimoji="1" lang="ja-JP" altLang="en-US" sz="1300">
              <a:solidFill>
                <a:schemeClr val="dk1"/>
              </a:solidFill>
              <a:effectLst/>
              <a:latin typeface="Century" panose="02040604050505020304" pitchFamily="18" charset="0"/>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経済情勢の著しい変動等により財源が著しく不足する場合や償還期限の満了に伴う地方債の償還額が他年度と比べて著しく多額となる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年度において当該年度の地方債を償還する場合、償還期限を繰り上げて地方債を償還する場合、地方債のうち地方税の減収補てんまたは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財源対策のため発行されたものを償還する場合に限り、その財源に充てることができるため、それに備えて計画的な運用に努める。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2,175
2,171
51.97
4,632,569
4,437,043
98,782
1,367,833
2,562,325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6" name="正方形/長方形 5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latin typeface="Century" panose="02040604050505020304" pitchFamily="18" charset="0"/>
              <a:ea typeface="ＭＳ Ｐゴシック" panose="020B0600070205080204" pitchFamily="50" charset="-128"/>
            </a:rPr>
            <a:t>一般会計等に係る地方債の残高</a:t>
          </a:r>
          <a:r>
            <a:rPr kumimoji="1" lang="en-US" altLang="ja-JP" sz="1100">
              <a:latin typeface="Century" panose="02040604050505020304" pitchFamily="18" charset="0"/>
              <a:ea typeface="ＭＳ Ｐゴシック" panose="020B0600070205080204" pitchFamily="50" charset="-128"/>
            </a:rPr>
            <a:t>2,562</a:t>
          </a:r>
          <a:r>
            <a:rPr kumimoji="1" lang="ja-JP" altLang="en-US" sz="1100">
              <a:latin typeface="Century" panose="02040604050505020304" pitchFamily="18" charset="0"/>
              <a:ea typeface="ＭＳ Ｐゴシック" panose="020B0600070205080204" pitchFamily="50" charset="-128"/>
            </a:rPr>
            <a:t>百万円に対し、充当可能基金残高</a:t>
          </a:r>
          <a:r>
            <a:rPr kumimoji="1" lang="en-US" altLang="ja-JP" sz="1100">
              <a:latin typeface="Century" panose="02040604050505020304" pitchFamily="18" charset="0"/>
              <a:ea typeface="ＭＳ Ｐゴシック" panose="020B0600070205080204" pitchFamily="50" charset="-128"/>
            </a:rPr>
            <a:t>2,579</a:t>
          </a:r>
          <a:r>
            <a:rPr kumimoji="1" lang="ja-JP" altLang="en-US" sz="1100">
              <a:latin typeface="Century" panose="02040604050505020304" pitchFamily="18" charset="0"/>
              <a:ea typeface="ＭＳ Ｐゴシック" panose="020B0600070205080204" pitchFamily="50" charset="-128"/>
            </a:rPr>
            <a:t>百万円であるため、債務償還可能年数は</a:t>
          </a:r>
          <a:r>
            <a:rPr kumimoji="1" lang="en-US" altLang="ja-JP" sz="1100">
              <a:latin typeface="Century" panose="02040604050505020304" pitchFamily="18" charset="0"/>
              <a:ea typeface="ＭＳ Ｐゴシック" panose="020B0600070205080204" pitchFamily="50" charset="-128"/>
            </a:rPr>
            <a:t>1.0</a:t>
          </a:r>
          <a:r>
            <a:rPr kumimoji="1" lang="ja-JP" altLang="en-US" sz="1100">
              <a:latin typeface="Century" panose="02040604050505020304" pitchFamily="18" charset="0"/>
              <a:ea typeface="ＭＳ Ｐゴシック" panose="020B0600070205080204" pitchFamily="50" charset="-128"/>
            </a:rPr>
            <a:t>年となった。</a:t>
          </a:r>
          <a:endParaRPr kumimoji="1" lang="en-US" altLang="ja-JP" sz="1100">
            <a:latin typeface="Century" panose="02040604050505020304" pitchFamily="18" charset="0"/>
            <a:ea typeface="ＭＳ Ｐゴシック" panose="020B0600070205080204" pitchFamily="50" charset="-128"/>
          </a:endParaRPr>
        </a:p>
        <a:p>
          <a:r>
            <a:rPr kumimoji="1" lang="ja-JP" altLang="en-US" sz="1100">
              <a:latin typeface="Century" panose="02040604050505020304" pitchFamily="18" charset="0"/>
              <a:ea typeface="ＭＳ Ｐゴシック" panose="020B0600070205080204" pitchFamily="50" charset="-128"/>
            </a:rPr>
            <a:t>　今後も事業精査による新たな起債の抑制と基金の計画的な運用に努める。</a:t>
          </a: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2" name="テキスト ボックス 7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4" name="テキスト ボックス 7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6" name="テキスト ボックス 7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8" name="テキスト ボックス 7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0" name="テキスト ボックス 7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82" name="直線コネクタ 81"/>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85"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86" name="直線コネクタ 85"/>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87" name="債務償還可能年数平均値テキスト"/>
        <xdr:cNvSpPr txBox="1"/>
      </xdr:nvSpPr>
      <xdr:spPr>
        <a:xfrm>
          <a:off x="14846300" y="6252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88" name="フローチャート: 判断 87"/>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152047</xdr:rowOff>
    </xdr:from>
    <xdr:to>
      <xdr:col>76</xdr:col>
      <xdr:colOff>73025</xdr:colOff>
      <xdr:row>34</xdr:row>
      <xdr:rowOff>82197</xdr:rowOff>
    </xdr:to>
    <xdr:sp macro="" textlink="">
      <xdr:nvSpPr>
        <xdr:cNvPr id="94" name="楕円 93"/>
        <xdr:cNvSpPr/>
      </xdr:nvSpPr>
      <xdr:spPr>
        <a:xfrm>
          <a:off x="14744700" y="65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66974</xdr:rowOff>
    </xdr:from>
    <xdr:ext cx="340478" cy="259045"/>
    <xdr:sp macro="" textlink="">
      <xdr:nvSpPr>
        <xdr:cNvPr id="95" name="債務償還可能年数該当値テキスト"/>
        <xdr:cNvSpPr txBox="1"/>
      </xdr:nvSpPr>
      <xdr:spPr>
        <a:xfrm>
          <a:off x="14846300" y="6496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2,175
2,171
51.97
4,632,569
4,437,043
98,782
1,367,833
2,562,325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2,175
2,171
51.97
4,632,569
4,437,043
98,782
1,367,833
2,562,325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2,175
2,171
51.97
4,632,569
4,437,043
98,782
1,367,833
2,562,325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人口の減少や全国平均を上回る高齢化率（平成</a:t>
          </a:r>
          <a:r>
            <a:rPr kumimoji="1" lang="en-US" altLang="ja-JP" sz="1100">
              <a:solidFill>
                <a:schemeClr val="dk1"/>
              </a:solidFill>
              <a:effectLst/>
              <a:latin typeface="+mn-lt"/>
              <a:ea typeface="+mn-ea"/>
              <a:cs typeface="+mn-cs"/>
            </a:rPr>
            <a:t>29</a:t>
          </a:r>
          <a:r>
            <a:rPr kumimoji="1" lang="ja-JP" altLang="ja-JP" sz="1100">
              <a:solidFill>
                <a:sysClr val="windowText" lastClr="000000"/>
              </a:solidFill>
              <a:effectLst/>
              <a:latin typeface="+mn-lt"/>
              <a:ea typeface="+mn-ea"/>
              <a:cs typeface="+mn-cs"/>
            </a:rPr>
            <a:t>年度末</a:t>
          </a:r>
          <a:r>
            <a:rPr kumimoji="1" lang="en-US" altLang="ja-JP" sz="1100">
              <a:solidFill>
                <a:sysClr val="windowText" lastClr="000000"/>
              </a:solidFill>
              <a:effectLst/>
              <a:latin typeface="+mn-lt"/>
              <a:ea typeface="+mn-ea"/>
              <a:cs typeface="+mn-cs"/>
            </a:rPr>
            <a:t>41.8</a:t>
          </a:r>
          <a:r>
            <a:rPr kumimoji="1" lang="ja-JP" altLang="ja-JP" sz="1100">
              <a:solidFill>
                <a:sysClr val="windowText" lastClr="000000"/>
              </a:solidFill>
              <a:effectLst/>
              <a:latin typeface="+mn-lt"/>
              <a:ea typeface="+mn-ea"/>
              <a:cs typeface="+mn-cs"/>
            </a:rPr>
            <a:t>％）に加え</a:t>
          </a:r>
          <a:r>
            <a:rPr kumimoji="1" lang="ja-JP" altLang="ja-JP" sz="1100">
              <a:solidFill>
                <a:schemeClr val="dk1"/>
              </a:solidFill>
              <a:effectLst/>
              <a:latin typeface="+mn-lt"/>
              <a:ea typeface="+mn-ea"/>
              <a:cs typeface="+mn-cs"/>
            </a:rPr>
            <a:t>所得も伸び悩む傾向にあり、全国平均、福岡県平均を大きく下回る数値で推移している。</a:t>
          </a:r>
          <a:endParaRPr lang="ja-JP" altLang="ja-JP" sz="1400">
            <a:effectLst/>
          </a:endParaRPr>
        </a:p>
        <a:p>
          <a:r>
            <a:rPr kumimoji="1" lang="ja-JP" altLang="ja-JP" sz="1100">
              <a:solidFill>
                <a:schemeClr val="dk1"/>
              </a:solidFill>
              <a:effectLst/>
              <a:latin typeface="+mn-lt"/>
              <a:ea typeface="+mn-ea"/>
              <a:cs typeface="+mn-cs"/>
            </a:rPr>
            <a:t>　今後も歳出削減（物件費の抑制や補助費等の見直し）や定数管理等による行財政のスリム化を図り効率化に努める。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143510</xdr:rowOff>
    </xdr:to>
    <xdr:cxnSp macro="">
      <xdr:nvCxnSpPr>
        <xdr:cNvPr id="64" name="直線コネクタ 63"/>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67" name="直線コネクタ 66"/>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0" name="直線コネクタ 69"/>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3" name="直線コネクタ 72"/>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150195</xdr:rowOff>
    </xdr:from>
    <xdr:ext cx="762000" cy="259045"/>
    <xdr:sp macro="" textlink="">
      <xdr:nvSpPr>
        <xdr:cNvPr id="75" name="テキスト ボックス 74"/>
        <xdr:cNvSpPr txBox="1"/>
      </xdr:nvSpPr>
      <xdr:spPr>
        <a:xfrm>
          <a:off x="1955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77" name="テキスト ボックス 76"/>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3" name="楕円 82"/>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160037</xdr:rowOff>
    </xdr:from>
    <xdr:ext cx="762000" cy="259045"/>
    <xdr:sp macro="" textlink="">
      <xdr:nvSpPr>
        <xdr:cNvPr id="84" name="財政力該当値テキスト"/>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5" name="楕円 84"/>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6" name="テキスト ボックス 85"/>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7" name="楕円 86"/>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88" name="テキスト ボックス 87"/>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89" name="楕円 88"/>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0" name="テキスト ボックス 89"/>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1" name="楕円 90"/>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2" name="テキスト ボックス 91"/>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公債費償還のピークを過ぎ、また、事業の選別等による起債の抑制を行なうことにより、比率が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を超過していた合併当初と比較すると改善している。　</a:t>
          </a:r>
          <a:endParaRPr lang="ja-JP" altLang="ja-JP" sz="1400">
            <a:effectLst/>
          </a:endParaRPr>
        </a:p>
        <a:p>
          <a:r>
            <a:rPr kumimoji="1" lang="ja-JP" altLang="ja-JP" sz="1100">
              <a:solidFill>
                <a:schemeClr val="dk1"/>
              </a:solidFill>
              <a:effectLst/>
              <a:latin typeface="+mn-lt"/>
              <a:ea typeface="+mn-ea"/>
              <a:cs typeface="+mn-cs"/>
            </a:rPr>
            <a:t>　今後も引き続き、人件費や公債費について上昇を抑えることに努める。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150622</xdr:rowOff>
    </xdr:to>
    <xdr:cxnSp macro="">
      <xdr:nvCxnSpPr>
        <xdr:cNvPr id="125" name="直線コネクタ 124"/>
        <xdr:cNvCxnSpPr/>
      </xdr:nvCxnSpPr>
      <xdr:spPr>
        <a:xfrm>
          <a:off x="4114800" y="1067435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62</xdr:row>
      <xdr:rowOff>49276</xdr:rowOff>
    </xdr:to>
    <xdr:cxnSp macro="">
      <xdr:nvCxnSpPr>
        <xdr:cNvPr id="128" name="直線コネクタ 127"/>
        <xdr:cNvCxnSpPr/>
      </xdr:nvCxnSpPr>
      <xdr:spPr>
        <a:xfrm flipV="1">
          <a:off x="3225800" y="106743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49276</xdr:rowOff>
    </xdr:from>
    <xdr:to>
      <xdr:col>15</xdr:col>
      <xdr:colOff>82550</xdr:colOff>
      <xdr:row>63</xdr:row>
      <xdr:rowOff>17780</xdr:rowOff>
    </xdr:to>
    <xdr:cxnSp macro="">
      <xdr:nvCxnSpPr>
        <xdr:cNvPr id="131" name="直線コネクタ 130"/>
        <xdr:cNvCxnSpPr/>
      </xdr:nvCxnSpPr>
      <xdr:spPr>
        <a:xfrm flipV="1">
          <a:off x="2336800" y="1067917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34798</xdr:rowOff>
    </xdr:from>
    <xdr:to>
      <xdr:col>11</xdr:col>
      <xdr:colOff>31750</xdr:colOff>
      <xdr:row>63</xdr:row>
      <xdr:rowOff>17780</xdr:rowOff>
    </xdr:to>
    <xdr:cxnSp macro="">
      <xdr:nvCxnSpPr>
        <xdr:cNvPr id="134" name="直線コネクタ 133"/>
        <xdr:cNvCxnSpPr/>
      </xdr:nvCxnSpPr>
      <xdr:spPr>
        <a:xfrm>
          <a:off x="1447800" y="1066469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36" name="テキスト ボックス 135"/>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38" name="テキスト ボックス 137"/>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44" name="楕円 143"/>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71899</xdr:rowOff>
    </xdr:from>
    <xdr:ext cx="762000" cy="259045"/>
    <xdr:sp macro="" textlink="">
      <xdr:nvSpPr>
        <xdr:cNvPr id="145" name="財政構造の弾力性該当値テキスト"/>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46" name="楕円 145"/>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47" name="テキスト ボックス 146"/>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169926</xdr:rowOff>
    </xdr:from>
    <xdr:to>
      <xdr:col>15</xdr:col>
      <xdr:colOff>133350</xdr:colOff>
      <xdr:row>62</xdr:row>
      <xdr:rowOff>100076</xdr:rowOff>
    </xdr:to>
    <xdr:sp macro="" textlink="">
      <xdr:nvSpPr>
        <xdr:cNvPr id="148" name="楕円 147"/>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84853</xdr:rowOff>
    </xdr:from>
    <xdr:ext cx="762000" cy="259045"/>
    <xdr:sp macro="" textlink="">
      <xdr:nvSpPr>
        <xdr:cNvPr id="149" name="テキスト ボックス 148"/>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0" name="楕円 149"/>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51" name="テキスト ボックス 150"/>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52" name="楕円 151"/>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53" name="テキスト ボックス 152"/>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全国平均、福岡県平均のいずれをも上回っている。</a:t>
          </a:r>
          <a:endParaRPr lang="ja-JP" altLang="ja-JP" sz="1400">
            <a:effectLst/>
          </a:endParaRPr>
        </a:p>
        <a:p>
          <a:r>
            <a:rPr kumimoji="1" lang="ja-JP" altLang="ja-JP" sz="1100">
              <a:solidFill>
                <a:schemeClr val="dk1"/>
              </a:solidFill>
              <a:effectLst/>
              <a:latin typeface="+mn-lt"/>
              <a:ea typeface="+mn-ea"/>
              <a:cs typeface="+mn-cs"/>
            </a:rPr>
            <a:t>　人件費については職員数の適正化に努め、平成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年度までの間に</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19.7</a:t>
          </a:r>
          <a:r>
            <a:rPr kumimoji="1" lang="ja-JP" altLang="ja-JP" sz="1100">
              <a:solidFill>
                <a:schemeClr val="dk1"/>
              </a:solidFill>
              <a:effectLst/>
              <a:latin typeface="+mn-lt"/>
              <a:ea typeface="+mn-ea"/>
              <a:cs typeface="+mn-cs"/>
            </a:rPr>
            <a:t>％）の職員の削減を行なっているところだが、その一方で人口が年々減少していることが影響を及ぼしている。</a:t>
          </a:r>
          <a:endParaRPr lang="ja-JP" altLang="ja-JP" sz="1400">
            <a:effectLst/>
          </a:endParaRPr>
        </a:p>
        <a:p>
          <a:r>
            <a:rPr kumimoji="1" lang="ja-JP" altLang="ja-JP" sz="1100">
              <a:solidFill>
                <a:schemeClr val="dk1"/>
              </a:solidFill>
              <a:effectLst/>
              <a:latin typeface="+mn-lt"/>
              <a:ea typeface="+mn-ea"/>
              <a:cs typeface="+mn-cs"/>
            </a:rPr>
            <a:t>　今後も引き続き職員数の適正化や物件費の抑制策について検討を重ねていく必要がある。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77822</xdr:rowOff>
    </xdr:from>
    <xdr:to>
      <xdr:col>23</xdr:col>
      <xdr:colOff>133350</xdr:colOff>
      <xdr:row>84</xdr:row>
      <xdr:rowOff>38536</xdr:rowOff>
    </xdr:to>
    <xdr:cxnSp macro="">
      <xdr:nvCxnSpPr>
        <xdr:cNvPr id="189" name="直線コネクタ 188"/>
        <xdr:cNvCxnSpPr/>
      </xdr:nvCxnSpPr>
      <xdr:spPr>
        <a:xfrm>
          <a:off x="4114800" y="14308172"/>
          <a:ext cx="838200" cy="1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7179</xdr:rowOff>
    </xdr:from>
    <xdr:to>
      <xdr:col>19</xdr:col>
      <xdr:colOff>133350</xdr:colOff>
      <xdr:row>83</xdr:row>
      <xdr:rowOff>77822</xdr:rowOff>
    </xdr:to>
    <xdr:cxnSp macro="">
      <xdr:nvCxnSpPr>
        <xdr:cNvPr id="192" name="直線コネクタ 191"/>
        <xdr:cNvCxnSpPr/>
      </xdr:nvCxnSpPr>
      <xdr:spPr>
        <a:xfrm>
          <a:off x="3225800" y="14237529"/>
          <a:ext cx="889000" cy="7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5669</xdr:rowOff>
    </xdr:from>
    <xdr:to>
      <xdr:col>15</xdr:col>
      <xdr:colOff>82550</xdr:colOff>
      <xdr:row>83</xdr:row>
      <xdr:rowOff>7179</xdr:rowOff>
    </xdr:to>
    <xdr:cxnSp macro="">
      <xdr:nvCxnSpPr>
        <xdr:cNvPr id="195" name="直線コネクタ 194"/>
        <xdr:cNvCxnSpPr/>
      </xdr:nvCxnSpPr>
      <xdr:spPr>
        <a:xfrm>
          <a:off x="2336800" y="14236019"/>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7" name="テキスト ボックス 196"/>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117370</xdr:rowOff>
    </xdr:from>
    <xdr:to>
      <xdr:col>11</xdr:col>
      <xdr:colOff>31750</xdr:colOff>
      <xdr:row>83</xdr:row>
      <xdr:rowOff>5669</xdr:rowOff>
    </xdr:to>
    <xdr:cxnSp macro="">
      <xdr:nvCxnSpPr>
        <xdr:cNvPr id="198" name="直線コネクタ 197"/>
        <xdr:cNvCxnSpPr/>
      </xdr:nvCxnSpPr>
      <xdr:spPr>
        <a:xfrm>
          <a:off x="1447800" y="14176270"/>
          <a:ext cx="889000" cy="5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135800</xdr:rowOff>
    </xdr:from>
    <xdr:ext cx="762000" cy="259045"/>
    <xdr:sp macro="" textlink="">
      <xdr:nvSpPr>
        <xdr:cNvPr id="200" name="テキスト ボックス 199"/>
        <xdr:cNvSpPr txBox="1"/>
      </xdr:nvSpPr>
      <xdr:spPr>
        <a:xfrm>
          <a:off x="1955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163282</xdr:rowOff>
    </xdr:from>
    <xdr:ext cx="762000" cy="259045"/>
    <xdr:sp macro="" textlink="">
      <xdr:nvSpPr>
        <xdr:cNvPr id="202" name="テキスト ボックス 201"/>
        <xdr:cNvSpPr txBox="1"/>
      </xdr:nvSpPr>
      <xdr:spPr>
        <a:xfrm>
          <a:off x="10668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159186</xdr:rowOff>
    </xdr:from>
    <xdr:to>
      <xdr:col>23</xdr:col>
      <xdr:colOff>184150</xdr:colOff>
      <xdr:row>84</xdr:row>
      <xdr:rowOff>89336</xdr:rowOff>
    </xdr:to>
    <xdr:sp macro="" textlink="">
      <xdr:nvSpPr>
        <xdr:cNvPr id="208" name="楕円 207"/>
        <xdr:cNvSpPr/>
      </xdr:nvSpPr>
      <xdr:spPr>
        <a:xfrm>
          <a:off x="4902200" y="143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131263</xdr:rowOff>
    </xdr:from>
    <xdr:ext cx="762000" cy="259045"/>
    <xdr:sp macro="" textlink="">
      <xdr:nvSpPr>
        <xdr:cNvPr id="209" name="人件費・物件費等の状況該当値テキスト"/>
        <xdr:cNvSpPr txBox="1"/>
      </xdr:nvSpPr>
      <xdr:spPr>
        <a:xfrm>
          <a:off x="5041900" y="1436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27022</xdr:rowOff>
    </xdr:from>
    <xdr:to>
      <xdr:col>19</xdr:col>
      <xdr:colOff>184150</xdr:colOff>
      <xdr:row>83</xdr:row>
      <xdr:rowOff>128622</xdr:rowOff>
    </xdr:to>
    <xdr:sp macro="" textlink="">
      <xdr:nvSpPr>
        <xdr:cNvPr id="210" name="楕円 209"/>
        <xdr:cNvSpPr/>
      </xdr:nvSpPr>
      <xdr:spPr>
        <a:xfrm>
          <a:off x="4064000" y="142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113399</xdr:rowOff>
    </xdr:from>
    <xdr:ext cx="736600" cy="259045"/>
    <xdr:sp macro="" textlink="">
      <xdr:nvSpPr>
        <xdr:cNvPr id="211" name="テキスト ボックス 210"/>
        <xdr:cNvSpPr txBox="1"/>
      </xdr:nvSpPr>
      <xdr:spPr>
        <a:xfrm>
          <a:off x="3733800" y="1434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127829</xdr:rowOff>
    </xdr:from>
    <xdr:to>
      <xdr:col>15</xdr:col>
      <xdr:colOff>133350</xdr:colOff>
      <xdr:row>83</xdr:row>
      <xdr:rowOff>57979</xdr:rowOff>
    </xdr:to>
    <xdr:sp macro="" textlink="">
      <xdr:nvSpPr>
        <xdr:cNvPr id="212" name="楕円 211"/>
        <xdr:cNvSpPr/>
      </xdr:nvSpPr>
      <xdr:spPr>
        <a:xfrm>
          <a:off x="3175000" y="14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42756</xdr:rowOff>
    </xdr:from>
    <xdr:ext cx="762000" cy="259045"/>
    <xdr:sp macro="" textlink="">
      <xdr:nvSpPr>
        <xdr:cNvPr id="213" name="テキスト ボックス 212"/>
        <xdr:cNvSpPr txBox="1"/>
      </xdr:nvSpPr>
      <xdr:spPr>
        <a:xfrm>
          <a:off x="2844800" y="1427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126319</xdr:rowOff>
    </xdr:from>
    <xdr:to>
      <xdr:col>11</xdr:col>
      <xdr:colOff>82550</xdr:colOff>
      <xdr:row>83</xdr:row>
      <xdr:rowOff>56469</xdr:rowOff>
    </xdr:to>
    <xdr:sp macro="" textlink="">
      <xdr:nvSpPr>
        <xdr:cNvPr id="214" name="楕円 213"/>
        <xdr:cNvSpPr/>
      </xdr:nvSpPr>
      <xdr:spPr>
        <a:xfrm>
          <a:off x="2286000" y="141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41246</xdr:rowOff>
    </xdr:from>
    <xdr:ext cx="762000" cy="259045"/>
    <xdr:sp macro="" textlink="">
      <xdr:nvSpPr>
        <xdr:cNvPr id="215" name="テキスト ボックス 214"/>
        <xdr:cNvSpPr txBox="1"/>
      </xdr:nvSpPr>
      <xdr:spPr>
        <a:xfrm>
          <a:off x="1955800" y="1427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66570</xdr:rowOff>
    </xdr:from>
    <xdr:to>
      <xdr:col>7</xdr:col>
      <xdr:colOff>31750</xdr:colOff>
      <xdr:row>82</xdr:row>
      <xdr:rowOff>168170</xdr:rowOff>
    </xdr:to>
    <xdr:sp macro="" textlink="">
      <xdr:nvSpPr>
        <xdr:cNvPr id="216" name="楕円 215"/>
        <xdr:cNvSpPr/>
      </xdr:nvSpPr>
      <xdr:spPr>
        <a:xfrm>
          <a:off x="1397000" y="1412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152947</xdr:rowOff>
    </xdr:from>
    <xdr:ext cx="762000" cy="259045"/>
    <xdr:sp macro="" textlink="">
      <xdr:nvSpPr>
        <xdr:cNvPr id="217" name="テキスト ボックス 216"/>
        <xdr:cNvSpPr txBox="1"/>
      </xdr:nvSpPr>
      <xdr:spPr>
        <a:xfrm>
          <a:off x="1066800" y="1421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年度数値を引用。 なお、平成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年度類似団体関係数値（平均値、最大値及び最小値、順位）は、平成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年度の選定団体によるもの。</a:t>
          </a:r>
        </a:p>
        <a:p>
          <a:r>
            <a:rPr kumimoji="1" lang="ja-JP" altLang="en-US"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3.6</a:t>
          </a:r>
          <a:r>
            <a:rPr kumimoji="1" lang="ja-JP" altLang="en-US" sz="1100">
              <a:solidFill>
                <a:schemeClr val="dk1"/>
              </a:solidFill>
              <a:effectLst/>
              <a:latin typeface="+mn-lt"/>
              <a:ea typeface="+mn-ea"/>
              <a:cs typeface="+mn-cs"/>
            </a:rPr>
            <a:t>上回り、全国町村平均をも</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このことについては、他団体と比較して職員数が少なく年齢層に偏在性があることが要因だと考えられるが、地域の状況等を踏まえ</a:t>
          </a:r>
          <a:r>
            <a:rPr kumimoji="1" lang="ja-JP" altLang="en-US" sz="1100">
              <a:solidFill>
                <a:schemeClr val="dk1"/>
              </a:solidFill>
              <a:effectLst/>
              <a:latin typeface="+mn-lt"/>
              <a:ea typeface="+mn-ea"/>
              <a:cs typeface="+mn-cs"/>
            </a:rPr>
            <a:t>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150284</xdr:rowOff>
    </xdr:from>
    <xdr:to>
      <xdr:col>81</xdr:col>
      <xdr:colOff>44450</xdr:colOff>
      <xdr:row>89</xdr:row>
      <xdr:rowOff>150284</xdr:rowOff>
    </xdr:to>
    <xdr:cxnSp macro="">
      <xdr:nvCxnSpPr>
        <xdr:cNvPr id="253" name="直線コネクタ 252"/>
        <xdr:cNvCxnSpPr/>
      </xdr:nvCxnSpPr>
      <xdr:spPr>
        <a:xfrm>
          <a:off x="16179800" y="154093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150284</xdr:rowOff>
    </xdr:from>
    <xdr:to>
      <xdr:col>77</xdr:col>
      <xdr:colOff>44450</xdr:colOff>
      <xdr:row>89</xdr:row>
      <xdr:rowOff>161773</xdr:rowOff>
    </xdr:to>
    <xdr:cxnSp macro="">
      <xdr:nvCxnSpPr>
        <xdr:cNvPr id="256" name="直線コネクタ 255"/>
        <xdr:cNvCxnSpPr/>
      </xdr:nvCxnSpPr>
      <xdr:spPr>
        <a:xfrm flipV="1">
          <a:off x="15290800" y="154093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161773</xdr:rowOff>
    </xdr:from>
    <xdr:to>
      <xdr:col>72</xdr:col>
      <xdr:colOff>203200</xdr:colOff>
      <xdr:row>90</xdr:row>
      <xdr:rowOff>13305</xdr:rowOff>
    </xdr:to>
    <xdr:cxnSp macro="">
      <xdr:nvCxnSpPr>
        <xdr:cNvPr id="259" name="直線コネクタ 258"/>
        <xdr:cNvCxnSpPr/>
      </xdr:nvCxnSpPr>
      <xdr:spPr>
        <a:xfrm flipV="1">
          <a:off x="14401800" y="154208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81341</xdr:rowOff>
    </xdr:from>
    <xdr:to>
      <xdr:col>68</xdr:col>
      <xdr:colOff>152400</xdr:colOff>
      <xdr:row>90</xdr:row>
      <xdr:rowOff>13305</xdr:rowOff>
    </xdr:to>
    <xdr:cxnSp macro="">
      <xdr:nvCxnSpPr>
        <xdr:cNvPr id="262" name="直線コネクタ 261"/>
        <xdr:cNvCxnSpPr/>
      </xdr:nvCxnSpPr>
      <xdr:spPr>
        <a:xfrm>
          <a:off x="13512800" y="153403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3" name="フローチャート: 判断 262"/>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106032</xdr:rowOff>
    </xdr:from>
    <xdr:ext cx="762000" cy="259045"/>
    <xdr:sp macro="" textlink="">
      <xdr:nvSpPr>
        <xdr:cNvPr id="264" name="テキスト ボックス 263"/>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5" name="フローチャート: 判断 264"/>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66" name="テキスト ボックス 265"/>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99484</xdr:rowOff>
    </xdr:from>
    <xdr:to>
      <xdr:col>81</xdr:col>
      <xdr:colOff>95250</xdr:colOff>
      <xdr:row>90</xdr:row>
      <xdr:rowOff>29634</xdr:rowOff>
    </xdr:to>
    <xdr:sp macro="" textlink="">
      <xdr:nvSpPr>
        <xdr:cNvPr id="272" name="楕円 271"/>
        <xdr:cNvSpPr/>
      </xdr:nvSpPr>
      <xdr:spPr>
        <a:xfrm>
          <a:off x="169672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166811</xdr:rowOff>
    </xdr:from>
    <xdr:ext cx="762000" cy="259045"/>
    <xdr:sp macro="" textlink="">
      <xdr:nvSpPr>
        <xdr:cNvPr id="273" name="給与水準   （国との比較）該当値テキスト"/>
        <xdr:cNvSpPr txBox="1"/>
      </xdr:nvSpPr>
      <xdr:spPr>
        <a:xfrm>
          <a:off x="17106900" y="1525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99484</xdr:rowOff>
    </xdr:from>
    <xdr:to>
      <xdr:col>77</xdr:col>
      <xdr:colOff>95250</xdr:colOff>
      <xdr:row>90</xdr:row>
      <xdr:rowOff>29634</xdr:rowOff>
    </xdr:to>
    <xdr:sp macro="" textlink="">
      <xdr:nvSpPr>
        <xdr:cNvPr id="274" name="楕円 273"/>
        <xdr:cNvSpPr/>
      </xdr:nvSpPr>
      <xdr:spPr>
        <a:xfrm>
          <a:off x="16129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14411</xdr:rowOff>
    </xdr:from>
    <xdr:ext cx="736600" cy="259045"/>
    <xdr:sp macro="" textlink="">
      <xdr:nvSpPr>
        <xdr:cNvPr id="275" name="テキスト ボックス 274"/>
        <xdr:cNvSpPr txBox="1"/>
      </xdr:nvSpPr>
      <xdr:spPr>
        <a:xfrm>
          <a:off x="15798800" y="1544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110973</xdr:rowOff>
    </xdr:from>
    <xdr:to>
      <xdr:col>73</xdr:col>
      <xdr:colOff>44450</xdr:colOff>
      <xdr:row>90</xdr:row>
      <xdr:rowOff>41123</xdr:rowOff>
    </xdr:to>
    <xdr:sp macro="" textlink="">
      <xdr:nvSpPr>
        <xdr:cNvPr id="276" name="楕円 275"/>
        <xdr:cNvSpPr/>
      </xdr:nvSpPr>
      <xdr:spPr>
        <a:xfrm>
          <a:off x="15240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25900</xdr:rowOff>
    </xdr:from>
    <xdr:ext cx="762000" cy="259045"/>
    <xdr:sp macro="" textlink="">
      <xdr:nvSpPr>
        <xdr:cNvPr id="277" name="テキスト ボックス 276"/>
        <xdr:cNvSpPr txBox="1"/>
      </xdr:nvSpPr>
      <xdr:spPr>
        <a:xfrm>
          <a:off x="14909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133955</xdr:rowOff>
    </xdr:from>
    <xdr:to>
      <xdr:col>68</xdr:col>
      <xdr:colOff>203200</xdr:colOff>
      <xdr:row>90</xdr:row>
      <xdr:rowOff>64105</xdr:rowOff>
    </xdr:to>
    <xdr:sp macro="" textlink="">
      <xdr:nvSpPr>
        <xdr:cNvPr id="278" name="楕円 277"/>
        <xdr:cNvSpPr/>
      </xdr:nvSpPr>
      <xdr:spPr>
        <a:xfrm>
          <a:off x="14351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48882</xdr:rowOff>
    </xdr:from>
    <xdr:ext cx="762000" cy="259045"/>
    <xdr:sp macro="" textlink="">
      <xdr:nvSpPr>
        <xdr:cNvPr id="279" name="テキスト ボックス 278"/>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30541</xdr:rowOff>
    </xdr:from>
    <xdr:to>
      <xdr:col>64</xdr:col>
      <xdr:colOff>152400</xdr:colOff>
      <xdr:row>89</xdr:row>
      <xdr:rowOff>132141</xdr:rowOff>
    </xdr:to>
    <xdr:sp macro="" textlink="">
      <xdr:nvSpPr>
        <xdr:cNvPr id="280" name="楕円 279"/>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116918</xdr:rowOff>
    </xdr:from>
    <xdr:ext cx="762000" cy="259045"/>
    <xdr:sp macro="" textlink="">
      <xdr:nvSpPr>
        <xdr:cNvPr id="281" name="テキスト ボックス 280"/>
        <xdr:cNvSpPr txBox="1"/>
      </xdr:nvSpPr>
      <xdr:spPr>
        <a:xfrm>
          <a:off x="13131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年度数値を引用。（職員数：平成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年度数値、人口：平成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年１月１日現在の人口）なお、平成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年度類似団体関係数値（平均値、最大値及び最小値、順位）は、平成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年度の選定団体によるもの。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年度までの間に職員は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名減少し、</a:t>
          </a:r>
          <a:r>
            <a:rPr kumimoji="1" lang="en-US" altLang="ja-JP" sz="1100">
              <a:solidFill>
                <a:schemeClr val="dk1"/>
              </a:solidFill>
              <a:effectLst/>
              <a:latin typeface="+mn-lt"/>
              <a:ea typeface="+mn-ea"/>
              <a:cs typeface="+mn-cs"/>
            </a:rPr>
            <a:t>19.7</a:t>
          </a:r>
          <a:r>
            <a:rPr kumimoji="1" lang="ja-JP" altLang="ja-JP" sz="1100">
              <a:solidFill>
                <a:schemeClr val="dk1"/>
              </a:solidFill>
              <a:effectLst/>
              <a:latin typeface="+mn-lt"/>
              <a:ea typeface="+mn-ea"/>
              <a:cs typeface="+mn-cs"/>
            </a:rPr>
            <a:t>％の削減となったところであるが、人口千人あたり職員数については</a:t>
          </a:r>
          <a:r>
            <a:rPr kumimoji="1" lang="ja-JP" altLang="en-US" sz="1100">
              <a:solidFill>
                <a:schemeClr val="dk1"/>
              </a:solidFill>
              <a:effectLst/>
              <a:latin typeface="+mn-lt"/>
              <a:ea typeface="+mn-ea"/>
              <a:cs typeface="+mn-cs"/>
            </a:rPr>
            <a:t>、類似団体平均を上回っている</a:t>
          </a:r>
          <a:r>
            <a:rPr kumimoji="1" lang="ja-JP" altLang="ja-JP" sz="1100">
              <a:solidFill>
                <a:schemeClr val="dk1"/>
              </a:solidFill>
              <a:effectLst/>
              <a:latin typeface="+mn-lt"/>
              <a:ea typeface="+mn-ea"/>
              <a:cs typeface="+mn-cs"/>
            </a:rPr>
            <a:t>状況である。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東峰村定員管理計画（</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H36</a:t>
          </a:r>
          <a:r>
            <a:rPr kumimoji="1" lang="ja-JP" altLang="en-US" sz="1100">
              <a:solidFill>
                <a:schemeClr val="dk1"/>
              </a:solidFill>
              <a:effectLst/>
              <a:latin typeface="+mn-lt"/>
              <a:ea typeface="+mn-ea"/>
              <a:cs typeface="+mn-cs"/>
            </a:rPr>
            <a:t>）に基づき「現状維持</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人」としているが、平成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年度から災害復旧事業に従事する任期付職員の増が見られる。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災害復旧・復興を含め、</a:t>
          </a:r>
          <a:r>
            <a:rPr kumimoji="1" lang="ja-JP" altLang="ja-JP" sz="1100">
              <a:solidFill>
                <a:schemeClr val="dk1"/>
              </a:solidFill>
              <a:effectLst/>
              <a:latin typeface="+mn-lt"/>
              <a:ea typeface="+mn-ea"/>
              <a:cs typeface="+mn-cs"/>
            </a:rPr>
            <a:t>住民サービスの低下を招くことのない水準を維持しながら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人口規模にあった職員数についての検討を行っていく。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151956</xdr:rowOff>
    </xdr:from>
    <xdr:to>
      <xdr:col>81</xdr:col>
      <xdr:colOff>44450</xdr:colOff>
      <xdr:row>61</xdr:row>
      <xdr:rowOff>167399</xdr:rowOff>
    </xdr:to>
    <xdr:cxnSp macro="">
      <xdr:nvCxnSpPr>
        <xdr:cNvPr id="313" name="直線コネクタ 312"/>
        <xdr:cNvCxnSpPr/>
      </xdr:nvCxnSpPr>
      <xdr:spPr>
        <a:xfrm>
          <a:off x="16179800" y="10610406"/>
          <a:ext cx="8382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4" name="定員管理の状況平均値テキスト"/>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126378</xdr:rowOff>
    </xdr:from>
    <xdr:to>
      <xdr:col>77</xdr:col>
      <xdr:colOff>44450</xdr:colOff>
      <xdr:row>61</xdr:row>
      <xdr:rowOff>151956</xdr:rowOff>
    </xdr:to>
    <xdr:cxnSp macro="">
      <xdr:nvCxnSpPr>
        <xdr:cNvPr id="316" name="直線コネクタ 315"/>
        <xdr:cNvCxnSpPr/>
      </xdr:nvCxnSpPr>
      <xdr:spPr>
        <a:xfrm>
          <a:off x="15290800" y="10584828"/>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8" name="テキスト ボックス 317"/>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115036</xdr:rowOff>
    </xdr:from>
    <xdr:to>
      <xdr:col>72</xdr:col>
      <xdr:colOff>203200</xdr:colOff>
      <xdr:row>61</xdr:row>
      <xdr:rowOff>126378</xdr:rowOff>
    </xdr:to>
    <xdr:cxnSp macro="">
      <xdr:nvCxnSpPr>
        <xdr:cNvPr id="319" name="直線コネクタ 318"/>
        <xdr:cNvCxnSpPr/>
      </xdr:nvCxnSpPr>
      <xdr:spPr>
        <a:xfrm>
          <a:off x="14401800" y="10573486"/>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1" name="テキスト ボックス 320"/>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102971</xdr:rowOff>
    </xdr:from>
    <xdr:to>
      <xdr:col>68</xdr:col>
      <xdr:colOff>152400</xdr:colOff>
      <xdr:row>61</xdr:row>
      <xdr:rowOff>115036</xdr:rowOff>
    </xdr:to>
    <xdr:cxnSp macro="">
      <xdr:nvCxnSpPr>
        <xdr:cNvPr id="322" name="直線コネクタ 321"/>
        <xdr:cNvCxnSpPr/>
      </xdr:nvCxnSpPr>
      <xdr:spPr>
        <a:xfrm>
          <a:off x="13512800" y="1056142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3" name="フローチャート: 判断 322"/>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91800</xdr:rowOff>
    </xdr:from>
    <xdr:ext cx="762000" cy="259045"/>
    <xdr:sp macro="" textlink="">
      <xdr:nvSpPr>
        <xdr:cNvPr id="324" name="テキスト ボックス 323"/>
        <xdr:cNvSpPr txBox="1"/>
      </xdr:nvSpPr>
      <xdr:spPr>
        <a:xfrm>
          <a:off x="14020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5" name="フローチャート: 判断 324"/>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93248</xdr:rowOff>
    </xdr:from>
    <xdr:ext cx="762000" cy="259045"/>
    <xdr:sp macro="" textlink="">
      <xdr:nvSpPr>
        <xdr:cNvPr id="326" name="テキスト ボックス 325"/>
        <xdr:cNvSpPr txBox="1"/>
      </xdr:nvSpPr>
      <xdr:spPr>
        <a:xfrm>
          <a:off x="13131800" y="1020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116599</xdr:rowOff>
    </xdr:from>
    <xdr:to>
      <xdr:col>81</xdr:col>
      <xdr:colOff>95250</xdr:colOff>
      <xdr:row>62</xdr:row>
      <xdr:rowOff>46749</xdr:rowOff>
    </xdr:to>
    <xdr:sp macro="" textlink="">
      <xdr:nvSpPr>
        <xdr:cNvPr id="332" name="楕円 331"/>
        <xdr:cNvSpPr/>
      </xdr:nvSpPr>
      <xdr:spPr>
        <a:xfrm>
          <a:off x="16967200" y="105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88676</xdr:rowOff>
    </xdr:from>
    <xdr:ext cx="762000" cy="259045"/>
    <xdr:sp macro="" textlink="">
      <xdr:nvSpPr>
        <xdr:cNvPr id="333" name="定員管理の状況該当値テキスト"/>
        <xdr:cNvSpPr txBox="1"/>
      </xdr:nvSpPr>
      <xdr:spPr>
        <a:xfrm>
          <a:off x="17106900" y="1054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101156</xdr:rowOff>
    </xdr:from>
    <xdr:to>
      <xdr:col>77</xdr:col>
      <xdr:colOff>95250</xdr:colOff>
      <xdr:row>62</xdr:row>
      <xdr:rowOff>31306</xdr:rowOff>
    </xdr:to>
    <xdr:sp macro="" textlink="">
      <xdr:nvSpPr>
        <xdr:cNvPr id="334" name="楕円 333"/>
        <xdr:cNvSpPr/>
      </xdr:nvSpPr>
      <xdr:spPr>
        <a:xfrm>
          <a:off x="16129000" y="10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16083</xdr:rowOff>
    </xdr:from>
    <xdr:ext cx="736600" cy="259045"/>
    <xdr:sp macro="" textlink="">
      <xdr:nvSpPr>
        <xdr:cNvPr id="335" name="テキスト ボックス 334"/>
        <xdr:cNvSpPr txBox="1"/>
      </xdr:nvSpPr>
      <xdr:spPr>
        <a:xfrm>
          <a:off x="15798800" y="10645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75578</xdr:rowOff>
    </xdr:from>
    <xdr:to>
      <xdr:col>73</xdr:col>
      <xdr:colOff>44450</xdr:colOff>
      <xdr:row>62</xdr:row>
      <xdr:rowOff>5728</xdr:rowOff>
    </xdr:to>
    <xdr:sp macro="" textlink="">
      <xdr:nvSpPr>
        <xdr:cNvPr id="336" name="楕円 335"/>
        <xdr:cNvSpPr/>
      </xdr:nvSpPr>
      <xdr:spPr>
        <a:xfrm>
          <a:off x="15240000" y="105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161955</xdr:rowOff>
    </xdr:from>
    <xdr:ext cx="762000" cy="259045"/>
    <xdr:sp macro="" textlink="">
      <xdr:nvSpPr>
        <xdr:cNvPr id="337" name="テキスト ボックス 336"/>
        <xdr:cNvSpPr txBox="1"/>
      </xdr:nvSpPr>
      <xdr:spPr>
        <a:xfrm>
          <a:off x="14909800" y="1062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64236</xdr:rowOff>
    </xdr:from>
    <xdr:to>
      <xdr:col>68</xdr:col>
      <xdr:colOff>203200</xdr:colOff>
      <xdr:row>61</xdr:row>
      <xdr:rowOff>165836</xdr:rowOff>
    </xdr:to>
    <xdr:sp macro="" textlink="">
      <xdr:nvSpPr>
        <xdr:cNvPr id="338" name="楕円 337"/>
        <xdr:cNvSpPr/>
      </xdr:nvSpPr>
      <xdr:spPr>
        <a:xfrm>
          <a:off x="14351000" y="1052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150613</xdr:rowOff>
    </xdr:from>
    <xdr:ext cx="762000" cy="259045"/>
    <xdr:sp macro="" textlink="">
      <xdr:nvSpPr>
        <xdr:cNvPr id="339" name="テキスト ボックス 338"/>
        <xdr:cNvSpPr txBox="1"/>
      </xdr:nvSpPr>
      <xdr:spPr>
        <a:xfrm>
          <a:off x="14020800" y="10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52171</xdr:rowOff>
    </xdr:from>
    <xdr:to>
      <xdr:col>64</xdr:col>
      <xdr:colOff>152400</xdr:colOff>
      <xdr:row>61</xdr:row>
      <xdr:rowOff>153771</xdr:rowOff>
    </xdr:to>
    <xdr:sp macro="" textlink="">
      <xdr:nvSpPr>
        <xdr:cNvPr id="340" name="楕円 339"/>
        <xdr:cNvSpPr/>
      </xdr:nvSpPr>
      <xdr:spPr>
        <a:xfrm>
          <a:off x="13462000" y="105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138548</xdr:rowOff>
    </xdr:from>
    <xdr:ext cx="762000" cy="259045"/>
    <xdr:sp macro="" textlink="">
      <xdr:nvSpPr>
        <xdr:cNvPr id="341" name="テキスト ボックス 340"/>
        <xdr:cNvSpPr txBox="1"/>
      </xdr:nvSpPr>
      <xdr:spPr>
        <a:xfrm>
          <a:off x="13131800" y="1059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実質公債費比率については、償還期間が短い合併特例事業債及び過疎対策事業債の残高が全体残高の</a:t>
          </a:r>
          <a:r>
            <a:rPr kumimoji="1" lang="en-US" altLang="ja-JP" sz="1100">
              <a:solidFill>
                <a:schemeClr val="dk1"/>
              </a:solidFill>
              <a:effectLst/>
              <a:latin typeface="+mn-lt"/>
              <a:ea typeface="+mn-ea"/>
              <a:cs typeface="+mn-cs"/>
            </a:rPr>
            <a:t>42.5</a:t>
          </a:r>
          <a:r>
            <a:rPr kumimoji="1" lang="ja-JP" altLang="ja-JP" sz="1100">
              <a:solidFill>
                <a:schemeClr val="dk1"/>
              </a:solidFill>
              <a:effectLst/>
              <a:latin typeface="+mn-lt"/>
              <a:ea typeface="+mn-ea"/>
              <a:cs typeface="+mn-cs"/>
            </a:rPr>
            <a:t>％を占めており毎年の償還額が比較的多額になっていることが比率を押し上げる要因だと考える。</a:t>
          </a:r>
          <a:endParaRPr lang="ja-JP" altLang="ja-JP" sz="1400">
            <a:effectLst/>
          </a:endParaRPr>
        </a:p>
        <a:p>
          <a:r>
            <a:rPr kumimoji="1" lang="ja-JP" altLang="ja-JP" sz="1100">
              <a:solidFill>
                <a:schemeClr val="dk1"/>
              </a:solidFill>
              <a:effectLst/>
              <a:latin typeface="+mn-lt"/>
              <a:ea typeface="+mn-ea"/>
              <a:cs typeface="+mn-cs"/>
            </a:rPr>
            <a:t>　今後も事業の選別等により起債の抑制を図ることに努める。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145203</xdr:rowOff>
    </xdr:from>
    <xdr:to>
      <xdr:col>81</xdr:col>
      <xdr:colOff>44450</xdr:colOff>
      <xdr:row>43</xdr:row>
      <xdr:rowOff>111337</xdr:rowOff>
    </xdr:to>
    <xdr:cxnSp macro="">
      <xdr:nvCxnSpPr>
        <xdr:cNvPr id="369" name="直線コネクタ 368"/>
        <xdr:cNvCxnSpPr/>
      </xdr:nvCxnSpPr>
      <xdr:spPr>
        <a:xfrm flipV="1">
          <a:off x="17018000" y="6317403"/>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83414</xdr:rowOff>
    </xdr:from>
    <xdr:ext cx="762000" cy="259045"/>
    <xdr:sp macro="" textlink="">
      <xdr:nvSpPr>
        <xdr:cNvPr id="370" name="公債費負担の状況最小値テキスト"/>
        <xdr:cNvSpPr txBox="1"/>
      </xdr:nvSpPr>
      <xdr:spPr>
        <a:xfrm>
          <a:off x="17106900" y="74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111337</xdr:rowOff>
    </xdr:from>
    <xdr:to>
      <xdr:col>81</xdr:col>
      <xdr:colOff>133350</xdr:colOff>
      <xdr:row>43</xdr:row>
      <xdr:rowOff>111337</xdr:rowOff>
    </xdr:to>
    <xdr:cxnSp macro="">
      <xdr:nvCxnSpPr>
        <xdr:cNvPr id="371" name="直線コネクタ 370"/>
        <xdr:cNvCxnSpPr/>
      </xdr:nvCxnSpPr>
      <xdr:spPr>
        <a:xfrm>
          <a:off x="16929100" y="748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60130</xdr:rowOff>
    </xdr:from>
    <xdr:ext cx="762000" cy="259045"/>
    <xdr:sp macro="" textlink="">
      <xdr:nvSpPr>
        <xdr:cNvPr id="372"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145203</xdr:rowOff>
    </xdr:from>
    <xdr:to>
      <xdr:col>81</xdr:col>
      <xdr:colOff>133350</xdr:colOff>
      <xdr:row>36</xdr:row>
      <xdr:rowOff>145203</xdr:rowOff>
    </xdr:to>
    <xdr:cxnSp macro="">
      <xdr:nvCxnSpPr>
        <xdr:cNvPr id="373" name="直線コネクタ 372"/>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148590</xdr:rowOff>
    </xdr:to>
    <xdr:cxnSp macro="">
      <xdr:nvCxnSpPr>
        <xdr:cNvPr id="374" name="直線コネクタ 373"/>
        <xdr:cNvCxnSpPr/>
      </xdr:nvCxnSpPr>
      <xdr:spPr>
        <a:xfrm flipV="1">
          <a:off x="16179800" y="707347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75"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76" name="フローチャート: 判断 375"/>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81704</xdr:rowOff>
    </xdr:to>
    <xdr:cxnSp macro="">
      <xdr:nvCxnSpPr>
        <xdr:cNvPr id="377" name="直線コネクタ 376"/>
        <xdr:cNvCxnSpPr/>
      </xdr:nvCxnSpPr>
      <xdr:spPr>
        <a:xfrm flipV="1">
          <a:off x="15290800" y="717804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78" name="フローチャート: 判断 377"/>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79" name="テキスト ボックス 378"/>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43</xdr:row>
      <xdr:rowOff>46990</xdr:rowOff>
    </xdr:to>
    <xdr:cxnSp macro="">
      <xdr:nvCxnSpPr>
        <xdr:cNvPr id="380" name="直線コネクタ 379"/>
        <xdr:cNvCxnSpPr/>
      </xdr:nvCxnSpPr>
      <xdr:spPr>
        <a:xfrm flipV="1">
          <a:off x="14401800" y="728260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1" name="フローチャート: 判断 380"/>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2" name="テキスト ボックス 381"/>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159596</xdr:rowOff>
    </xdr:to>
    <xdr:cxnSp macro="">
      <xdr:nvCxnSpPr>
        <xdr:cNvPr id="383" name="直線コネクタ 382"/>
        <xdr:cNvCxnSpPr/>
      </xdr:nvCxnSpPr>
      <xdr:spPr>
        <a:xfrm flipV="1">
          <a:off x="13512800" y="74193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86" name="フローチャート: 判断 385"/>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87" name="テキスト ボックス 386"/>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93" name="楕円 392"/>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136754</xdr:rowOff>
    </xdr:from>
    <xdr:ext cx="762000" cy="259045"/>
    <xdr:sp macro="" textlink="">
      <xdr:nvSpPr>
        <xdr:cNvPr id="394" name="公債費負担の状況該当値テキスト"/>
        <xdr:cNvSpPr txBox="1"/>
      </xdr:nvSpPr>
      <xdr:spPr>
        <a:xfrm>
          <a:off x="17106900" y="699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395" name="楕円 394"/>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96" name="テキスト ボックス 395"/>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397" name="楕円 396"/>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398" name="テキスト ボックス 397"/>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399" name="楕円 398"/>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0" name="テキスト ボックス 399"/>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108796</xdr:rowOff>
    </xdr:from>
    <xdr:to>
      <xdr:col>64</xdr:col>
      <xdr:colOff>152400</xdr:colOff>
      <xdr:row>44</xdr:row>
      <xdr:rowOff>38946</xdr:rowOff>
    </xdr:to>
    <xdr:sp macro="" textlink="">
      <xdr:nvSpPr>
        <xdr:cNvPr id="401" name="楕円 400"/>
        <xdr:cNvSpPr/>
      </xdr:nvSpPr>
      <xdr:spPr>
        <a:xfrm>
          <a:off x="13462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23723</xdr:rowOff>
    </xdr:from>
    <xdr:ext cx="762000" cy="259045"/>
    <xdr:sp macro="" textlink="">
      <xdr:nvSpPr>
        <xdr:cNvPr id="402" name="テキスト ボックス 401"/>
        <xdr:cNvSpPr txBox="1"/>
      </xdr:nvSpPr>
      <xdr:spPr>
        <a:xfrm>
          <a:off x="13131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事業の選別による起債の抑制や、既発債の償還額が減少の傾向にあること、平成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年度までの間に</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19.7</a:t>
          </a:r>
          <a:r>
            <a:rPr kumimoji="1" lang="ja-JP" altLang="ja-JP" sz="1100">
              <a:solidFill>
                <a:schemeClr val="dk1"/>
              </a:solidFill>
              <a:effectLst/>
              <a:latin typeface="+mn-lt"/>
              <a:ea typeface="+mn-ea"/>
              <a:cs typeface="+mn-cs"/>
            </a:rPr>
            <a:t>％）の職員の削減などにより、平成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年度決算時以降マイナス比率の状態が継続している。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今後も後世への負担を増やさないよう、公債費等義務的経費の削減に努め、財政の健全化を図る。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29" name="直線コネクタ 428"/>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0"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1" name="直線コネクタ 430"/>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2,175
2,171
51.97
4,632,569
4,437,043
98,782
1,367,833
2,562,325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人件費については、給与表や期末・勤勉手当の改定等を踏まえても大きい変動は見られないので相対的な抑制の傾向にあると考える。</a:t>
          </a:r>
          <a:endParaRPr lang="ja-JP" altLang="ja-JP" sz="1400">
            <a:effectLst/>
          </a:endParaRPr>
        </a:p>
        <a:p>
          <a:r>
            <a:rPr kumimoji="1" lang="ja-JP" altLang="ja-JP" sz="1100" baseline="0">
              <a:solidFill>
                <a:schemeClr val="dk1"/>
              </a:solidFill>
              <a:effectLst/>
              <a:latin typeface="+mn-lt"/>
              <a:ea typeface="+mn-ea"/>
              <a:cs typeface="+mn-cs"/>
            </a:rPr>
            <a:t>　今後も引き続き計画的な定員管理や給与の在り方についての検討を行なっていく。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43180</xdr:rowOff>
    </xdr:from>
    <xdr:to>
      <xdr:col>24</xdr:col>
      <xdr:colOff>25400</xdr:colOff>
      <xdr:row>37</xdr:row>
      <xdr:rowOff>111760</xdr:rowOff>
    </xdr:to>
    <xdr:cxnSp macro="">
      <xdr:nvCxnSpPr>
        <xdr:cNvPr id="66" name="直線コネクタ 65"/>
        <xdr:cNvCxnSpPr/>
      </xdr:nvCxnSpPr>
      <xdr:spPr>
        <a:xfrm>
          <a:off x="3987800" y="63868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43180</xdr:rowOff>
    </xdr:to>
    <xdr:cxnSp macro="">
      <xdr:nvCxnSpPr>
        <xdr:cNvPr id="69" name="直線コネクタ 68"/>
        <xdr:cNvCxnSpPr/>
      </xdr:nvCxnSpPr>
      <xdr:spPr>
        <a:xfrm>
          <a:off x="3098800" y="62992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16510</xdr:rowOff>
    </xdr:to>
    <xdr:cxnSp macro="">
      <xdr:nvCxnSpPr>
        <xdr:cNvPr id="72" name="直線コネクタ 71"/>
        <xdr:cNvCxnSpPr/>
      </xdr:nvCxnSpPr>
      <xdr:spPr>
        <a:xfrm flipV="1">
          <a:off x="2209800" y="629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37</xdr:row>
      <xdr:rowOff>16510</xdr:rowOff>
    </xdr:to>
    <xdr:cxnSp macro="">
      <xdr:nvCxnSpPr>
        <xdr:cNvPr id="75" name="直線コネクタ 74"/>
        <xdr:cNvCxnSpPr/>
      </xdr:nvCxnSpPr>
      <xdr:spPr>
        <a:xfrm>
          <a:off x="1320800" y="6253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77" name="テキスト ボックス 76"/>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16527</xdr:rowOff>
    </xdr:from>
    <xdr:ext cx="762000" cy="259045"/>
    <xdr:sp macro="" textlink="">
      <xdr:nvSpPr>
        <xdr:cNvPr id="79" name="テキスト ボックス 78"/>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60960</xdr:rowOff>
    </xdr:from>
    <xdr:to>
      <xdr:col>24</xdr:col>
      <xdr:colOff>76200</xdr:colOff>
      <xdr:row>37</xdr:row>
      <xdr:rowOff>162560</xdr:rowOff>
    </xdr:to>
    <xdr:sp macro="" textlink="">
      <xdr:nvSpPr>
        <xdr:cNvPr id="85" name="楕円 84"/>
        <xdr:cNvSpPr/>
      </xdr:nvSpPr>
      <xdr:spPr>
        <a:xfrm>
          <a:off x="47752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33037</xdr:rowOff>
    </xdr:from>
    <xdr:ext cx="762000" cy="259045"/>
    <xdr:sp macro="" textlink="">
      <xdr:nvSpPr>
        <xdr:cNvPr id="86" name="人件費該当値テキスト"/>
        <xdr:cNvSpPr txBox="1"/>
      </xdr:nvSpPr>
      <xdr:spPr>
        <a:xfrm>
          <a:off x="4914900" y="637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163830</xdr:rowOff>
    </xdr:from>
    <xdr:to>
      <xdr:col>20</xdr:col>
      <xdr:colOff>38100</xdr:colOff>
      <xdr:row>37</xdr:row>
      <xdr:rowOff>93980</xdr:rowOff>
    </xdr:to>
    <xdr:sp macro="" textlink="">
      <xdr:nvSpPr>
        <xdr:cNvPr id="87" name="楕円 86"/>
        <xdr:cNvSpPr/>
      </xdr:nvSpPr>
      <xdr:spPr>
        <a:xfrm>
          <a:off x="3937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78757</xdr:rowOff>
    </xdr:from>
    <xdr:ext cx="736600" cy="259045"/>
    <xdr:sp macro="" textlink="">
      <xdr:nvSpPr>
        <xdr:cNvPr id="88" name="テキスト ボックス 87"/>
        <xdr:cNvSpPr txBox="1"/>
      </xdr:nvSpPr>
      <xdr:spPr>
        <a:xfrm>
          <a:off x="3606800" y="642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94" name="テキスト ボックス 93"/>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全国平均や福岡県平均を下回ってはいるものの、財政の健全化・安定化に向けて、支出額の多い経費を中心に、抑制の意識を浸透させていく必要がある。</a:t>
          </a:r>
          <a:endParaRPr lang="ja-JP" altLang="ja-JP" sz="1400">
            <a:effectLst/>
          </a:endParaRPr>
        </a:p>
        <a:p>
          <a:r>
            <a:rPr kumimoji="1" lang="ja-JP" altLang="ja-JP" sz="1100">
              <a:solidFill>
                <a:schemeClr val="dk1"/>
              </a:solidFill>
              <a:effectLst/>
              <a:latin typeface="+mn-lt"/>
              <a:ea typeface="+mn-ea"/>
              <a:cs typeface="+mn-cs"/>
            </a:rPr>
            <a:t>　また、公共施設等総合管理計画により、公共施設等の利活用についても検討のうえ、支出の減少、収入の確保を図り、財源の安定化に努める。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15</xdr:row>
      <xdr:rowOff>142240</xdr:rowOff>
    </xdr:to>
    <xdr:cxnSp macro="">
      <xdr:nvCxnSpPr>
        <xdr:cNvPr id="126" name="直線コネクタ 125"/>
        <xdr:cNvCxnSpPr/>
      </xdr:nvCxnSpPr>
      <xdr:spPr>
        <a:xfrm flipV="1">
          <a:off x="15671800" y="27025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142240</xdr:rowOff>
    </xdr:from>
    <xdr:to>
      <xdr:col>78</xdr:col>
      <xdr:colOff>69850</xdr:colOff>
      <xdr:row>15</xdr:row>
      <xdr:rowOff>142240</xdr:rowOff>
    </xdr:to>
    <xdr:cxnSp macro="">
      <xdr:nvCxnSpPr>
        <xdr:cNvPr id="129" name="直線コネクタ 128"/>
        <xdr:cNvCxnSpPr/>
      </xdr:nvCxnSpPr>
      <xdr:spPr>
        <a:xfrm>
          <a:off x="14782800" y="2713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15</xdr:row>
      <xdr:rowOff>142240</xdr:rowOff>
    </xdr:to>
    <xdr:cxnSp macro="">
      <xdr:nvCxnSpPr>
        <xdr:cNvPr id="132" name="直線コネクタ 131"/>
        <xdr:cNvCxnSpPr/>
      </xdr:nvCxnSpPr>
      <xdr:spPr>
        <a:xfrm>
          <a:off x="13893800" y="26873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73660</xdr:rowOff>
    </xdr:from>
    <xdr:to>
      <xdr:col>69</xdr:col>
      <xdr:colOff>92075</xdr:colOff>
      <xdr:row>15</xdr:row>
      <xdr:rowOff>115570</xdr:rowOff>
    </xdr:to>
    <xdr:cxnSp macro="">
      <xdr:nvCxnSpPr>
        <xdr:cNvPr id="135" name="直線コネクタ 134"/>
        <xdr:cNvCxnSpPr/>
      </xdr:nvCxnSpPr>
      <xdr:spPr>
        <a:xfrm>
          <a:off x="13004800" y="26454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55897</xdr:rowOff>
    </xdr:from>
    <xdr:ext cx="762000" cy="259045"/>
    <xdr:sp macro="" textlink="">
      <xdr:nvSpPr>
        <xdr:cNvPr id="137" name="テキスト ボックス 136"/>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166387</xdr:rowOff>
    </xdr:from>
    <xdr:ext cx="762000" cy="259045"/>
    <xdr:sp macro="" textlink="">
      <xdr:nvSpPr>
        <xdr:cNvPr id="139" name="テキスト ボックス 138"/>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45" name="楕円 144"/>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46"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91440</xdr:rowOff>
    </xdr:from>
    <xdr:to>
      <xdr:col>78</xdr:col>
      <xdr:colOff>120650</xdr:colOff>
      <xdr:row>16</xdr:row>
      <xdr:rowOff>21590</xdr:rowOff>
    </xdr:to>
    <xdr:sp macro="" textlink="">
      <xdr:nvSpPr>
        <xdr:cNvPr id="147" name="楕円 146"/>
        <xdr:cNvSpPr/>
      </xdr:nvSpPr>
      <xdr:spPr>
        <a:xfrm>
          <a:off x="15621000" y="26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31767</xdr:rowOff>
    </xdr:from>
    <xdr:ext cx="736600" cy="259045"/>
    <xdr:sp macro="" textlink="">
      <xdr:nvSpPr>
        <xdr:cNvPr id="148" name="テキスト ボックス 147"/>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91440</xdr:rowOff>
    </xdr:from>
    <xdr:to>
      <xdr:col>74</xdr:col>
      <xdr:colOff>31750</xdr:colOff>
      <xdr:row>16</xdr:row>
      <xdr:rowOff>21590</xdr:rowOff>
    </xdr:to>
    <xdr:sp macro="" textlink="">
      <xdr:nvSpPr>
        <xdr:cNvPr id="149" name="楕円 148"/>
        <xdr:cNvSpPr/>
      </xdr:nvSpPr>
      <xdr:spPr>
        <a:xfrm>
          <a:off x="14732000" y="26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6367</xdr:rowOff>
    </xdr:from>
    <xdr:ext cx="762000" cy="259045"/>
    <xdr:sp macro="" textlink="">
      <xdr:nvSpPr>
        <xdr:cNvPr id="150" name="テキスト ボックス 149"/>
        <xdr:cNvSpPr txBox="1"/>
      </xdr:nvSpPr>
      <xdr:spPr>
        <a:xfrm>
          <a:off x="14401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1" name="楕円 150"/>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52" name="テキスト ボックス 151"/>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22860</xdr:rowOff>
    </xdr:from>
    <xdr:to>
      <xdr:col>65</xdr:col>
      <xdr:colOff>53975</xdr:colOff>
      <xdr:row>15</xdr:row>
      <xdr:rowOff>124460</xdr:rowOff>
    </xdr:to>
    <xdr:sp macro="" textlink="">
      <xdr:nvSpPr>
        <xdr:cNvPr id="153" name="楕円 152"/>
        <xdr:cNvSpPr/>
      </xdr:nvSpPr>
      <xdr:spPr>
        <a:xfrm>
          <a:off x="12954000" y="25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134637</xdr:rowOff>
    </xdr:from>
    <xdr:ext cx="762000" cy="259045"/>
    <xdr:sp macro="" textlink="">
      <xdr:nvSpPr>
        <xdr:cNvPr id="154" name="テキスト ボックス 153"/>
        <xdr:cNvSpPr txBox="1"/>
      </xdr:nvSpPr>
      <xdr:spPr>
        <a:xfrm>
          <a:off x="12623800" y="236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児童数の減少に伴う保育所運営費の減や、高齢化の進行による高齢者福祉費の増</a:t>
          </a:r>
          <a:r>
            <a:rPr kumimoji="1" lang="ja-JP" altLang="en-US" sz="1100">
              <a:solidFill>
                <a:schemeClr val="dk1"/>
              </a:solidFill>
              <a:effectLst/>
              <a:latin typeface="+mn-lt"/>
              <a:ea typeface="+mn-ea"/>
              <a:cs typeface="+mn-cs"/>
            </a:rPr>
            <a:t>、障害者福祉費の受給者増</a:t>
          </a:r>
          <a:r>
            <a:rPr kumimoji="1" lang="ja-JP" altLang="ja-JP" sz="1100">
              <a:solidFill>
                <a:schemeClr val="dk1"/>
              </a:solidFill>
              <a:effectLst/>
              <a:latin typeface="+mn-lt"/>
              <a:ea typeface="+mn-ea"/>
              <a:cs typeface="+mn-cs"/>
            </a:rPr>
            <a:t>などにより</a:t>
          </a:r>
          <a:r>
            <a:rPr kumimoji="1" lang="ja-JP" altLang="en-US" sz="1100">
              <a:solidFill>
                <a:schemeClr val="dk1"/>
              </a:solidFill>
              <a:effectLst/>
              <a:latin typeface="+mn-lt"/>
              <a:ea typeface="+mn-ea"/>
              <a:cs typeface="+mn-cs"/>
            </a:rPr>
            <a:t>上昇がみられる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今後も社会保障等へのニーズは高まっていくものと思われるので、財源の確保についての検討が求められる。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55</xdr:row>
      <xdr:rowOff>69850</xdr:rowOff>
    </xdr:to>
    <xdr:cxnSp macro="">
      <xdr:nvCxnSpPr>
        <xdr:cNvPr id="188" name="直線コネクタ 187"/>
        <xdr:cNvCxnSpPr/>
      </xdr:nvCxnSpPr>
      <xdr:spPr>
        <a:xfrm>
          <a:off x="3987800" y="93689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56</xdr:row>
      <xdr:rowOff>127000</xdr:rowOff>
    </xdr:to>
    <xdr:cxnSp macro="">
      <xdr:nvCxnSpPr>
        <xdr:cNvPr id="191" name="直線コネクタ 190"/>
        <xdr:cNvCxnSpPr/>
      </xdr:nvCxnSpPr>
      <xdr:spPr>
        <a:xfrm flipV="1">
          <a:off x="3098800" y="9368972"/>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56</xdr:row>
      <xdr:rowOff>127000</xdr:rowOff>
    </xdr:to>
    <xdr:cxnSp macro="">
      <xdr:nvCxnSpPr>
        <xdr:cNvPr id="194" name="直線コネクタ 193"/>
        <xdr:cNvCxnSpPr/>
      </xdr:nvCxnSpPr>
      <xdr:spPr>
        <a:xfrm>
          <a:off x="2209800" y="9319985"/>
          <a:ext cx="8890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94343</xdr:rowOff>
    </xdr:to>
    <xdr:cxnSp macro="">
      <xdr:nvCxnSpPr>
        <xdr:cNvPr id="197" name="直線コネクタ 196"/>
        <xdr:cNvCxnSpPr/>
      </xdr:nvCxnSpPr>
      <xdr:spPr>
        <a:xfrm flipV="1">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9" name="楕円 208"/>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0" name="テキスト ボックス 209"/>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1" name="楕円 210"/>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2" name="テキスト ボックス 211"/>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3" name="楕円 212"/>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4" name="テキスト ボックス 21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5" name="楕円 214"/>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6" name="テキスト ボックス 215"/>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その他に係る数値は、全国平均や福岡県平均を下回っている。</a:t>
          </a:r>
          <a:endParaRPr lang="ja-JP" altLang="ja-JP" sz="1400">
            <a:effectLst/>
          </a:endParaRPr>
        </a:p>
        <a:p>
          <a:r>
            <a:rPr kumimoji="1" lang="ja-JP" altLang="ja-JP" sz="1100">
              <a:solidFill>
                <a:schemeClr val="dk1"/>
              </a:solidFill>
              <a:effectLst/>
              <a:latin typeface="+mn-lt"/>
              <a:ea typeface="+mn-ea"/>
              <a:cs typeface="+mn-cs"/>
            </a:rPr>
            <a:t>　しかし、今後の特別会計の経営状況次第では、繰出金の増加も十分想定されるものである。それによる費用増を抑制するために、適正な受益者負担を検討し求めていくものとする。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26416</xdr:rowOff>
    </xdr:from>
    <xdr:to>
      <xdr:col>82</xdr:col>
      <xdr:colOff>107950</xdr:colOff>
      <xdr:row>56</xdr:row>
      <xdr:rowOff>99568</xdr:rowOff>
    </xdr:to>
    <xdr:cxnSp macro="">
      <xdr:nvCxnSpPr>
        <xdr:cNvPr id="246" name="直線コネクタ 245"/>
        <xdr:cNvCxnSpPr/>
      </xdr:nvCxnSpPr>
      <xdr:spPr>
        <a:xfrm>
          <a:off x="15671800" y="96276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133858</xdr:rowOff>
    </xdr:from>
    <xdr:to>
      <xdr:col>78</xdr:col>
      <xdr:colOff>69850</xdr:colOff>
      <xdr:row>56</xdr:row>
      <xdr:rowOff>26416</xdr:rowOff>
    </xdr:to>
    <xdr:cxnSp macro="">
      <xdr:nvCxnSpPr>
        <xdr:cNvPr id="249" name="直線コネクタ 248"/>
        <xdr:cNvCxnSpPr/>
      </xdr:nvCxnSpPr>
      <xdr:spPr>
        <a:xfrm>
          <a:off x="14782800" y="95636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133858</xdr:rowOff>
    </xdr:from>
    <xdr:to>
      <xdr:col>73</xdr:col>
      <xdr:colOff>180975</xdr:colOff>
      <xdr:row>55</xdr:row>
      <xdr:rowOff>152146</xdr:rowOff>
    </xdr:to>
    <xdr:cxnSp macro="">
      <xdr:nvCxnSpPr>
        <xdr:cNvPr id="252" name="直線コネクタ 251"/>
        <xdr:cNvCxnSpPr/>
      </xdr:nvCxnSpPr>
      <xdr:spPr>
        <a:xfrm flipV="1">
          <a:off x="13893800" y="9563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152146</xdr:rowOff>
    </xdr:from>
    <xdr:to>
      <xdr:col>69</xdr:col>
      <xdr:colOff>92075</xdr:colOff>
      <xdr:row>55</xdr:row>
      <xdr:rowOff>152146</xdr:rowOff>
    </xdr:to>
    <xdr:cxnSp macro="">
      <xdr:nvCxnSpPr>
        <xdr:cNvPr id="255" name="直線コネクタ 254"/>
        <xdr:cNvCxnSpPr/>
      </xdr:nvCxnSpPr>
      <xdr:spPr>
        <a:xfrm>
          <a:off x="13004800" y="9581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7" name="テキスト ボックス 256"/>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9" name="テキスト ボックス 258"/>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48768</xdr:rowOff>
    </xdr:from>
    <xdr:to>
      <xdr:col>82</xdr:col>
      <xdr:colOff>158750</xdr:colOff>
      <xdr:row>56</xdr:row>
      <xdr:rowOff>150368</xdr:rowOff>
    </xdr:to>
    <xdr:sp macro="" textlink="">
      <xdr:nvSpPr>
        <xdr:cNvPr id="265" name="楕円 264"/>
        <xdr:cNvSpPr/>
      </xdr:nvSpPr>
      <xdr:spPr>
        <a:xfrm>
          <a:off x="164592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65295</xdr:rowOff>
    </xdr:from>
    <xdr:ext cx="762000" cy="259045"/>
    <xdr:sp macro="" textlink="">
      <xdr:nvSpPr>
        <xdr:cNvPr id="266" name="その他該当値テキスト"/>
        <xdr:cNvSpPr txBox="1"/>
      </xdr:nvSpPr>
      <xdr:spPr>
        <a:xfrm>
          <a:off x="16598900" y="949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147066</xdr:rowOff>
    </xdr:from>
    <xdr:to>
      <xdr:col>78</xdr:col>
      <xdr:colOff>120650</xdr:colOff>
      <xdr:row>56</xdr:row>
      <xdr:rowOff>77216</xdr:rowOff>
    </xdr:to>
    <xdr:sp macro="" textlink="">
      <xdr:nvSpPr>
        <xdr:cNvPr id="267" name="楕円 266"/>
        <xdr:cNvSpPr/>
      </xdr:nvSpPr>
      <xdr:spPr>
        <a:xfrm>
          <a:off x="15621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87393</xdr:rowOff>
    </xdr:from>
    <xdr:ext cx="736600" cy="259045"/>
    <xdr:sp macro="" textlink="">
      <xdr:nvSpPr>
        <xdr:cNvPr id="268" name="テキスト ボックス 267"/>
        <xdr:cNvSpPr txBox="1"/>
      </xdr:nvSpPr>
      <xdr:spPr>
        <a:xfrm>
          <a:off x="15290800" y="934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83058</xdr:rowOff>
    </xdr:from>
    <xdr:to>
      <xdr:col>74</xdr:col>
      <xdr:colOff>31750</xdr:colOff>
      <xdr:row>56</xdr:row>
      <xdr:rowOff>13208</xdr:rowOff>
    </xdr:to>
    <xdr:sp macro="" textlink="">
      <xdr:nvSpPr>
        <xdr:cNvPr id="269" name="楕円 268"/>
        <xdr:cNvSpPr/>
      </xdr:nvSpPr>
      <xdr:spPr>
        <a:xfrm>
          <a:off x="14732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23385</xdr:rowOff>
    </xdr:from>
    <xdr:ext cx="762000" cy="259045"/>
    <xdr:sp macro="" textlink="">
      <xdr:nvSpPr>
        <xdr:cNvPr id="270" name="テキスト ボックス 269"/>
        <xdr:cNvSpPr txBox="1"/>
      </xdr:nvSpPr>
      <xdr:spPr>
        <a:xfrm>
          <a:off x="14401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101346</xdr:rowOff>
    </xdr:from>
    <xdr:to>
      <xdr:col>69</xdr:col>
      <xdr:colOff>142875</xdr:colOff>
      <xdr:row>56</xdr:row>
      <xdr:rowOff>31496</xdr:rowOff>
    </xdr:to>
    <xdr:sp macro="" textlink="">
      <xdr:nvSpPr>
        <xdr:cNvPr id="271" name="楕円 270"/>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41673</xdr:rowOff>
    </xdr:from>
    <xdr:ext cx="762000" cy="259045"/>
    <xdr:sp macro="" textlink="">
      <xdr:nvSpPr>
        <xdr:cNvPr id="272" name="テキスト ボックス 271"/>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101346</xdr:rowOff>
    </xdr:from>
    <xdr:to>
      <xdr:col>65</xdr:col>
      <xdr:colOff>53975</xdr:colOff>
      <xdr:row>56</xdr:row>
      <xdr:rowOff>31496</xdr:rowOff>
    </xdr:to>
    <xdr:sp macro="" textlink="">
      <xdr:nvSpPr>
        <xdr:cNvPr id="273" name="楕円 272"/>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41673</xdr:rowOff>
    </xdr:from>
    <xdr:ext cx="762000" cy="259045"/>
    <xdr:sp macro="" textlink="">
      <xdr:nvSpPr>
        <xdr:cNvPr id="274" name="テキスト ボックス 273"/>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に係る数値は、福岡県平均や全国平均を上回っているが、今後も補助の交付を受けた団体等が適正な事業実施を進めているか等の審査や検証を進め、必要性に疑問等ある場合、随時整理を行うこと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168148</xdr:rowOff>
    </xdr:to>
    <xdr:cxnSp macro="">
      <xdr:nvCxnSpPr>
        <xdr:cNvPr id="305" name="直線コネクタ 304"/>
        <xdr:cNvCxnSpPr/>
      </xdr:nvCxnSpPr>
      <xdr:spPr>
        <a:xfrm>
          <a:off x="15671800" y="6312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36</xdr:row>
      <xdr:rowOff>140716</xdr:rowOff>
    </xdr:to>
    <xdr:cxnSp macro="">
      <xdr:nvCxnSpPr>
        <xdr:cNvPr id="308" name="直線コネクタ 307"/>
        <xdr:cNvCxnSpPr/>
      </xdr:nvCxnSpPr>
      <xdr:spPr>
        <a:xfrm>
          <a:off x="14782800" y="611174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36</xdr:row>
      <xdr:rowOff>21844</xdr:rowOff>
    </xdr:to>
    <xdr:cxnSp macro="">
      <xdr:nvCxnSpPr>
        <xdr:cNvPr id="311" name="直線コネクタ 310"/>
        <xdr:cNvCxnSpPr/>
      </xdr:nvCxnSpPr>
      <xdr:spPr>
        <a:xfrm flipV="1">
          <a:off x="13893800" y="6111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58420</xdr:rowOff>
    </xdr:to>
    <xdr:cxnSp macro="">
      <xdr:nvCxnSpPr>
        <xdr:cNvPr id="314" name="直線コネクタ 313"/>
        <xdr:cNvCxnSpPr/>
      </xdr:nvCxnSpPr>
      <xdr:spPr>
        <a:xfrm flipV="1">
          <a:off x="13004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16" name="テキスト ボックス 315"/>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18" name="テキスト ボックス 317"/>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4" name="楕円 323"/>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5"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6" name="楕円 325"/>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7" name="テキスト ボックス 326"/>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28" name="楕円 327"/>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29" name="テキスト ボックス 328"/>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0" name="楕円 329"/>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1" name="テキスト ボックス 330"/>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2" name="楕円 331"/>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3" name="テキスト ボックス 332"/>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償還期間が短い合併特例事業債及び過疎対策事業債の起債残高が全体の</a:t>
          </a:r>
          <a:r>
            <a:rPr kumimoji="1" lang="en-US" altLang="ja-JP" sz="1100">
              <a:solidFill>
                <a:sysClr val="windowText" lastClr="000000"/>
              </a:solidFill>
              <a:effectLst/>
              <a:latin typeface="+mn-lt"/>
              <a:ea typeface="+mn-ea"/>
              <a:cs typeface="+mn-cs"/>
            </a:rPr>
            <a:t>42.5</a:t>
          </a:r>
          <a:r>
            <a:rPr kumimoji="1" lang="ja-JP" altLang="ja-JP" sz="1100">
              <a:solidFill>
                <a:sysClr val="windowText" lastClr="000000"/>
              </a:solidFill>
              <a:effectLst/>
              <a:latin typeface="+mn-lt"/>
              <a:ea typeface="+mn-ea"/>
              <a:cs typeface="+mn-cs"/>
            </a:rPr>
            <a:t>％を占め、単年度における償還額が高い傾向にある。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公債費が占める割合は、年々減少しており、全国平均や福岡県平均よりも低くなってきたが、今後も新たな起債を抑制することにより適正な水準を目指していくことが求められる。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138430</xdr:rowOff>
    </xdr:to>
    <xdr:cxnSp macro="">
      <xdr:nvCxnSpPr>
        <xdr:cNvPr id="363" name="直線コネクタ 362"/>
        <xdr:cNvCxnSpPr/>
      </xdr:nvCxnSpPr>
      <xdr:spPr>
        <a:xfrm flipV="1">
          <a:off x="3987800" y="132486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140715</xdr:rowOff>
    </xdr:to>
    <xdr:cxnSp macro="">
      <xdr:nvCxnSpPr>
        <xdr:cNvPr id="366" name="直線コネクタ 365"/>
        <xdr:cNvCxnSpPr/>
      </xdr:nvCxnSpPr>
      <xdr:spPr>
        <a:xfrm flipV="1">
          <a:off x="3098800" y="13340080"/>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140715</xdr:rowOff>
    </xdr:from>
    <xdr:to>
      <xdr:col>15</xdr:col>
      <xdr:colOff>98425</xdr:colOff>
      <xdr:row>79</xdr:row>
      <xdr:rowOff>115570</xdr:rowOff>
    </xdr:to>
    <xdr:cxnSp macro="">
      <xdr:nvCxnSpPr>
        <xdr:cNvPr id="369" name="直線コネクタ 368"/>
        <xdr:cNvCxnSpPr/>
      </xdr:nvCxnSpPr>
      <xdr:spPr>
        <a:xfrm flipV="1">
          <a:off x="2209800" y="13513815"/>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115570</xdr:rowOff>
    </xdr:from>
    <xdr:to>
      <xdr:col>11</xdr:col>
      <xdr:colOff>9525</xdr:colOff>
      <xdr:row>79</xdr:row>
      <xdr:rowOff>120142</xdr:rowOff>
    </xdr:to>
    <xdr:cxnSp macro="">
      <xdr:nvCxnSpPr>
        <xdr:cNvPr id="372" name="直線コネクタ 371"/>
        <xdr:cNvCxnSpPr/>
      </xdr:nvCxnSpPr>
      <xdr:spPr>
        <a:xfrm flipV="1">
          <a:off x="1320800" y="136601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87392</xdr:rowOff>
    </xdr:from>
    <xdr:ext cx="762000" cy="259045"/>
    <xdr:sp macro="" textlink="">
      <xdr:nvSpPr>
        <xdr:cNvPr id="374" name="テキスト ボックス 373"/>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76" name="テキスト ボックス 375"/>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2" name="楕円 381"/>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3"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4" name="楕円 383"/>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5" name="テキスト ボックス 384"/>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89915</xdr:rowOff>
    </xdr:from>
    <xdr:to>
      <xdr:col>15</xdr:col>
      <xdr:colOff>149225</xdr:colOff>
      <xdr:row>79</xdr:row>
      <xdr:rowOff>20065</xdr:rowOff>
    </xdr:to>
    <xdr:sp macro="" textlink="">
      <xdr:nvSpPr>
        <xdr:cNvPr id="386" name="楕円 385"/>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4842</xdr:rowOff>
    </xdr:from>
    <xdr:ext cx="762000" cy="259045"/>
    <xdr:sp macro="" textlink="">
      <xdr:nvSpPr>
        <xdr:cNvPr id="387" name="テキスト ボックス 386"/>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64770</xdr:rowOff>
    </xdr:from>
    <xdr:to>
      <xdr:col>11</xdr:col>
      <xdr:colOff>60325</xdr:colOff>
      <xdr:row>79</xdr:row>
      <xdr:rowOff>166370</xdr:rowOff>
    </xdr:to>
    <xdr:sp macro="" textlink="">
      <xdr:nvSpPr>
        <xdr:cNvPr id="388" name="楕円 387"/>
        <xdr:cNvSpPr/>
      </xdr:nvSpPr>
      <xdr:spPr>
        <a:xfrm>
          <a:off x="2159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151147</xdr:rowOff>
    </xdr:from>
    <xdr:ext cx="762000" cy="259045"/>
    <xdr:sp macro="" textlink="">
      <xdr:nvSpPr>
        <xdr:cNvPr id="389" name="テキスト ボックス 388"/>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69342</xdr:rowOff>
    </xdr:from>
    <xdr:to>
      <xdr:col>6</xdr:col>
      <xdr:colOff>171450</xdr:colOff>
      <xdr:row>79</xdr:row>
      <xdr:rowOff>170942</xdr:rowOff>
    </xdr:to>
    <xdr:sp macro="" textlink="">
      <xdr:nvSpPr>
        <xdr:cNvPr id="390" name="楕円 389"/>
        <xdr:cNvSpPr/>
      </xdr:nvSpPr>
      <xdr:spPr>
        <a:xfrm>
          <a:off x="1270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155719</xdr:rowOff>
    </xdr:from>
    <xdr:ext cx="762000" cy="259045"/>
    <xdr:sp macro="" textlink="">
      <xdr:nvSpPr>
        <xdr:cNvPr id="391" name="テキスト ボックス 390"/>
        <xdr:cNvSpPr txBox="1"/>
      </xdr:nvSpPr>
      <xdr:spPr>
        <a:xfrm>
          <a:off x="939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近年、増加の傾向がみられる。　</a:t>
          </a:r>
          <a:endParaRPr lang="ja-JP" altLang="ja-JP" sz="1400">
            <a:effectLst/>
          </a:endParaRPr>
        </a:p>
        <a:p>
          <a:r>
            <a:rPr kumimoji="1" lang="ja-JP" altLang="ja-JP" sz="1100">
              <a:solidFill>
                <a:schemeClr val="dk1"/>
              </a:solidFill>
              <a:effectLst/>
              <a:latin typeface="+mn-lt"/>
              <a:ea typeface="+mn-ea"/>
              <a:cs typeface="+mn-cs"/>
            </a:rPr>
            <a:t>　要因として平成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年度の災害復旧事業の増や平成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月の九州北部豪雨災害に伴う災害復旧事業の増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小石原川ダム建設に伴う水源地域整備事業の増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特別会計に対する繰出金の増の他、公債費の比率の減による相対的な増加と考えられる。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136144</xdr:rowOff>
    </xdr:to>
    <xdr:cxnSp macro="">
      <xdr:nvCxnSpPr>
        <xdr:cNvPr id="422" name="直線コネクタ 421"/>
        <xdr:cNvCxnSpPr/>
      </xdr:nvCxnSpPr>
      <xdr:spPr>
        <a:xfrm>
          <a:off x="15671800" y="13317220"/>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77</xdr:row>
      <xdr:rowOff>115570</xdr:rowOff>
    </xdr:to>
    <xdr:cxnSp macro="">
      <xdr:nvCxnSpPr>
        <xdr:cNvPr id="425" name="直線コネクタ 424"/>
        <xdr:cNvCxnSpPr/>
      </xdr:nvCxnSpPr>
      <xdr:spPr>
        <a:xfrm>
          <a:off x="14782800" y="1314805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117856</xdr:rowOff>
    </xdr:to>
    <xdr:cxnSp macro="">
      <xdr:nvCxnSpPr>
        <xdr:cNvPr id="428" name="直線コネクタ 427"/>
        <xdr:cNvCxnSpPr/>
      </xdr:nvCxnSpPr>
      <xdr:spPr>
        <a:xfrm>
          <a:off x="13893800" y="131343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30" name="テキスト ボックス 429"/>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76</xdr:row>
      <xdr:rowOff>104139</xdr:rowOff>
    </xdr:to>
    <xdr:cxnSp macro="">
      <xdr:nvCxnSpPr>
        <xdr:cNvPr id="431" name="直線コネクタ 430"/>
        <xdr:cNvCxnSpPr/>
      </xdr:nvCxnSpPr>
      <xdr:spPr>
        <a:xfrm>
          <a:off x="13004800" y="12983464"/>
          <a:ext cx="889000" cy="15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33" name="テキスト ボックス 432"/>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41" name="楕円 440"/>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42"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3" name="楕円 442"/>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4" name="テキスト ボックス 443"/>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45" name="楕円 444"/>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46" name="テキスト ボックス 445"/>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47" name="楕円 446"/>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48" name="テキスト ボックス 44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49" name="楕円 448"/>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50" name="テキスト ボックス 449"/>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10984</xdr:rowOff>
    </xdr:from>
    <xdr:to>
      <xdr:col>29</xdr:col>
      <xdr:colOff>127000</xdr:colOff>
      <xdr:row>16</xdr:row>
      <xdr:rowOff>75410</xdr:rowOff>
    </xdr:to>
    <xdr:cxnSp macro="">
      <xdr:nvCxnSpPr>
        <xdr:cNvPr id="47" name="直線コネクタ 46"/>
        <xdr:cNvCxnSpPr/>
      </xdr:nvCxnSpPr>
      <xdr:spPr bwMode="auto">
        <a:xfrm flipV="1">
          <a:off x="5003800" y="2801809"/>
          <a:ext cx="647700" cy="64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75410</xdr:rowOff>
    </xdr:from>
    <xdr:to>
      <xdr:col>26</xdr:col>
      <xdr:colOff>50800</xdr:colOff>
      <xdr:row>16</xdr:row>
      <xdr:rowOff>81221</xdr:rowOff>
    </xdr:to>
    <xdr:cxnSp macro="">
      <xdr:nvCxnSpPr>
        <xdr:cNvPr id="50" name="直線コネクタ 49"/>
        <xdr:cNvCxnSpPr/>
      </xdr:nvCxnSpPr>
      <xdr:spPr bwMode="auto">
        <a:xfrm flipV="1">
          <a:off x="4305300" y="2866235"/>
          <a:ext cx="698500" cy="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81221</xdr:rowOff>
    </xdr:from>
    <xdr:to>
      <xdr:col>22</xdr:col>
      <xdr:colOff>114300</xdr:colOff>
      <xdr:row>16</xdr:row>
      <xdr:rowOff>110706</xdr:rowOff>
    </xdr:to>
    <xdr:cxnSp macro="">
      <xdr:nvCxnSpPr>
        <xdr:cNvPr id="53" name="直線コネクタ 52"/>
        <xdr:cNvCxnSpPr/>
      </xdr:nvCxnSpPr>
      <xdr:spPr bwMode="auto">
        <a:xfrm flipV="1">
          <a:off x="3606800" y="2872046"/>
          <a:ext cx="698500" cy="29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110706</xdr:rowOff>
    </xdr:from>
    <xdr:to>
      <xdr:col>18</xdr:col>
      <xdr:colOff>177800</xdr:colOff>
      <xdr:row>16</xdr:row>
      <xdr:rowOff>159096</xdr:rowOff>
    </xdr:to>
    <xdr:cxnSp macro="">
      <xdr:nvCxnSpPr>
        <xdr:cNvPr id="56" name="直線コネクタ 55"/>
        <xdr:cNvCxnSpPr/>
      </xdr:nvCxnSpPr>
      <xdr:spPr bwMode="auto">
        <a:xfrm flipV="1">
          <a:off x="2908300" y="2901531"/>
          <a:ext cx="698500" cy="48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107078</xdr:rowOff>
    </xdr:from>
    <xdr:ext cx="762000" cy="259045"/>
    <xdr:sp macro="" textlink="">
      <xdr:nvSpPr>
        <xdr:cNvPr id="58" name="テキスト ボックス 57"/>
        <xdr:cNvSpPr txBox="1"/>
      </xdr:nvSpPr>
      <xdr:spPr>
        <a:xfrm>
          <a:off x="32258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115866</xdr:rowOff>
    </xdr:from>
    <xdr:ext cx="762000" cy="259045"/>
    <xdr:sp macro="" textlink="">
      <xdr:nvSpPr>
        <xdr:cNvPr id="60" name="テキスト ボックス 59"/>
        <xdr:cNvSpPr txBox="1"/>
      </xdr:nvSpPr>
      <xdr:spPr>
        <a:xfrm>
          <a:off x="25273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131634</xdr:rowOff>
    </xdr:from>
    <xdr:to>
      <xdr:col>29</xdr:col>
      <xdr:colOff>177800</xdr:colOff>
      <xdr:row>16</xdr:row>
      <xdr:rowOff>61784</xdr:rowOff>
    </xdr:to>
    <xdr:sp macro="" textlink="">
      <xdr:nvSpPr>
        <xdr:cNvPr id="66" name="楕円 65"/>
        <xdr:cNvSpPr/>
      </xdr:nvSpPr>
      <xdr:spPr bwMode="auto">
        <a:xfrm>
          <a:off x="5600700" y="275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148161</xdr:rowOff>
    </xdr:from>
    <xdr:ext cx="762000" cy="259045"/>
    <xdr:sp macro="" textlink="">
      <xdr:nvSpPr>
        <xdr:cNvPr id="67" name="人口1人当たり決算額の推移該当値テキスト130"/>
        <xdr:cNvSpPr txBox="1"/>
      </xdr:nvSpPr>
      <xdr:spPr>
        <a:xfrm>
          <a:off x="5740400" y="259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24610</xdr:rowOff>
    </xdr:from>
    <xdr:to>
      <xdr:col>26</xdr:col>
      <xdr:colOff>101600</xdr:colOff>
      <xdr:row>16</xdr:row>
      <xdr:rowOff>126210</xdr:rowOff>
    </xdr:to>
    <xdr:sp macro="" textlink="">
      <xdr:nvSpPr>
        <xdr:cNvPr id="68" name="楕円 67"/>
        <xdr:cNvSpPr/>
      </xdr:nvSpPr>
      <xdr:spPr bwMode="auto">
        <a:xfrm>
          <a:off x="4953000" y="2815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136387</xdr:rowOff>
    </xdr:from>
    <xdr:ext cx="736600" cy="259045"/>
    <xdr:sp macro="" textlink="">
      <xdr:nvSpPr>
        <xdr:cNvPr id="69" name="テキスト ボックス 68"/>
        <xdr:cNvSpPr txBox="1"/>
      </xdr:nvSpPr>
      <xdr:spPr>
        <a:xfrm>
          <a:off x="4622800" y="2584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30421</xdr:rowOff>
    </xdr:from>
    <xdr:to>
      <xdr:col>22</xdr:col>
      <xdr:colOff>165100</xdr:colOff>
      <xdr:row>16</xdr:row>
      <xdr:rowOff>132021</xdr:rowOff>
    </xdr:to>
    <xdr:sp macro="" textlink="">
      <xdr:nvSpPr>
        <xdr:cNvPr id="70" name="楕円 69"/>
        <xdr:cNvSpPr/>
      </xdr:nvSpPr>
      <xdr:spPr bwMode="auto">
        <a:xfrm>
          <a:off x="4254500" y="2821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142198</xdr:rowOff>
    </xdr:from>
    <xdr:ext cx="762000" cy="259045"/>
    <xdr:sp macro="" textlink="">
      <xdr:nvSpPr>
        <xdr:cNvPr id="71" name="テキスト ボックス 70"/>
        <xdr:cNvSpPr txBox="1"/>
      </xdr:nvSpPr>
      <xdr:spPr>
        <a:xfrm>
          <a:off x="3924300" y="259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59906</xdr:rowOff>
    </xdr:from>
    <xdr:to>
      <xdr:col>19</xdr:col>
      <xdr:colOff>38100</xdr:colOff>
      <xdr:row>16</xdr:row>
      <xdr:rowOff>161506</xdr:rowOff>
    </xdr:to>
    <xdr:sp macro="" textlink="">
      <xdr:nvSpPr>
        <xdr:cNvPr id="72" name="楕円 71"/>
        <xdr:cNvSpPr/>
      </xdr:nvSpPr>
      <xdr:spPr bwMode="auto">
        <a:xfrm>
          <a:off x="3556000" y="2850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233</xdr:rowOff>
    </xdr:from>
    <xdr:ext cx="762000" cy="259045"/>
    <xdr:sp macro="" textlink="">
      <xdr:nvSpPr>
        <xdr:cNvPr id="73" name="テキスト ボックス 72"/>
        <xdr:cNvSpPr txBox="1"/>
      </xdr:nvSpPr>
      <xdr:spPr>
        <a:xfrm>
          <a:off x="3225800" y="261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108296</xdr:rowOff>
    </xdr:from>
    <xdr:to>
      <xdr:col>15</xdr:col>
      <xdr:colOff>101600</xdr:colOff>
      <xdr:row>17</xdr:row>
      <xdr:rowOff>38446</xdr:rowOff>
    </xdr:to>
    <xdr:sp macro="" textlink="">
      <xdr:nvSpPr>
        <xdr:cNvPr id="74" name="楕円 73"/>
        <xdr:cNvSpPr/>
      </xdr:nvSpPr>
      <xdr:spPr bwMode="auto">
        <a:xfrm>
          <a:off x="2857500" y="2899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48623</xdr:rowOff>
    </xdr:from>
    <xdr:ext cx="762000" cy="259045"/>
    <xdr:sp macro="" textlink="">
      <xdr:nvSpPr>
        <xdr:cNvPr id="75" name="テキスト ボックス 74"/>
        <xdr:cNvSpPr txBox="1"/>
      </xdr:nvSpPr>
      <xdr:spPr>
        <a:xfrm>
          <a:off x="2527300" y="266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314330</xdr:rowOff>
    </xdr:from>
    <xdr:to>
      <xdr:col>29</xdr:col>
      <xdr:colOff>127000</xdr:colOff>
      <xdr:row>35</xdr:row>
      <xdr:rowOff>333936</xdr:rowOff>
    </xdr:to>
    <xdr:cxnSp macro="">
      <xdr:nvCxnSpPr>
        <xdr:cNvPr id="108" name="直線コネクタ 107"/>
        <xdr:cNvCxnSpPr/>
      </xdr:nvCxnSpPr>
      <xdr:spPr bwMode="auto">
        <a:xfrm>
          <a:off x="5003800" y="6924680"/>
          <a:ext cx="647700" cy="19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318713</xdr:rowOff>
    </xdr:from>
    <xdr:ext cx="762000" cy="259045"/>
    <xdr:sp macro="" textlink="">
      <xdr:nvSpPr>
        <xdr:cNvPr id="109" name="人口1人当たり決算額の推移平均値テキスト445"/>
        <xdr:cNvSpPr txBox="1"/>
      </xdr:nvSpPr>
      <xdr:spPr>
        <a:xfrm>
          <a:off x="5740400" y="6929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263101</xdr:rowOff>
    </xdr:from>
    <xdr:to>
      <xdr:col>26</xdr:col>
      <xdr:colOff>50800</xdr:colOff>
      <xdr:row>35</xdr:row>
      <xdr:rowOff>314330</xdr:rowOff>
    </xdr:to>
    <xdr:cxnSp macro="">
      <xdr:nvCxnSpPr>
        <xdr:cNvPr id="111" name="直線コネクタ 110"/>
        <xdr:cNvCxnSpPr/>
      </xdr:nvCxnSpPr>
      <xdr:spPr bwMode="auto">
        <a:xfrm>
          <a:off x="4305300" y="6873451"/>
          <a:ext cx="698500" cy="51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186162</xdr:rowOff>
    </xdr:from>
    <xdr:to>
      <xdr:col>22</xdr:col>
      <xdr:colOff>114300</xdr:colOff>
      <xdr:row>35</xdr:row>
      <xdr:rowOff>263101</xdr:rowOff>
    </xdr:to>
    <xdr:cxnSp macro="">
      <xdr:nvCxnSpPr>
        <xdr:cNvPr id="114" name="直線コネクタ 113"/>
        <xdr:cNvCxnSpPr/>
      </xdr:nvCxnSpPr>
      <xdr:spPr bwMode="auto">
        <a:xfrm>
          <a:off x="3606800" y="6796512"/>
          <a:ext cx="698500" cy="7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8737</xdr:rowOff>
    </xdr:from>
    <xdr:ext cx="762000" cy="259045"/>
    <xdr:sp macro="" textlink="">
      <xdr:nvSpPr>
        <xdr:cNvPr id="116" name="テキスト ボックス 115"/>
        <xdr:cNvSpPr txBox="1"/>
      </xdr:nvSpPr>
      <xdr:spPr>
        <a:xfrm>
          <a:off x="3924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180980</xdr:rowOff>
    </xdr:from>
    <xdr:to>
      <xdr:col>18</xdr:col>
      <xdr:colOff>177800</xdr:colOff>
      <xdr:row>35</xdr:row>
      <xdr:rowOff>186162</xdr:rowOff>
    </xdr:to>
    <xdr:cxnSp macro="">
      <xdr:nvCxnSpPr>
        <xdr:cNvPr id="117" name="直線コネクタ 116"/>
        <xdr:cNvCxnSpPr/>
      </xdr:nvCxnSpPr>
      <xdr:spPr bwMode="auto">
        <a:xfrm>
          <a:off x="2908300" y="6791330"/>
          <a:ext cx="698500" cy="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10314</xdr:rowOff>
    </xdr:from>
    <xdr:ext cx="762000" cy="259045"/>
    <xdr:sp macro="" textlink="">
      <xdr:nvSpPr>
        <xdr:cNvPr id="119" name="テキスト ボックス 118"/>
        <xdr:cNvSpPr txBox="1"/>
      </xdr:nvSpPr>
      <xdr:spPr>
        <a:xfrm>
          <a:off x="3225800" y="69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308576</xdr:rowOff>
    </xdr:from>
    <xdr:ext cx="762000" cy="259045"/>
    <xdr:sp macro="" textlink="">
      <xdr:nvSpPr>
        <xdr:cNvPr id="121" name="テキスト ボックス 120"/>
        <xdr:cNvSpPr txBox="1"/>
      </xdr:nvSpPr>
      <xdr:spPr>
        <a:xfrm>
          <a:off x="2527300" y="691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283136</xdr:rowOff>
    </xdr:from>
    <xdr:to>
      <xdr:col>29</xdr:col>
      <xdr:colOff>177800</xdr:colOff>
      <xdr:row>36</xdr:row>
      <xdr:rowOff>41836</xdr:rowOff>
    </xdr:to>
    <xdr:sp macro="" textlink="">
      <xdr:nvSpPr>
        <xdr:cNvPr id="127" name="楕円 126"/>
        <xdr:cNvSpPr/>
      </xdr:nvSpPr>
      <xdr:spPr bwMode="auto">
        <a:xfrm>
          <a:off x="5600700" y="689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128213</xdr:rowOff>
    </xdr:from>
    <xdr:ext cx="762000" cy="259045"/>
    <xdr:sp macro="" textlink="">
      <xdr:nvSpPr>
        <xdr:cNvPr id="128" name="人口1人当たり決算額の推移該当値テキスト445"/>
        <xdr:cNvSpPr txBox="1"/>
      </xdr:nvSpPr>
      <xdr:spPr>
        <a:xfrm>
          <a:off x="5740400" y="67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263530</xdr:rowOff>
    </xdr:from>
    <xdr:to>
      <xdr:col>26</xdr:col>
      <xdr:colOff>101600</xdr:colOff>
      <xdr:row>36</xdr:row>
      <xdr:rowOff>22230</xdr:rowOff>
    </xdr:to>
    <xdr:sp macro="" textlink="">
      <xdr:nvSpPr>
        <xdr:cNvPr id="129" name="楕円 128"/>
        <xdr:cNvSpPr/>
      </xdr:nvSpPr>
      <xdr:spPr bwMode="auto">
        <a:xfrm>
          <a:off x="4953000" y="6873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32407</xdr:rowOff>
    </xdr:from>
    <xdr:ext cx="736600" cy="259045"/>
    <xdr:sp macro="" textlink="">
      <xdr:nvSpPr>
        <xdr:cNvPr id="130" name="テキスト ボックス 129"/>
        <xdr:cNvSpPr txBox="1"/>
      </xdr:nvSpPr>
      <xdr:spPr>
        <a:xfrm>
          <a:off x="4622800" y="664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212301</xdr:rowOff>
    </xdr:from>
    <xdr:to>
      <xdr:col>22</xdr:col>
      <xdr:colOff>165100</xdr:colOff>
      <xdr:row>35</xdr:row>
      <xdr:rowOff>313901</xdr:rowOff>
    </xdr:to>
    <xdr:sp macro="" textlink="">
      <xdr:nvSpPr>
        <xdr:cNvPr id="131" name="楕円 130"/>
        <xdr:cNvSpPr/>
      </xdr:nvSpPr>
      <xdr:spPr bwMode="auto">
        <a:xfrm>
          <a:off x="4254500" y="6822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324078</xdr:rowOff>
    </xdr:from>
    <xdr:ext cx="762000" cy="259045"/>
    <xdr:sp macro="" textlink="">
      <xdr:nvSpPr>
        <xdr:cNvPr id="132" name="テキスト ボックス 131"/>
        <xdr:cNvSpPr txBox="1"/>
      </xdr:nvSpPr>
      <xdr:spPr>
        <a:xfrm>
          <a:off x="3924300" y="659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135362</xdr:rowOff>
    </xdr:from>
    <xdr:to>
      <xdr:col>19</xdr:col>
      <xdr:colOff>38100</xdr:colOff>
      <xdr:row>35</xdr:row>
      <xdr:rowOff>236962</xdr:rowOff>
    </xdr:to>
    <xdr:sp macro="" textlink="">
      <xdr:nvSpPr>
        <xdr:cNvPr id="133" name="楕円 132"/>
        <xdr:cNvSpPr/>
      </xdr:nvSpPr>
      <xdr:spPr bwMode="auto">
        <a:xfrm>
          <a:off x="3556000" y="6745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247139</xdr:rowOff>
    </xdr:from>
    <xdr:ext cx="762000" cy="259045"/>
    <xdr:sp macro="" textlink="">
      <xdr:nvSpPr>
        <xdr:cNvPr id="134" name="テキスト ボックス 133"/>
        <xdr:cNvSpPr txBox="1"/>
      </xdr:nvSpPr>
      <xdr:spPr>
        <a:xfrm>
          <a:off x="3225800" y="651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130180</xdr:rowOff>
    </xdr:from>
    <xdr:to>
      <xdr:col>15</xdr:col>
      <xdr:colOff>101600</xdr:colOff>
      <xdr:row>35</xdr:row>
      <xdr:rowOff>231780</xdr:rowOff>
    </xdr:to>
    <xdr:sp macro="" textlink="">
      <xdr:nvSpPr>
        <xdr:cNvPr id="135" name="楕円 134"/>
        <xdr:cNvSpPr/>
      </xdr:nvSpPr>
      <xdr:spPr bwMode="auto">
        <a:xfrm>
          <a:off x="2857500" y="674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241957</xdr:rowOff>
    </xdr:from>
    <xdr:ext cx="762000" cy="259045"/>
    <xdr:sp macro="" textlink="">
      <xdr:nvSpPr>
        <xdr:cNvPr id="136" name="テキスト ボックス 135"/>
        <xdr:cNvSpPr txBox="1"/>
      </xdr:nvSpPr>
      <xdr:spPr>
        <a:xfrm>
          <a:off x="2527300" y="650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2,175
2,171
51.97
4,632,569
4,437,043
98,782
1,367,833
2,562,325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65999</xdr:rowOff>
    </xdr:from>
    <xdr:to>
      <xdr:col>24</xdr:col>
      <xdr:colOff>63500</xdr:colOff>
      <xdr:row>36</xdr:row>
      <xdr:rowOff>120311</xdr:rowOff>
    </xdr:to>
    <xdr:cxnSp macro="">
      <xdr:nvCxnSpPr>
        <xdr:cNvPr id="63" name="直線コネクタ 62"/>
        <xdr:cNvCxnSpPr/>
      </xdr:nvCxnSpPr>
      <xdr:spPr>
        <a:xfrm flipV="1">
          <a:off x="3797300" y="6238199"/>
          <a:ext cx="838200" cy="5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120311</xdr:rowOff>
    </xdr:from>
    <xdr:to>
      <xdr:col>19</xdr:col>
      <xdr:colOff>177800</xdr:colOff>
      <xdr:row>36</xdr:row>
      <xdr:rowOff>141562</xdr:rowOff>
    </xdr:to>
    <xdr:cxnSp macro="">
      <xdr:nvCxnSpPr>
        <xdr:cNvPr id="66" name="直線コネクタ 65"/>
        <xdr:cNvCxnSpPr/>
      </xdr:nvCxnSpPr>
      <xdr:spPr>
        <a:xfrm flipV="1">
          <a:off x="2908300" y="6292511"/>
          <a:ext cx="889000" cy="2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141562</xdr:rowOff>
    </xdr:from>
    <xdr:to>
      <xdr:col>15</xdr:col>
      <xdr:colOff>50800</xdr:colOff>
      <xdr:row>37</xdr:row>
      <xdr:rowOff>20518</xdr:rowOff>
    </xdr:to>
    <xdr:cxnSp macro="">
      <xdr:nvCxnSpPr>
        <xdr:cNvPr id="69" name="直線コネクタ 68"/>
        <xdr:cNvCxnSpPr/>
      </xdr:nvCxnSpPr>
      <xdr:spPr>
        <a:xfrm flipV="1">
          <a:off x="2019300" y="6313762"/>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20518</xdr:rowOff>
    </xdr:from>
    <xdr:to>
      <xdr:col>10</xdr:col>
      <xdr:colOff>114300</xdr:colOff>
      <xdr:row>37</xdr:row>
      <xdr:rowOff>96511</xdr:rowOff>
    </xdr:to>
    <xdr:cxnSp macro="">
      <xdr:nvCxnSpPr>
        <xdr:cNvPr id="72" name="直線コネクタ 71"/>
        <xdr:cNvCxnSpPr/>
      </xdr:nvCxnSpPr>
      <xdr:spPr>
        <a:xfrm flipV="1">
          <a:off x="1130300" y="6364168"/>
          <a:ext cx="889000" cy="7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128023</xdr:rowOff>
    </xdr:from>
    <xdr:ext cx="599010" cy="259045"/>
    <xdr:sp macro="" textlink="">
      <xdr:nvSpPr>
        <xdr:cNvPr id="74" name="テキスト ボックス 73"/>
        <xdr:cNvSpPr txBox="1"/>
      </xdr:nvSpPr>
      <xdr:spPr>
        <a:xfrm>
          <a:off x="1719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129679</xdr:rowOff>
    </xdr:from>
    <xdr:ext cx="599010" cy="259045"/>
    <xdr:sp macro="" textlink="">
      <xdr:nvSpPr>
        <xdr:cNvPr id="76" name="テキスト ボックス 75"/>
        <xdr:cNvSpPr txBox="1"/>
      </xdr:nvSpPr>
      <xdr:spPr>
        <a:xfrm>
          <a:off x="830795"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15199</xdr:rowOff>
    </xdr:from>
    <xdr:to>
      <xdr:col>24</xdr:col>
      <xdr:colOff>114300</xdr:colOff>
      <xdr:row>36</xdr:row>
      <xdr:rowOff>116799</xdr:rowOff>
    </xdr:to>
    <xdr:sp macro="" textlink="">
      <xdr:nvSpPr>
        <xdr:cNvPr id="82" name="楕円 81"/>
        <xdr:cNvSpPr/>
      </xdr:nvSpPr>
      <xdr:spPr>
        <a:xfrm>
          <a:off x="4584700" y="618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38076</xdr:rowOff>
    </xdr:from>
    <xdr:ext cx="599010" cy="259045"/>
    <xdr:sp macro="" textlink="">
      <xdr:nvSpPr>
        <xdr:cNvPr id="83" name="人件費該当値テキスト"/>
        <xdr:cNvSpPr txBox="1"/>
      </xdr:nvSpPr>
      <xdr:spPr>
        <a:xfrm>
          <a:off x="4686300" y="603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69511</xdr:rowOff>
    </xdr:from>
    <xdr:to>
      <xdr:col>20</xdr:col>
      <xdr:colOff>38100</xdr:colOff>
      <xdr:row>36</xdr:row>
      <xdr:rowOff>171111</xdr:rowOff>
    </xdr:to>
    <xdr:sp macro="" textlink="">
      <xdr:nvSpPr>
        <xdr:cNvPr id="84" name="楕円 83"/>
        <xdr:cNvSpPr/>
      </xdr:nvSpPr>
      <xdr:spPr>
        <a:xfrm>
          <a:off x="3746500" y="62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16188</xdr:rowOff>
    </xdr:from>
    <xdr:ext cx="599010" cy="259045"/>
    <xdr:sp macro="" textlink="">
      <xdr:nvSpPr>
        <xdr:cNvPr id="85" name="テキスト ボックス 84"/>
        <xdr:cNvSpPr txBox="1"/>
      </xdr:nvSpPr>
      <xdr:spPr>
        <a:xfrm>
          <a:off x="3497795" y="601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90762</xdr:rowOff>
    </xdr:from>
    <xdr:to>
      <xdr:col>15</xdr:col>
      <xdr:colOff>101600</xdr:colOff>
      <xdr:row>37</xdr:row>
      <xdr:rowOff>20912</xdr:rowOff>
    </xdr:to>
    <xdr:sp macro="" textlink="">
      <xdr:nvSpPr>
        <xdr:cNvPr id="86" name="楕円 85"/>
        <xdr:cNvSpPr/>
      </xdr:nvSpPr>
      <xdr:spPr>
        <a:xfrm>
          <a:off x="2857500" y="62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37439</xdr:rowOff>
    </xdr:from>
    <xdr:ext cx="599010" cy="259045"/>
    <xdr:sp macro="" textlink="">
      <xdr:nvSpPr>
        <xdr:cNvPr id="87" name="テキスト ボックス 86"/>
        <xdr:cNvSpPr txBox="1"/>
      </xdr:nvSpPr>
      <xdr:spPr>
        <a:xfrm>
          <a:off x="2608795" y="603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141168</xdr:rowOff>
    </xdr:from>
    <xdr:to>
      <xdr:col>10</xdr:col>
      <xdr:colOff>165100</xdr:colOff>
      <xdr:row>37</xdr:row>
      <xdr:rowOff>71318</xdr:rowOff>
    </xdr:to>
    <xdr:sp macro="" textlink="">
      <xdr:nvSpPr>
        <xdr:cNvPr id="88" name="楕円 87"/>
        <xdr:cNvSpPr/>
      </xdr:nvSpPr>
      <xdr:spPr>
        <a:xfrm>
          <a:off x="1968500" y="631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87845</xdr:rowOff>
    </xdr:from>
    <xdr:ext cx="599010" cy="259045"/>
    <xdr:sp macro="" textlink="">
      <xdr:nvSpPr>
        <xdr:cNvPr id="89" name="テキスト ボックス 88"/>
        <xdr:cNvSpPr txBox="1"/>
      </xdr:nvSpPr>
      <xdr:spPr>
        <a:xfrm>
          <a:off x="1719795" y="608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45711</xdr:rowOff>
    </xdr:from>
    <xdr:to>
      <xdr:col>6</xdr:col>
      <xdr:colOff>38100</xdr:colOff>
      <xdr:row>37</xdr:row>
      <xdr:rowOff>147311</xdr:rowOff>
    </xdr:to>
    <xdr:sp macro="" textlink="">
      <xdr:nvSpPr>
        <xdr:cNvPr id="90" name="楕円 89"/>
        <xdr:cNvSpPr/>
      </xdr:nvSpPr>
      <xdr:spPr>
        <a:xfrm>
          <a:off x="1079500" y="638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163838</xdr:rowOff>
    </xdr:from>
    <xdr:ext cx="599010" cy="259045"/>
    <xdr:sp macro="" textlink="">
      <xdr:nvSpPr>
        <xdr:cNvPr id="91" name="テキスト ボックス 90"/>
        <xdr:cNvSpPr txBox="1"/>
      </xdr:nvSpPr>
      <xdr:spPr>
        <a:xfrm>
          <a:off x="830795" y="616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30076</xdr:rowOff>
    </xdr:from>
    <xdr:to>
      <xdr:col>24</xdr:col>
      <xdr:colOff>63500</xdr:colOff>
      <xdr:row>57</xdr:row>
      <xdr:rowOff>21106</xdr:rowOff>
    </xdr:to>
    <xdr:cxnSp macro="">
      <xdr:nvCxnSpPr>
        <xdr:cNvPr id="122" name="直線コネクタ 121"/>
        <xdr:cNvCxnSpPr/>
      </xdr:nvCxnSpPr>
      <xdr:spPr>
        <a:xfrm flipV="1">
          <a:off x="3797300" y="9631276"/>
          <a:ext cx="838200" cy="16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21106</xdr:rowOff>
    </xdr:from>
    <xdr:to>
      <xdr:col>19</xdr:col>
      <xdr:colOff>177800</xdr:colOff>
      <xdr:row>57</xdr:row>
      <xdr:rowOff>110713</xdr:rowOff>
    </xdr:to>
    <xdr:cxnSp macro="">
      <xdr:nvCxnSpPr>
        <xdr:cNvPr id="125" name="直線コネクタ 124"/>
        <xdr:cNvCxnSpPr/>
      </xdr:nvCxnSpPr>
      <xdr:spPr>
        <a:xfrm flipV="1">
          <a:off x="2908300" y="9793756"/>
          <a:ext cx="889000" cy="8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87520</xdr:rowOff>
    </xdr:from>
    <xdr:to>
      <xdr:col>15</xdr:col>
      <xdr:colOff>50800</xdr:colOff>
      <xdr:row>57</xdr:row>
      <xdr:rowOff>110713</xdr:rowOff>
    </xdr:to>
    <xdr:cxnSp macro="">
      <xdr:nvCxnSpPr>
        <xdr:cNvPr id="128" name="直線コネクタ 127"/>
        <xdr:cNvCxnSpPr/>
      </xdr:nvCxnSpPr>
      <xdr:spPr>
        <a:xfrm>
          <a:off x="2019300" y="9860170"/>
          <a:ext cx="889000" cy="2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30" name="テキスト ボックス 129"/>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87520</xdr:rowOff>
    </xdr:from>
    <xdr:to>
      <xdr:col>10</xdr:col>
      <xdr:colOff>114300</xdr:colOff>
      <xdr:row>57</xdr:row>
      <xdr:rowOff>141705</xdr:rowOff>
    </xdr:to>
    <xdr:cxnSp macro="">
      <xdr:nvCxnSpPr>
        <xdr:cNvPr id="131" name="直線コネクタ 130"/>
        <xdr:cNvCxnSpPr/>
      </xdr:nvCxnSpPr>
      <xdr:spPr>
        <a:xfrm flipV="1">
          <a:off x="1130300" y="9860170"/>
          <a:ext cx="889000" cy="5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30395</xdr:rowOff>
    </xdr:from>
    <xdr:ext cx="599010" cy="259045"/>
    <xdr:sp macro="" textlink="">
      <xdr:nvSpPr>
        <xdr:cNvPr id="133" name="テキスト ボックス 132"/>
        <xdr:cNvSpPr txBox="1"/>
      </xdr:nvSpPr>
      <xdr:spPr>
        <a:xfrm>
          <a:off x="1719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5" name="テキスト ボックス 134"/>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150726</xdr:rowOff>
    </xdr:from>
    <xdr:to>
      <xdr:col>24</xdr:col>
      <xdr:colOff>114300</xdr:colOff>
      <xdr:row>56</xdr:row>
      <xdr:rowOff>80876</xdr:rowOff>
    </xdr:to>
    <xdr:sp macro="" textlink="">
      <xdr:nvSpPr>
        <xdr:cNvPr id="141" name="楕円 140"/>
        <xdr:cNvSpPr/>
      </xdr:nvSpPr>
      <xdr:spPr>
        <a:xfrm>
          <a:off x="4584700" y="958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2153</xdr:rowOff>
    </xdr:from>
    <xdr:ext cx="599010" cy="259045"/>
    <xdr:sp macro="" textlink="">
      <xdr:nvSpPr>
        <xdr:cNvPr id="142" name="物件費該当値テキスト"/>
        <xdr:cNvSpPr txBox="1"/>
      </xdr:nvSpPr>
      <xdr:spPr>
        <a:xfrm>
          <a:off x="4686300" y="943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141756</xdr:rowOff>
    </xdr:from>
    <xdr:to>
      <xdr:col>20</xdr:col>
      <xdr:colOff>38100</xdr:colOff>
      <xdr:row>57</xdr:row>
      <xdr:rowOff>71906</xdr:rowOff>
    </xdr:to>
    <xdr:sp macro="" textlink="">
      <xdr:nvSpPr>
        <xdr:cNvPr id="143" name="楕円 142"/>
        <xdr:cNvSpPr/>
      </xdr:nvSpPr>
      <xdr:spPr>
        <a:xfrm>
          <a:off x="3746500" y="97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88433</xdr:rowOff>
    </xdr:from>
    <xdr:ext cx="599010" cy="259045"/>
    <xdr:sp macro="" textlink="">
      <xdr:nvSpPr>
        <xdr:cNvPr id="144" name="テキスト ボックス 143"/>
        <xdr:cNvSpPr txBox="1"/>
      </xdr:nvSpPr>
      <xdr:spPr>
        <a:xfrm>
          <a:off x="3497795" y="951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59913</xdr:rowOff>
    </xdr:from>
    <xdr:to>
      <xdr:col>15</xdr:col>
      <xdr:colOff>101600</xdr:colOff>
      <xdr:row>57</xdr:row>
      <xdr:rowOff>161513</xdr:rowOff>
    </xdr:to>
    <xdr:sp macro="" textlink="">
      <xdr:nvSpPr>
        <xdr:cNvPr id="145" name="楕円 144"/>
        <xdr:cNvSpPr/>
      </xdr:nvSpPr>
      <xdr:spPr>
        <a:xfrm>
          <a:off x="2857500" y="98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6590</xdr:rowOff>
    </xdr:from>
    <xdr:ext cx="599010" cy="259045"/>
    <xdr:sp macro="" textlink="">
      <xdr:nvSpPr>
        <xdr:cNvPr id="146" name="テキスト ボックス 145"/>
        <xdr:cNvSpPr txBox="1"/>
      </xdr:nvSpPr>
      <xdr:spPr>
        <a:xfrm>
          <a:off x="2608795" y="960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36720</xdr:rowOff>
    </xdr:from>
    <xdr:to>
      <xdr:col>10</xdr:col>
      <xdr:colOff>165100</xdr:colOff>
      <xdr:row>57</xdr:row>
      <xdr:rowOff>138320</xdr:rowOff>
    </xdr:to>
    <xdr:sp macro="" textlink="">
      <xdr:nvSpPr>
        <xdr:cNvPr id="147" name="楕円 146"/>
        <xdr:cNvSpPr/>
      </xdr:nvSpPr>
      <xdr:spPr>
        <a:xfrm>
          <a:off x="1968500" y="980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154847</xdr:rowOff>
    </xdr:from>
    <xdr:ext cx="599010" cy="259045"/>
    <xdr:sp macro="" textlink="">
      <xdr:nvSpPr>
        <xdr:cNvPr id="148" name="テキスト ボックス 147"/>
        <xdr:cNvSpPr txBox="1"/>
      </xdr:nvSpPr>
      <xdr:spPr>
        <a:xfrm>
          <a:off x="1719795" y="958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90905</xdr:rowOff>
    </xdr:from>
    <xdr:to>
      <xdr:col>6</xdr:col>
      <xdr:colOff>38100</xdr:colOff>
      <xdr:row>58</xdr:row>
      <xdr:rowOff>21055</xdr:rowOff>
    </xdr:to>
    <xdr:sp macro="" textlink="">
      <xdr:nvSpPr>
        <xdr:cNvPr id="149" name="楕円 148"/>
        <xdr:cNvSpPr/>
      </xdr:nvSpPr>
      <xdr:spPr>
        <a:xfrm>
          <a:off x="1079500" y="98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12182</xdr:rowOff>
    </xdr:from>
    <xdr:ext cx="599010" cy="259045"/>
    <xdr:sp macro="" textlink="">
      <xdr:nvSpPr>
        <xdr:cNvPr id="150" name="テキスト ボックス 149"/>
        <xdr:cNvSpPr txBox="1"/>
      </xdr:nvSpPr>
      <xdr:spPr>
        <a:xfrm>
          <a:off x="830795" y="995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30327</xdr:rowOff>
    </xdr:from>
    <xdr:to>
      <xdr:col>24</xdr:col>
      <xdr:colOff>63500</xdr:colOff>
      <xdr:row>79</xdr:row>
      <xdr:rowOff>38367</xdr:rowOff>
    </xdr:to>
    <xdr:cxnSp macro="">
      <xdr:nvCxnSpPr>
        <xdr:cNvPr id="179" name="直線コネクタ 178"/>
        <xdr:cNvCxnSpPr/>
      </xdr:nvCxnSpPr>
      <xdr:spPr>
        <a:xfrm flipV="1">
          <a:off x="3797300" y="13574877"/>
          <a:ext cx="8382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37224</xdr:rowOff>
    </xdr:from>
    <xdr:to>
      <xdr:col>19</xdr:col>
      <xdr:colOff>177800</xdr:colOff>
      <xdr:row>79</xdr:row>
      <xdr:rowOff>38367</xdr:rowOff>
    </xdr:to>
    <xdr:cxnSp macro="">
      <xdr:nvCxnSpPr>
        <xdr:cNvPr id="182" name="直線コネクタ 181"/>
        <xdr:cNvCxnSpPr/>
      </xdr:nvCxnSpPr>
      <xdr:spPr>
        <a:xfrm>
          <a:off x="2908300" y="1358177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22594</xdr:rowOff>
    </xdr:from>
    <xdr:to>
      <xdr:col>15</xdr:col>
      <xdr:colOff>50800</xdr:colOff>
      <xdr:row>79</xdr:row>
      <xdr:rowOff>37224</xdr:rowOff>
    </xdr:to>
    <xdr:cxnSp macro="">
      <xdr:nvCxnSpPr>
        <xdr:cNvPr id="185" name="直線コネクタ 184"/>
        <xdr:cNvCxnSpPr/>
      </xdr:nvCxnSpPr>
      <xdr:spPr>
        <a:xfrm>
          <a:off x="2019300" y="1356714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22594</xdr:rowOff>
    </xdr:from>
    <xdr:to>
      <xdr:col>10</xdr:col>
      <xdr:colOff>114300</xdr:colOff>
      <xdr:row>79</xdr:row>
      <xdr:rowOff>29604</xdr:rowOff>
    </xdr:to>
    <xdr:cxnSp macro="">
      <xdr:nvCxnSpPr>
        <xdr:cNvPr id="188" name="直線コネクタ 187"/>
        <xdr:cNvCxnSpPr/>
      </xdr:nvCxnSpPr>
      <xdr:spPr>
        <a:xfrm flipV="1">
          <a:off x="1130300" y="13567144"/>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158208</xdr:rowOff>
    </xdr:from>
    <xdr:ext cx="534377" cy="259045"/>
    <xdr:sp macro="" textlink="">
      <xdr:nvSpPr>
        <xdr:cNvPr id="190" name="テキスト ボックス 189"/>
        <xdr:cNvSpPr txBox="1"/>
      </xdr:nvSpPr>
      <xdr:spPr>
        <a:xfrm>
          <a:off x="1752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34358</xdr:rowOff>
    </xdr:from>
    <xdr:ext cx="534377" cy="259045"/>
    <xdr:sp macro="" textlink="">
      <xdr:nvSpPr>
        <xdr:cNvPr id="192" name="テキスト ボックス 191"/>
        <xdr:cNvSpPr txBox="1"/>
      </xdr:nvSpPr>
      <xdr:spPr>
        <a:xfrm>
          <a:off x="863111" y="130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150977</xdr:rowOff>
    </xdr:from>
    <xdr:to>
      <xdr:col>24</xdr:col>
      <xdr:colOff>114300</xdr:colOff>
      <xdr:row>79</xdr:row>
      <xdr:rowOff>81127</xdr:rowOff>
    </xdr:to>
    <xdr:sp macro="" textlink="">
      <xdr:nvSpPr>
        <xdr:cNvPr id="198" name="楕円 197"/>
        <xdr:cNvSpPr/>
      </xdr:nvSpPr>
      <xdr:spPr>
        <a:xfrm>
          <a:off x="4584700" y="1352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65904</xdr:rowOff>
    </xdr:from>
    <xdr:ext cx="469744" cy="259045"/>
    <xdr:sp macro="" textlink="">
      <xdr:nvSpPr>
        <xdr:cNvPr id="199" name="維持補修費該当値テキスト"/>
        <xdr:cNvSpPr txBox="1"/>
      </xdr:nvSpPr>
      <xdr:spPr>
        <a:xfrm>
          <a:off x="4686300" y="1343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159017</xdr:rowOff>
    </xdr:from>
    <xdr:to>
      <xdr:col>20</xdr:col>
      <xdr:colOff>38100</xdr:colOff>
      <xdr:row>79</xdr:row>
      <xdr:rowOff>89167</xdr:rowOff>
    </xdr:to>
    <xdr:sp macro="" textlink="">
      <xdr:nvSpPr>
        <xdr:cNvPr id="200" name="楕円 199"/>
        <xdr:cNvSpPr/>
      </xdr:nvSpPr>
      <xdr:spPr>
        <a:xfrm>
          <a:off x="3746500" y="135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80294</xdr:rowOff>
    </xdr:from>
    <xdr:ext cx="378565" cy="259045"/>
    <xdr:sp macro="" textlink="">
      <xdr:nvSpPr>
        <xdr:cNvPr id="201" name="テキスト ボックス 200"/>
        <xdr:cNvSpPr txBox="1"/>
      </xdr:nvSpPr>
      <xdr:spPr>
        <a:xfrm>
          <a:off x="3608017" y="13624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157874</xdr:rowOff>
    </xdr:from>
    <xdr:to>
      <xdr:col>15</xdr:col>
      <xdr:colOff>101600</xdr:colOff>
      <xdr:row>79</xdr:row>
      <xdr:rowOff>88024</xdr:rowOff>
    </xdr:to>
    <xdr:sp macro="" textlink="">
      <xdr:nvSpPr>
        <xdr:cNvPr id="202" name="楕円 201"/>
        <xdr:cNvSpPr/>
      </xdr:nvSpPr>
      <xdr:spPr>
        <a:xfrm>
          <a:off x="2857500" y="135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79151</xdr:rowOff>
    </xdr:from>
    <xdr:ext cx="378565" cy="259045"/>
    <xdr:sp macro="" textlink="">
      <xdr:nvSpPr>
        <xdr:cNvPr id="203" name="テキスト ボックス 202"/>
        <xdr:cNvSpPr txBox="1"/>
      </xdr:nvSpPr>
      <xdr:spPr>
        <a:xfrm>
          <a:off x="2719017" y="13623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143244</xdr:rowOff>
    </xdr:from>
    <xdr:to>
      <xdr:col>10</xdr:col>
      <xdr:colOff>165100</xdr:colOff>
      <xdr:row>79</xdr:row>
      <xdr:rowOff>73394</xdr:rowOff>
    </xdr:to>
    <xdr:sp macro="" textlink="">
      <xdr:nvSpPr>
        <xdr:cNvPr id="204" name="楕円 203"/>
        <xdr:cNvSpPr/>
      </xdr:nvSpPr>
      <xdr:spPr>
        <a:xfrm>
          <a:off x="1968500" y="135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64521</xdr:rowOff>
    </xdr:from>
    <xdr:ext cx="469744" cy="259045"/>
    <xdr:sp macro="" textlink="">
      <xdr:nvSpPr>
        <xdr:cNvPr id="205" name="テキスト ボックス 204"/>
        <xdr:cNvSpPr txBox="1"/>
      </xdr:nvSpPr>
      <xdr:spPr>
        <a:xfrm>
          <a:off x="1784428" y="136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150254</xdr:rowOff>
    </xdr:from>
    <xdr:to>
      <xdr:col>6</xdr:col>
      <xdr:colOff>38100</xdr:colOff>
      <xdr:row>79</xdr:row>
      <xdr:rowOff>80404</xdr:rowOff>
    </xdr:to>
    <xdr:sp macro="" textlink="">
      <xdr:nvSpPr>
        <xdr:cNvPr id="206" name="楕円 205"/>
        <xdr:cNvSpPr/>
      </xdr:nvSpPr>
      <xdr:spPr>
        <a:xfrm>
          <a:off x="1079500" y="135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71531</xdr:rowOff>
    </xdr:from>
    <xdr:ext cx="469744" cy="259045"/>
    <xdr:sp macro="" textlink="">
      <xdr:nvSpPr>
        <xdr:cNvPr id="207" name="テキスト ボックス 206"/>
        <xdr:cNvSpPr txBox="1"/>
      </xdr:nvSpPr>
      <xdr:spPr>
        <a:xfrm>
          <a:off x="895428" y="1361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35065</xdr:rowOff>
    </xdr:from>
    <xdr:to>
      <xdr:col>24</xdr:col>
      <xdr:colOff>63500</xdr:colOff>
      <xdr:row>95</xdr:row>
      <xdr:rowOff>155029</xdr:rowOff>
    </xdr:to>
    <xdr:cxnSp macro="">
      <xdr:nvCxnSpPr>
        <xdr:cNvPr id="237" name="直線コネクタ 236"/>
        <xdr:cNvCxnSpPr/>
      </xdr:nvCxnSpPr>
      <xdr:spPr>
        <a:xfrm flipV="1">
          <a:off x="3797300" y="16322815"/>
          <a:ext cx="838200" cy="1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155029</xdr:rowOff>
    </xdr:from>
    <xdr:to>
      <xdr:col>19</xdr:col>
      <xdr:colOff>177800</xdr:colOff>
      <xdr:row>96</xdr:row>
      <xdr:rowOff>1676</xdr:rowOff>
    </xdr:to>
    <xdr:cxnSp macro="">
      <xdr:nvCxnSpPr>
        <xdr:cNvPr id="240" name="直線コネクタ 239"/>
        <xdr:cNvCxnSpPr/>
      </xdr:nvCxnSpPr>
      <xdr:spPr>
        <a:xfrm flipV="1">
          <a:off x="2908300" y="1644277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150753</xdr:rowOff>
    </xdr:from>
    <xdr:ext cx="534377" cy="259045"/>
    <xdr:sp macro="" textlink="">
      <xdr:nvSpPr>
        <xdr:cNvPr id="242" name="テキスト ボックス 241"/>
        <xdr:cNvSpPr txBox="1"/>
      </xdr:nvSpPr>
      <xdr:spPr>
        <a:xfrm>
          <a:off x="3530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1676</xdr:rowOff>
    </xdr:from>
    <xdr:to>
      <xdr:col>15</xdr:col>
      <xdr:colOff>50800</xdr:colOff>
      <xdr:row>97</xdr:row>
      <xdr:rowOff>98780</xdr:rowOff>
    </xdr:to>
    <xdr:cxnSp macro="">
      <xdr:nvCxnSpPr>
        <xdr:cNvPr id="243" name="直線コネクタ 242"/>
        <xdr:cNvCxnSpPr/>
      </xdr:nvCxnSpPr>
      <xdr:spPr>
        <a:xfrm flipV="1">
          <a:off x="2019300" y="16460876"/>
          <a:ext cx="889000" cy="26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53052</xdr:rowOff>
    </xdr:from>
    <xdr:ext cx="534377" cy="259045"/>
    <xdr:sp macro="" textlink="">
      <xdr:nvSpPr>
        <xdr:cNvPr id="245" name="テキスト ボックス 244"/>
        <xdr:cNvSpPr txBox="1"/>
      </xdr:nvSpPr>
      <xdr:spPr>
        <a:xfrm>
          <a:off x="2641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98780</xdr:rowOff>
    </xdr:from>
    <xdr:to>
      <xdr:col>10</xdr:col>
      <xdr:colOff>114300</xdr:colOff>
      <xdr:row>97</xdr:row>
      <xdr:rowOff>106438</xdr:rowOff>
    </xdr:to>
    <xdr:cxnSp macro="">
      <xdr:nvCxnSpPr>
        <xdr:cNvPr id="246" name="直線コネクタ 245"/>
        <xdr:cNvCxnSpPr/>
      </xdr:nvCxnSpPr>
      <xdr:spPr>
        <a:xfrm flipV="1">
          <a:off x="1130300" y="16729430"/>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167200</xdr:rowOff>
    </xdr:from>
    <xdr:ext cx="534377" cy="259045"/>
    <xdr:sp macro="" textlink="">
      <xdr:nvSpPr>
        <xdr:cNvPr id="248" name="テキスト ボックス 247"/>
        <xdr:cNvSpPr txBox="1"/>
      </xdr:nvSpPr>
      <xdr:spPr>
        <a:xfrm>
          <a:off x="1752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93946</xdr:rowOff>
    </xdr:from>
    <xdr:ext cx="534377" cy="259045"/>
    <xdr:sp macro="" textlink="">
      <xdr:nvSpPr>
        <xdr:cNvPr id="250" name="テキスト ボックス 249"/>
        <xdr:cNvSpPr txBox="1"/>
      </xdr:nvSpPr>
      <xdr:spPr>
        <a:xfrm>
          <a:off x="863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155715</xdr:rowOff>
    </xdr:from>
    <xdr:to>
      <xdr:col>24</xdr:col>
      <xdr:colOff>114300</xdr:colOff>
      <xdr:row>95</xdr:row>
      <xdr:rowOff>85865</xdr:rowOff>
    </xdr:to>
    <xdr:sp macro="" textlink="">
      <xdr:nvSpPr>
        <xdr:cNvPr id="256" name="楕円 255"/>
        <xdr:cNvSpPr/>
      </xdr:nvSpPr>
      <xdr:spPr>
        <a:xfrm>
          <a:off x="4584700" y="162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7142</xdr:rowOff>
    </xdr:from>
    <xdr:ext cx="534377" cy="259045"/>
    <xdr:sp macro="" textlink="">
      <xdr:nvSpPr>
        <xdr:cNvPr id="257" name="扶助費該当値テキスト"/>
        <xdr:cNvSpPr txBox="1"/>
      </xdr:nvSpPr>
      <xdr:spPr>
        <a:xfrm>
          <a:off x="4686300" y="1612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104229</xdr:rowOff>
    </xdr:from>
    <xdr:to>
      <xdr:col>20</xdr:col>
      <xdr:colOff>38100</xdr:colOff>
      <xdr:row>96</xdr:row>
      <xdr:rowOff>34379</xdr:rowOff>
    </xdr:to>
    <xdr:sp macro="" textlink="">
      <xdr:nvSpPr>
        <xdr:cNvPr id="258" name="楕円 257"/>
        <xdr:cNvSpPr/>
      </xdr:nvSpPr>
      <xdr:spPr>
        <a:xfrm>
          <a:off x="3746500" y="163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50906</xdr:rowOff>
    </xdr:from>
    <xdr:ext cx="534377" cy="259045"/>
    <xdr:sp macro="" textlink="">
      <xdr:nvSpPr>
        <xdr:cNvPr id="259" name="テキスト ボックス 258"/>
        <xdr:cNvSpPr txBox="1"/>
      </xdr:nvSpPr>
      <xdr:spPr>
        <a:xfrm>
          <a:off x="3530111" y="1616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122326</xdr:rowOff>
    </xdr:from>
    <xdr:to>
      <xdr:col>15</xdr:col>
      <xdr:colOff>101600</xdr:colOff>
      <xdr:row>96</xdr:row>
      <xdr:rowOff>52476</xdr:rowOff>
    </xdr:to>
    <xdr:sp macro="" textlink="">
      <xdr:nvSpPr>
        <xdr:cNvPr id="260" name="楕円 259"/>
        <xdr:cNvSpPr/>
      </xdr:nvSpPr>
      <xdr:spPr>
        <a:xfrm>
          <a:off x="2857500" y="1641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69003</xdr:rowOff>
    </xdr:from>
    <xdr:ext cx="534377" cy="259045"/>
    <xdr:sp macro="" textlink="">
      <xdr:nvSpPr>
        <xdr:cNvPr id="261" name="テキスト ボックス 260"/>
        <xdr:cNvSpPr txBox="1"/>
      </xdr:nvSpPr>
      <xdr:spPr>
        <a:xfrm>
          <a:off x="2641111" y="1618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47980</xdr:rowOff>
    </xdr:from>
    <xdr:to>
      <xdr:col>10</xdr:col>
      <xdr:colOff>165100</xdr:colOff>
      <xdr:row>97</xdr:row>
      <xdr:rowOff>149580</xdr:rowOff>
    </xdr:to>
    <xdr:sp macro="" textlink="">
      <xdr:nvSpPr>
        <xdr:cNvPr id="262" name="楕円 261"/>
        <xdr:cNvSpPr/>
      </xdr:nvSpPr>
      <xdr:spPr>
        <a:xfrm>
          <a:off x="1968500" y="166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140707</xdr:rowOff>
    </xdr:from>
    <xdr:ext cx="534377" cy="259045"/>
    <xdr:sp macro="" textlink="">
      <xdr:nvSpPr>
        <xdr:cNvPr id="263" name="テキスト ボックス 262"/>
        <xdr:cNvSpPr txBox="1"/>
      </xdr:nvSpPr>
      <xdr:spPr>
        <a:xfrm>
          <a:off x="1752111" y="1677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55638</xdr:rowOff>
    </xdr:from>
    <xdr:to>
      <xdr:col>6</xdr:col>
      <xdr:colOff>38100</xdr:colOff>
      <xdr:row>97</xdr:row>
      <xdr:rowOff>157238</xdr:rowOff>
    </xdr:to>
    <xdr:sp macro="" textlink="">
      <xdr:nvSpPr>
        <xdr:cNvPr id="264" name="楕円 263"/>
        <xdr:cNvSpPr/>
      </xdr:nvSpPr>
      <xdr:spPr>
        <a:xfrm>
          <a:off x="1079500" y="16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148365</xdr:rowOff>
    </xdr:from>
    <xdr:ext cx="534377" cy="259045"/>
    <xdr:sp macro="" textlink="">
      <xdr:nvSpPr>
        <xdr:cNvPr id="265" name="テキスト ボックス 264"/>
        <xdr:cNvSpPr txBox="1"/>
      </xdr:nvSpPr>
      <xdr:spPr>
        <a:xfrm>
          <a:off x="863111" y="1677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115756</xdr:rowOff>
    </xdr:from>
    <xdr:to>
      <xdr:col>55</xdr:col>
      <xdr:colOff>0</xdr:colOff>
      <xdr:row>37</xdr:row>
      <xdr:rowOff>91</xdr:rowOff>
    </xdr:to>
    <xdr:cxnSp macro="">
      <xdr:nvCxnSpPr>
        <xdr:cNvPr id="296" name="直線コネクタ 295"/>
        <xdr:cNvCxnSpPr/>
      </xdr:nvCxnSpPr>
      <xdr:spPr>
        <a:xfrm flipV="1">
          <a:off x="9639300" y="6116506"/>
          <a:ext cx="838200" cy="22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xdr:rowOff>
    </xdr:from>
    <xdr:to>
      <xdr:col>50</xdr:col>
      <xdr:colOff>114300</xdr:colOff>
      <xdr:row>37</xdr:row>
      <xdr:rowOff>32072</xdr:rowOff>
    </xdr:to>
    <xdr:cxnSp macro="">
      <xdr:nvCxnSpPr>
        <xdr:cNvPr id="299" name="直線コネクタ 298"/>
        <xdr:cNvCxnSpPr/>
      </xdr:nvCxnSpPr>
      <xdr:spPr>
        <a:xfrm flipV="1">
          <a:off x="8750300" y="6343741"/>
          <a:ext cx="8890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32072</xdr:rowOff>
    </xdr:from>
    <xdr:to>
      <xdr:col>45</xdr:col>
      <xdr:colOff>177800</xdr:colOff>
      <xdr:row>37</xdr:row>
      <xdr:rowOff>85783</xdr:rowOff>
    </xdr:to>
    <xdr:cxnSp macro="">
      <xdr:nvCxnSpPr>
        <xdr:cNvPr id="302" name="直線コネクタ 301"/>
        <xdr:cNvCxnSpPr/>
      </xdr:nvCxnSpPr>
      <xdr:spPr>
        <a:xfrm flipV="1">
          <a:off x="7861300" y="6375722"/>
          <a:ext cx="889000" cy="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85783</xdr:rowOff>
    </xdr:from>
    <xdr:to>
      <xdr:col>41</xdr:col>
      <xdr:colOff>50800</xdr:colOff>
      <xdr:row>37</xdr:row>
      <xdr:rowOff>104172</xdr:rowOff>
    </xdr:to>
    <xdr:cxnSp macro="">
      <xdr:nvCxnSpPr>
        <xdr:cNvPr id="305" name="直線コネクタ 304"/>
        <xdr:cNvCxnSpPr/>
      </xdr:nvCxnSpPr>
      <xdr:spPr>
        <a:xfrm flipV="1">
          <a:off x="6972300" y="6429433"/>
          <a:ext cx="8890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97338</xdr:rowOff>
    </xdr:from>
    <xdr:ext cx="599010" cy="259045"/>
    <xdr:sp macro="" textlink="">
      <xdr:nvSpPr>
        <xdr:cNvPr id="307" name="テキスト ボックス 306"/>
        <xdr:cNvSpPr txBox="1"/>
      </xdr:nvSpPr>
      <xdr:spPr>
        <a:xfrm>
          <a:off x="7561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137317</xdr:rowOff>
    </xdr:from>
    <xdr:ext cx="599010" cy="259045"/>
    <xdr:sp macro="" textlink="">
      <xdr:nvSpPr>
        <xdr:cNvPr id="309" name="テキスト ボックス 308"/>
        <xdr:cNvSpPr txBox="1"/>
      </xdr:nvSpPr>
      <xdr:spPr>
        <a:xfrm>
          <a:off x="6672795" y="61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64956</xdr:rowOff>
    </xdr:from>
    <xdr:to>
      <xdr:col>55</xdr:col>
      <xdr:colOff>50800</xdr:colOff>
      <xdr:row>35</xdr:row>
      <xdr:rowOff>166556</xdr:rowOff>
    </xdr:to>
    <xdr:sp macro="" textlink="">
      <xdr:nvSpPr>
        <xdr:cNvPr id="315" name="楕円 314"/>
        <xdr:cNvSpPr/>
      </xdr:nvSpPr>
      <xdr:spPr>
        <a:xfrm>
          <a:off x="10426700" y="60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87833</xdr:rowOff>
    </xdr:from>
    <xdr:ext cx="599010" cy="259045"/>
    <xdr:sp macro="" textlink="">
      <xdr:nvSpPr>
        <xdr:cNvPr id="316" name="補助費等該当値テキスト"/>
        <xdr:cNvSpPr txBox="1"/>
      </xdr:nvSpPr>
      <xdr:spPr>
        <a:xfrm>
          <a:off x="10528300" y="591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120741</xdr:rowOff>
    </xdr:from>
    <xdr:to>
      <xdr:col>50</xdr:col>
      <xdr:colOff>165100</xdr:colOff>
      <xdr:row>37</xdr:row>
      <xdr:rowOff>50891</xdr:rowOff>
    </xdr:to>
    <xdr:sp macro="" textlink="">
      <xdr:nvSpPr>
        <xdr:cNvPr id="317" name="楕円 316"/>
        <xdr:cNvSpPr/>
      </xdr:nvSpPr>
      <xdr:spPr>
        <a:xfrm>
          <a:off x="9588500" y="629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67418</xdr:rowOff>
    </xdr:from>
    <xdr:ext cx="599010" cy="259045"/>
    <xdr:sp macro="" textlink="">
      <xdr:nvSpPr>
        <xdr:cNvPr id="318" name="テキスト ボックス 317"/>
        <xdr:cNvSpPr txBox="1"/>
      </xdr:nvSpPr>
      <xdr:spPr>
        <a:xfrm>
          <a:off x="9339795" y="606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152722</xdr:rowOff>
    </xdr:from>
    <xdr:to>
      <xdr:col>46</xdr:col>
      <xdr:colOff>38100</xdr:colOff>
      <xdr:row>37</xdr:row>
      <xdr:rowOff>82872</xdr:rowOff>
    </xdr:to>
    <xdr:sp macro="" textlink="">
      <xdr:nvSpPr>
        <xdr:cNvPr id="319" name="楕円 318"/>
        <xdr:cNvSpPr/>
      </xdr:nvSpPr>
      <xdr:spPr>
        <a:xfrm>
          <a:off x="8699500" y="63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73999</xdr:rowOff>
    </xdr:from>
    <xdr:ext cx="599010" cy="259045"/>
    <xdr:sp macro="" textlink="">
      <xdr:nvSpPr>
        <xdr:cNvPr id="320" name="テキスト ボックス 319"/>
        <xdr:cNvSpPr txBox="1"/>
      </xdr:nvSpPr>
      <xdr:spPr>
        <a:xfrm>
          <a:off x="8450795" y="641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34983</xdr:rowOff>
    </xdr:from>
    <xdr:to>
      <xdr:col>41</xdr:col>
      <xdr:colOff>101600</xdr:colOff>
      <xdr:row>37</xdr:row>
      <xdr:rowOff>136583</xdr:rowOff>
    </xdr:to>
    <xdr:sp macro="" textlink="">
      <xdr:nvSpPr>
        <xdr:cNvPr id="321" name="楕円 320"/>
        <xdr:cNvSpPr/>
      </xdr:nvSpPr>
      <xdr:spPr>
        <a:xfrm>
          <a:off x="7810500" y="637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127710</xdr:rowOff>
    </xdr:from>
    <xdr:ext cx="599010" cy="259045"/>
    <xdr:sp macro="" textlink="">
      <xdr:nvSpPr>
        <xdr:cNvPr id="322" name="テキスト ボックス 321"/>
        <xdr:cNvSpPr txBox="1"/>
      </xdr:nvSpPr>
      <xdr:spPr>
        <a:xfrm>
          <a:off x="7561795" y="647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53372</xdr:rowOff>
    </xdr:from>
    <xdr:to>
      <xdr:col>36</xdr:col>
      <xdr:colOff>165100</xdr:colOff>
      <xdr:row>37</xdr:row>
      <xdr:rowOff>154972</xdr:rowOff>
    </xdr:to>
    <xdr:sp macro="" textlink="">
      <xdr:nvSpPr>
        <xdr:cNvPr id="323" name="楕円 322"/>
        <xdr:cNvSpPr/>
      </xdr:nvSpPr>
      <xdr:spPr>
        <a:xfrm>
          <a:off x="6921500" y="639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146099</xdr:rowOff>
    </xdr:from>
    <xdr:ext cx="599010" cy="259045"/>
    <xdr:sp macro="" textlink="">
      <xdr:nvSpPr>
        <xdr:cNvPr id="324" name="テキスト ボックス 323"/>
        <xdr:cNvSpPr txBox="1"/>
      </xdr:nvSpPr>
      <xdr:spPr>
        <a:xfrm>
          <a:off x="6672795" y="648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17704</xdr:rowOff>
    </xdr:from>
    <xdr:to>
      <xdr:col>55</xdr:col>
      <xdr:colOff>0</xdr:colOff>
      <xdr:row>58</xdr:row>
      <xdr:rowOff>60465</xdr:rowOff>
    </xdr:to>
    <xdr:cxnSp macro="">
      <xdr:nvCxnSpPr>
        <xdr:cNvPr id="351" name="直線コネクタ 350"/>
        <xdr:cNvCxnSpPr/>
      </xdr:nvCxnSpPr>
      <xdr:spPr>
        <a:xfrm>
          <a:off x="9639300" y="9961804"/>
          <a:ext cx="838200" cy="4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17704</xdr:rowOff>
    </xdr:from>
    <xdr:to>
      <xdr:col>50</xdr:col>
      <xdr:colOff>114300</xdr:colOff>
      <xdr:row>58</xdr:row>
      <xdr:rowOff>43695</xdr:rowOff>
    </xdr:to>
    <xdr:cxnSp macro="">
      <xdr:nvCxnSpPr>
        <xdr:cNvPr id="354" name="直線コネクタ 353"/>
        <xdr:cNvCxnSpPr/>
      </xdr:nvCxnSpPr>
      <xdr:spPr>
        <a:xfrm flipV="1">
          <a:off x="8750300" y="9961804"/>
          <a:ext cx="889000" cy="2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43695</xdr:rowOff>
    </xdr:from>
    <xdr:to>
      <xdr:col>45</xdr:col>
      <xdr:colOff>177800</xdr:colOff>
      <xdr:row>58</xdr:row>
      <xdr:rowOff>71131</xdr:rowOff>
    </xdr:to>
    <xdr:cxnSp macro="">
      <xdr:nvCxnSpPr>
        <xdr:cNvPr id="357" name="直線コネクタ 356"/>
        <xdr:cNvCxnSpPr/>
      </xdr:nvCxnSpPr>
      <xdr:spPr>
        <a:xfrm flipV="1">
          <a:off x="7861300" y="9987795"/>
          <a:ext cx="889000" cy="2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71131</xdr:rowOff>
    </xdr:from>
    <xdr:to>
      <xdr:col>41</xdr:col>
      <xdr:colOff>50800</xdr:colOff>
      <xdr:row>58</xdr:row>
      <xdr:rowOff>116580</xdr:rowOff>
    </xdr:to>
    <xdr:cxnSp macro="">
      <xdr:nvCxnSpPr>
        <xdr:cNvPr id="360" name="直線コネクタ 359"/>
        <xdr:cNvCxnSpPr/>
      </xdr:nvCxnSpPr>
      <xdr:spPr>
        <a:xfrm flipV="1">
          <a:off x="6972300" y="10015231"/>
          <a:ext cx="889000" cy="4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82263</xdr:rowOff>
    </xdr:from>
    <xdr:ext cx="599010" cy="259045"/>
    <xdr:sp macro="" textlink="">
      <xdr:nvSpPr>
        <xdr:cNvPr id="362" name="テキスト ボックス 361"/>
        <xdr:cNvSpPr txBox="1"/>
      </xdr:nvSpPr>
      <xdr:spPr>
        <a:xfrm>
          <a:off x="7561795"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64" name="テキスト ボックス 363"/>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9665</xdr:rowOff>
    </xdr:from>
    <xdr:to>
      <xdr:col>55</xdr:col>
      <xdr:colOff>50800</xdr:colOff>
      <xdr:row>58</xdr:row>
      <xdr:rowOff>111265</xdr:rowOff>
    </xdr:to>
    <xdr:sp macro="" textlink="">
      <xdr:nvSpPr>
        <xdr:cNvPr id="370" name="楕円 369"/>
        <xdr:cNvSpPr/>
      </xdr:nvSpPr>
      <xdr:spPr>
        <a:xfrm>
          <a:off x="10426700" y="99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138354</xdr:rowOff>
    </xdr:from>
    <xdr:to>
      <xdr:col>50</xdr:col>
      <xdr:colOff>165100</xdr:colOff>
      <xdr:row>58</xdr:row>
      <xdr:rowOff>68504</xdr:rowOff>
    </xdr:to>
    <xdr:sp macro="" textlink="">
      <xdr:nvSpPr>
        <xdr:cNvPr id="372" name="楕円 371"/>
        <xdr:cNvSpPr/>
      </xdr:nvSpPr>
      <xdr:spPr>
        <a:xfrm>
          <a:off x="9588500" y="99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85031</xdr:rowOff>
    </xdr:from>
    <xdr:ext cx="599010" cy="259045"/>
    <xdr:sp macro="" textlink="">
      <xdr:nvSpPr>
        <xdr:cNvPr id="373" name="テキスト ボックス 372"/>
        <xdr:cNvSpPr txBox="1"/>
      </xdr:nvSpPr>
      <xdr:spPr>
        <a:xfrm>
          <a:off x="9339795" y="968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164345</xdr:rowOff>
    </xdr:from>
    <xdr:to>
      <xdr:col>46</xdr:col>
      <xdr:colOff>38100</xdr:colOff>
      <xdr:row>58</xdr:row>
      <xdr:rowOff>94495</xdr:rowOff>
    </xdr:to>
    <xdr:sp macro="" textlink="">
      <xdr:nvSpPr>
        <xdr:cNvPr id="374" name="楕円 373"/>
        <xdr:cNvSpPr/>
      </xdr:nvSpPr>
      <xdr:spPr>
        <a:xfrm>
          <a:off x="8699500" y="99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85622</xdr:rowOff>
    </xdr:from>
    <xdr:ext cx="599010" cy="259045"/>
    <xdr:sp macro="" textlink="">
      <xdr:nvSpPr>
        <xdr:cNvPr id="375" name="テキスト ボックス 374"/>
        <xdr:cNvSpPr txBox="1"/>
      </xdr:nvSpPr>
      <xdr:spPr>
        <a:xfrm>
          <a:off x="8450795" y="1002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20331</xdr:rowOff>
    </xdr:from>
    <xdr:to>
      <xdr:col>41</xdr:col>
      <xdr:colOff>101600</xdr:colOff>
      <xdr:row>58</xdr:row>
      <xdr:rowOff>121931</xdr:rowOff>
    </xdr:to>
    <xdr:sp macro="" textlink="">
      <xdr:nvSpPr>
        <xdr:cNvPr id="376" name="楕円 375"/>
        <xdr:cNvSpPr/>
      </xdr:nvSpPr>
      <xdr:spPr>
        <a:xfrm>
          <a:off x="7810500" y="996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113058</xdr:rowOff>
    </xdr:from>
    <xdr:ext cx="599010" cy="259045"/>
    <xdr:sp macro="" textlink="">
      <xdr:nvSpPr>
        <xdr:cNvPr id="377" name="テキスト ボックス 376"/>
        <xdr:cNvSpPr txBox="1"/>
      </xdr:nvSpPr>
      <xdr:spPr>
        <a:xfrm>
          <a:off x="7561795" y="1005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65780</xdr:rowOff>
    </xdr:from>
    <xdr:to>
      <xdr:col>36</xdr:col>
      <xdr:colOff>165100</xdr:colOff>
      <xdr:row>58</xdr:row>
      <xdr:rowOff>167380</xdr:rowOff>
    </xdr:to>
    <xdr:sp macro="" textlink="">
      <xdr:nvSpPr>
        <xdr:cNvPr id="378" name="楕円 377"/>
        <xdr:cNvSpPr/>
      </xdr:nvSpPr>
      <xdr:spPr>
        <a:xfrm>
          <a:off x="6921500" y="100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158507</xdr:rowOff>
    </xdr:from>
    <xdr:ext cx="534377" cy="259045"/>
    <xdr:sp macro="" textlink="">
      <xdr:nvSpPr>
        <xdr:cNvPr id="379" name="テキスト ボックス 378"/>
        <xdr:cNvSpPr txBox="1"/>
      </xdr:nvSpPr>
      <xdr:spPr>
        <a:xfrm>
          <a:off x="6705111" y="1010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125575</xdr:rowOff>
    </xdr:from>
    <xdr:to>
      <xdr:col>55</xdr:col>
      <xdr:colOff>0</xdr:colOff>
      <xdr:row>78</xdr:row>
      <xdr:rowOff>56003</xdr:rowOff>
    </xdr:to>
    <xdr:cxnSp macro="">
      <xdr:nvCxnSpPr>
        <xdr:cNvPr id="408" name="直線コネクタ 407"/>
        <xdr:cNvCxnSpPr/>
      </xdr:nvCxnSpPr>
      <xdr:spPr>
        <a:xfrm>
          <a:off x="9639300" y="13327225"/>
          <a:ext cx="838200" cy="10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11614</xdr:rowOff>
    </xdr:from>
    <xdr:ext cx="599010" cy="259045"/>
    <xdr:sp macro="" textlink="">
      <xdr:nvSpPr>
        <xdr:cNvPr id="409" name="普通建設事業費 （ うち新規整備　）平均値テキスト"/>
        <xdr:cNvSpPr txBox="1"/>
      </xdr:nvSpPr>
      <xdr:spPr>
        <a:xfrm>
          <a:off x="10528300" y="1338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125575</xdr:rowOff>
    </xdr:from>
    <xdr:to>
      <xdr:col>50</xdr:col>
      <xdr:colOff>114300</xdr:colOff>
      <xdr:row>77</xdr:row>
      <xdr:rowOff>162790</xdr:rowOff>
    </xdr:to>
    <xdr:cxnSp macro="">
      <xdr:nvCxnSpPr>
        <xdr:cNvPr id="411" name="直線コネクタ 410"/>
        <xdr:cNvCxnSpPr/>
      </xdr:nvCxnSpPr>
      <xdr:spPr>
        <a:xfrm flipV="1">
          <a:off x="8750300" y="13327225"/>
          <a:ext cx="889000" cy="3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162790</xdr:rowOff>
    </xdr:from>
    <xdr:to>
      <xdr:col>45</xdr:col>
      <xdr:colOff>177800</xdr:colOff>
      <xdr:row>78</xdr:row>
      <xdr:rowOff>57933</xdr:rowOff>
    </xdr:to>
    <xdr:cxnSp macro="">
      <xdr:nvCxnSpPr>
        <xdr:cNvPr id="414" name="直線コネクタ 413"/>
        <xdr:cNvCxnSpPr/>
      </xdr:nvCxnSpPr>
      <xdr:spPr>
        <a:xfrm flipV="1">
          <a:off x="7861300" y="13364440"/>
          <a:ext cx="889000" cy="6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126151</xdr:rowOff>
    </xdr:from>
    <xdr:ext cx="599010" cy="259045"/>
    <xdr:sp macro="" textlink="">
      <xdr:nvSpPr>
        <xdr:cNvPr id="416" name="テキスト ボックス 415"/>
        <xdr:cNvSpPr txBox="1"/>
      </xdr:nvSpPr>
      <xdr:spPr>
        <a:xfrm>
          <a:off x="8450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108218</xdr:rowOff>
    </xdr:from>
    <xdr:ext cx="599010" cy="259045"/>
    <xdr:sp macro="" textlink="">
      <xdr:nvSpPr>
        <xdr:cNvPr id="418" name="テキスト ボックス 417"/>
        <xdr:cNvSpPr txBox="1"/>
      </xdr:nvSpPr>
      <xdr:spPr>
        <a:xfrm>
          <a:off x="7561795"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5203</xdr:rowOff>
    </xdr:from>
    <xdr:to>
      <xdr:col>55</xdr:col>
      <xdr:colOff>50800</xdr:colOff>
      <xdr:row>78</xdr:row>
      <xdr:rowOff>106803</xdr:rowOff>
    </xdr:to>
    <xdr:sp macro="" textlink="">
      <xdr:nvSpPr>
        <xdr:cNvPr id="424" name="楕円 423"/>
        <xdr:cNvSpPr/>
      </xdr:nvSpPr>
      <xdr:spPr>
        <a:xfrm>
          <a:off x="10426700" y="133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28080</xdr:rowOff>
    </xdr:from>
    <xdr:ext cx="599010" cy="259045"/>
    <xdr:sp macro="" textlink="">
      <xdr:nvSpPr>
        <xdr:cNvPr id="425" name="普通建設事業費 （ うち新規整備　）該当値テキスト"/>
        <xdr:cNvSpPr txBox="1"/>
      </xdr:nvSpPr>
      <xdr:spPr>
        <a:xfrm>
          <a:off x="10528300" y="1322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74775</xdr:rowOff>
    </xdr:from>
    <xdr:to>
      <xdr:col>50</xdr:col>
      <xdr:colOff>165100</xdr:colOff>
      <xdr:row>78</xdr:row>
      <xdr:rowOff>4925</xdr:rowOff>
    </xdr:to>
    <xdr:sp macro="" textlink="">
      <xdr:nvSpPr>
        <xdr:cNvPr id="426" name="楕円 425"/>
        <xdr:cNvSpPr/>
      </xdr:nvSpPr>
      <xdr:spPr>
        <a:xfrm>
          <a:off x="9588500" y="1327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21452</xdr:rowOff>
    </xdr:from>
    <xdr:ext cx="599010" cy="259045"/>
    <xdr:sp macro="" textlink="">
      <xdr:nvSpPr>
        <xdr:cNvPr id="427" name="テキスト ボックス 426"/>
        <xdr:cNvSpPr txBox="1"/>
      </xdr:nvSpPr>
      <xdr:spPr>
        <a:xfrm>
          <a:off x="9339795" y="1305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111990</xdr:rowOff>
    </xdr:from>
    <xdr:to>
      <xdr:col>46</xdr:col>
      <xdr:colOff>38100</xdr:colOff>
      <xdr:row>78</xdr:row>
      <xdr:rowOff>42140</xdr:rowOff>
    </xdr:to>
    <xdr:sp macro="" textlink="">
      <xdr:nvSpPr>
        <xdr:cNvPr id="428" name="楕円 427"/>
        <xdr:cNvSpPr/>
      </xdr:nvSpPr>
      <xdr:spPr>
        <a:xfrm>
          <a:off x="8699500" y="133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58667</xdr:rowOff>
    </xdr:from>
    <xdr:ext cx="599010" cy="259045"/>
    <xdr:sp macro="" textlink="">
      <xdr:nvSpPr>
        <xdr:cNvPr id="429" name="テキスト ボックス 428"/>
        <xdr:cNvSpPr txBox="1"/>
      </xdr:nvSpPr>
      <xdr:spPr>
        <a:xfrm>
          <a:off x="8450795" y="130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7133</xdr:rowOff>
    </xdr:from>
    <xdr:to>
      <xdr:col>41</xdr:col>
      <xdr:colOff>101600</xdr:colOff>
      <xdr:row>78</xdr:row>
      <xdr:rowOff>108733</xdr:rowOff>
    </xdr:to>
    <xdr:sp macro="" textlink="">
      <xdr:nvSpPr>
        <xdr:cNvPr id="430" name="楕円 429"/>
        <xdr:cNvSpPr/>
      </xdr:nvSpPr>
      <xdr:spPr>
        <a:xfrm>
          <a:off x="7810500" y="133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125260</xdr:rowOff>
    </xdr:from>
    <xdr:ext cx="599010" cy="259045"/>
    <xdr:sp macro="" textlink="">
      <xdr:nvSpPr>
        <xdr:cNvPr id="431" name="テキスト ボックス 430"/>
        <xdr:cNvSpPr txBox="1"/>
      </xdr:nvSpPr>
      <xdr:spPr>
        <a:xfrm>
          <a:off x="7561795" y="13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146196</xdr:rowOff>
    </xdr:from>
    <xdr:to>
      <xdr:col>55</xdr:col>
      <xdr:colOff>0</xdr:colOff>
      <xdr:row>99</xdr:row>
      <xdr:rowOff>7462</xdr:rowOff>
    </xdr:to>
    <xdr:cxnSp macro="">
      <xdr:nvCxnSpPr>
        <xdr:cNvPr id="460" name="直線コネクタ 459"/>
        <xdr:cNvCxnSpPr/>
      </xdr:nvCxnSpPr>
      <xdr:spPr>
        <a:xfrm>
          <a:off x="9639300" y="16948296"/>
          <a:ext cx="838200" cy="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146196</xdr:rowOff>
    </xdr:from>
    <xdr:to>
      <xdr:col>50</xdr:col>
      <xdr:colOff>114300</xdr:colOff>
      <xdr:row>99</xdr:row>
      <xdr:rowOff>9080</xdr:rowOff>
    </xdr:to>
    <xdr:cxnSp macro="">
      <xdr:nvCxnSpPr>
        <xdr:cNvPr id="463" name="直線コネクタ 462"/>
        <xdr:cNvCxnSpPr/>
      </xdr:nvCxnSpPr>
      <xdr:spPr>
        <a:xfrm flipV="1">
          <a:off x="8750300" y="16948296"/>
          <a:ext cx="889000" cy="3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9080</xdr:rowOff>
    </xdr:from>
    <xdr:to>
      <xdr:col>45</xdr:col>
      <xdr:colOff>177800</xdr:colOff>
      <xdr:row>99</xdr:row>
      <xdr:rowOff>25340</xdr:rowOff>
    </xdr:to>
    <xdr:cxnSp macro="">
      <xdr:nvCxnSpPr>
        <xdr:cNvPr id="466" name="直線コネクタ 465"/>
        <xdr:cNvCxnSpPr/>
      </xdr:nvCxnSpPr>
      <xdr:spPr>
        <a:xfrm flipV="1">
          <a:off x="7861300" y="16982630"/>
          <a:ext cx="889000" cy="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171298</xdr:rowOff>
    </xdr:from>
    <xdr:to>
      <xdr:col>41</xdr:col>
      <xdr:colOff>101600</xdr:colOff>
      <xdr:row>98</xdr:row>
      <xdr:rowOff>101448</xdr:rowOff>
    </xdr:to>
    <xdr:sp macro="" textlink="">
      <xdr:nvSpPr>
        <xdr:cNvPr id="469" name="フローチャート: 判断 468"/>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117975</xdr:rowOff>
    </xdr:from>
    <xdr:ext cx="599010" cy="259045"/>
    <xdr:sp macro="" textlink="">
      <xdr:nvSpPr>
        <xdr:cNvPr id="470" name="テキスト ボックス 469"/>
        <xdr:cNvSpPr txBox="1"/>
      </xdr:nvSpPr>
      <xdr:spPr>
        <a:xfrm>
          <a:off x="7561795" y="165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128112</xdr:rowOff>
    </xdr:from>
    <xdr:to>
      <xdr:col>55</xdr:col>
      <xdr:colOff>50800</xdr:colOff>
      <xdr:row>99</xdr:row>
      <xdr:rowOff>58262</xdr:rowOff>
    </xdr:to>
    <xdr:sp macro="" textlink="">
      <xdr:nvSpPr>
        <xdr:cNvPr id="476" name="楕円 475"/>
        <xdr:cNvSpPr/>
      </xdr:nvSpPr>
      <xdr:spPr>
        <a:xfrm>
          <a:off x="10426700" y="169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43039</xdr:rowOff>
    </xdr:from>
    <xdr:ext cx="534377" cy="259045"/>
    <xdr:sp macro="" textlink="">
      <xdr:nvSpPr>
        <xdr:cNvPr id="477" name="普通建設事業費 （ うち更新整備　）該当値テキスト"/>
        <xdr:cNvSpPr txBox="1"/>
      </xdr:nvSpPr>
      <xdr:spPr>
        <a:xfrm>
          <a:off x="10528300" y="1684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95396</xdr:rowOff>
    </xdr:from>
    <xdr:to>
      <xdr:col>50</xdr:col>
      <xdr:colOff>165100</xdr:colOff>
      <xdr:row>99</xdr:row>
      <xdr:rowOff>25546</xdr:rowOff>
    </xdr:to>
    <xdr:sp macro="" textlink="">
      <xdr:nvSpPr>
        <xdr:cNvPr id="478" name="楕円 477"/>
        <xdr:cNvSpPr/>
      </xdr:nvSpPr>
      <xdr:spPr>
        <a:xfrm>
          <a:off x="9588500" y="168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16673</xdr:rowOff>
    </xdr:from>
    <xdr:ext cx="534377" cy="259045"/>
    <xdr:sp macro="" textlink="">
      <xdr:nvSpPr>
        <xdr:cNvPr id="479" name="テキスト ボックス 478"/>
        <xdr:cNvSpPr txBox="1"/>
      </xdr:nvSpPr>
      <xdr:spPr>
        <a:xfrm>
          <a:off x="9372111" y="1699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129730</xdr:rowOff>
    </xdr:from>
    <xdr:to>
      <xdr:col>46</xdr:col>
      <xdr:colOff>38100</xdr:colOff>
      <xdr:row>99</xdr:row>
      <xdr:rowOff>59880</xdr:rowOff>
    </xdr:to>
    <xdr:sp macro="" textlink="">
      <xdr:nvSpPr>
        <xdr:cNvPr id="480" name="楕円 479"/>
        <xdr:cNvSpPr/>
      </xdr:nvSpPr>
      <xdr:spPr>
        <a:xfrm>
          <a:off x="8699500" y="169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51007</xdr:rowOff>
    </xdr:from>
    <xdr:ext cx="534377" cy="259045"/>
    <xdr:sp macro="" textlink="">
      <xdr:nvSpPr>
        <xdr:cNvPr id="481" name="テキスト ボックス 480"/>
        <xdr:cNvSpPr txBox="1"/>
      </xdr:nvSpPr>
      <xdr:spPr>
        <a:xfrm>
          <a:off x="8483111" y="1702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145990</xdr:rowOff>
    </xdr:from>
    <xdr:to>
      <xdr:col>41</xdr:col>
      <xdr:colOff>101600</xdr:colOff>
      <xdr:row>99</xdr:row>
      <xdr:rowOff>76140</xdr:rowOff>
    </xdr:to>
    <xdr:sp macro="" textlink="">
      <xdr:nvSpPr>
        <xdr:cNvPr id="482" name="楕円 481"/>
        <xdr:cNvSpPr/>
      </xdr:nvSpPr>
      <xdr:spPr>
        <a:xfrm>
          <a:off x="7810500" y="1694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67267</xdr:rowOff>
    </xdr:from>
    <xdr:ext cx="534377" cy="259045"/>
    <xdr:sp macro="" textlink="">
      <xdr:nvSpPr>
        <xdr:cNvPr id="483" name="テキスト ボックス 482"/>
        <xdr:cNvSpPr txBox="1"/>
      </xdr:nvSpPr>
      <xdr:spPr>
        <a:xfrm>
          <a:off x="7594111" y="1704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64228</xdr:rowOff>
    </xdr:from>
    <xdr:to>
      <xdr:col>85</xdr:col>
      <xdr:colOff>127000</xdr:colOff>
      <xdr:row>38</xdr:row>
      <xdr:rowOff>139686</xdr:rowOff>
    </xdr:to>
    <xdr:cxnSp macro="">
      <xdr:nvCxnSpPr>
        <xdr:cNvPr id="510" name="直線コネクタ 509"/>
        <xdr:cNvCxnSpPr/>
      </xdr:nvCxnSpPr>
      <xdr:spPr>
        <a:xfrm flipV="1">
          <a:off x="15481300" y="5207728"/>
          <a:ext cx="838200" cy="144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42057</xdr:rowOff>
    </xdr:from>
    <xdr:ext cx="534377" cy="259045"/>
    <xdr:sp macro="" textlink="">
      <xdr:nvSpPr>
        <xdr:cNvPr id="511" name="災害復旧事業費平均値テキスト"/>
        <xdr:cNvSpPr txBox="1"/>
      </xdr:nvSpPr>
      <xdr:spPr>
        <a:xfrm>
          <a:off x="16370300" y="6557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124706</xdr:rowOff>
    </xdr:from>
    <xdr:to>
      <xdr:col>81</xdr:col>
      <xdr:colOff>50800</xdr:colOff>
      <xdr:row>38</xdr:row>
      <xdr:rowOff>139686</xdr:rowOff>
    </xdr:to>
    <xdr:cxnSp macro="">
      <xdr:nvCxnSpPr>
        <xdr:cNvPr id="513" name="直線コネクタ 512"/>
        <xdr:cNvCxnSpPr/>
      </xdr:nvCxnSpPr>
      <xdr:spPr>
        <a:xfrm>
          <a:off x="14592300" y="6639806"/>
          <a:ext cx="889000" cy="1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148060</xdr:rowOff>
    </xdr:from>
    <xdr:to>
      <xdr:col>76</xdr:col>
      <xdr:colOff>114300</xdr:colOff>
      <xdr:row>38</xdr:row>
      <xdr:rowOff>124706</xdr:rowOff>
    </xdr:to>
    <xdr:cxnSp macro="">
      <xdr:nvCxnSpPr>
        <xdr:cNvPr id="516" name="直線コネクタ 515"/>
        <xdr:cNvCxnSpPr/>
      </xdr:nvCxnSpPr>
      <xdr:spPr>
        <a:xfrm>
          <a:off x="13703300" y="6491710"/>
          <a:ext cx="889000" cy="14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25126</xdr:rowOff>
    </xdr:from>
    <xdr:to>
      <xdr:col>71</xdr:col>
      <xdr:colOff>177800</xdr:colOff>
      <xdr:row>37</xdr:row>
      <xdr:rowOff>148060</xdr:rowOff>
    </xdr:to>
    <xdr:cxnSp macro="">
      <xdr:nvCxnSpPr>
        <xdr:cNvPr id="519" name="直線コネクタ 518"/>
        <xdr:cNvCxnSpPr/>
      </xdr:nvCxnSpPr>
      <xdr:spPr>
        <a:xfrm>
          <a:off x="12814300" y="6368776"/>
          <a:ext cx="889000" cy="12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149054</xdr:rowOff>
    </xdr:from>
    <xdr:ext cx="534377" cy="259045"/>
    <xdr:sp macro="" textlink="">
      <xdr:nvSpPr>
        <xdr:cNvPr id="521" name="テキスト ボックス 520"/>
        <xdr:cNvSpPr txBox="1"/>
      </xdr:nvSpPr>
      <xdr:spPr>
        <a:xfrm>
          <a:off x="13436111" y="666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145677</xdr:rowOff>
    </xdr:from>
    <xdr:ext cx="534377" cy="259045"/>
    <xdr:sp macro="" textlink="">
      <xdr:nvSpPr>
        <xdr:cNvPr id="523" name="テキスト ボックス 522"/>
        <xdr:cNvSpPr txBox="1"/>
      </xdr:nvSpPr>
      <xdr:spPr>
        <a:xfrm>
          <a:off x="12547111" y="666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13428</xdr:rowOff>
    </xdr:from>
    <xdr:to>
      <xdr:col>85</xdr:col>
      <xdr:colOff>177800</xdr:colOff>
      <xdr:row>30</xdr:row>
      <xdr:rowOff>115028</xdr:rowOff>
    </xdr:to>
    <xdr:sp macro="" textlink="">
      <xdr:nvSpPr>
        <xdr:cNvPr id="529" name="楕円 528"/>
        <xdr:cNvSpPr/>
      </xdr:nvSpPr>
      <xdr:spPr>
        <a:xfrm>
          <a:off x="16268700" y="515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137905</xdr:rowOff>
    </xdr:from>
    <xdr:ext cx="599010" cy="259045"/>
    <xdr:sp macro="" textlink="">
      <xdr:nvSpPr>
        <xdr:cNvPr id="530" name="災害復旧事業費該当値テキスト"/>
        <xdr:cNvSpPr txBox="1"/>
      </xdr:nvSpPr>
      <xdr:spPr>
        <a:xfrm>
          <a:off x="16370300" y="510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88886</xdr:rowOff>
    </xdr:from>
    <xdr:to>
      <xdr:col>81</xdr:col>
      <xdr:colOff>101600</xdr:colOff>
      <xdr:row>39</xdr:row>
      <xdr:rowOff>19036</xdr:rowOff>
    </xdr:to>
    <xdr:sp macro="" textlink="">
      <xdr:nvSpPr>
        <xdr:cNvPr id="531" name="楕円 530"/>
        <xdr:cNvSpPr/>
      </xdr:nvSpPr>
      <xdr:spPr>
        <a:xfrm>
          <a:off x="15430500" y="66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10163</xdr:rowOff>
    </xdr:from>
    <xdr:ext cx="249299" cy="259045"/>
    <xdr:sp macro="" textlink="">
      <xdr:nvSpPr>
        <xdr:cNvPr id="532" name="テキスト ボックス 531"/>
        <xdr:cNvSpPr txBox="1"/>
      </xdr:nvSpPr>
      <xdr:spPr>
        <a:xfrm>
          <a:off x="15356650" y="66967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73906</xdr:rowOff>
    </xdr:from>
    <xdr:to>
      <xdr:col>76</xdr:col>
      <xdr:colOff>165100</xdr:colOff>
      <xdr:row>39</xdr:row>
      <xdr:rowOff>4056</xdr:rowOff>
    </xdr:to>
    <xdr:sp macro="" textlink="">
      <xdr:nvSpPr>
        <xdr:cNvPr id="533" name="楕円 532"/>
        <xdr:cNvSpPr/>
      </xdr:nvSpPr>
      <xdr:spPr>
        <a:xfrm>
          <a:off x="14541500" y="65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166633</xdr:rowOff>
    </xdr:from>
    <xdr:ext cx="469744" cy="259045"/>
    <xdr:sp macro="" textlink="">
      <xdr:nvSpPr>
        <xdr:cNvPr id="534" name="テキスト ボックス 533"/>
        <xdr:cNvSpPr txBox="1"/>
      </xdr:nvSpPr>
      <xdr:spPr>
        <a:xfrm>
          <a:off x="14357428" y="668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97260</xdr:rowOff>
    </xdr:from>
    <xdr:to>
      <xdr:col>72</xdr:col>
      <xdr:colOff>38100</xdr:colOff>
      <xdr:row>38</xdr:row>
      <xdr:rowOff>27410</xdr:rowOff>
    </xdr:to>
    <xdr:sp macro="" textlink="">
      <xdr:nvSpPr>
        <xdr:cNvPr id="535" name="楕円 534"/>
        <xdr:cNvSpPr/>
      </xdr:nvSpPr>
      <xdr:spPr>
        <a:xfrm>
          <a:off x="13652500" y="644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43937</xdr:rowOff>
    </xdr:from>
    <xdr:ext cx="534377" cy="259045"/>
    <xdr:sp macro="" textlink="">
      <xdr:nvSpPr>
        <xdr:cNvPr id="536" name="テキスト ボックス 535"/>
        <xdr:cNvSpPr txBox="1"/>
      </xdr:nvSpPr>
      <xdr:spPr>
        <a:xfrm>
          <a:off x="13436111" y="621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145776</xdr:rowOff>
    </xdr:from>
    <xdr:to>
      <xdr:col>67</xdr:col>
      <xdr:colOff>101600</xdr:colOff>
      <xdr:row>37</xdr:row>
      <xdr:rowOff>75926</xdr:rowOff>
    </xdr:to>
    <xdr:sp macro="" textlink="">
      <xdr:nvSpPr>
        <xdr:cNvPr id="537" name="楕円 536"/>
        <xdr:cNvSpPr/>
      </xdr:nvSpPr>
      <xdr:spPr>
        <a:xfrm>
          <a:off x="12763500" y="63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92453</xdr:rowOff>
    </xdr:from>
    <xdr:ext cx="599010" cy="259045"/>
    <xdr:sp macro="" textlink="">
      <xdr:nvSpPr>
        <xdr:cNvPr id="538" name="テキスト ボックス 537"/>
        <xdr:cNvSpPr txBox="1"/>
      </xdr:nvSpPr>
      <xdr:spPr>
        <a:xfrm>
          <a:off x="12514795" y="609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76443</xdr:rowOff>
    </xdr:from>
    <xdr:to>
      <xdr:col>85</xdr:col>
      <xdr:colOff>127000</xdr:colOff>
      <xdr:row>77</xdr:row>
      <xdr:rowOff>131601</xdr:rowOff>
    </xdr:to>
    <xdr:cxnSp macro="">
      <xdr:nvCxnSpPr>
        <xdr:cNvPr id="628" name="直線コネクタ 627"/>
        <xdr:cNvCxnSpPr/>
      </xdr:nvCxnSpPr>
      <xdr:spPr>
        <a:xfrm>
          <a:off x="15481300" y="13278093"/>
          <a:ext cx="838200" cy="5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29" name="公債費平均値テキスト"/>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144343</xdr:rowOff>
    </xdr:from>
    <xdr:to>
      <xdr:col>81</xdr:col>
      <xdr:colOff>50800</xdr:colOff>
      <xdr:row>77</xdr:row>
      <xdr:rowOff>76443</xdr:rowOff>
    </xdr:to>
    <xdr:cxnSp macro="">
      <xdr:nvCxnSpPr>
        <xdr:cNvPr id="631" name="直線コネクタ 630"/>
        <xdr:cNvCxnSpPr/>
      </xdr:nvCxnSpPr>
      <xdr:spPr>
        <a:xfrm>
          <a:off x="14592300" y="13174543"/>
          <a:ext cx="889000" cy="10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3" name="テキスト ボックス 632"/>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106400</xdr:rowOff>
    </xdr:from>
    <xdr:to>
      <xdr:col>76</xdr:col>
      <xdr:colOff>114300</xdr:colOff>
      <xdr:row>76</xdr:row>
      <xdr:rowOff>144343</xdr:rowOff>
    </xdr:to>
    <xdr:cxnSp macro="">
      <xdr:nvCxnSpPr>
        <xdr:cNvPr id="634" name="直線コネクタ 633"/>
        <xdr:cNvCxnSpPr/>
      </xdr:nvCxnSpPr>
      <xdr:spPr>
        <a:xfrm>
          <a:off x="13703300" y="13136600"/>
          <a:ext cx="889000" cy="3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117473</xdr:rowOff>
    </xdr:from>
    <xdr:ext cx="599010" cy="259045"/>
    <xdr:sp macro="" textlink="">
      <xdr:nvSpPr>
        <xdr:cNvPr id="636" name="テキスト ボックス 635"/>
        <xdr:cNvSpPr txBox="1"/>
      </xdr:nvSpPr>
      <xdr:spPr>
        <a:xfrm>
          <a:off x="14292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106400</xdr:rowOff>
    </xdr:from>
    <xdr:to>
      <xdr:col>71</xdr:col>
      <xdr:colOff>177800</xdr:colOff>
      <xdr:row>76</xdr:row>
      <xdr:rowOff>108065</xdr:rowOff>
    </xdr:to>
    <xdr:cxnSp macro="">
      <xdr:nvCxnSpPr>
        <xdr:cNvPr id="637" name="直線コネクタ 636"/>
        <xdr:cNvCxnSpPr/>
      </xdr:nvCxnSpPr>
      <xdr:spPr>
        <a:xfrm flipV="1">
          <a:off x="12814300" y="13136600"/>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104346</xdr:rowOff>
    </xdr:from>
    <xdr:ext cx="599010" cy="259045"/>
    <xdr:sp macro="" textlink="">
      <xdr:nvSpPr>
        <xdr:cNvPr id="639" name="テキスト ボックス 638"/>
        <xdr:cNvSpPr txBox="1"/>
      </xdr:nvSpPr>
      <xdr:spPr>
        <a:xfrm>
          <a:off x="13403795" y="1330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78613</xdr:rowOff>
    </xdr:from>
    <xdr:ext cx="599010" cy="259045"/>
    <xdr:sp macro="" textlink="">
      <xdr:nvSpPr>
        <xdr:cNvPr id="641" name="テキスト ボックス 640"/>
        <xdr:cNvSpPr txBox="1"/>
      </xdr:nvSpPr>
      <xdr:spPr>
        <a:xfrm>
          <a:off x="12514795" y="1328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80801</xdr:rowOff>
    </xdr:from>
    <xdr:to>
      <xdr:col>85</xdr:col>
      <xdr:colOff>177800</xdr:colOff>
      <xdr:row>78</xdr:row>
      <xdr:rowOff>10951</xdr:rowOff>
    </xdr:to>
    <xdr:sp macro="" textlink="">
      <xdr:nvSpPr>
        <xdr:cNvPr id="647" name="楕円 646"/>
        <xdr:cNvSpPr/>
      </xdr:nvSpPr>
      <xdr:spPr>
        <a:xfrm>
          <a:off x="16268700" y="1328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59228</xdr:rowOff>
    </xdr:from>
    <xdr:ext cx="534377" cy="259045"/>
    <xdr:sp macro="" textlink="">
      <xdr:nvSpPr>
        <xdr:cNvPr id="648" name="公債費該当値テキスト"/>
        <xdr:cNvSpPr txBox="1"/>
      </xdr:nvSpPr>
      <xdr:spPr>
        <a:xfrm>
          <a:off x="16370300" y="1326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25643</xdr:rowOff>
    </xdr:from>
    <xdr:to>
      <xdr:col>81</xdr:col>
      <xdr:colOff>101600</xdr:colOff>
      <xdr:row>77</xdr:row>
      <xdr:rowOff>127243</xdr:rowOff>
    </xdr:to>
    <xdr:sp macro="" textlink="">
      <xdr:nvSpPr>
        <xdr:cNvPr id="649" name="楕円 648"/>
        <xdr:cNvSpPr/>
      </xdr:nvSpPr>
      <xdr:spPr>
        <a:xfrm>
          <a:off x="15430500" y="132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143770</xdr:rowOff>
    </xdr:from>
    <xdr:ext cx="599010" cy="259045"/>
    <xdr:sp macro="" textlink="">
      <xdr:nvSpPr>
        <xdr:cNvPr id="650" name="テキスト ボックス 649"/>
        <xdr:cNvSpPr txBox="1"/>
      </xdr:nvSpPr>
      <xdr:spPr>
        <a:xfrm>
          <a:off x="15181795" y="1300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93543</xdr:rowOff>
    </xdr:from>
    <xdr:to>
      <xdr:col>76</xdr:col>
      <xdr:colOff>165100</xdr:colOff>
      <xdr:row>77</xdr:row>
      <xdr:rowOff>23693</xdr:rowOff>
    </xdr:to>
    <xdr:sp macro="" textlink="">
      <xdr:nvSpPr>
        <xdr:cNvPr id="651" name="楕円 650"/>
        <xdr:cNvSpPr/>
      </xdr:nvSpPr>
      <xdr:spPr>
        <a:xfrm>
          <a:off x="14541500" y="131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40221</xdr:rowOff>
    </xdr:from>
    <xdr:ext cx="599010" cy="259045"/>
    <xdr:sp macro="" textlink="">
      <xdr:nvSpPr>
        <xdr:cNvPr id="652" name="テキスト ボックス 651"/>
        <xdr:cNvSpPr txBox="1"/>
      </xdr:nvSpPr>
      <xdr:spPr>
        <a:xfrm>
          <a:off x="14292795" y="1289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55600</xdr:rowOff>
    </xdr:from>
    <xdr:to>
      <xdr:col>72</xdr:col>
      <xdr:colOff>38100</xdr:colOff>
      <xdr:row>76</xdr:row>
      <xdr:rowOff>157200</xdr:rowOff>
    </xdr:to>
    <xdr:sp macro="" textlink="">
      <xdr:nvSpPr>
        <xdr:cNvPr id="653" name="楕円 652"/>
        <xdr:cNvSpPr/>
      </xdr:nvSpPr>
      <xdr:spPr>
        <a:xfrm>
          <a:off x="13652500" y="130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2277</xdr:rowOff>
    </xdr:from>
    <xdr:ext cx="599010" cy="259045"/>
    <xdr:sp macro="" textlink="">
      <xdr:nvSpPr>
        <xdr:cNvPr id="654" name="テキスト ボックス 653"/>
        <xdr:cNvSpPr txBox="1"/>
      </xdr:nvSpPr>
      <xdr:spPr>
        <a:xfrm>
          <a:off x="13403795" y="1286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57265</xdr:rowOff>
    </xdr:from>
    <xdr:to>
      <xdr:col>67</xdr:col>
      <xdr:colOff>101600</xdr:colOff>
      <xdr:row>76</xdr:row>
      <xdr:rowOff>158865</xdr:rowOff>
    </xdr:to>
    <xdr:sp macro="" textlink="">
      <xdr:nvSpPr>
        <xdr:cNvPr id="655" name="楕円 654"/>
        <xdr:cNvSpPr/>
      </xdr:nvSpPr>
      <xdr:spPr>
        <a:xfrm>
          <a:off x="12763500" y="130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3942</xdr:rowOff>
    </xdr:from>
    <xdr:ext cx="599010" cy="259045"/>
    <xdr:sp macro="" textlink="">
      <xdr:nvSpPr>
        <xdr:cNvPr id="656" name="テキスト ボックス 655"/>
        <xdr:cNvSpPr txBox="1"/>
      </xdr:nvSpPr>
      <xdr:spPr>
        <a:xfrm>
          <a:off x="12514795" y="1286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118480</xdr:rowOff>
    </xdr:from>
    <xdr:to>
      <xdr:col>85</xdr:col>
      <xdr:colOff>127000</xdr:colOff>
      <xdr:row>98</xdr:row>
      <xdr:rowOff>47423</xdr:rowOff>
    </xdr:to>
    <xdr:cxnSp macro="">
      <xdr:nvCxnSpPr>
        <xdr:cNvPr id="685" name="直線コネクタ 684"/>
        <xdr:cNvCxnSpPr/>
      </xdr:nvCxnSpPr>
      <xdr:spPr>
        <a:xfrm>
          <a:off x="15481300" y="16749130"/>
          <a:ext cx="838200" cy="10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6"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98135</xdr:rowOff>
    </xdr:from>
    <xdr:to>
      <xdr:col>81</xdr:col>
      <xdr:colOff>50800</xdr:colOff>
      <xdr:row>97</xdr:row>
      <xdr:rowOff>118480</xdr:rowOff>
    </xdr:to>
    <xdr:cxnSp macro="">
      <xdr:nvCxnSpPr>
        <xdr:cNvPr id="688" name="直線コネクタ 687"/>
        <xdr:cNvCxnSpPr/>
      </xdr:nvCxnSpPr>
      <xdr:spPr>
        <a:xfrm>
          <a:off x="14592300" y="16557335"/>
          <a:ext cx="889000" cy="19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90" name="テキスト ボックス 689"/>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98135</xdr:rowOff>
    </xdr:from>
    <xdr:to>
      <xdr:col>76</xdr:col>
      <xdr:colOff>114300</xdr:colOff>
      <xdr:row>97</xdr:row>
      <xdr:rowOff>56564</xdr:rowOff>
    </xdr:to>
    <xdr:cxnSp macro="">
      <xdr:nvCxnSpPr>
        <xdr:cNvPr id="691" name="直線コネクタ 690"/>
        <xdr:cNvCxnSpPr/>
      </xdr:nvCxnSpPr>
      <xdr:spPr>
        <a:xfrm flipV="1">
          <a:off x="13703300" y="16557335"/>
          <a:ext cx="889000" cy="12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103815</xdr:rowOff>
    </xdr:from>
    <xdr:ext cx="534377" cy="259045"/>
    <xdr:sp macro="" textlink="">
      <xdr:nvSpPr>
        <xdr:cNvPr id="693" name="テキスト ボックス 692"/>
        <xdr:cNvSpPr txBox="1"/>
      </xdr:nvSpPr>
      <xdr:spPr>
        <a:xfrm>
          <a:off x="14325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56564</xdr:rowOff>
    </xdr:from>
    <xdr:to>
      <xdr:col>71</xdr:col>
      <xdr:colOff>177800</xdr:colOff>
      <xdr:row>97</xdr:row>
      <xdr:rowOff>67458</xdr:rowOff>
    </xdr:to>
    <xdr:cxnSp macro="">
      <xdr:nvCxnSpPr>
        <xdr:cNvPr id="694" name="直線コネクタ 693"/>
        <xdr:cNvCxnSpPr/>
      </xdr:nvCxnSpPr>
      <xdr:spPr>
        <a:xfrm flipV="1">
          <a:off x="12814300" y="16687214"/>
          <a:ext cx="889000" cy="1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121341</xdr:rowOff>
    </xdr:from>
    <xdr:ext cx="534377" cy="259045"/>
    <xdr:sp macro="" textlink="">
      <xdr:nvSpPr>
        <xdr:cNvPr id="696" name="テキスト ボックス 695"/>
        <xdr:cNvSpPr txBox="1"/>
      </xdr:nvSpPr>
      <xdr:spPr>
        <a:xfrm>
          <a:off x="13436111" y="169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101347</xdr:rowOff>
    </xdr:from>
    <xdr:ext cx="534377" cy="259045"/>
    <xdr:sp macro="" textlink="">
      <xdr:nvSpPr>
        <xdr:cNvPr id="698" name="テキスト ボックス 697"/>
        <xdr:cNvSpPr txBox="1"/>
      </xdr:nvSpPr>
      <xdr:spPr>
        <a:xfrm>
          <a:off x="12547111" y="169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168073</xdr:rowOff>
    </xdr:from>
    <xdr:to>
      <xdr:col>85</xdr:col>
      <xdr:colOff>177800</xdr:colOff>
      <xdr:row>98</xdr:row>
      <xdr:rowOff>98223</xdr:rowOff>
    </xdr:to>
    <xdr:sp macro="" textlink="">
      <xdr:nvSpPr>
        <xdr:cNvPr id="704" name="楕円 703"/>
        <xdr:cNvSpPr/>
      </xdr:nvSpPr>
      <xdr:spPr>
        <a:xfrm>
          <a:off x="16268700" y="167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146500</xdr:rowOff>
    </xdr:from>
    <xdr:ext cx="534377" cy="259045"/>
    <xdr:sp macro="" textlink="">
      <xdr:nvSpPr>
        <xdr:cNvPr id="705" name="積立金該当値テキスト"/>
        <xdr:cNvSpPr txBox="1"/>
      </xdr:nvSpPr>
      <xdr:spPr>
        <a:xfrm>
          <a:off x="16370300" y="1677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67680</xdr:rowOff>
    </xdr:from>
    <xdr:to>
      <xdr:col>81</xdr:col>
      <xdr:colOff>101600</xdr:colOff>
      <xdr:row>97</xdr:row>
      <xdr:rowOff>169280</xdr:rowOff>
    </xdr:to>
    <xdr:sp macro="" textlink="">
      <xdr:nvSpPr>
        <xdr:cNvPr id="706" name="楕円 705"/>
        <xdr:cNvSpPr/>
      </xdr:nvSpPr>
      <xdr:spPr>
        <a:xfrm>
          <a:off x="15430500" y="166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14357</xdr:rowOff>
    </xdr:from>
    <xdr:ext cx="599010" cy="259045"/>
    <xdr:sp macro="" textlink="">
      <xdr:nvSpPr>
        <xdr:cNvPr id="707" name="テキスト ボックス 706"/>
        <xdr:cNvSpPr txBox="1"/>
      </xdr:nvSpPr>
      <xdr:spPr>
        <a:xfrm>
          <a:off x="15181795" y="1647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47335</xdr:rowOff>
    </xdr:from>
    <xdr:to>
      <xdr:col>76</xdr:col>
      <xdr:colOff>165100</xdr:colOff>
      <xdr:row>96</xdr:row>
      <xdr:rowOff>148935</xdr:rowOff>
    </xdr:to>
    <xdr:sp macro="" textlink="">
      <xdr:nvSpPr>
        <xdr:cNvPr id="708" name="楕円 707"/>
        <xdr:cNvSpPr/>
      </xdr:nvSpPr>
      <xdr:spPr>
        <a:xfrm>
          <a:off x="14541500" y="165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165462</xdr:rowOff>
    </xdr:from>
    <xdr:ext cx="599010" cy="259045"/>
    <xdr:sp macro="" textlink="">
      <xdr:nvSpPr>
        <xdr:cNvPr id="709" name="テキスト ボックス 708"/>
        <xdr:cNvSpPr txBox="1"/>
      </xdr:nvSpPr>
      <xdr:spPr>
        <a:xfrm>
          <a:off x="14292795" y="1628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5764</xdr:rowOff>
    </xdr:from>
    <xdr:to>
      <xdr:col>72</xdr:col>
      <xdr:colOff>38100</xdr:colOff>
      <xdr:row>97</xdr:row>
      <xdr:rowOff>107364</xdr:rowOff>
    </xdr:to>
    <xdr:sp macro="" textlink="">
      <xdr:nvSpPr>
        <xdr:cNvPr id="710" name="楕円 709"/>
        <xdr:cNvSpPr/>
      </xdr:nvSpPr>
      <xdr:spPr>
        <a:xfrm>
          <a:off x="13652500" y="166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123891</xdr:rowOff>
    </xdr:from>
    <xdr:ext cx="599010" cy="259045"/>
    <xdr:sp macro="" textlink="">
      <xdr:nvSpPr>
        <xdr:cNvPr id="711" name="テキスト ボックス 710"/>
        <xdr:cNvSpPr txBox="1"/>
      </xdr:nvSpPr>
      <xdr:spPr>
        <a:xfrm>
          <a:off x="13403795" y="1641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16658</xdr:rowOff>
    </xdr:from>
    <xdr:to>
      <xdr:col>67</xdr:col>
      <xdr:colOff>101600</xdr:colOff>
      <xdr:row>97</xdr:row>
      <xdr:rowOff>118258</xdr:rowOff>
    </xdr:to>
    <xdr:sp macro="" textlink="">
      <xdr:nvSpPr>
        <xdr:cNvPr id="712" name="楕円 711"/>
        <xdr:cNvSpPr/>
      </xdr:nvSpPr>
      <xdr:spPr>
        <a:xfrm>
          <a:off x="12763500" y="166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134785</xdr:rowOff>
    </xdr:from>
    <xdr:ext cx="599010" cy="259045"/>
    <xdr:sp macro="" textlink="">
      <xdr:nvSpPr>
        <xdr:cNvPr id="713" name="テキスト ボックス 712"/>
        <xdr:cNvSpPr txBox="1"/>
      </xdr:nvSpPr>
      <xdr:spPr>
        <a:xfrm>
          <a:off x="12514795" y="1642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3" name="テキスト ボックス 74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5" name="フローチャート: 判断 74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46" name="テキスト ボックス 745"/>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8" name="フローチャート: 判断 747"/>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80211</xdr:rowOff>
    </xdr:from>
    <xdr:ext cx="378565" cy="259045"/>
    <xdr:sp macro="" textlink="">
      <xdr:nvSpPr>
        <xdr:cNvPr id="749" name="テキスト ボックス 748"/>
        <xdr:cNvSpPr txBox="1"/>
      </xdr:nvSpPr>
      <xdr:spPr>
        <a:xfrm>
          <a:off x="19356017" y="625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0" name="フローチャート: 判断 749"/>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2887</xdr:rowOff>
    </xdr:from>
    <xdr:ext cx="469744" cy="259045"/>
    <xdr:sp macro="" textlink="">
      <xdr:nvSpPr>
        <xdr:cNvPr id="751" name="テキスト ボックス 750"/>
        <xdr:cNvSpPr txBox="1"/>
      </xdr:nvSpPr>
      <xdr:spPr>
        <a:xfrm>
          <a:off x="18421428" y="61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8"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124987</xdr:rowOff>
    </xdr:from>
    <xdr:to>
      <xdr:col>116</xdr:col>
      <xdr:colOff>63500</xdr:colOff>
      <xdr:row>58</xdr:row>
      <xdr:rowOff>139700</xdr:rowOff>
    </xdr:to>
    <xdr:cxnSp macro="">
      <xdr:nvCxnSpPr>
        <xdr:cNvPr id="793" name="直線コネクタ 792"/>
        <xdr:cNvCxnSpPr/>
      </xdr:nvCxnSpPr>
      <xdr:spPr>
        <a:xfrm flipV="1">
          <a:off x="21323300" y="10069087"/>
          <a:ext cx="838200" cy="1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8" name="テキスト ボックス 797"/>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0" name="フローチャート: 判断 79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801" name="テキスト ボックス 800"/>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3" name="フローチャート: 判断 802"/>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27421</xdr:rowOff>
    </xdr:from>
    <xdr:ext cx="534377" cy="259045"/>
    <xdr:sp macro="" textlink="">
      <xdr:nvSpPr>
        <xdr:cNvPr id="804" name="テキスト ボックス 803"/>
        <xdr:cNvSpPr txBox="1"/>
      </xdr:nvSpPr>
      <xdr:spPr>
        <a:xfrm>
          <a:off x="19278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5" name="フローチャート: 判断 804"/>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21962</xdr:rowOff>
    </xdr:from>
    <xdr:ext cx="534377" cy="259045"/>
    <xdr:sp macro="" textlink="">
      <xdr:nvSpPr>
        <xdr:cNvPr id="806" name="テキスト ボックス 805"/>
        <xdr:cNvSpPr txBox="1"/>
      </xdr:nvSpPr>
      <xdr:spPr>
        <a:xfrm>
          <a:off x="18389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74187</xdr:rowOff>
    </xdr:from>
    <xdr:to>
      <xdr:col>116</xdr:col>
      <xdr:colOff>114300</xdr:colOff>
      <xdr:row>59</xdr:row>
      <xdr:rowOff>4337</xdr:rowOff>
    </xdr:to>
    <xdr:sp macro="" textlink="">
      <xdr:nvSpPr>
        <xdr:cNvPr id="812" name="楕円 811"/>
        <xdr:cNvSpPr/>
      </xdr:nvSpPr>
      <xdr:spPr>
        <a:xfrm>
          <a:off x="22110700" y="1001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160564</xdr:rowOff>
    </xdr:from>
    <xdr:ext cx="469744" cy="259045"/>
    <xdr:sp macro="" textlink="">
      <xdr:nvSpPr>
        <xdr:cNvPr id="813" name="貸付金該当値テキスト"/>
        <xdr:cNvSpPr txBox="1"/>
      </xdr:nvSpPr>
      <xdr:spPr>
        <a:xfrm>
          <a:off x="22212300" y="993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22832</xdr:rowOff>
    </xdr:from>
    <xdr:to>
      <xdr:col>116</xdr:col>
      <xdr:colOff>63500</xdr:colOff>
      <xdr:row>73</xdr:row>
      <xdr:rowOff>57510</xdr:rowOff>
    </xdr:to>
    <xdr:cxnSp macro="">
      <xdr:nvCxnSpPr>
        <xdr:cNvPr id="850" name="直線コネクタ 849"/>
        <xdr:cNvCxnSpPr/>
      </xdr:nvCxnSpPr>
      <xdr:spPr>
        <a:xfrm>
          <a:off x="21323300" y="12195782"/>
          <a:ext cx="838200" cy="37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162768</xdr:rowOff>
    </xdr:from>
    <xdr:ext cx="599010" cy="259045"/>
    <xdr:sp macro="" textlink="">
      <xdr:nvSpPr>
        <xdr:cNvPr id="851" name="繰出金平均値テキスト"/>
        <xdr:cNvSpPr txBox="1"/>
      </xdr:nvSpPr>
      <xdr:spPr>
        <a:xfrm>
          <a:off x="22212300" y="1267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22832</xdr:rowOff>
    </xdr:from>
    <xdr:to>
      <xdr:col>111</xdr:col>
      <xdr:colOff>177800</xdr:colOff>
      <xdr:row>74</xdr:row>
      <xdr:rowOff>162545</xdr:rowOff>
    </xdr:to>
    <xdr:cxnSp macro="">
      <xdr:nvCxnSpPr>
        <xdr:cNvPr id="853" name="直線コネクタ 852"/>
        <xdr:cNvCxnSpPr/>
      </xdr:nvCxnSpPr>
      <xdr:spPr>
        <a:xfrm flipV="1">
          <a:off x="20434300" y="12195782"/>
          <a:ext cx="889000" cy="6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55" name="テキスト ボックス 854"/>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103498</xdr:rowOff>
    </xdr:from>
    <xdr:to>
      <xdr:col>107</xdr:col>
      <xdr:colOff>50800</xdr:colOff>
      <xdr:row>74</xdr:row>
      <xdr:rowOff>162545</xdr:rowOff>
    </xdr:to>
    <xdr:cxnSp macro="">
      <xdr:nvCxnSpPr>
        <xdr:cNvPr id="856" name="直線コネクタ 855"/>
        <xdr:cNvCxnSpPr/>
      </xdr:nvCxnSpPr>
      <xdr:spPr>
        <a:xfrm>
          <a:off x="19545300" y="12790798"/>
          <a:ext cx="889000" cy="5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7" name="フローチャート: 判断 85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58" name="テキスト ボックス 857"/>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103498</xdr:rowOff>
    </xdr:from>
    <xdr:to>
      <xdr:col>102</xdr:col>
      <xdr:colOff>114300</xdr:colOff>
      <xdr:row>75</xdr:row>
      <xdr:rowOff>143868</xdr:rowOff>
    </xdr:to>
    <xdr:cxnSp macro="">
      <xdr:nvCxnSpPr>
        <xdr:cNvPr id="859" name="直線コネクタ 858"/>
        <xdr:cNvCxnSpPr/>
      </xdr:nvCxnSpPr>
      <xdr:spPr>
        <a:xfrm flipV="1">
          <a:off x="18656300" y="12790798"/>
          <a:ext cx="889000" cy="21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0" name="フローチャート: 判断 859"/>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151825</xdr:rowOff>
    </xdr:from>
    <xdr:ext cx="599010" cy="259045"/>
    <xdr:sp macro="" textlink="">
      <xdr:nvSpPr>
        <xdr:cNvPr id="861" name="テキスト ボックス 860"/>
        <xdr:cNvSpPr txBox="1"/>
      </xdr:nvSpPr>
      <xdr:spPr>
        <a:xfrm>
          <a:off x="19245795"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2" name="フローチャート: 判断 861"/>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34465</xdr:rowOff>
    </xdr:from>
    <xdr:ext cx="599010" cy="259045"/>
    <xdr:sp macro="" textlink="">
      <xdr:nvSpPr>
        <xdr:cNvPr id="863" name="テキスト ボックス 862"/>
        <xdr:cNvSpPr txBox="1"/>
      </xdr:nvSpPr>
      <xdr:spPr>
        <a:xfrm>
          <a:off x="18356795" y="125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6710</xdr:rowOff>
    </xdr:from>
    <xdr:to>
      <xdr:col>116</xdr:col>
      <xdr:colOff>114300</xdr:colOff>
      <xdr:row>73</xdr:row>
      <xdr:rowOff>108310</xdr:rowOff>
    </xdr:to>
    <xdr:sp macro="" textlink="">
      <xdr:nvSpPr>
        <xdr:cNvPr id="869" name="楕円 868"/>
        <xdr:cNvSpPr/>
      </xdr:nvSpPr>
      <xdr:spPr>
        <a:xfrm>
          <a:off x="22110700" y="125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29587</xdr:rowOff>
    </xdr:from>
    <xdr:ext cx="599010" cy="259045"/>
    <xdr:sp macro="" textlink="">
      <xdr:nvSpPr>
        <xdr:cNvPr id="870" name="繰出金該当値テキスト"/>
        <xdr:cNvSpPr txBox="1"/>
      </xdr:nvSpPr>
      <xdr:spPr>
        <a:xfrm>
          <a:off x="22212300" y="12373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143482</xdr:rowOff>
    </xdr:from>
    <xdr:to>
      <xdr:col>112</xdr:col>
      <xdr:colOff>38100</xdr:colOff>
      <xdr:row>71</xdr:row>
      <xdr:rowOff>73632</xdr:rowOff>
    </xdr:to>
    <xdr:sp macro="" textlink="">
      <xdr:nvSpPr>
        <xdr:cNvPr id="871" name="楕円 870"/>
        <xdr:cNvSpPr/>
      </xdr:nvSpPr>
      <xdr:spPr>
        <a:xfrm>
          <a:off x="21272500" y="121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90159</xdr:rowOff>
    </xdr:from>
    <xdr:ext cx="599010" cy="259045"/>
    <xdr:sp macro="" textlink="">
      <xdr:nvSpPr>
        <xdr:cNvPr id="872" name="テキスト ボックス 871"/>
        <xdr:cNvSpPr txBox="1"/>
      </xdr:nvSpPr>
      <xdr:spPr>
        <a:xfrm>
          <a:off x="21023795" y="1192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111745</xdr:rowOff>
    </xdr:from>
    <xdr:to>
      <xdr:col>107</xdr:col>
      <xdr:colOff>101600</xdr:colOff>
      <xdr:row>75</xdr:row>
      <xdr:rowOff>41895</xdr:rowOff>
    </xdr:to>
    <xdr:sp macro="" textlink="">
      <xdr:nvSpPr>
        <xdr:cNvPr id="873" name="楕円 872"/>
        <xdr:cNvSpPr/>
      </xdr:nvSpPr>
      <xdr:spPr>
        <a:xfrm>
          <a:off x="20383500" y="127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33022</xdr:rowOff>
    </xdr:from>
    <xdr:ext cx="534377" cy="259045"/>
    <xdr:sp macro="" textlink="">
      <xdr:nvSpPr>
        <xdr:cNvPr id="874" name="テキスト ボックス 873"/>
        <xdr:cNvSpPr txBox="1"/>
      </xdr:nvSpPr>
      <xdr:spPr>
        <a:xfrm>
          <a:off x="20167111" y="128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52698</xdr:rowOff>
    </xdr:from>
    <xdr:to>
      <xdr:col>102</xdr:col>
      <xdr:colOff>165100</xdr:colOff>
      <xdr:row>74</xdr:row>
      <xdr:rowOff>154298</xdr:rowOff>
    </xdr:to>
    <xdr:sp macro="" textlink="">
      <xdr:nvSpPr>
        <xdr:cNvPr id="875" name="楕円 874"/>
        <xdr:cNvSpPr/>
      </xdr:nvSpPr>
      <xdr:spPr>
        <a:xfrm>
          <a:off x="19494500" y="127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170825</xdr:rowOff>
    </xdr:from>
    <xdr:ext cx="599010" cy="259045"/>
    <xdr:sp macro="" textlink="">
      <xdr:nvSpPr>
        <xdr:cNvPr id="876" name="テキスト ボックス 875"/>
        <xdr:cNvSpPr txBox="1"/>
      </xdr:nvSpPr>
      <xdr:spPr>
        <a:xfrm>
          <a:off x="19245795" y="125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93068</xdr:rowOff>
    </xdr:from>
    <xdr:to>
      <xdr:col>98</xdr:col>
      <xdr:colOff>38100</xdr:colOff>
      <xdr:row>76</xdr:row>
      <xdr:rowOff>23217</xdr:rowOff>
    </xdr:to>
    <xdr:sp macro="" textlink="">
      <xdr:nvSpPr>
        <xdr:cNvPr id="877" name="楕円 876"/>
        <xdr:cNvSpPr/>
      </xdr:nvSpPr>
      <xdr:spPr>
        <a:xfrm>
          <a:off x="18605500" y="129518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14346</xdr:rowOff>
    </xdr:from>
    <xdr:ext cx="534377" cy="259045"/>
    <xdr:sp macro="" textlink="">
      <xdr:nvSpPr>
        <xdr:cNvPr id="878" name="テキスト ボックス 877"/>
        <xdr:cNvSpPr txBox="1"/>
      </xdr:nvSpPr>
      <xdr:spPr>
        <a:xfrm>
          <a:off x="18389111" y="1304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歳出決算総額は、住民一人あたり</a:t>
          </a:r>
          <a:r>
            <a:rPr kumimoji="1" lang="en-US" altLang="ja-JP" sz="1100" baseline="0">
              <a:solidFill>
                <a:schemeClr val="dk1"/>
              </a:solidFill>
              <a:effectLst/>
              <a:latin typeface="+mn-lt"/>
              <a:ea typeface="+mn-ea"/>
              <a:cs typeface="+mn-cs"/>
            </a:rPr>
            <a:t>2,040</a:t>
          </a:r>
          <a:r>
            <a:rPr kumimoji="1" lang="ja-JP" altLang="ja-JP" sz="1100" baseline="0">
              <a:solidFill>
                <a:schemeClr val="dk1"/>
              </a:solidFill>
              <a:effectLst/>
              <a:latin typeface="+mn-lt"/>
              <a:ea typeface="+mn-ea"/>
              <a:cs typeface="+mn-cs"/>
            </a:rPr>
            <a:t>千円となっている。</a:t>
          </a:r>
          <a:endParaRPr lang="ja-JP" altLang="ja-JP" sz="1400">
            <a:effectLst/>
          </a:endParaRPr>
        </a:p>
        <a:p>
          <a:r>
            <a:rPr kumimoji="1" lang="ja-JP" altLang="ja-JP" sz="1100" baseline="0">
              <a:solidFill>
                <a:schemeClr val="dk1"/>
              </a:solidFill>
              <a:effectLst/>
              <a:latin typeface="+mn-lt"/>
              <a:ea typeface="+mn-ea"/>
              <a:cs typeface="+mn-cs"/>
            </a:rPr>
            <a:t>　主な構成項目の一つである人件費については住民一人あたり</a:t>
          </a:r>
          <a:r>
            <a:rPr kumimoji="1" lang="en-US" altLang="ja-JP" sz="1100" baseline="0">
              <a:solidFill>
                <a:schemeClr val="dk1"/>
              </a:solidFill>
              <a:effectLst/>
              <a:latin typeface="+mn-lt"/>
              <a:ea typeface="+mn-ea"/>
              <a:cs typeface="+mn-cs"/>
            </a:rPr>
            <a:t>268</a:t>
          </a:r>
          <a:r>
            <a:rPr kumimoji="1" lang="ja-JP" altLang="ja-JP" sz="1100" baseline="0">
              <a:solidFill>
                <a:schemeClr val="dk1"/>
              </a:solidFill>
              <a:effectLst/>
              <a:latin typeface="+mn-lt"/>
              <a:ea typeface="+mn-ea"/>
              <a:cs typeface="+mn-cs"/>
            </a:rPr>
            <a:t>千円となっている。</a:t>
          </a:r>
          <a:r>
            <a:rPr kumimoji="1" lang="ja-JP" altLang="ja-JP" sz="1100">
              <a:solidFill>
                <a:schemeClr val="dk1"/>
              </a:solidFill>
              <a:effectLst/>
              <a:latin typeface="+mn-lt"/>
              <a:ea typeface="+mn-ea"/>
              <a:cs typeface="+mn-cs"/>
            </a:rPr>
            <a:t>人件費については職員数の適正化に努め、平成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年度までの間に</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19.7</a:t>
          </a:r>
          <a:r>
            <a:rPr kumimoji="1" lang="ja-JP" altLang="ja-JP" sz="1100">
              <a:solidFill>
                <a:schemeClr val="dk1"/>
              </a:solidFill>
              <a:effectLst/>
              <a:latin typeface="+mn-lt"/>
              <a:ea typeface="+mn-ea"/>
              <a:cs typeface="+mn-cs"/>
            </a:rPr>
            <a:t>％）の職員の削減を行なっているところだが、その一方で人口が年々減少していることが影響を及ぼしている。</a:t>
          </a:r>
          <a:endParaRPr lang="ja-JP" altLang="ja-JP" sz="1400">
            <a:effectLst/>
          </a:endParaRPr>
        </a:p>
        <a:p>
          <a:r>
            <a:rPr kumimoji="1" lang="ja-JP" altLang="ja-JP" sz="1100">
              <a:solidFill>
                <a:schemeClr val="dk1"/>
              </a:solidFill>
              <a:effectLst/>
              <a:latin typeface="+mn-lt"/>
              <a:ea typeface="+mn-ea"/>
              <a:cs typeface="+mn-cs"/>
            </a:rPr>
            <a:t>　物件費については、延長保育等の実施による臨時雇職員賃金の増や、光ケーブル補修費等が増加の傾向にある。今後については、公共施設等総合管理計画による適正な維持管理の実施や、各種施設照明のＬＥＤ化により、需用費や委託料等の削減に取り組む。</a:t>
          </a:r>
          <a:endParaRPr lang="ja-JP" altLang="ja-JP" sz="1400">
            <a:effectLst/>
          </a:endParaRPr>
        </a:p>
        <a:p>
          <a:r>
            <a:rPr kumimoji="1" lang="ja-JP" altLang="ja-JP" sz="1100">
              <a:solidFill>
                <a:schemeClr val="dk1"/>
              </a:solidFill>
              <a:effectLst/>
              <a:latin typeface="+mn-lt"/>
              <a:ea typeface="+mn-ea"/>
              <a:cs typeface="+mn-cs"/>
            </a:rPr>
            <a:t>　扶助費については、児童数の減少による保育所運営費の減や高齢化の進行による高齢者福祉費の増</a:t>
          </a:r>
          <a:r>
            <a:rPr kumimoji="1" lang="ja-JP" altLang="en-US" sz="1100">
              <a:solidFill>
                <a:schemeClr val="dk1"/>
              </a:solidFill>
              <a:effectLst/>
              <a:latin typeface="+mn-lt"/>
              <a:ea typeface="+mn-ea"/>
              <a:cs typeface="+mn-cs"/>
            </a:rPr>
            <a:t>、障害者福祉費の受給者増</a:t>
          </a:r>
          <a:r>
            <a:rPr kumimoji="1" lang="ja-JP" altLang="ja-JP" sz="1100">
              <a:solidFill>
                <a:schemeClr val="dk1"/>
              </a:solidFill>
              <a:effectLst/>
              <a:latin typeface="+mn-lt"/>
              <a:ea typeface="+mn-ea"/>
              <a:cs typeface="+mn-cs"/>
            </a:rPr>
            <a:t>による上昇がみられるが、今後も社会保障費は増加の傾向にあると見込まれるため、財源の確保についての検討が求められる。</a:t>
          </a:r>
          <a:endParaRPr lang="ja-JP" altLang="ja-JP" sz="1400">
            <a:effectLst/>
          </a:endParaRPr>
        </a:p>
        <a:p>
          <a:r>
            <a:rPr lang="ja-JP" altLang="ja-JP" sz="1100">
              <a:solidFill>
                <a:schemeClr val="dk1"/>
              </a:solidFill>
              <a:effectLst/>
              <a:latin typeface="+mn-lt"/>
              <a:ea typeface="+mn-ea"/>
              <a:cs typeface="+mn-cs"/>
            </a:rPr>
            <a:t>　公債費については、償還期間が短い合併特例事業債及び過疎対策事業債の残高が全体の</a:t>
          </a:r>
          <a:r>
            <a:rPr lang="en-US" altLang="ja-JP" sz="1100">
              <a:solidFill>
                <a:schemeClr val="dk1"/>
              </a:solidFill>
              <a:effectLst/>
              <a:latin typeface="+mn-lt"/>
              <a:ea typeface="+mn-ea"/>
              <a:cs typeface="+mn-cs"/>
            </a:rPr>
            <a:t>42.5</a:t>
          </a:r>
          <a:r>
            <a:rPr lang="ja-JP" altLang="ja-JP" sz="1100">
              <a:solidFill>
                <a:schemeClr val="dk1"/>
              </a:solidFill>
              <a:effectLst/>
              <a:latin typeface="+mn-lt"/>
              <a:ea typeface="+mn-ea"/>
              <a:cs typeface="+mn-cs"/>
            </a:rPr>
            <a:t>％を占め、単年度における償還額が高額になり実質公債費比率を高める要因となっている。現在、村債残高は年々減少しているが、類似団体内順位は依然として高い傾向にあるため、今後も新たな起債を抑制することにより、適正な水準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2,175
2,171
51.97
4,632,569
4,437,043
98,782
1,367,833
2,562,325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17807</xdr:rowOff>
    </xdr:from>
    <xdr:to>
      <xdr:col>24</xdr:col>
      <xdr:colOff>63500</xdr:colOff>
      <xdr:row>37</xdr:row>
      <xdr:rowOff>19195</xdr:rowOff>
    </xdr:to>
    <xdr:cxnSp macro="">
      <xdr:nvCxnSpPr>
        <xdr:cNvPr id="62" name="直線コネクタ 61"/>
        <xdr:cNvCxnSpPr/>
      </xdr:nvCxnSpPr>
      <xdr:spPr>
        <a:xfrm>
          <a:off x="3797300" y="6361457"/>
          <a:ext cx="8382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162217</xdr:rowOff>
    </xdr:from>
    <xdr:to>
      <xdr:col>19</xdr:col>
      <xdr:colOff>177800</xdr:colOff>
      <xdr:row>37</xdr:row>
      <xdr:rowOff>17807</xdr:rowOff>
    </xdr:to>
    <xdr:cxnSp macro="">
      <xdr:nvCxnSpPr>
        <xdr:cNvPr id="65" name="直線コネクタ 64"/>
        <xdr:cNvCxnSpPr/>
      </xdr:nvCxnSpPr>
      <xdr:spPr>
        <a:xfrm>
          <a:off x="2908300" y="6334417"/>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162217</xdr:rowOff>
    </xdr:from>
    <xdr:to>
      <xdr:col>15</xdr:col>
      <xdr:colOff>50800</xdr:colOff>
      <xdr:row>37</xdr:row>
      <xdr:rowOff>58825</xdr:rowOff>
    </xdr:to>
    <xdr:cxnSp macro="">
      <xdr:nvCxnSpPr>
        <xdr:cNvPr id="68" name="直線コネクタ 67"/>
        <xdr:cNvCxnSpPr/>
      </xdr:nvCxnSpPr>
      <xdr:spPr>
        <a:xfrm flipV="1">
          <a:off x="2019300" y="6334417"/>
          <a:ext cx="889000" cy="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58825</xdr:rowOff>
    </xdr:from>
    <xdr:to>
      <xdr:col>10</xdr:col>
      <xdr:colOff>114300</xdr:colOff>
      <xdr:row>37</xdr:row>
      <xdr:rowOff>119061</xdr:rowOff>
    </xdr:to>
    <xdr:cxnSp macro="">
      <xdr:nvCxnSpPr>
        <xdr:cNvPr id="71" name="直線コネクタ 70"/>
        <xdr:cNvCxnSpPr/>
      </xdr:nvCxnSpPr>
      <xdr:spPr>
        <a:xfrm flipV="1">
          <a:off x="1130300" y="6402475"/>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46377</xdr:rowOff>
    </xdr:from>
    <xdr:ext cx="534377" cy="259045"/>
    <xdr:sp macro="" textlink="">
      <xdr:nvSpPr>
        <xdr:cNvPr id="73" name="テキスト ボックス 72"/>
        <xdr:cNvSpPr txBox="1"/>
      </xdr:nvSpPr>
      <xdr:spPr>
        <a:xfrm>
          <a:off x="1752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46622</xdr:rowOff>
    </xdr:from>
    <xdr:ext cx="534377" cy="259045"/>
    <xdr:sp macro="" textlink="">
      <xdr:nvSpPr>
        <xdr:cNvPr id="75" name="テキスト ボックス 74"/>
        <xdr:cNvSpPr txBox="1"/>
      </xdr:nvSpPr>
      <xdr:spPr>
        <a:xfrm>
          <a:off x="863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139845</xdr:rowOff>
    </xdr:from>
    <xdr:to>
      <xdr:col>24</xdr:col>
      <xdr:colOff>114300</xdr:colOff>
      <xdr:row>37</xdr:row>
      <xdr:rowOff>69995</xdr:rowOff>
    </xdr:to>
    <xdr:sp macro="" textlink="">
      <xdr:nvSpPr>
        <xdr:cNvPr id="81" name="楕円 80"/>
        <xdr:cNvSpPr/>
      </xdr:nvSpPr>
      <xdr:spPr>
        <a:xfrm>
          <a:off x="4584700" y="63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162722</xdr:rowOff>
    </xdr:from>
    <xdr:ext cx="534377" cy="259045"/>
    <xdr:sp macro="" textlink="">
      <xdr:nvSpPr>
        <xdr:cNvPr id="82" name="議会費該当値テキスト"/>
        <xdr:cNvSpPr txBox="1"/>
      </xdr:nvSpPr>
      <xdr:spPr>
        <a:xfrm>
          <a:off x="4686300" y="616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138457</xdr:rowOff>
    </xdr:from>
    <xdr:to>
      <xdr:col>20</xdr:col>
      <xdr:colOff>38100</xdr:colOff>
      <xdr:row>37</xdr:row>
      <xdr:rowOff>68607</xdr:rowOff>
    </xdr:to>
    <xdr:sp macro="" textlink="">
      <xdr:nvSpPr>
        <xdr:cNvPr id="83" name="楕円 82"/>
        <xdr:cNvSpPr/>
      </xdr:nvSpPr>
      <xdr:spPr>
        <a:xfrm>
          <a:off x="3746500" y="631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85134</xdr:rowOff>
    </xdr:from>
    <xdr:ext cx="534377" cy="259045"/>
    <xdr:sp macro="" textlink="">
      <xdr:nvSpPr>
        <xdr:cNvPr id="84" name="テキスト ボックス 83"/>
        <xdr:cNvSpPr txBox="1"/>
      </xdr:nvSpPr>
      <xdr:spPr>
        <a:xfrm>
          <a:off x="3530111" y="608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111417</xdr:rowOff>
    </xdr:from>
    <xdr:to>
      <xdr:col>15</xdr:col>
      <xdr:colOff>101600</xdr:colOff>
      <xdr:row>37</xdr:row>
      <xdr:rowOff>41567</xdr:rowOff>
    </xdr:to>
    <xdr:sp macro="" textlink="">
      <xdr:nvSpPr>
        <xdr:cNvPr id="85" name="楕円 84"/>
        <xdr:cNvSpPr/>
      </xdr:nvSpPr>
      <xdr:spPr>
        <a:xfrm>
          <a:off x="2857500" y="62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58094</xdr:rowOff>
    </xdr:from>
    <xdr:ext cx="534377" cy="259045"/>
    <xdr:sp macro="" textlink="">
      <xdr:nvSpPr>
        <xdr:cNvPr id="86" name="テキスト ボックス 85"/>
        <xdr:cNvSpPr txBox="1"/>
      </xdr:nvSpPr>
      <xdr:spPr>
        <a:xfrm>
          <a:off x="2641111" y="605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8025</xdr:rowOff>
    </xdr:from>
    <xdr:to>
      <xdr:col>10</xdr:col>
      <xdr:colOff>165100</xdr:colOff>
      <xdr:row>37</xdr:row>
      <xdr:rowOff>109625</xdr:rowOff>
    </xdr:to>
    <xdr:sp macro="" textlink="">
      <xdr:nvSpPr>
        <xdr:cNvPr id="87" name="楕円 86"/>
        <xdr:cNvSpPr/>
      </xdr:nvSpPr>
      <xdr:spPr>
        <a:xfrm>
          <a:off x="1968500" y="63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126152</xdr:rowOff>
    </xdr:from>
    <xdr:ext cx="534377" cy="259045"/>
    <xdr:sp macro="" textlink="">
      <xdr:nvSpPr>
        <xdr:cNvPr id="88" name="テキスト ボックス 87"/>
        <xdr:cNvSpPr txBox="1"/>
      </xdr:nvSpPr>
      <xdr:spPr>
        <a:xfrm>
          <a:off x="1752111" y="61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68261</xdr:rowOff>
    </xdr:from>
    <xdr:to>
      <xdr:col>6</xdr:col>
      <xdr:colOff>38100</xdr:colOff>
      <xdr:row>37</xdr:row>
      <xdr:rowOff>169861</xdr:rowOff>
    </xdr:to>
    <xdr:sp macro="" textlink="">
      <xdr:nvSpPr>
        <xdr:cNvPr id="89" name="楕円 88"/>
        <xdr:cNvSpPr/>
      </xdr:nvSpPr>
      <xdr:spPr>
        <a:xfrm>
          <a:off x="1079500" y="64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14938</xdr:rowOff>
    </xdr:from>
    <xdr:ext cx="534377" cy="259045"/>
    <xdr:sp macro="" textlink="">
      <xdr:nvSpPr>
        <xdr:cNvPr id="90" name="テキスト ボックス 89"/>
        <xdr:cNvSpPr txBox="1"/>
      </xdr:nvSpPr>
      <xdr:spPr>
        <a:xfrm>
          <a:off x="863111" y="618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88238</xdr:rowOff>
    </xdr:from>
    <xdr:to>
      <xdr:col>24</xdr:col>
      <xdr:colOff>63500</xdr:colOff>
      <xdr:row>57</xdr:row>
      <xdr:rowOff>130976</xdr:rowOff>
    </xdr:to>
    <xdr:cxnSp macro="">
      <xdr:nvCxnSpPr>
        <xdr:cNvPr id="123" name="直線コネクタ 122"/>
        <xdr:cNvCxnSpPr/>
      </xdr:nvCxnSpPr>
      <xdr:spPr>
        <a:xfrm flipV="1">
          <a:off x="3797300" y="9860888"/>
          <a:ext cx="838200" cy="4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25939</xdr:rowOff>
    </xdr:from>
    <xdr:to>
      <xdr:col>19</xdr:col>
      <xdr:colOff>177800</xdr:colOff>
      <xdr:row>57</xdr:row>
      <xdr:rowOff>130976</xdr:rowOff>
    </xdr:to>
    <xdr:cxnSp macro="">
      <xdr:nvCxnSpPr>
        <xdr:cNvPr id="126" name="直線コネクタ 125"/>
        <xdr:cNvCxnSpPr/>
      </xdr:nvCxnSpPr>
      <xdr:spPr>
        <a:xfrm>
          <a:off x="2908300" y="9798589"/>
          <a:ext cx="889000" cy="10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25939</xdr:rowOff>
    </xdr:from>
    <xdr:to>
      <xdr:col>15</xdr:col>
      <xdr:colOff>50800</xdr:colOff>
      <xdr:row>57</xdr:row>
      <xdr:rowOff>161407</xdr:rowOff>
    </xdr:to>
    <xdr:cxnSp macro="">
      <xdr:nvCxnSpPr>
        <xdr:cNvPr id="129" name="直線コネクタ 128"/>
        <xdr:cNvCxnSpPr/>
      </xdr:nvCxnSpPr>
      <xdr:spPr>
        <a:xfrm flipV="1">
          <a:off x="2019300" y="9798589"/>
          <a:ext cx="889000" cy="13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27511</xdr:rowOff>
    </xdr:from>
    <xdr:ext cx="599010" cy="259045"/>
    <xdr:sp macro="" textlink="">
      <xdr:nvSpPr>
        <xdr:cNvPr id="131" name="テキスト ボックス 130"/>
        <xdr:cNvSpPr txBox="1"/>
      </xdr:nvSpPr>
      <xdr:spPr>
        <a:xfrm>
          <a:off x="2608795" y="99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134301</xdr:rowOff>
    </xdr:from>
    <xdr:to>
      <xdr:col>10</xdr:col>
      <xdr:colOff>114300</xdr:colOff>
      <xdr:row>57</xdr:row>
      <xdr:rowOff>161407</xdr:rowOff>
    </xdr:to>
    <xdr:cxnSp macro="">
      <xdr:nvCxnSpPr>
        <xdr:cNvPr id="132" name="直線コネクタ 131"/>
        <xdr:cNvCxnSpPr/>
      </xdr:nvCxnSpPr>
      <xdr:spPr>
        <a:xfrm>
          <a:off x="1130300" y="9906951"/>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113833</xdr:rowOff>
    </xdr:from>
    <xdr:to>
      <xdr:col>10</xdr:col>
      <xdr:colOff>165100</xdr:colOff>
      <xdr:row>58</xdr:row>
      <xdr:rowOff>43983</xdr:rowOff>
    </xdr:to>
    <xdr:sp macro="" textlink="">
      <xdr:nvSpPr>
        <xdr:cNvPr id="133" name="フローチャート: 判断 132"/>
        <xdr:cNvSpPr/>
      </xdr:nvSpPr>
      <xdr:spPr>
        <a:xfrm>
          <a:off x="1968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35110</xdr:rowOff>
    </xdr:from>
    <xdr:ext cx="599010" cy="259045"/>
    <xdr:sp macro="" textlink="">
      <xdr:nvSpPr>
        <xdr:cNvPr id="134" name="テキスト ボックス 133"/>
        <xdr:cNvSpPr txBox="1"/>
      </xdr:nvSpPr>
      <xdr:spPr>
        <a:xfrm>
          <a:off x="1719795" y="997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107888</xdr:rowOff>
    </xdr:from>
    <xdr:to>
      <xdr:col>6</xdr:col>
      <xdr:colOff>38100</xdr:colOff>
      <xdr:row>58</xdr:row>
      <xdr:rowOff>38038</xdr:rowOff>
    </xdr:to>
    <xdr:sp macro="" textlink="">
      <xdr:nvSpPr>
        <xdr:cNvPr id="135" name="フローチャート: 判断 134"/>
        <xdr:cNvSpPr/>
      </xdr:nvSpPr>
      <xdr:spPr>
        <a:xfrm>
          <a:off x="1079500" y="988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29165</xdr:rowOff>
    </xdr:from>
    <xdr:ext cx="599010" cy="259045"/>
    <xdr:sp macro="" textlink="">
      <xdr:nvSpPr>
        <xdr:cNvPr id="136" name="テキスト ボックス 135"/>
        <xdr:cNvSpPr txBox="1"/>
      </xdr:nvSpPr>
      <xdr:spPr>
        <a:xfrm>
          <a:off x="830795" y="997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37438</xdr:rowOff>
    </xdr:from>
    <xdr:to>
      <xdr:col>24</xdr:col>
      <xdr:colOff>114300</xdr:colOff>
      <xdr:row>57</xdr:row>
      <xdr:rowOff>139038</xdr:rowOff>
    </xdr:to>
    <xdr:sp macro="" textlink="">
      <xdr:nvSpPr>
        <xdr:cNvPr id="142" name="楕円 141"/>
        <xdr:cNvSpPr/>
      </xdr:nvSpPr>
      <xdr:spPr>
        <a:xfrm>
          <a:off x="4584700" y="981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15865</xdr:rowOff>
    </xdr:from>
    <xdr:ext cx="599010" cy="259045"/>
    <xdr:sp macro="" textlink="">
      <xdr:nvSpPr>
        <xdr:cNvPr id="143" name="総務費該当値テキスト"/>
        <xdr:cNvSpPr txBox="1"/>
      </xdr:nvSpPr>
      <xdr:spPr>
        <a:xfrm>
          <a:off x="4686300" y="978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80176</xdr:rowOff>
    </xdr:from>
    <xdr:to>
      <xdr:col>20</xdr:col>
      <xdr:colOff>38100</xdr:colOff>
      <xdr:row>58</xdr:row>
      <xdr:rowOff>10326</xdr:rowOff>
    </xdr:to>
    <xdr:sp macro="" textlink="">
      <xdr:nvSpPr>
        <xdr:cNvPr id="144" name="楕円 143"/>
        <xdr:cNvSpPr/>
      </xdr:nvSpPr>
      <xdr:spPr>
        <a:xfrm>
          <a:off x="3746500" y="985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26853</xdr:rowOff>
    </xdr:from>
    <xdr:ext cx="599010" cy="259045"/>
    <xdr:sp macro="" textlink="">
      <xdr:nvSpPr>
        <xdr:cNvPr id="145" name="テキスト ボックス 144"/>
        <xdr:cNvSpPr txBox="1"/>
      </xdr:nvSpPr>
      <xdr:spPr>
        <a:xfrm>
          <a:off x="3497795" y="962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146589</xdr:rowOff>
    </xdr:from>
    <xdr:to>
      <xdr:col>15</xdr:col>
      <xdr:colOff>101600</xdr:colOff>
      <xdr:row>57</xdr:row>
      <xdr:rowOff>76739</xdr:rowOff>
    </xdr:to>
    <xdr:sp macro="" textlink="">
      <xdr:nvSpPr>
        <xdr:cNvPr id="146" name="楕円 145"/>
        <xdr:cNvSpPr/>
      </xdr:nvSpPr>
      <xdr:spPr>
        <a:xfrm>
          <a:off x="2857500" y="974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93266</xdr:rowOff>
    </xdr:from>
    <xdr:ext cx="599010" cy="259045"/>
    <xdr:sp macro="" textlink="">
      <xdr:nvSpPr>
        <xdr:cNvPr id="147" name="テキスト ボックス 146"/>
        <xdr:cNvSpPr txBox="1"/>
      </xdr:nvSpPr>
      <xdr:spPr>
        <a:xfrm>
          <a:off x="2608795" y="952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110607</xdr:rowOff>
    </xdr:from>
    <xdr:to>
      <xdr:col>10</xdr:col>
      <xdr:colOff>165100</xdr:colOff>
      <xdr:row>58</xdr:row>
      <xdr:rowOff>40757</xdr:rowOff>
    </xdr:to>
    <xdr:sp macro="" textlink="">
      <xdr:nvSpPr>
        <xdr:cNvPr id="148" name="楕円 147"/>
        <xdr:cNvSpPr/>
      </xdr:nvSpPr>
      <xdr:spPr>
        <a:xfrm>
          <a:off x="1968500" y="988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57284</xdr:rowOff>
    </xdr:from>
    <xdr:ext cx="599010" cy="259045"/>
    <xdr:sp macro="" textlink="">
      <xdr:nvSpPr>
        <xdr:cNvPr id="149" name="テキスト ボックス 148"/>
        <xdr:cNvSpPr txBox="1"/>
      </xdr:nvSpPr>
      <xdr:spPr>
        <a:xfrm>
          <a:off x="1719795" y="965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83501</xdr:rowOff>
    </xdr:from>
    <xdr:to>
      <xdr:col>6</xdr:col>
      <xdr:colOff>38100</xdr:colOff>
      <xdr:row>58</xdr:row>
      <xdr:rowOff>13651</xdr:rowOff>
    </xdr:to>
    <xdr:sp macro="" textlink="">
      <xdr:nvSpPr>
        <xdr:cNvPr id="150" name="楕円 149"/>
        <xdr:cNvSpPr/>
      </xdr:nvSpPr>
      <xdr:spPr>
        <a:xfrm>
          <a:off x="1079500" y="9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30178</xdr:rowOff>
    </xdr:from>
    <xdr:ext cx="599010" cy="259045"/>
    <xdr:sp macro="" textlink="">
      <xdr:nvSpPr>
        <xdr:cNvPr id="151" name="テキスト ボックス 150"/>
        <xdr:cNvSpPr txBox="1"/>
      </xdr:nvSpPr>
      <xdr:spPr>
        <a:xfrm>
          <a:off x="830795" y="963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131578</xdr:rowOff>
    </xdr:from>
    <xdr:to>
      <xdr:col>24</xdr:col>
      <xdr:colOff>63500</xdr:colOff>
      <xdr:row>78</xdr:row>
      <xdr:rowOff>18230</xdr:rowOff>
    </xdr:to>
    <xdr:cxnSp macro="">
      <xdr:nvCxnSpPr>
        <xdr:cNvPr id="182" name="直線コネクタ 181"/>
        <xdr:cNvCxnSpPr/>
      </xdr:nvCxnSpPr>
      <xdr:spPr>
        <a:xfrm flipV="1">
          <a:off x="3797300" y="13333228"/>
          <a:ext cx="8382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83" name="民生費平均値テキスト"/>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9984</xdr:rowOff>
    </xdr:from>
    <xdr:to>
      <xdr:col>19</xdr:col>
      <xdr:colOff>177800</xdr:colOff>
      <xdr:row>78</xdr:row>
      <xdr:rowOff>18230</xdr:rowOff>
    </xdr:to>
    <xdr:cxnSp macro="">
      <xdr:nvCxnSpPr>
        <xdr:cNvPr id="185" name="直線コネクタ 184"/>
        <xdr:cNvCxnSpPr/>
      </xdr:nvCxnSpPr>
      <xdr:spPr>
        <a:xfrm>
          <a:off x="2908300" y="13383084"/>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9984</xdr:rowOff>
    </xdr:from>
    <xdr:to>
      <xdr:col>15</xdr:col>
      <xdr:colOff>50800</xdr:colOff>
      <xdr:row>78</xdr:row>
      <xdr:rowOff>25899</xdr:rowOff>
    </xdr:to>
    <xdr:cxnSp macro="">
      <xdr:nvCxnSpPr>
        <xdr:cNvPr id="188" name="直線コネクタ 187"/>
        <xdr:cNvCxnSpPr/>
      </xdr:nvCxnSpPr>
      <xdr:spPr>
        <a:xfrm flipV="1">
          <a:off x="2019300" y="13383084"/>
          <a:ext cx="889000" cy="1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112348</xdr:rowOff>
    </xdr:from>
    <xdr:ext cx="599010" cy="259045"/>
    <xdr:sp macro="" textlink="">
      <xdr:nvSpPr>
        <xdr:cNvPr id="190" name="テキスト ボックス 189"/>
        <xdr:cNvSpPr txBox="1"/>
      </xdr:nvSpPr>
      <xdr:spPr>
        <a:xfrm>
          <a:off x="2608795" y="134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25899</xdr:rowOff>
    </xdr:from>
    <xdr:to>
      <xdr:col>10</xdr:col>
      <xdr:colOff>114300</xdr:colOff>
      <xdr:row>78</xdr:row>
      <xdr:rowOff>55713</xdr:rowOff>
    </xdr:to>
    <xdr:cxnSp macro="">
      <xdr:nvCxnSpPr>
        <xdr:cNvPr id="191" name="直線コネクタ 190"/>
        <xdr:cNvCxnSpPr/>
      </xdr:nvCxnSpPr>
      <xdr:spPr>
        <a:xfrm flipV="1">
          <a:off x="1130300" y="13398999"/>
          <a:ext cx="889000" cy="2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92" name="フローチャート: 判断 191"/>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98173</xdr:rowOff>
    </xdr:from>
    <xdr:ext cx="599010" cy="259045"/>
    <xdr:sp macro="" textlink="">
      <xdr:nvSpPr>
        <xdr:cNvPr id="193" name="テキスト ボックス 192"/>
        <xdr:cNvSpPr txBox="1"/>
      </xdr:nvSpPr>
      <xdr:spPr>
        <a:xfrm>
          <a:off x="1719795" y="1347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94" name="フローチャート: 判断 193"/>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95" name="テキスト ボックス 194"/>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80778</xdr:rowOff>
    </xdr:from>
    <xdr:to>
      <xdr:col>24</xdr:col>
      <xdr:colOff>114300</xdr:colOff>
      <xdr:row>78</xdr:row>
      <xdr:rowOff>10928</xdr:rowOff>
    </xdr:to>
    <xdr:sp macro="" textlink="">
      <xdr:nvSpPr>
        <xdr:cNvPr id="201" name="楕円 200"/>
        <xdr:cNvSpPr/>
      </xdr:nvSpPr>
      <xdr:spPr>
        <a:xfrm>
          <a:off x="4584700" y="132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103655</xdr:rowOff>
    </xdr:from>
    <xdr:ext cx="599010" cy="259045"/>
    <xdr:sp macro="" textlink="">
      <xdr:nvSpPr>
        <xdr:cNvPr id="202" name="民生費該当値テキスト"/>
        <xdr:cNvSpPr txBox="1"/>
      </xdr:nvSpPr>
      <xdr:spPr>
        <a:xfrm>
          <a:off x="4686300" y="1313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138880</xdr:rowOff>
    </xdr:from>
    <xdr:to>
      <xdr:col>20</xdr:col>
      <xdr:colOff>38100</xdr:colOff>
      <xdr:row>78</xdr:row>
      <xdr:rowOff>69030</xdr:rowOff>
    </xdr:to>
    <xdr:sp macro="" textlink="">
      <xdr:nvSpPr>
        <xdr:cNvPr id="203" name="楕円 202"/>
        <xdr:cNvSpPr/>
      </xdr:nvSpPr>
      <xdr:spPr>
        <a:xfrm>
          <a:off x="3746500" y="133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85557</xdr:rowOff>
    </xdr:from>
    <xdr:ext cx="599010" cy="259045"/>
    <xdr:sp macro="" textlink="">
      <xdr:nvSpPr>
        <xdr:cNvPr id="204" name="テキスト ボックス 203"/>
        <xdr:cNvSpPr txBox="1"/>
      </xdr:nvSpPr>
      <xdr:spPr>
        <a:xfrm>
          <a:off x="3497795" y="1311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130634</xdr:rowOff>
    </xdr:from>
    <xdr:to>
      <xdr:col>15</xdr:col>
      <xdr:colOff>101600</xdr:colOff>
      <xdr:row>78</xdr:row>
      <xdr:rowOff>60784</xdr:rowOff>
    </xdr:to>
    <xdr:sp macro="" textlink="">
      <xdr:nvSpPr>
        <xdr:cNvPr id="205" name="楕円 204"/>
        <xdr:cNvSpPr/>
      </xdr:nvSpPr>
      <xdr:spPr>
        <a:xfrm>
          <a:off x="2857500" y="1333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77311</xdr:rowOff>
    </xdr:from>
    <xdr:ext cx="599010" cy="259045"/>
    <xdr:sp macro="" textlink="">
      <xdr:nvSpPr>
        <xdr:cNvPr id="206" name="テキスト ボックス 205"/>
        <xdr:cNvSpPr txBox="1"/>
      </xdr:nvSpPr>
      <xdr:spPr>
        <a:xfrm>
          <a:off x="2608795" y="131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146549</xdr:rowOff>
    </xdr:from>
    <xdr:to>
      <xdr:col>10</xdr:col>
      <xdr:colOff>165100</xdr:colOff>
      <xdr:row>78</xdr:row>
      <xdr:rowOff>76699</xdr:rowOff>
    </xdr:to>
    <xdr:sp macro="" textlink="">
      <xdr:nvSpPr>
        <xdr:cNvPr id="207" name="楕円 206"/>
        <xdr:cNvSpPr/>
      </xdr:nvSpPr>
      <xdr:spPr>
        <a:xfrm>
          <a:off x="1968500" y="1334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93226</xdr:rowOff>
    </xdr:from>
    <xdr:ext cx="599010" cy="259045"/>
    <xdr:sp macro="" textlink="">
      <xdr:nvSpPr>
        <xdr:cNvPr id="208" name="テキスト ボックス 207"/>
        <xdr:cNvSpPr txBox="1"/>
      </xdr:nvSpPr>
      <xdr:spPr>
        <a:xfrm>
          <a:off x="1719795" y="1312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4913</xdr:rowOff>
    </xdr:from>
    <xdr:to>
      <xdr:col>6</xdr:col>
      <xdr:colOff>38100</xdr:colOff>
      <xdr:row>78</xdr:row>
      <xdr:rowOff>106513</xdr:rowOff>
    </xdr:to>
    <xdr:sp macro="" textlink="">
      <xdr:nvSpPr>
        <xdr:cNvPr id="209" name="楕円 208"/>
        <xdr:cNvSpPr/>
      </xdr:nvSpPr>
      <xdr:spPr>
        <a:xfrm>
          <a:off x="1079500" y="133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97640</xdr:rowOff>
    </xdr:from>
    <xdr:ext cx="599010" cy="259045"/>
    <xdr:sp macro="" textlink="">
      <xdr:nvSpPr>
        <xdr:cNvPr id="210" name="テキスト ボックス 209"/>
        <xdr:cNvSpPr txBox="1"/>
      </xdr:nvSpPr>
      <xdr:spPr>
        <a:xfrm>
          <a:off x="830795" y="1347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59654</xdr:rowOff>
    </xdr:from>
    <xdr:to>
      <xdr:col>24</xdr:col>
      <xdr:colOff>63500</xdr:colOff>
      <xdr:row>93</xdr:row>
      <xdr:rowOff>82102</xdr:rowOff>
    </xdr:to>
    <xdr:cxnSp macro="">
      <xdr:nvCxnSpPr>
        <xdr:cNvPr id="237" name="直線コネクタ 236"/>
        <xdr:cNvCxnSpPr/>
      </xdr:nvCxnSpPr>
      <xdr:spPr>
        <a:xfrm flipV="1">
          <a:off x="3797300" y="15833054"/>
          <a:ext cx="838200" cy="19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82102</xdr:rowOff>
    </xdr:from>
    <xdr:to>
      <xdr:col>19</xdr:col>
      <xdr:colOff>177800</xdr:colOff>
      <xdr:row>95</xdr:row>
      <xdr:rowOff>163255</xdr:rowOff>
    </xdr:to>
    <xdr:cxnSp macro="">
      <xdr:nvCxnSpPr>
        <xdr:cNvPr id="240" name="直線コネクタ 239"/>
        <xdr:cNvCxnSpPr/>
      </xdr:nvCxnSpPr>
      <xdr:spPr>
        <a:xfrm flipV="1">
          <a:off x="2908300" y="16026952"/>
          <a:ext cx="889000" cy="4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167562</xdr:rowOff>
    </xdr:from>
    <xdr:to>
      <xdr:col>15</xdr:col>
      <xdr:colOff>50800</xdr:colOff>
      <xdr:row>95</xdr:row>
      <xdr:rowOff>163255</xdr:rowOff>
    </xdr:to>
    <xdr:cxnSp macro="">
      <xdr:nvCxnSpPr>
        <xdr:cNvPr id="243" name="直線コネクタ 242"/>
        <xdr:cNvCxnSpPr/>
      </xdr:nvCxnSpPr>
      <xdr:spPr>
        <a:xfrm>
          <a:off x="2019300" y="16283862"/>
          <a:ext cx="889000" cy="16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141416</xdr:rowOff>
    </xdr:from>
    <xdr:ext cx="534377" cy="259045"/>
    <xdr:sp macro="" textlink="">
      <xdr:nvSpPr>
        <xdr:cNvPr id="245" name="テキスト ボックス 244"/>
        <xdr:cNvSpPr txBox="1"/>
      </xdr:nvSpPr>
      <xdr:spPr>
        <a:xfrm>
          <a:off x="2641111" y="166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167562</xdr:rowOff>
    </xdr:from>
    <xdr:to>
      <xdr:col>10</xdr:col>
      <xdr:colOff>114300</xdr:colOff>
      <xdr:row>96</xdr:row>
      <xdr:rowOff>52905</xdr:rowOff>
    </xdr:to>
    <xdr:cxnSp macro="">
      <xdr:nvCxnSpPr>
        <xdr:cNvPr id="246" name="直線コネクタ 245"/>
        <xdr:cNvCxnSpPr/>
      </xdr:nvCxnSpPr>
      <xdr:spPr>
        <a:xfrm flipV="1">
          <a:off x="1130300" y="16283862"/>
          <a:ext cx="889000" cy="22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69729</xdr:rowOff>
    </xdr:from>
    <xdr:to>
      <xdr:col>10</xdr:col>
      <xdr:colOff>165100</xdr:colOff>
      <xdr:row>96</xdr:row>
      <xdr:rowOff>171329</xdr:rowOff>
    </xdr:to>
    <xdr:sp macro="" textlink="">
      <xdr:nvSpPr>
        <xdr:cNvPr id="247" name="フローチャート: 判断 246"/>
        <xdr:cNvSpPr/>
      </xdr:nvSpPr>
      <xdr:spPr>
        <a:xfrm>
          <a:off x="1968500" y="1652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162456</xdr:rowOff>
    </xdr:from>
    <xdr:ext cx="534377" cy="259045"/>
    <xdr:sp macro="" textlink="">
      <xdr:nvSpPr>
        <xdr:cNvPr id="248" name="テキスト ボックス 247"/>
        <xdr:cNvSpPr txBox="1"/>
      </xdr:nvSpPr>
      <xdr:spPr>
        <a:xfrm>
          <a:off x="1752111" y="166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85855</xdr:rowOff>
    </xdr:from>
    <xdr:to>
      <xdr:col>6</xdr:col>
      <xdr:colOff>38100</xdr:colOff>
      <xdr:row>97</xdr:row>
      <xdr:rowOff>16005</xdr:rowOff>
    </xdr:to>
    <xdr:sp macro="" textlink="">
      <xdr:nvSpPr>
        <xdr:cNvPr id="249" name="フローチャート: 判断 248"/>
        <xdr:cNvSpPr/>
      </xdr:nvSpPr>
      <xdr:spPr>
        <a:xfrm>
          <a:off x="1079500" y="165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7132</xdr:rowOff>
    </xdr:from>
    <xdr:ext cx="534377" cy="259045"/>
    <xdr:sp macro="" textlink="">
      <xdr:nvSpPr>
        <xdr:cNvPr id="250" name="テキスト ボックス 249"/>
        <xdr:cNvSpPr txBox="1"/>
      </xdr:nvSpPr>
      <xdr:spPr>
        <a:xfrm>
          <a:off x="863111" y="166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8854</xdr:rowOff>
    </xdr:from>
    <xdr:to>
      <xdr:col>24</xdr:col>
      <xdr:colOff>114300</xdr:colOff>
      <xdr:row>92</xdr:row>
      <xdr:rowOff>110454</xdr:rowOff>
    </xdr:to>
    <xdr:sp macro="" textlink="">
      <xdr:nvSpPr>
        <xdr:cNvPr id="256" name="楕円 255"/>
        <xdr:cNvSpPr/>
      </xdr:nvSpPr>
      <xdr:spPr>
        <a:xfrm>
          <a:off x="4584700" y="1578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31731</xdr:rowOff>
    </xdr:from>
    <xdr:ext cx="599010" cy="259045"/>
    <xdr:sp macro="" textlink="">
      <xdr:nvSpPr>
        <xdr:cNvPr id="257" name="衛生費該当値テキスト"/>
        <xdr:cNvSpPr txBox="1"/>
      </xdr:nvSpPr>
      <xdr:spPr>
        <a:xfrm>
          <a:off x="4686300" y="1563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31302</xdr:rowOff>
    </xdr:from>
    <xdr:to>
      <xdr:col>20</xdr:col>
      <xdr:colOff>38100</xdr:colOff>
      <xdr:row>93</xdr:row>
      <xdr:rowOff>132902</xdr:rowOff>
    </xdr:to>
    <xdr:sp macro="" textlink="">
      <xdr:nvSpPr>
        <xdr:cNvPr id="258" name="楕円 257"/>
        <xdr:cNvSpPr/>
      </xdr:nvSpPr>
      <xdr:spPr>
        <a:xfrm>
          <a:off x="3746500" y="1597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149429</xdr:rowOff>
    </xdr:from>
    <xdr:ext cx="599010" cy="259045"/>
    <xdr:sp macro="" textlink="">
      <xdr:nvSpPr>
        <xdr:cNvPr id="259" name="テキスト ボックス 258"/>
        <xdr:cNvSpPr txBox="1"/>
      </xdr:nvSpPr>
      <xdr:spPr>
        <a:xfrm>
          <a:off x="3497795" y="1575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112455</xdr:rowOff>
    </xdr:from>
    <xdr:to>
      <xdr:col>15</xdr:col>
      <xdr:colOff>101600</xdr:colOff>
      <xdr:row>96</xdr:row>
      <xdr:rowOff>42605</xdr:rowOff>
    </xdr:to>
    <xdr:sp macro="" textlink="">
      <xdr:nvSpPr>
        <xdr:cNvPr id="260" name="楕円 259"/>
        <xdr:cNvSpPr/>
      </xdr:nvSpPr>
      <xdr:spPr>
        <a:xfrm>
          <a:off x="2857500" y="164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59132</xdr:rowOff>
    </xdr:from>
    <xdr:ext cx="599010" cy="259045"/>
    <xdr:sp macro="" textlink="">
      <xdr:nvSpPr>
        <xdr:cNvPr id="261" name="テキスト ボックス 260"/>
        <xdr:cNvSpPr txBox="1"/>
      </xdr:nvSpPr>
      <xdr:spPr>
        <a:xfrm>
          <a:off x="2608795" y="1617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116762</xdr:rowOff>
    </xdr:from>
    <xdr:to>
      <xdr:col>10</xdr:col>
      <xdr:colOff>165100</xdr:colOff>
      <xdr:row>95</xdr:row>
      <xdr:rowOff>46912</xdr:rowOff>
    </xdr:to>
    <xdr:sp macro="" textlink="">
      <xdr:nvSpPr>
        <xdr:cNvPr id="262" name="楕円 261"/>
        <xdr:cNvSpPr/>
      </xdr:nvSpPr>
      <xdr:spPr>
        <a:xfrm>
          <a:off x="1968500" y="1623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63439</xdr:rowOff>
    </xdr:from>
    <xdr:ext cx="599010" cy="259045"/>
    <xdr:sp macro="" textlink="">
      <xdr:nvSpPr>
        <xdr:cNvPr id="263" name="テキスト ボックス 262"/>
        <xdr:cNvSpPr txBox="1"/>
      </xdr:nvSpPr>
      <xdr:spPr>
        <a:xfrm>
          <a:off x="1719795" y="1600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2105</xdr:rowOff>
    </xdr:from>
    <xdr:to>
      <xdr:col>6</xdr:col>
      <xdr:colOff>38100</xdr:colOff>
      <xdr:row>96</xdr:row>
      <xdr:rowOff>103705</xdr:rowOff>
    </xdr:to>
    <xdr:sp macro="" textlink="">
      <xdr:nvSpPr>
        <xdr:cNvPr id="264" name="楕円 263"/>
        <xdr:cNvSpPr/>
      </xdr:nvSpPr>
      <xdr:spPr>
        <a:xfrm>
          <a:off x="1079500" y="164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120232</xdr:rowOff>
    </xdr:from>
    <xdr:ext cx="534377" cy="259045"/>
    <xdr:sp macro="" textlink="">
      <xdr:nvSpPr>
        <xdr:cNvPr id="265" name="テキスト ボックス 264"/>
        <xdr:cNvSpPr txBox="1"/>
      </xdr:nvSpPr>
      <xdr:spPr>
        <a:xfrm>
          <a:off x="863111" y="162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163703</xdr:rowOff>
    </xdr:from>
    <xdr:to>
      <xdr:col>45</xdr:col>
      <xdr:colOff>177800</xdr:colOff>
      <xdr:row>39</xdr:row>
      <xdr:rowOff>98878</xdr:rowOff>
    </xdr:to>
    <xdr:cxnSp macro="">
      <xdr:nvCxnSpPr>
        <xdr:cNvPr id="302" name="直線コネクタ 301"/>
        <xdr:cNvCxnSpPr/>
      </xdr:nvCxnSpPr>
      <xdr:spPr>
        <a:xfrm>
          <a:off x="7861300" y="5993003"/>
          <a:ext cx="889000" cy="79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163703</xdr:rowOff>
    </xdr:from>
    <xdr:to>
      <xdr:col>41</xdr:col>
      <xdr:colOff>50800</xdr:colOff>
      <xdr:row>35</xdr:row>
      <xdr:rowOff>50383</xdr:rowOff>
    </xdr:to>
    <xdr:cxnSp macro="">
      <xdr:nvCxnSpPr>
        <xdr:cNvPr id="305" name="直線コネクタ 304"/>
        <xdr:cNvCxnSpPr/>
      </xdr:nvCxnSpPr>
      <xdr:spPr>
        <a:xfrm flipV="1">
          <a:off x="6972300" y="5993003"/>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30607</xdr:rowOff>
    </xdr:from>
    <xdr:to>
      <xdr:col>41</xdr:col>
      <xdr:colOff>101600</xdr:colOff>
      <xdr:row>36</xdr:row>
      <xdr:rowOff>132207</xdr:rowOff>
    </xdr:to>
    <xdr:sp macro="" textlink="">
      <xdr:nvSpPr>
        <xdr:cNvPr id="306" name="フローチャート: 判断 305"/>
        <xdr:cNvSpPr/>
      </xdr:nvSpPr>
      <xdr:spPr>
        <a:xfrm>
          <a:off x="78105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123334</xdr:rowOff>
    </xdr:from>
    <xdr:ext cx="469744" cy="259045"/>
    <xdr:sp macro="" textlink="">
      <xdr:nvSpPr>
        <xdr:cNvPr id="307" name="テキスト ボックス 306"/>
        <xdr:cNvSpPr txBox="1"/>
      </xdr:nvSpPr>
      <xdr:spPr>
        <a:xfrm>
          <a:off x="7626428"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20810</xdr:rowOff>
    </xdr:from>
    <xdr:to>
      <xdr:col>36</xdr:col>
      <xdr:colOff>165100</xdr:colOff>
      <xdr:row>36</xdr:row>
      <xdr:rowOff>122410</xdr:rowOff>
    </xdr:to>
    <xdr:sp macro="" textlink="">
      <xdr:nvSpPr>
        <xdr:cNvPr id="308" name="フローチャート: 判断 307"/>
        <xdr:cNvSpPr/>
      </xdr:nvSpPr>
      <xdr:spPr>
        <a:xfrm>
          <a:off x="6921500" y="61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113537</xdr:rowOff>
    </xdr:from>
    <xdr:ext cx="469744" cy="259045"/>
    <xdr:sp macro="" textlink="">
      <xdr:nvSpPr>
        <xdr:cNvPr id="309" name="テキスト ボックス 308"/>
        <xdr:cNvSpPr txBox="1"/>
      </xdr:nvSpPr>
      <xdr:spPr>
        <a:xfrm>
          <a:off x="6737428" y="628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112903</xdr:rowOff>
    </xdr:from>
    <xdr:to>
      <xdr:col>41</xdr:col>
      <xdr:colOff>101600</xdr:colOff>
      <xdr:row>35</xdr:row>
      <xdr:rowOff>43053</xdr:rowOff>
    </xdr:to>
    <xdr:sp macro="" textlink="">
      <xdr:nvSpPr>
        <xdr:cNvPr id="321" name="楕円 320"/>
        <xdr:cNvSpPr/>
      </xdr:nvSpPr>
      <xdr:spPr>
        <a:xfrm>
          <a:off x="7810500" y="59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59580</xdr:rowOff>
    </xdr:from>
    <xdr:ext cx="469744" cy="259045"/>
    <xdr:sp macro="" textlink="">
      <xdr:nvSpPr>
        <xdr:cNvPr id="322" name="テキスト ボックス 321"/>
        <xdr:cNvSpPr txBox="1"/>
      </xdr:nvSpPr>
      <xdr:spPr>
        <a:xfrm>
          <a:off x="7626428" y="571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171033</xdr:rowOff>
    </xdr:from>
    <xdr:to>
      <xdr:col>36</xdr:col>
      <xdr:colOff>165100</xdr:colOff>
      <xdr:row>35</xdr:row>
      <xdr:rowOff>101183</xdr:rowOff>
    </xdr:to>
    <xdr:sp macro="" textlink="">
      <xdr:nvSpPr>
        <xdr:cNvPr id="323" name="楕円 322"/>
        <xdr:cNvSpPr/>
      </xdr:nvSpPr>
      <xdr:spPr>
        <a:xfrm>
          <a:off x="6921500" y="60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117710</xdr:rowOff>
    </xdr:from>
    <xdr:ext cx="469744" cy="259045"/>
    <xdr:sp macro="" textlink="">
      <xdr:nvSpPr>
        <xdr:cNvPr id="324" name="テキスト ボックス 323"/>
        <xdr:cNvSpPr txBox="1"/>
      </xdr:nvSpPr>
      <xdr:spPr>
        <a:xfrm>
          <a:off x="6737428" y="577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96290</xdr:rowOff>
    </xdr:from>
    <xdr:to>
      <xdr:col>55</xdr:col>
      <xdr:colOff>0</xdr:colOff>
      <xdr:row>57</xdr:row>
      <xdr:rowOff>143321</xdr:rowOff>
    </xdr:to>
    <xdr:cxnSp macro="">
      <xdr:nvCxnSpPr>
        <xdr:cNvPr id="349" name="直線コネクタ 348"/>
        <xdr:cNvCxnSpPr/>
      </xdr:nvCxnSpPr>
      <xdr:spPr>
        <a:xfrm>
          <a:off x="9639300" y="9868940"/>
          <a:ext cx="838200" cy="4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50" name="農林水産業費平均値テキスト"/>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96290</xdr:rowOff>
    </xdr:from>
    <xdr:to>
      <xdr:col>50</xdr:col>
      <xdr:colOff>114300</xdr:colOff>
      <xdr:row>57</xdr:row>
      <xdr:rowOff>105447</xdr:rowOff>
    </xdr:to>
    <xdr:cxnSp macro="">
      <xdr:nvCxnSpPr>
        <xdr:cNvPr id="352" name="直線コネクタ 351"/>
        <xdr:cNvCxnSpPr/>
      </xdr:nvCxnSpPr>
      <xdr:spPr>
        <a:xfrm flipV="1">
          <a:off x="8750300" y="9868940"/>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97620</xdr:rowOff>
    </xdr:from>
    <xdr:to>
      <xdr:col>45</xdr:col>
      <xdr:colOff>177800</xdr:colOff>
      <xdr:row>57</xdr:row>
      <xdr:rowOff>105447</xdr:rowOff>
    </xdr:to>
    <xdr:cxnSp macro="">
      <xdr:nvCxnSpPr>
        <xdr:cNvPr id="355" name="直線コネクタ 354"/>
        <xdr:cNvCxnSpPr/>
      </xdr:nvCxnSpPr>
      <xdr:spPr>
        <a:xfrm>
          <a:off x="7861300" y="9870270"/>
          <a:ext cx="889000" cy="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9403</xdr:rowOff>
    </xdr:from>
    <xdr:ext cx="599010" cy="259045"/>
    <xdr:sp macro="" textlink="">
      <xdr:nvSpPr>
        <xdr:cNvPr id="357" name="テキスト ボックス 356"/>
        <xdr:cNvSpPr txBox="1"/>
      </xdr:nvSpPr>
      <xdr:spPr>
        <a:xfrm>
          <a:off x="8450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97620</xdr:rowOff>
    </xdr:from>
    <xdr:to>
      <xdr:col>41</xdr:col>
      <xdr:colOff>50800</xdr:colOff>
      <xdr:row>57</xdr:row>
      <xdr:rowOff>151874</xdr:rowOff>
    </xdr:to>
    <xdr:cxnSp macro="">
      <xdr:nvCxnSpPr>
        <xdr:cNvPr id="358" name="直線コネクタ 357"/>
        <xdr:cNvCxnSpPr/>
      </xdr:nvCxnSpPr>
      <xdr:spPr>
        <a:xfrm flipV="1">
          <a:off x="6972300" y="9870270"/>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9" name="フローチャート: 判断 358"/>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170983</xdr:rowOff>
    </xdr:from>
    <xdr:ext cx="599010" cy="259045"/>
    <xdr:sp macro="" textlink="">
      <xdr:nvSpPr>
        <xdr:cNvPr id="360" name="テキスト ボックス 359"/>
        <xdr:cNvSpPr txBox="1"/>
      </xdr:nvSpPr>
      <xdr:spPr>
        <a:xfrm>
          <a:off x="7561795" y="99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61" name="フローチャート: 判断 360"/>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17219</xdr:rowOff>
    </xdr:from>
    <xdr:ext cx="599010" cy="259045"/>
    <xdr:sp macro="" textlink="">
      <xdr:nvSpPr>
        <xdr:cNvPr id="362" name="テキスト ボックス 361"/>
        <xdr:cNvSpPr txBox="1"/>
      </xdr:nvSpPr>
      <xdr:spPr>
        <a:xfrm>
          <a:off x="6672795" y="96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92521</xdr:rowOff>
    </xdr:from>
    <xdr:to>
      <xdr:col>55</xdr:col>
      <xdr:colOff>50800</xdr:colOff>
      <xdr:row>58</xdr:row>
      <xdr:rowOff>22671</xdr:rowOff>
    </xdr:to>
    <xdr:sp macro="" textlink="">
      <xdr:nvSpPr>
        <xdr:cNvPr id="368" name="楕円 367"/>
        <xdr:cNvSpPr/>
      </xdr:nvSpPr>
      <xdr:spPr>
        <a:xfrm>
          <a:off x="10426700" y="986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34377" cy="259045"/>
    <xdr:sp macro="" textlink="">
      <xdr:nvSpPr>
        <xdr:cNvPr id="369" name="農林水産業費該当値テキスト"/>
        <xdr:cNvSpPr txBox="1"/>
      </xdr:nvSpPr>
      <xdr:spPr>
        <a:xfrm>
          <a:off x="10528300" y="98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45490</xdr:rowOff>
    </xdr:from>
    <xdr:to>
      <xdr:col>50</xdr:col>
      <xdr:colOff>165100</xdr:colOff>
      <xdr:row>57</xdr:row>
      <xdr:rowOff>147090</xdr:rowOff>
    </xdr:to>
    <xdr:sp macro="" textlink="">
      <xdr:nvSpPr>
        <xdr:cNvPr id="370" name="楕円 369"/>
        <xdr:cNvSpPr/>
      </xdr:nvSpPr>
      <xdr:spPr>
        <a:xfrm>
          <a:off x="9588500" y="98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163617</xdr:rowOff>
    </xdr:from>
    <xdr:ext cx="599010" cy="259045"/>
    <xdr:sp macro="" textlink="">
      <xdr:nvSpPr>
        <xdr:cNvPr id="371" name="テキスト ボックス 370"/>
        <xdr:cNvSpPr txBox="1"/>
      </xdr:nvSpPr>
      <xdr:spPr>
        <a:xfrm>
          <a:off x="9339795" y="959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54647</xdr:rowOff>
    </xdr:from>
    <xdr:to>
      <xdr:col>46</xdr:col>
      <xdr:colOff>38100</xdr:colOff>
      <xdr:row>57</xdr:row>
      <xdr:rowOff>156247</xdr:rowOff>
    </xdr:to>
    <xdr:sp macro="" textlink="">
      <xdr:nvSpPr>
        <xdr:cNvPr id="372" name="楕円 371"/>
        <xdr:cNvSpPr/>
      </xdr:nvSpPr>
      <xdr:spPr>
        <a:xfrm>
          <a:off x="8699500" y="982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1324</xdr:rowOff>
    </xdr:from>
    <xdr:ext cx="599010" cy="259045"/>
    <xdr:sp macro="" textlink="">
      <xdr:nvSpPr>
        <xdr:cNvPr id="373" name="テキスト ボックス 372"/>
        <xdr:cNvSpPr txBox="1"/>
      </xdr:nvSpPr>
      <xdr:spPr>
        <a:xfrm>
          <a:off x="8450795" y="960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46820</xdr:rowOff>
    </xdr:from>
    <xdr:to>
      <xdr:col>41</xdr:col>
      <xdr:colOff>101600</xdr:colOff>
      <xdr:row>57</xdr:row>
      <xdr:rowOff>148420</xdr:rowOff>
    </xdr:to>
    <xdr:sp macro="" textlink="">
      <xdr:nvSpPr>
        <xdr:cNvPr id="374" name="楕円 373"/>
        <xdr:cNvSpPr/>
      </xdr:nvSpPr>
      <xdr:spPr>
        <a:xfrm>
          <a:off x="7810500" y="98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164947</xdr:rowOff>
    </xdr:from>
    <xdr:ext cx="599010" cy="259045"/>
    <xdr:sp macro="" textlink="">
      <xdr:nvSpPr>
        <xdr:cNvPr id="375" name="テキスト ボックス 374"/>
        <xdr:cNvSpPr txBox="1"/>
      </xdr:nvSpPr>
      <xdr:spPr>
        <a:xfrm>
          <a:off x="7561795" y="959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101074</xdr:rowOff>
    </xdr:from>
    <xdr:to>
      <xdr:col>36</xdr:col>
      <xdr:colOff>165100</xdr:colOff>
      <xdr:row>58</xdr:row>
      <xdr:rowOff>31224</xdr:rowOff>
    </xdr:to>
    <xdr:sp macro="" textlink="">
      <xdr:nvSpPr>
        <xdr:cNvPr id="376" name="楕円 375"/>
        <xdr:cNvSpPr/>
      </xdr:nvSpPr>
      <xdr:spPr>
        <a:xfrm>
          <a:off x="6921500" y="987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22351</xdr:rowOff>
    </xdr:from>
    <xdr:ext cx="534377" cy="259045"/>
    <xdr:sp macro="" textlink="">
      <xdr:nvSpPr>
        <xdr:cNvPr id="377" name="テキスト ボックス 376"/>
        <xdr:cNvSpPr txBox="1"/>
      </xdr:nvSpPr>
      <xdr:spPr>
        <a:xfrm>
          <a:off x="6705111" y="99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170306</xdr:rowOff>
    </xdr:from>
    <xdr:to>
      <xdr:col>55</xdr:col>
      <xdr:colOff>0</xdr:colOff>
      <xdr:row>78</xdr:row>
      <xdr:rowOff>19937</xdr:rowOff>
    </xdr:to>
    <xdr:cxnSp macro="">
      <xdr:nvCxnSpPr>
        <xdr:cNvPr id="406" name="直線コネクタ 405"/>
        <xdr:cNvCxnSpPr/>
      </xdr:nvCxnSpPr>
      <xdr:spPr>
        <a:xfrm>
          <a:off x="9639300" y="13371956"/>
          <a:ext cx="838200" cy="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170306</xdr:rowOff>
    </xdr:from>
    <xdr:to>
      <xdr:col>50</xdr:col>
      <xdr:colOff>114300</xdr:colOff>
      <xdr:row>78</xdr:row>
      <xdr:rowOff>116664</xdr:rowOff>
    </xdr:to>
    <xdr:cxnSp macro="">
      <xdr:nvCxnSpPr>
        <xdr:cNvPr id="409" name="直線コネクタ 408"/>
        <xdr:cNvCxnSpPr/>
      </xdr:nvCxnSpPr>
      <xdr:spPr>
        <a:xfrm flipV="1">
          <a:off x="8750300" y="13371956"/>
          <a:ext cx="889000" cy="11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107463</xdr:rowOff>
    </xdr:from>
    <xdr:to>
      <xdr:col>45</xdr:col>
      <xdr:colOff>177800</xdr:colOff>
      <xdr:row>78</xdr:row>
      <xdr:rowOff>116664</xdr:rowOff>
    </xdr:to>
    <xdr:cxnSp macro="">
      <xdr:nvCxnSpPr>
        <xdr:cNvPr id="412" name="直線コネクタ 411"/>
        <xdr:cNvCxnSpPr/>
      </xdr:nvCxnSpPr>
      <xdr:spPr>
        <a:xfrm>
          <a:off x="7861300" y="13480563"/>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107463</xdr:rowOff>
    </xdr:from>
    <xdr:to>
      <xdr:col>41</xdr:col>
      <xdr:colOff>50800</xdr:colOff>
      <xdr:row>78</xdr:row>
      <xdr:rowOff>124208</xdr:rowOff>
    </xdr:to>
    <xdr:cxnSp macro="">
      <xdr:nvCxnSpPr>
        <xdr:cNvPr id="415" name="直線コネクタ 414"/>
        <xdr:cNvCxnSpPr/>
      </xdr:nvCxnSpPr>
      <xdr:spPr>
        <a:xfrm flipV="1">
          <a:off x="6972300" y="13480563"/>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6" name="フローチャート: 判断 415"/>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85748</xdr:rowOff>
    </xdr:from>
    <xdr:ext cx="534377" cy="259045"/>
    <xdr:sp macro="" textlink="">
      <xdr:nvSpPr>
        <xdr:cNvPr id="417" name="テキスト ボックス 416"/>
        <xdr:cNvSpPr txBox="1"/>
      </xdr:nvSpPr>
      <xdr:spPr>
        <a:xfrm>
          <a:off x="7594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8" name="フローチャート: 判断 417"/>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126757</xdr:rowOff>
    </xdr:from>
    <xdr:ext cx="534377" cy="259045"/>
    <xdr:sp macro="" textlink="">
      <xdr:nvSpPr>
        <xdr:cNvPr id="419" name="テキスト ボックス 418"/>
        <xdr:cNvSpPr txBox="1"/>
      </xdr:nvSpPr>
      <xdr:spPr>
        <a:xfrm>
          <a:off x="6705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140587</xdr:rowOff>
    </xdr:from>
    <xdr:to>
      <xdr:col>55</xdr:col>
      <xdr:colOff>50800</xdr:colOff>
      <xdr:row>78</xdr:row>
      <xdr:rowOff>70737</xdr:rowOff>
    </xdr:to>
    <xdr:sp macro="" textlink="">
      <xdr:nvSpPr>
        <xdr:cNvPr id="425" name="楕円 424"/>
        <xdr:cNvSpPr/>
      </xdr:nvSpPr>
      <xdr:spPr>
        <a:xfrm>
          <a:off x="10426700" y="133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119014</xdr:rowOff>
    </xdr:from>
    <xdr:ext cx="534377" cy="259045"/>
    <xdr:sp macro="" textlink="">
      <xdr:nvSpPr>
        <xdr:cNvPr id="426" name="商工費該当値テキスト"/>
        <xdr:cNvSpPr txBox="1"/>
      </xdr:nvSpPr>
      <xdr:spPr>
        <a:xfrm>
          <a:off x="10528300" y="1332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119506</xdr:rowOff>
    </xdr:from>
    <xdr:to>
      <xdr:col>50</xdr:col>
      <xdr:colOff>165100</xdr:colOff>
      <xdr:row>78</xdr:row>
      <xdr:rowOff>49656</xdr:rowOff>
    </xdr:to>
    <xdr:sp macro="" textlink="">
      <xdr:nvSpPr>
        <xdr:cNvPr id="427" name="楕円 426"/>
        <xdr:cNvSpPr/>
      </xdr:nvSpPr>
      <xdr:spPr>
        <a:xfrm>
          <a:off x="9588500" y="133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66183</xdr:rowOff>
    </xdr:from>
    <xdr:ext cx="534377" cy="259045"/>
    <xdr:sp macro="" textlink="">
      <xdr:nvSpPr>
        <xdr:cNvPr id="428" name="テキスト ボックス 427"/>
        <xdr:cNvSpPr txBox="1"/>
      </xdr:nvSpPr>
      <xdr:spPr>
        <a:xfrm>
          <a:off x="9372111" y="1309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65864</xdr:rowOff>
    </xdr:from>
    <xdr:to>
      <xdr:col>46</xdr:col>
      <xdr:colOff>38100</xdr:colOff>
      <xdr:row>78</xdr:row>
      <xdr:rowOff>167464</xdr:rowOff>
    </xdr:to>
    <xdr:sp macro="" textlink="">
      <xdr:nvSpPr>
        <xdr:cNvPr id="429" name="楕円 428"/>
        <xdr:cNvSpPr/>
      </xdr:nvSpPr>
      <xdr:spPr>
        <a:xfrm>
          <a:off x="8699500" y="134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158591</xdr:rowOff>
    </xdr:from>
    <xdr:ext cx="534377" cy="259045"/>
    <xdr:sp macro="" textlink="">
      <xdr:nvSpPr>
        <xdr:cNvPr id="430" name="テキスト ボックス 429"/>
        <xdr:cNvSpPr txBox="1"/>
      </xdr:nvSpPr>
      <xdr:spPr>
        <a:xfrm>
          <a:off x="8483111" y="135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56663</xdr:rowOff>
    </xdr:from>
    <xdr:to>
      <xdr:col>41</xdr:col>
      <xdr:colOff>101600</xdr:colOff>
      <xdr:row>78</xdr:row>
      <xdr:rowOff>158263</xdr:rowOff>
    </xdr:to>
    <xdr:sp macro="" textlink="">
      <xdr:nvSpPr>
        <xdr:cNvPr id="431" name="楕円 430"/>
        <xdr:cNvSpPr/>
      </xdr:nvSpPr>
      <xdr:spPr>
        <a:xfrm>
          <a:off x="7810500" y="134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149390</xdr:rowOff>
    </xdr:from>
    <xdr:ext cx="534377" cy="259045"/>
    <xdr:sp macro="" textlink="">
      <xdr:nvSpPr>
        <xdr:cNvPr id="432" name="テキスト ボックス 431"/>
        <xdr:cNvSpPr txBox="1"/>
      </xdr:nvSpPr>
      <xdr:spPr>
        <a:xfrm>
          <a:off x="7594111" y="1352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73408</xdr:rowOff>
    </xdr:from>
    <xdr:to>
      <xdr:col>36</xdr:col>
      <xdr:colOff>165100</xdr:colOff>
      <xdr:row>79</xdr:row>
      <xdr:rowOff>3558</xdr:rowOff>
    </xdr:to>
    <xdr:sp macro="" textlink="">
      <xdr:nvSpPr>
        <xdr:cNvPr id="433" name="楕円 432"/>
        <xdr:cNvSpPr/>
      </xdr:nvSpPr>
      <xdr:spPr>
        <a:xfrm>
          <a:off x="6921500" y="134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166135</xdr:rowOff>
    </xdr:from>
    <xdr:ext cx="534377" cy="259045"/>
    <xdr:sp macro="" textlink="">
      <xdr:nvSpPr>
        <xdr:cNvPr id="434" name="テキスト ボックス 433"/>
        <xdr:cNvSpPr txBox="1"/>
      </xdr:nvSpPr>
      <xdr:spPr>
        <a:xfrm>
          <a:off x="6705111" y="135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124580</xdr:rowOff>
    </xdr:from>
    <xdr:to>
      <xdr:col>55</xdr:col>
      <xdr:colOff>0</xdr:colOff>
      <xdr:row>95</xdr:row>
      <xdr:rowOff>64426</xdr:rowOff>
    </xdr:to>
    <xdr:cxnSp macro="">
      <xdr:nvCxnSpPr>
        <xdr:cNvPr id="465" name="直線コネクタ 464"/>
        <xdr:cNvCxnSpPr/>
      </xdr:nvCxnSpPr>
      <xdr:spPr>
        <a:xfrm>
          <a:off x="9639300" y="16240880"/>
          <a:ext cx="838200" cy="1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49595</xdr:rowOff>
    </xdr:from>
    <xdr:ext cx="599010" cy="259045"/>
    <xdr:sp macro="" textlink="">
      <xdr:nvSpPr>
        <xdr:cNvPr id="466" name="土木費平均値テキスト"/>
        <xdr:cNvSpPr txBox="1"/>
      </xdr:nvSpPr>
      <xdr:spPr>
        <a:xfrm>
          <a:off x="10528300" y="16508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124580</xdr:rowOff>
    </xdr:from>
    <xdr:to>
      <xdr:col>50</xdr:col>
      <xdr:colOff>114300</xdr:colOff>
      <xdr:row>95</xdr:row>
      <xdr:rowOff>110292</xdr:rowOff>
    </xdr:to>
    <xdr:cxnSp macro="">
      <xdr:nvCxnSpPr>
        <xdr:cNvPr id="468" name="直線コネクタ 467"/>
        <xdr:cNvCxnSpPr/>
      </xdr:nvCxnSpPr>
      <xdr:spPr>
        <a:xfrm flipV="1">
          <a:off x="8750300" y="16240880"/>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56596</xdr:rowOff>
    </xdr:from>
    <xdr:ext cx="599010" cy="259045"/>
    <xdr:sp macro="" textlink="">
      <xdr:nvSpPr>
        <xdr:cNvPr id="470" name="テキスト ボックス 469"/>
        <xdr:cNvSpPr txBox="1"/>
      </xdr:nvSpPr>
      <xdr:spPr>
        <a:xfrm>
          <a:off x="9339795" y="166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110292</xdr:rowOff>
    </xdr:from>
    <xdr:to>
      <xdr:col>45</xdr:col>
      <xdr:colOff>177800</xdr:colOff>
      <xdr:row>97</xdr:row>
      <xdr:rowOff>122447</xdr:rowOff>
    </xdr:to>
    <xdr:cxnSp macro="">
      <xdr:nvCxnSpPr>
        <xdr:cNvPr id="471" name="直線コネクタ 470"/>
        <xdr:cNvCxnSpPr/>
      </xdr:nvCxnSpPr>
      <xdr:spPr>
        <a:xfrm flipV="1">
          <a:off x="7861300" y="16398042"/>
          <a:ext cx="889000" cy="3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26323</xdr:rowOff>
    </xdr:from>
    <xdr:ext cx="599010" cy="259045"/>
    <xdr:sp macro="" textlink="">
      <xdr:nvSpPr>
        <xdr:cNvPr id="473" name="テキスト ボックス 472"/>
        <xdr:cNvSpPr txBox="1"/>
      </xdr:nvSpPr>
      <xdr:spPr>
        <a:xfrm>
          <a:off x="8450795" y="1665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122447</xdr:rowOff>
    </xdr:from>
    <xdr:to>
      <xdr:col>41</xdr:col>
      <xdr:colOff>50800</xdr:colOff>
      <xdr:row>98</xdr:row>
      <xdr:rowOff>12971</xdr:rowOff>
    </xdr:to>
    <xdr:cxnSp macro="">
      <xdr:nvCxnSpPr>
        <xdr:cNvPr id="474" name="直線コネクタ 473"/>
        <xdr:cNvCxnSpPr/>
      </xdr:nvCxnSpPr>
      <xdr:spPr>
        <a:xfrm flipV="1">
          <a:off x="6972300" y="16753097"/>
          <a:ext cx="889000" cy="6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17604</xdr:rowOff>
    </xdr:from>
    <xdr:to>
      <xdr:col>41</xdr:col>
      <xdr:colOff>101600</xdr:colOff>
      <xdr:row>96</xdr:row>
      <xdr:rowOff>119204</xdr:rowOff>
    </xdr:to>
    <xdr:sp macro="" textlink="">
      <xdr:nvSpPr>
        <xdr:cNvPr id="475" name="フローチャート: 判断 474"/>
        <xdr:cNvSpPr/>
      </xdr:nvSpPr>
      <xdr:spPr>
        <a:xfrm>
          <a:off x="7810500" y="1647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135731</xdr:rowOff>
    </xdr:from>
    <xdr:ext cx="599010" cy="259045"/>
    <xdr:sp macro="" textlink="">
      <xdr:nvSpPr>
        <xdr:cNvPr id="476" name="テキスト ボックス 475"/>
        <xdr:cNvSpPr txBox="1"/>
      </xdr:nvSpPr>
      <xdr:spPr>
        <a:xfrm>
          <a:off x="7561795" y="16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109857</xdr:rowOff>
    </xdr:from>
    <xdr:to>
      <xdr:col>36</xdr:col>
      <xdr:colOff>165100</xdr:colOff>
      <xdr:row>97</xdr:row>
      <xdr:rowOff>40007</xdr:rowOff>
    </xdr:to>
    <xdr:sp macro="" textlink="">
      <xdr:nvSpPr>
        <xdr:cNvPr id="477" name="フローチャート: 判断 476"/>
        <xdr:cNvSpPr/>
      </xdr:nvSpPr>
      <xdr:spPr>
        <a:xfrm>
          <a:off x="6921500" y="1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56534</xdr:rowOff>
    </xdr:from>
    <xdr:ext cx="599010" cy="259045"/>
    <xdr:sp macro="" textlink="">
      <xdr:nvSpPr>
        <xdr:cNvPr id="478" name="テキスト ボックス 477"/>
        <xdr:cNvSpPr txBox="1"/>
      </xdr:nvSpPr>
      <xdr:spPr>
        <a:xfrm>
          <a:off x="6672795" y="1634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13626</xdr:rowOff>
    </xdr:from>
    <xdr:to>
      <xdr:col>55</xdr:col>
      <xdr:colOff>50800</xdr:colOff>
      <xdr:row>95</xdr:row>
      <xdr:rowOff>115226</xdr:rowOff>
    </xdr:to>
    <xdr:sp macro="" textlink="">
      <xdr:nvSpPr>
        <xdr:cNvPr id="484" name="楕円 483"/>
        <xdr:cNvSpPr/>
      </xdr:nvSpPr>
      <xdr:spPr>
        <a:xfrm>
          <a:off x="10426700" y="163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36503</xdr:rowOff>
    </xdr:from>
    <xdr:ext cx="599010" cy="259045"/>
    <xdr:sp macro="" textlink="">
      <xdr:nvSpPr>
        <xdr:cNvPr id="485" name="土木費該当値テキスト"/>
        <xdr:cNvSpPr txBox="1"/>
      </xdr:nvSpPr>
      <xdr:spPr>
        <a:xfrm>
          <a:off x="10528300" y="1615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73780</xdr:rowOff>
    </xdr:from>
    <xdr:to>
      <xdr:col>50</xdr:col>
      <xdr:colOff>165100</xdr:colOff>
      <xdr:row>95</xdr:row>
      <xdr:rowOff>3930</xdr:rowOff>
    </xdr:to>
    <xdr:sp macro="" textlink="">
      <xdr:nvSpPr>
        <xdr:cNvPr id="486" name="楕円 485"/>
        <xdr:cNvSpPr/>
      </xdr:nvSpPr>
      <xdr:spPr>
        <a:xfrm>
          <a:off x="9588500" y="161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20457</xdr:rowOff>
    </xdr:from>
    <xdr:ext cx="599010" cy="259045"/>
    <xdr:sp macro="" textlink="">
      <xdr:nvSpPr>
        <xdr:cNvPr id="487" name="テキスト ボックス 486"/>
        <xdr:cNvSpPr txBox="1"/>
      </xdr:nvSpPr>
      <xdr:spPr>
        <a:xfrm>
          <a:off x="9339795" y="1596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59492</xdr:rowOff>
    </xdr:from>
    <xdr:to>
      <xdr:col>46</xdr:col>
      <xdr:colOff>38100</xdr:colOff>
      <xdr:row>95</xdr:row>
      <xdr:rowOff>161092</xdr:rowOff>
    </xdr:to>
    <xdr:sp macro="" textlink="">
      <xdr:nvSpPr>
        <xdr:cNvPr id="488" name="楕円 487"/>
        <xdr:cNvSpPr/>
      </xdr:nvSpPr>
      <xdr:spPr>
        <a:xfrm>
          <a:off x="8699500" y="1634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6169</xdr:rowOff>
    </xdr:from>
    <xdr:ext cx="599010" cy="259045"/>
    <xdr:sp macro="" textlink="">
      <xdr:nvSpPr>
        <xdr:cNvPr id="489" name="テキスト ボックス 488"/>
        <xdr:cNvSpPr txBox="1"/>
      </xdr:nvSpPr>
      <xdr:spPr>
        <a:xfrm>
          <a:off x="8450795" y="1612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71647</xdr:rowOff>
    </xdr:from>
    <xdr:to>
      <xdr:col>41</xdr:col>
      <xdr:colOff>101600</xdr:colOff>
      <xdr:row>98</xdr:row>
      <xdr:rowOff>1797</xdr:rowOff>
    </xdr:to>
    <xdr:sp macro="" textlink="">
      <xdr:nvSpPr>
        <xdr:cNvPr id="490" name="楕円 489"/>
        <xdr:cNvSpPr/>
      </xdr:nvSpPr>
      <xdr:spPr>
        <a:xfrm>
          <a:off x="7810500" y="1670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164374</xdr:rowOff>
    </xdr:from>
    <xdr:ext cx="534377" cy="259045"/>
    <xdr:sp macro="" textlink="">
      <xdr:nvSpPr>
        <xdr:cNvPr id="491" name="テキスト ボックス 490"/>
        <xdr:cNvSpPr txBox="1"/>
      </xdr:nvSpPr>
      <xdr:spPr>
        <a:xfrm>
          <a:off x="7594111" y="1679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133621</xdr:rowOff>
    </xdr:from>
    <xdr:to>
      <xdr:col>36</xdr:col>
      <xdr:colOff>165100</xdr:colOff>
      <xdr:row>98</xdr:row>
      <xdr:rowOff>63771</xdr:rowOff>
    </xdr:to>
    <xdr:sp macro="" textlink="">
      <xdr:nvSpPr>
        <xdr:cNvPr id="492" name="楕円 491"/>
        <xdr:cNvSpPr/>
      </xdr:nvSpPr>
      <xdr:spPr>
        <a:xfrm>
          <a:off x="6921500" y="1676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54898</xdr:rowOff>
    </xdr:from>
    <xdr:ext cx="534377" cy="259045"/>
    <xdr:sp macro="" textlink="">
      <xdr:nvSpPr>
        <xdr:cNvPr id="493" name="テキスト ボックス 492"/>
        <xdr:cNvSpPr txBox="1"/>
      </xdr:nvSpPr>
      <xdr:spPr>
        <a:xfrm>
          <a:off x="6705111" y="1685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64879</xdr:rowOff>
    </xdr:from>
    <xdr:to>
      <xdr:col>85</xdr:col>
      <xdr:colOff>127000</xdr:colOff>
      <xdr:row>37</xdr:row>
      <xdr:rowOff>67842</xdr:rowOff>
    </xdr:to>
    <xdr:cxnSp macro="">
      <xdr:nvCxnSpPr>
        <xdr:cNvPr id="520" name="直線コネクタ 519"/>
        <xdr:cNvCxnSpPr/>
      </xdr:nvCxnSpPr>
      <xdr:spPr>
        <a:xfrm flipV="1">
          <a:off x="15481300" y="6408529"/>
          <a:ext cx="8382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67842</xdr:rowOff>
    </xdr:from>
    <xdr:to>
      <xdr:col>81</xdr:col>
      <xdr:colOff>50800</xdr:colOff>
      <xdr:row>37</xdr:row>
      <xdr:rowOff>116515</xdr:rowOff>
    </xdr:to>
    <xdr:cxnSp macro="">
      <xdr:nvCxnSpPr>
        <xdr:cNvPr id="523" name="直線コネクタ 522"/>
        <xdr:cNvCxnSpPr/>
      </xdr:nvCxnSpPr>
      <xdr:spPr>
        <a:xfrm flipV="1">
          <a:off x="14592300" y="6411492"/>
          <a:ext cx="889000" cy="4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130123</xdr:rowOff>
    </xdr:from>
    <xdr:ext cx="534377" cy="259045"/>
    <xdr:sp macro="" textlink="">
      <xdr:nvSpPr>
        <xdr:cNvPr id="525" name="テキスト ボックス 524"/>
        <xdr:cNvSpPr txBox="1"/>
      </xdr:nvSpPr>
      <xdr:spPr>
        <a:xfrm>
          <a:off x="15214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66137</xdr:rowOff>
    </xdr:from>
    <xdr:to>
      <xdr:col>76</xdr:col>
      <xdr:colOff>114300</xdr:colOff>
      <xdr:row>37</xdr:row>
      <xdr:rowOff>116515</xdr:rowOff>
    </xdr:to>
    <xdr:cxnSp macro="">
      <xdr:nvCxnSpPr>
        <xdr:cNvPr id="526" name="直線コネクタ 525"/>
        <xdr:cNvCxnSpPr/>
      </xdr:nvCxnSpPr>
      <xdr:spPr>
        <a:xfrm>
          <a:off x="13703300" y="6409787"/>
          <a:ext cx="889000" cy="5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66137</xdr:rowOff>
    </xdr:from>
    <xdr:to>
      <xdr:col>71</xdr:col>
      <xdr:colOff>177800</xdr:colOff>
      <xdr:row>37</xdr:row>
      <xdr:rowOff>120566</xdr:rowOff>
    </xdr:to>
    <xdr:cxnSp macro="">
      <xdr:nvCxnSpPr>
        <xdr:cNvPr id="529" name="直線コネクタ 528"/>
        <xdr:cNvCxnSpPr/>
      </xdr:nvCxnSpPr>
      <xdr:spPr>
        <a:xfrm flipV="1">
          <a:off x="12814300" y="640978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7596</xdr:rowOff>
    </xdr:from>
    <xdr:to>
      <xdr:col>72</xdr:col>
      <xdr:colOff>38100</xdr:colOff>
      <xdr:row>37</xdr:row>
      <xdr:rowOff>109196</xdr:rowOff>
    </xdr:to>
    <xdr:sp macro="" textlink="">
      <xdr:nvSpPr>
        <xdr:cNvPr id="530" name="フローチャート: 判断 529"/>
        <xdr:cNvSpPr/>
      </xdr:nvSpPr>
      <xdr:spPr>
        <a:xfrm>
          <a:off x="13652500" y="635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125723</xdr:rowOff>
    </xdr:from>
    <xdr:ext cx="534377" cy="259045"/>
    <xdr:sp macro="" textlink="">
      <xdr:nvSpPr>
        <xdr:cNvPr id="531" name="テキスト ボックス 530"/>
        <xdr:cNvSpPr txBox="1"/>
      </xdr:nvSpPr>
      <xdr:spPr>
        <a:xfrm>
          <a:off x="13436111" y="61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2" name="フローチャート: 判断 531"/>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33" name="テキスト ボックス 532"/>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14079</xdr:rowOff>
    </xdr:from>
    <xdr:to>
      <xdr:col>85</xdr:col>
      <xdr:colOff>177800</xdr:colOff>
      <xdr:row>37</xdr:row>
      <xdr:rowOff>115679</xdr:rowOff>
    </xdr:to>
    <xdr:sp macro="" textlink="">
      <xdr:nvSpPr>
        <xdr:cNvPr id="539" name="楕円 538"/>
        <xdr:cNvSpPr/>
      </xdr:nvSpPr>
      <xdr:spPr>
        <a:xfrm>
          <a:off x="16268700" y="63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36956</xdr:rowOff>
    </xdr:from>
    <xdr:ext cx="534377" cy="259045"/>
    <xdr:sp macro="" textlink="">
      <xdr:nvSpPr>
        <xdr:cNvPr id="540" name="消防費該当値テキスト"/>
        <xdr:cNvSpPr txBox="1"/>
      </xdr:nvSpPr>
      <xdr:spPr>
        <a:xfrm>
          <a:off x="16370300" y="62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17042</xdr:rowOff>
    </xdr:from>
    <xdr:to>
      <xdr:col>81</xdr:col>
      <xdr:colOff>101600</xdr:colOff>
      <xdr:row>37</xdr:row>
      <xdr:rowOff>118642</xdr:rowOff>
    </xdr:to>
    <xdr:sp macro="" textlink="">
      <xdr:nvSpPr>
        <xdr:cNvPr id="541" name="楕円 540"/>
        <xdr:cNvSpPr/>
      </xdr:nvSpPr>
      <xdr:spPr>
        <a:xfrm>
          <a:off x="15430500" y="636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135169</xdr:rowOff>
    </xdr:from>
    <xdr:ext cx="534377" cy="259045"/>
    <xdr:sp macro="" textlink="">
      <xdr:nvSpPr>
        <xdr:cNvPr id="542" name="テキスト ボックス 541"/>
        <xdr:cNvSpPr txBox="1"/>
      </xdr:nvSpPr>
      <xdr:spPr>
        <a:xfrm>
          <a:off x="15214111" y="61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65715</xdr:rowOff>
    </xdr:from>
    <xdr:to>
      <xdr:col>76</xdr:col>
      <xdr:colOff>165100</xdr:colOff>
      <xdr:row>37</xdr:row>
      <xdr:rowOff>167315</xdr:rowOff>
    </xdr:to>
    <xdr:sp macro="" textlink="">
      <xdr:nvSpPr>
        <xdr:cNvPr id="543" name="楕円 542"/>
        <xdr:cNvSpPr/>
      </xdr:nvSpPr>
      <xdr:spPr>
        <a:xfrm>
          <a:off x="14541500" y="640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158442</xdr:rowOff>
    </xdr:from>
    <xdr:ext cx="534377" cy="259045"/>
    <xdr:sp macro="" textlink="">
      <xdr:nvSpPr>
        <xdr:cNvPr id="544" name="テキスト ボックス 543"/>
        <xdr:cNvSpPr txBox="1"/>
      </xdr:nvSpPr>
      <xdr:spPr>
        <a:xfrm>
          <a:off x="14325111" y="650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15337</xdr:rowOff>
    </xdr:from>
    <xdr:to>
      <xdr:col>72</xdr:col>
      <xdr:colOff>38100</xdr:colOff>
      <xdr:row>37</xdr:row>
      <xdr:rowOff>116937</xdr:rowOff>
    </xdr:to>
    <xdr:sp macro="" textlink="">
      <xdr:nvSpPr>
        <xdr:cNvPr id="545" name="楕円 544"/>
        <xdr:cNvSpPr/>
      </xdr:nvSpPr>
      <xdr:spPr>
        <a:xfrm>
          <a:off x="13652500" y="635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108064</xdr:rowOff>
    </xdr:from>
    <xdr:ext cx="534377" cy="259045"/>
    <xdr:sp macro="" textlink="">
      <xdr:nvSpPr>
        <xdr:cNvPr id="546" name="テキスト ボックス 545"/>
        <xdr:cNvSpPr txBox="1"/>
      </xdr:nvSpPr>
      <xdr:spPr>
        <a:xfrm>
          <a:off x="13436111" y="645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69766</xdr:rowOff>
    </xdr:from>
    <xdr:to>
      <xdr:col>67</xdr:col>
      <xdr:colOff>101600</xdr:colOff>
      <xdr:row>37</xdr:row>
      <xdr:rowOff>171366</xdr:rowOff>
    </xdr:to>
    <xdr:sp macro="" textlink="">
      <xdr:nvSpPr>
        <xdr:cNvPr id="547" name="楕円 546"/>
        <xdr:cNvSpPr/>
      </xdr:nvSpPr>
      <xdr:spPr>
        <a:xfrm>
          <a:off x="12763500" y="64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162493</xdr:rowOff>
    </xdr:from>
    <xdr:ext cx="534377" cy="259045"/>
    <xdr:sp macro="" textlink="">
      <xdr:nvSpPr>
        <xdr:cNvPr id="548" name="テキスト ボックス 547"/>
        <xdr:cNvSpPr txBox="1"/>
      </xdr:nvSpPr>
      <xdr:spPr>
        <a:xfrm>
          <a:off x="12547111" y="650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160569</xdr:rowOff>
    </xdr:from>
    <xdr:to>
      <xdr:col>85</xdr:col>
      <xdr:colOff>127000</xdr:colOff>
      <xdr:row>57</xdr:row>
      <xdr:rowOff>166808</xdr:rowOff>
    </xdr:to>
    <xdr:cxnSp macro="">
      <xdr:nvCxnSpPr>
        <xdr:cNvPr id="575" name="直線コネクタ 574"/>
        <xdr:cNvCxnSpPr/>
      </xdr:nvCxnSpPr>
      <xdr:spPr>
        <a:xfrm>
          <a:off x="15481300" y="9933219"/>
          <a:ext cx="838200" cy="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157830</xdr:rowOff>
    </xdr:from>
    <xdr:to>
      <xdr:col>81</xdr:col>
      <xdr:colOff>50800</xdr:colOff>
      <xdr:row>57</xdr:row>
      <xdr:rowOff>160569</xdr:rowOff>
    </xdr:to>
    <xdr:cxnSp macro="">
      <xdr:nvCxnSpPr>
        <xdr:cNvPr id="578" name="直線コネクタ 577"/>
        <xdr:cNvCxnSpPr/>
      </xdr:nvCxnSpPr>
      <xdr:spPr>
        <a:xfrm>
          <a:off x="14592300" y="9930480"/>
          <a:ext cx="889000" cy="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157830</xdr:rowOff>
    </xdr:from>
    <xdr:to>
      <xdr:col>76</xdr:col>
      <xdr:colOff>114300</xdr:colOff>
      <xdr:row>57</xdr:row>
      <xdr:rowOff>167713</xdr:rowOff>
    </xdr:to>
    <xdr:cxnSp macro="">
      <xdr:nvCxnSpPr>
        <xdr:cNvPr id="581" name="直線コネクタ 580"/>
        <xdr:cNvCxnSpPr/>
      </xdr:nvCxnSpPr>
      <xdr:spPr>
        <a:xfrm flipV="1">
          <a:off x="13703300" y="9930480"/>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167713</xdr:rowOff>
    </xdr:from>
    <xdr:to>
      <xdr:col>71</xdr:col>
      <xdr:colOff>177800</xdr:colOff>
      <xdr:row>58</xdr:row>
      <xdr:rowOff>4426</xdr:rowOff>
    </xdr:to>
    <xdr:cxnSp macro="">
      <xdr:nvCxnSpPr>
        <xdr:cNvPr id="584" name="直線コネクタ 583"/>
        <xdr:cNvCxnSpPr/>
      </xdr:nvCxnSpPr>
      <xdr:spPr>
        <a:xfrm flipV="1">
          <a:off x="12814300" y="9940363"/>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85" name="フローチャート: 判断 584"/>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144756</xdr:rowOff>
    </xdr:from>
    <xdr:ext cx="599010" cy="259045"/>
    <xdr:sp macro="" textlink="">
      <xdr:nvSpPr>
        <xdr:cNvPr id="586" name="テキスト ボックス 585"/>
        <xdr:cNvSpPr txBox="1"/>
      </xdr:nvSpPr>
      <xdr:spPr>
        <a:xfrm>
          <a:off x="13403795"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7" name="フローチャート: 判断 586"/>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156481</xdr:rowOff>
    </xdr:from>
    <xdr:ext cx="534377" cy="259045"/>
    <xdr:sp macro="" textlink="">
      <xdr:nvSpPr>
        <xdr:cNvPr id="588" name="テキスト ボックス 587"/>
        <xdr:cNvSpPr txBox="1"/>
      </xdr:nvSpPr>
      <xdr:spPr>
        <a:xfrm>
          <a:off x="12547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116008</xdr:rowOff>
    </xdr:from>
    <xdr:to>
      <xdr:col>85</xdr:col>
      <xdr:colOff>177800</xdr:colOff>
      <xdr:row>58</xdr:row>
      <xdr:rowOff>46158</xdr:rowOff>
    </xdr:to>
    <xdr:sp macro="" textlink="">
      <xdr:nvSpPr>
        <xdr:cNvPr id="594" name="楕円 593"/>
        <xdr:cNvSpPr/>
      </xdr:nvSpPr>
      <xdr:spPr>
        <a:xfrm>
          <a:off x="16268700" y="988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30935</xdr:rowOff>
    </xdr:from>
    <xdr:ext cx="534377" cy="259045"/>
    <xdr:sp macro="" textlink="">
      <xdr:nvSpPr>
        <xdr:cNvPr id="595" name="教育費該当値テキスト"/>
        <xdr:cNvSpPr txBox="1"/>
      </xdr:nvSpPr>
      <xdr:spPr>
        <a:xfrm>
          <a:off x="16370300" y="980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109769</xdr:rowOff>
    </xdr:from>
    <xdr:to>
      <xdr:col>81</xdr:col>
      <xdr:colOff>101600</xdr:colOff>
      <xdr:row>58</xdr:row>
      <xdr:rowOff>39919</xdr:rowOff>
    </xdr:to>
    <xdr:sp macro="" textlink="">
      <xdr:nvSpPr>
        <xdr:cNvPr id="596" name="楕円 595"/>
        <xdr:cNvSpPr/>
      </xdr:nvSpPr>
      <xdr:spPr>
        <a:xfrm>
          <a:off x="15430500" y="988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31046</xdr:rowOff>
    </xdr:from>
    <xdr:ext cx="534377" cy="259045"/>
    <xdr:sp macro="" textlink="">
      <xdr:nvSpPr>
        <xdr:cNvPr id="597" name="テキスト ボックス 596"/>
        <xdr:cNvSpPr txBox="1"/>
      </xdr:nvSpPr>
      <xdr:spPr>
        <a:xfrm>
          <a:off x="15214111" y="997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107030</xdr:rowOff>
    </xdr:from>
    <xdr:to>
      <xdr:col>76</xdr:col>
      <xdr:colOff>165100</xdr:colOff>
      <xdr:row>58</xdr:row>
      <xdr:rowOff>37180</xdr:rowOff>
    </xdr:to>
    <xdr:sp macro="" textlink="">
      <xdr:nvSpPr>
        <xdr:cNvPr id="598" name="楕円 597"/>
        <xdr:cNvSpPr/>
      </xdr:nvSpPr>
      <xdr:spPr>
        <a:xfrm>
          <a:off x="14541500" y="98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28307</xdr:rowOff>
    </xdr:from>
    <xdr:ext cx="534377" cy="259045"/>
    <xdr:sp macro="" textlink="">
      <xdr:nvSpPr>
        <xdr:cNvPr id="599" name="テキスト ボックス 598"/>
        <xdr:cNvSpPr txBox="1"/>
      </xdr:nvSpPr>
      <xdr:spPr>
        <a:xfrm>
          <a:off x="14325111" y="997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116913</xdr:rowOff>
    </xdr:from>
    <xdr:to>
      <xdr:col>72</xdr:col>
      <xdr:colOff>38100</xdr:colOff>
      <xdr:row>58</xdr:row>
      <xdr:rowOff>47063</xdr:rowOff>
    </xdr:to>
    <xdr:sp macro="" textlink="">
      <xdr:nvSpPr>
        <xdr:cNvPr id="600" name="楕円 599"/>
        <xdr:cNvSpPr/>
      </xdr:nvSpPr>
      <xdr:spPr>
        <a:xfrm>
          <a:off x="13652500" y="98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38190</xdr:rowOff>
    </xdr:from>
    <xdr:ext cx="534377" cy="259045"/>
    <xdr:sp macro="" textlink="">
      <xdr:nvSpPr>
        <xdr:cNvPr id="601" name="テキスト ボックス 600"/>
        <xdr:cNvSpPr txBox="1"/>
      </xdr:nvSpPr>
      <xdr:spPr>
        <a:xfrm>
          <a:off x="13436111" y="998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125076</xdr:rowOff>
    </xdr:from>
    <xdr:to>
      <xdr:col>67</xdr:col>
      <xdr:colOff>101600</xdr:colOff>
      <xdr:row>58</xdr:row>
      <xdr:rowOff>55226</xdr:rowOff>
    </xdr:to>
    <xdr:sp macro="" textlink="">
      <xdr:nvSpPr>
        <xdr:cNvPr id="602" name="楕円 601"/>
        <xdr:cNvSpPr/>
      </xdr:nvSpPr>
      <xdr:spPr>
        <a:xfrm>
          <a:off x="12763500" y="98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46353</xdr:rowOff>
    </xdr:from>
    <xdr:ext cx="534377" cy="259045"/>
    <xdr:sp macro="" textlink="">
      <xdr:nvSpPr>
        <xdr:cNvPr id="603" name="テキスト ボックス 602"/>
        <xdr:cNvSpPr txBox="1"/>
      </xdr:nvSpPr>
      <xdr:spPr>
        <a:xfrm>
          <a:off x="12547111" y="999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64228</xdr:rowOff>
    </xdr:from>
    <xdr:to>
      <xdr:col>85</xdr:col>
      <xdr:colOff>127000</xdr:colOff>
      <xdr:row>78</xdr:row>
      <xdr:rowOff>139686</xdr:rowOff>
    </xdr:to>
    <xdr:cxnSp macro="">
      <xdr:nvCxnSpPr>
        <xdr:cNvPr id="630" name="直線コネクタ 629"/>
        <xdr:cNvCxnSpPr/>
      </xdr:nvCxnSpPr>
      <xdr:spPr>
        <a:xfrm flipV="1">
          <a:off x="15481300" y="12065728"/>
          <a:ext cx="838200" cy="144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42057</xdr:rowOff>
    </xdr:from>
    <xdr:ext cx="534377" cy="259045"/>
    <xdr:sp macro="" textlink="">
      <xdr:nvSpPr>
        <xdr:cNvPr id="631" name="災害復旧費平均値テキスト"/>
        <xdr:cNvSpPr txBox="1"/>
      </xdr:nvSpPr>
      <xdr:spPr>
        <a:xfrm>
          <a:off x="16370300" y="13415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124706</xdr:rowOff>
    </xdr:from>
    <xdr:to>
      <xdr:col>81</xdr:col>
      <xdr:colOff>50800</xdr:colOff>
      <xdr:row>78</xdr:row>
      <xdr:rowOff>139686</xdr:rowOff>
    </xdr:to>
    <xdr:cxnSp macro="">
      <xdr:nvCxnSpPr>
        <xdr:cNvPr id="633" name="直線コネクタ 632"/>
        <xdr:cNvCxnSpPr/>
      </xdr:nvCxnSpPr>
      <xdr:spPr>
        <a:xfrm>
          <a:off x="14592300" y="13497806"/>
          <a:ext cx="889000" cy="1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148059</xdr:rowOff>
    </xdr:from>
    <xdr:to>
      <xdr:col>76</xdr:col>
      <xdr:colOff>114300</xdr:colOff>
      <xdr:row>78</xdr:row>
      <xdr:rowOff>124706</xdr:rowOff>
    </xdr:to>
    <xdr:cxnSp macro="">
      <xdr:nvCxnSpPr>
        <xdr:cNvPr id="636" name="直線コネクタ 635"/>
        <xdr:cNvCxnSpPr/>
      </xdr:nvCxnSpPr>
      <xdr:spPr>
        <a:xfrm>
          <a:off x="13703300" y="13349709"/>
          <a:ext cx="889000" cy="14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25126</xdr:rowOff>
    </xdr:from>
    <xdr:to>
      <xdr:col>71</xdr:col>
      <xdr:colOff>177800</xdr:colOff>
      <xdr:row>77</xdr:row>
      <xdr:rowOff>148059</xdr:rowOff>
    </xdr:to>
    <xdr:cxnSp macro="">
      <xdr:nvCxnSpPr>
        <xdr:cNvPr id="639" name="直線コネクタ 638"/>
        <xdr:cNvCxnSpPr/>
      </xdr:nvCxnSpPr>
      <xdr:spPr>
        <a:xfrm>
          <a:off x="12814300" y="13226776"/>
          <a:ext cx="889000" cy="12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40" name="フローチャート: 判断 639"/>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149054</xdr:rowOff>
    </xdr:from>
    <xdr:ext cx="534377" cy="259045"/>
    <xdr:sp macro="" textlink="">
      <xdr:nvSpPr>
        <xdr:cNvPr id="641" name="テキスト ボックス 640"/>
        <xdr:cNvSpPr txBox="1"/>
      </xdr:nvSpPr>
      <xdr:spPr>
        <a:xfrm>
          <a:off x="13436111" y="1352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42" name="フローチャート: 判断 641"/>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145677</xdr:rowOff>
    </xdr:from>
    <xdr:ext cx="534377" cy="259045"/>
    <xdr:sp macro="" textlink="">
      <xdr:nvSpPr>
        <xdr:cNvPr id="643" name="テキスト ボックス 642"/>
        <xdr:cNvSpPr txBox="1"/>
      </xdr:nvSpPr>
      <xdr:spPr>
        <a:xfrm>
          <a:off x="12547111" y="1351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13428</xdr:rowOff>
    </xdr:from>
    <xdr:to>
      <xdr:col>85</xdr:col>
      <xdr:colOff>177800</xdr:colOff>
      <xdr:row>70</xdr:row>
      <xdr:rowOff>115028</xdr:rowOff>
    </xdr:to>
    <xdr:sp macro="" textlink="">
      <xdr:nvSpPr>
        <xdr:cNvPr id="649" name="楕円 648"/>
        <xdr:cNvSpPr/>
      </xdr:nvSpPr>
      <xdr:spPr>
        <a:xfrm>
          <a:off x="16268700" y="120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137905</xdr:rowOff>
    </xdr:from>
    <xdr:ext cx="599010" cy="259045"/>
    <xdr:sp macro="" textlink="">
      <xdr:nvSpPr>
        <xdr:cNvPr id="650" name="災害復旧費該当値テキスト"/>
        <xdr:cNvSpPr txBox="1"/>
      </xdr:nvSpPr>
      <xdr:spPr>
        <a:xfrm>
          <a:off x="16370300" y="1196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88886</xdr:rowOff>
    </xdr:from>
    <xdr:to>
      <xdr:col>81</xdr:col>
      <xdr:colOff>101600</xdr:colOff>
      <xdr:row>79</xdr:row>
      <xdr:rowOff>19036</xdr:rowOff>
    </xdr:to>
    <xdr:sp macro="" textlink="">
      <xdr:nvSpPr>
        <xdr:cNvPr id="651" name="楕円 650"/>
        <xdr:cNvSpPr/>
      </xdr:nvSpPr>
      <xdr:spPr>
        <a:xfrm>
          <a:off x="15430500" y="1346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10163</xdr:rowOff>
    </xdr:from>
    <xdr:ext cx="249299" cy="259045"/>
    <xdr:sp macro="" textlink="">
      <xdr:nvSpPr>
        <xdr:cNvPr id="652" name="テキスト ボックス 651"/>
        <xdr:cNvSpPr txBox="1"/>
      </xdr:nvSpPr>
      <xdr:spPr>
        <a:xfrm>
          <a:off x="15356650" y="135547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73906</xdr:rowOff>
    </xdr:from>
    <xdr:to>
      <xdr:col>76</xdr:col>
      <xdr:colOff>165100</xdr:colOff>
      <xdr:row>79</xdr:row>
      <xdr:rowOff>4056</xdr:rowOff>
    </xdr:to>
    <xdr:sp macro="" textlink="">
      <xdr:nvSpPr>
        <xdr:cNvPr id="653" name="楕円 652"/>
        <xdr:cNvSpPr/>
      </xdr:nvSpPr>
      <xdr:spPr>
        <a:xfrm>
          <a:off x="14541500" y="134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166633</xdr:rowOff>
    </xdr:from>
    <xdr:ext cx="469744" cy="259045"/>
    <xdr:sp macro="" textlink="">
      <xdr:nvSpPr>
        <xdr:cNvPr id="654" name="テキスト ボックス 653"/>
        <xdr:cNvSpPr txBox="1"/>
      </xdr:nvSpPr>
      <xdr:spPr>
        <a:xfrm>
          <a:off x="14357428" y="1353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97259</xdr:rowOff>
    </xdr:from>
    <xdr:to>
      <xdr:col>72</xdr:col>
      <xdr:colOff>38100</xdr:colOff>
      <xdr:row>78</xdr:row>
      <xdr:rowOff>27409</xdr:rowOff>
    </xdr:to>
    <xdr:sp macro="" textlink="">
      <xdr:nvSpPr>
        <xdr:cNvPr id="655" name="楕円 654"/>
        <xdr:cNvSpPr/>
      </xdr:nvSpPr>
      <xdr:spPr>
        <a:xfrm>
          <a:off x="13652500" y="1329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43936</xdr:rowOff>
    </xdr:from>
    <xdr:ext cx="534377" cy="259045"/>
    <xdr:sp macro="" textlink="">
      <xdr:nvSpPr>
        <xdr:cNvPr id="656" name="テキスト ボックス 655"/>
        <xdr:cNvSpPr txBox="1"/>
      </xdr:nvSpPr>
      <xdr:spPr>
        <a:xfrm>
          <a:off x="13436111" y="1307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145776</xdr:rowOff>
    </xdr:from>
    <xdr:to>
      <xdr:col>67</xdr:col>
      <xdr:colOff>101600</xdr:colOff>
      <xdr:row>77</xdr:row>
      <xdr:rowOff>75926</xdr:rowOff>
    </xdr:to>
    <xdr:sp macro="" textlink="">
      <xdr:nvSpPr>
        <xdr:cNvPr id="657" name="楕円 656"/>
        <xdr:cNvSpPr/>
      </xdr:nvSpPr>
      <xdr:spPr>
        <a:xfrm>
          <a:off x="12763500" y="131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92453</xdr:rowOff>
    </xdr:from>
    <xdr:ext cx="599010" cy="259045"/>
    <xdr:sp macro="" textlink="">
      <xdr:nvSpPr>
        <xdr:cNvPr id="658" name="テキスト ボックス 657"/>
        <xdr:cNvSpPr txBox="1"/>
      </xdr:nvSpPr>
      <xdr:spPr>
        <a:xfrm>
          <a:off x="12514795" y="1295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76443</xdr:rowOff>
    </xdr:from>
    <xdr:to>
      <xdr:col>85</xdr:col>
      <xdr:colOff>127000</xdr:colOff>
      <xdr:row>97</xdr:row>
      <xdr:rowOff>131601</xdr:rowOff>
    </xdr:to>
    <xdr:cxnSp macro="">
      <xdr:nvCxnSpPr>
        <xdr:cNvPr id="689" name="直線コネクタ 688"/>
        <xdr:cNvCxnSpPr/>
      </xdr:nvCxnSpPr>
      <xdr:spPr>
        <a:xfrm>
          <a:off x="15481300" y="16707093"/>
          <a:ext cx="838200" cy="5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90" name="公債費平均値テキスト"/>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144343</xdr:rowOff>
    </xdr:from>
    <xdr:to>
      <xdr:col>81</xdr:col>
      <xdr:colOff>50800</xdr:colOff>
      <xdr:row>97</xdr:row>
      <xdr:rowOff>76443</xdr:rowOff>
    </xdr:to>
    <xdr:cxnSp macro="">
      <xdr:nvCxnSpPr>
        <xdr:cNvPr id="692" name="直線コネクタ 691"/>
        <xdr:cNvCxnSpPr/>
      </xdr:nvCxnSpPr>
      <xdr:spPr>
        <a:xfrm>
          <a:off x="14592300" y="16603543"/>
          <a:ext cx="889000" cy="10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4" name="テキスト ボックス 693"/>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106400</xdr:rowOff>
    </xdr:from>
    <xdr:to>
      <xdr:col>76</xdr:col>
      <xdr:colOff>114300</xdr:colOff>
      <xdr:row>96</xdr:row>
      <xdr:rowOff>144343</xdr:rowOff>
    </xdr:to>
    <xdr:cxnSp macro="">
      <xdr:nvCxnSpPr>
        <xdr:cNvPr id="695" name="直線コネクタ 694"/>
        <xdr:cNvCxnSpPr/>
      </xdr:nvCxnSpPr>
      <xdr:spPr>
        <a:xfrm>
          <a:off x="13703300" y="16565600"/>
          <a:ext cx="889000" cy="3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117473</xdr:rowOff>
    </xdr:from>
    <xdr:ext cx="599010" cy="259045"/>
    <xdr:sp macro="" textlink="">
      <xdr:nvSpPr>
        <xdr:cNvPr id="697" name="テキスト ボックス 696"/>
        <xdr:cNvSpPr txBox="1"/>
      </xdr:nvSpPr>
      <xdr:spPr>
        <a:xfrm>
          <a:off x="14292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106400</xdr:rowOff>
    </xdr:from>
    <xdr:to>
      <xdr:col>71</xdr:col>
      <xdr:colOff>177800</xdr:colOff>
      <xdr:row>96</xdr:row>
      <xdr:rowOff>108065</xdr:rowOff>
    </xdr:to>
    <xdr:cxnSp macro="">
      <xdr:nvCxnSpPr>
        <xdr:cNvPr id="698" name="直線コネクタ 697"/>
        <xdr:cNvCxnSpPr/>
      </xdr:nvCxnSpPr>
      <xdr:spPr>
        <a:xfrm flipV="1">
          <a:off x="12814300" y="16565600"/>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9" name="フローチャート: 判断 698"/>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104346</xdr:rowOff>
    </xdr:from>
    <xdr:ext cx="599010" cy="259045"/>
    <xdr:sp macro="" textlink="">
      <xdr:nvSpPr>
        <xdr:cNvPr id="700" name="テキスト ボックス 699"/>
        <xdr:cNvSpPr txBox="1"/>
      </xdr:nvSpPr>
      <xdr:spPr>
        <a:xfrm>
          <a:off x="13403795" y="167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701" name="フローチャート: 判断 700"/>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78610</xdr:rowOff>
    </xdr:from>
    <xdr:ext cx="599010" cy="259045"/>
    <xdr:sp macro="" textlink="">
      <xdr:nvSpPr>
        <xdr:cNvPr id="702" name="テキスト ボックス 701"/>
        <xdr:cNvSpPr txBox="1"/>
      </xdr:nvSpPr>
      <xdr:spPr>
        <a:xfrm>
          <a:off x="12514795" y="1670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80801</xdr:rowOff>
    </xdr:from>
    <xdr:to>
      <xdr:col>85</xdr:col>
      <xdr:colOff>177800</xdr:colOff>
      <xdr:row>98</xdr:row>
      <xdr:rowOff>10951</xdr:rowOff>
    </xdr:to>
    <xdr:sp macro="" textlink="">
      <xdr:nvSpPr>
        <xdr:cNvPr id="708" name="楕円 707"/>
        <xdr:cNvSpPr/>
      </xdr:nvSpPr>
      <xdr:spPr>
        <a:xfrm>
          <a:off x="16268700" y="167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59228</xdr:rowOff>
    </xdr:from>
    <xdr:ext cx="534377" cy="259045"/>
    <xdr:sp macro="" textlink="">
      <xdr:nvSpPr>
        <xdr:cNvPr id="709" name="公債費該当値テキスト"/>
        <xdr:cNvSpPr txBox="1"/>
      </xdr:nvSpPr>
      <xdr:spPr>
        <a:xfrm>
          <a:off x="16370300"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25643</xdr:rowOff>
    </xdr:from>
    <xdr:to>
      <xdr:col>81</xdr:col>
      <xdr:colOff>101600</xdr:colOff>
      <xdr:row>97</xdr:row>
      <xdr:rowOff>127243</xdr:rowOff>
    </xdr:to>
    <xdr:sp macro="" textlink="">
      <xdr:nvSpPr>
        <xdr:cNvPr id="710" name="楕円 709"/>
        <xdr:cNvSpPr/>
      </xdr:nvSpPr>
      <xdr:spPr>
        <a:xfrm>
          <a:off x="15430500" y="1665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143770</xdr:rowOff>
    </xdr:from>
    <xdr:ext cx="599010" cy="259045"/>
    <xdr:sp macro="" textlink="">
      <xdr:nvSpPr>
        <xdr:cNvPr id="711" name="テキスト ボックス 710"/>
        <xdr:cNvSpPr txBox="1"/>
      </xdr:nvSpPr>
      <xdr:spPr>
        <a:xfrm>
          <a:off x="15181795" y="1643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93543</xdr:rowOff>
    </xdr:from>
    <xdr:to>
      <xdr:col>76</xdr:col>
      <xdr:colOff>165100</xdr:colOff>
      <xdr:row>97</xdr:row>
      <xdr:rowOff>23693</xdr:rowOff>
    </xdr:to>
    <xdr:sp macro="" textlink="">
      <xdr:nvSpPr>
        <xdr:cNvPr id="712" name="楕円 711"/>
        <xdr:cNvSpPr/>
      </xdr:nvSpPr>
      <xdr:spPr>
        <a:xfrm>
          <a:off x="14541500" y="165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40220</xdr:rowOff>
    </xdr:from>
    <xdr:ext cx="599010" cy="259045"/>
    <xdr:sp macro="" textlink="">
      <xdr:nvSpPr>
        <xdr:cNvPr id="713" name="テキスト ボックス 712"/>
        <xdr:cNvSpPr txBox="1"/>
      </xdr:nvSpPr>
      <xdr:spPr>
        <a:xfrm>
          <a:off x="14292795" y="1632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55600</xdr:rowOff>
    </xdr:from>
    <xdr:to>
      <xdr:col>72</xdr:col>
      <xdr:colOff>38100</xdr:colOff>
      <xdr:row>96</xdr:row>
      <xdr:rowOff>157200</xdr:rowOff>
    </xdr:to>
    <xdr:sp macro="" textlink="">
      <xdr:nvSpPr>
        <xdr:cNvPr id="714" name="楕円 713"/>
        <xdr:cNvSpPr/>
      </xdr:nvSpPr>
      <xdr:spPr>
        <a:xfrm>
          <a:off x="13652500" y="165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2277</xdr:rowOff>
    </xdr:from>
    <xdr:ext cx="599010" cy="259045"/>
    <xdr:sp macro="" textlink="">
      <xdr:nvSpPr>
        <xdr:cNvPr id="715" name="テキスト ボックス 714"/>
        <xdr:cNvSpPr txBox="1"/>
      </xdr:nvSpPr>
      <xdr:spPr>
        <a:xfrm>
          <a:off x="13403795" y="1629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57265</xdr:rowOff>
    </xdr:from>
    <xdr:to>
      <xdr:col>67</xdr:col>
      <xdr:colOff>101600</xdr:colOff>
      <xdr:row>96</xdr:row>
      <xdr:rowOff>158865</xdr:rowOff>
    </xdr:to>
    <xdr:sp macro="" textlink="">
      <xdr:nvSpPr>
        <xdr:cNvPr id="716" name="楕円 715"/>
        <xdr:cNvSpPr/>
      </xdr:nvSpPr>
      <xdr:spPr>
        <a:xfrm>
          <a:off x="12763500" y="165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3942</xdr:rowOff>
    </xdr:from>
    <xdr:ext cx="599010" cy="259045"/>
    <xdr:sp macro="" textlink="">
      <xdr:nvSpPr>
        <xdr:cNvPr id="717" name="テキスト ボックス 716"/>
        <xdr:cNvSpPr txBox="1"/>
      </xdr:nvSpPr>
      <xdr:spPr>
        <a:xfrm>
          <a:off x="12514795" y="1629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8" name="フローチャート: 判断 757"/>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9" name="テキスト ボックス 758"/>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60" name="フローチャート: 判断 759"/>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61" name="テキスト ボックス 760"/>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歳出決算総額は、住民一人あたり</a:t>
          </a:r>
          <a:r>
            <a:rPr kumimoji="1" lang="en-US" altLang="ja-JP" sz="1100" baseline="0">
              <a:solidFill>
                <a:schemeClr val="dk1"/>
              </a:solidFill>
              <a:effectLst/>
              <a:latin typeface="+mn-lt"/>
              <a:ea typeface="+mn-ea"/>
              <a:cs typeface="+mn-cs"/>
            </a:rPr>
            <a:t>2,040</a:t>
          </a:r>
          <a:r>
            <a:rPr kumimoji="1" lang="ja-JP" altLang="ja-JP" sz="1100" baseline="0">
              <a:solidFill>
                <a:schemeClr val="dk1"/>
              </a:solidFill>
              <a:effectLst/>
              <a:latin typeface="+mn-lt"/>
              <a:ea typeface="+mn-ea"/>
              <a:cs typeface="+mn-cs"/>
            </a:rPr>
            <a:t>千円となっている。</a:t>
          </a:r>
          <a:endParaRPr lang="ja-JP" altLang="ja-JP">
            <a:effectLst/>
          </a:endParaRPr>
        </a:p>
        <a:p>
          <a:r>
            <a:rPr kumimoji="1" lang="ja-JP" altLang="ja-JP" sz="1100">
              <a:solidFill>
                <a:schemeClr val="dk1"/>
              </a:solidFill>
              <a:effectLst/>
              <a:latin typeface="+mn-lt"/>
              <a:ea typeface="+mn-ea"/>
              <a:cs typeface="+mn-cs"/>
            </a:rPr>
            <a:t>　民生費については、扶助費において児童数の減少による児童福祉費の減や高齢化の進行による高齢者福祉費の増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障害者福祉費の受給者増により</a:t>
          </a:r>
          <a:r>
            <a:rPr kumimoji="1" lang="ja-JP" altLang="en-US" sz="1100">
              <a:solidFill>
                <a:schemeClr val="dk1"/>
              </a:solidFill>
              <a:effectLst/>
              <a:latin typeface="+mn-lt"/>
              <a:ea typeface="+mn-ea"/>
              <a:cs typeface="+mn-cs"/>
            </a:rPr>
            <a:t>増加がみられる</a:t>
          </a:r>
          <a:r>
            <a:rPr kumimoji="1" lang="ja-JP" altLang="ja-JP" sz="1100">
              <a:solidFill>
                <a:schemeClr val="dk1"/>
              </a:solidFill>
              <a:effectLst/>
              <a:latin typeface="+mn-lt"/>
              <a:ea typeface="+mn-ea"/>
              <a:cs typeface="+mn-cs"/>
            </a:rPr>
            <a:t>。今後も民生費については増加の傾向にあると見込まれるため、財源の確保についての検討が求められる。</a:t>
          </a:r>
          <a:endParaRPr lang="ja-JP" altLang="ja-JP">
            <a:effectLst/>
          </a:endParaRPr>
        </a:p>
        <a:p>
          <a:r>
            <a:rPr kumimoji="1" lang="ja-JP" altLang="ja-JP" sz="1100">
              <a:solidFill>
                <a:schemeClr val="dk1"/>
              </a:solidFill>
              <a:effectLst/>
              <a:latin typeface="+mn-lt"/>
              <a:ea typeface="+mn-ea"/>
              <a:cs typeface="+mn-cs"/>
            </a:rPr>
            <a:t>　土木費については、小石原川ダム整備に係る「小石原川ダム水源地域振興整備事業基金」、「水源かん養基金」積立金の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が要因である。今後土木費については、これら基金を財源とした水源地域整備事業等の実施が見込まれている。</a:t>
          </a:r>
          <a:endParaRPr lang="ja-JP" altLang="ja-JP">
            <a:effectLst/>
          </a:endParaRPr>
        </a:p>
        <a:p>
          <a:r>
            <a:rPr kumimoji="1" lang="ja-JP" altLang="ja-JP" sz="1100">
              <a:solidFill>
                <a:schemeClr val="dk1"/>
              </a:solidFill>
              <a:effectLst/>
              <a:latin typeface="+mn-lt"/>
              <a:ea typeface="+mn-ea"/>
              <a:cs typeface="+mn-cs"/>
            </a:rPr>
            <a:t>　衛生費について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月の九州北部豪雨による大規模災害に係る</a:t>
          </a:r>
          <a:r>
            <a:rPr kumimoji="1" lang="ja-JP" altLang="en-US" sz="1100">
              <a:solidFill>
                <a:schemeClr val="dk1"/>
              </a:solidFill>
              <a:effectLst/>
              <a:latin typeface="+mn-lt"/>
              <a:ea typeface="+mn-ea"/>
              <a:cs typeface="+mn-cs"/>
            </a:rPr>
            <a:t>災害関係委託料の増、災害等廃棄物処理に係る補助金の増、また</a:t>
          </a:r>
          <a:r>
            <a:rPr kumimoji="1" lang="ja-JP" altLang="ja-JP" sz="1100">
              <a:solidFill>
                <a:schemeClr val="dk1"/>
              </a:solidFill>
              <a:effectLst/>
              <a:latin typeface="+mn-lt"/>
              <a:ea typeface="+mn-ea"/>
              <a:cs typeface="+mn-cs"/>
            </a:rPr>
            <a:t>簡易水道事業特別会計への繰出金の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り相対的に増加したものである。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災害復旧費については、</a:t>
          </a:r>
          <a:r>
            <a:rPr kumimoji="1" lang="ja-JP" altLang="ja-JP" sz="1100">
              <a:solidFill>
                <a:schemeClr val="dk1"/>
              </a:solidFill>
              <a:effectLst/>
              <a:latin typeface="+mn-lt"/>
              <a:ea typeface="+mn-ea"/>
              <a:cs typeface="+mn-cs"/>
            </a:rPr>
            <a:t>歳出総額の</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％を占める</a:t>
          </a:r>
          <a:r>
            <a:rPr kumimoji="1" lang="ja-JP" altLang="en-US" sz="1100">
              <a:solidFill>
                <a:schemeClr val="dk1"/>
              </a:solidFill>
              <a:effectLst/>
              <a:latin typeface="+mn-lt"/>
              <a:ea typeface="+mn-ea"/>
              <a:cs typeface="+mn-cs"/>
            </a:rPr>
            <a:t>。これは平成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月の九州北部豪雨による大規模災害に係る公共土木施設、農地・農業用施設、林道施設等の災害復旧事業費が急増したものである。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公債費については、償還期間が短い合併特例事業債及び過疎対策事業債の残高が全体の</a:t>
          </a:r>
          <a:r>
            <a:rPr kumimoji="1" lang="en-US" altLang="ja-JP" sz="1100">
              <a:solidFill>
                <a:schemeClr val="dk1"/>
              </a:solidFill>
              <a:effectLst/>
              <a:latin typeface="+mn-lt"/>
              <a:ea typeface="+mn-ea"/>
              <a:cs typeface="+mn-cs"/>
            </a:rPr>
            <a:t>42.5</a:t>
          </a:r>
          <a:r>
            <a:rPr kumimoji="1" lang="ja-JP" altLang="ja-JP" sz="1100">
              <a:solidFill>
                <a:schemeClr val="dk1"/>
              </a:solidFill>
              <a:effectLst/>
              <a:latin typeface="+mn-lt"/>
              <a:ea typeface="+mn-ea"/>
              <a:cs typeface="+mn-cs"/>
            </a:rPr>
            <a:t>％を占め、単年度における償還額が高額になり実質公債費比率を高める要因となっている。現在、村債残高は年々減少しているが、類似団体内順位は依然として高い傾向にあるため、今後も新たな起債を抑制することにより、適正な水準を目指す。</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月の九州北部豪雨災害に係る災害復旧等の臨時財政需要があったため、</a:t>
          </a:r>
          <a:r>
            <a:rPr kumimoji="1" lang="ja-JP" altLang="ja-JP" sz="1100">
              <a:solidFill>
                <a:schemeClr val="dk1"/>
              </a:solidFill>
              <a:effectLst/>
              <a:latin typeface="+mn-lt"/>
              <a:ea typeface="+mn-ea"/>
              <a:cs typeface="+mn-cs"/>
            </a:rPr>
            <a:t>実質単年度収支は昨年度比△</a:t>
          </a:r>
          <a:r>
            <a:rPr kumimoji="1" lang="en-US" altLang="ja-JP" sz="1100">
              <a:solidFill>
                <a:schemeClr val="dk1"/>
              </a:solidFill>
              <a:effectLst/>
              <a:latin typeface="+mn-lt"/>
              <a:ea typeface="+mn-ea"/>
              <a:cs typeface="+mn-cs"/>
            </a:rPr>
            <a:t>21.28</a:t>
          </a:r>
          <a:r>
            <a:rPr kumimoji="1" lang="ja-JP" altLang="ja-JP" sz="1100">
              <a:solidFill>
                <a:schemeClr val="dk1"/>
              </a:solidFill>
              <a:effectLst/>
              <a:latin typeface="+mn-lt"/>
              <a:ea typeface="+mn-ea"/>
              <a:cs typeface="+mn-cs"/>
            </a:rPr>
            <a:t>％の赤字決算と</a:t>
          </a:r>
          <a:r>
            <a:rPr kumimoji="1" lang="ja-JP" altLang="en-US" sz="1100">
              <a:solidFill>
                <a:schemeClr val="dk1"/>
              </a:solidFill>
              <a:effectLst/>
              <a:latin typeface="+mn-lt"/>
              <a:ea typeface="+mn-ea"/>
              <a:cs typeface="+mn-cs"/>
            </a:rPr>
            <a:t>なっているが、</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取崩し</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、実質収支は黒字決算となっている。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人口減少等による普通交付税交付額の減少が見込まれると思われ、その状況に備えた財政運営が求められる。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実質連結赤字比率については、毎年度黒字決算となっているが、これは一般会計からの繰出金の増加によるものである。</a:t>
          </a:r>
          <a:endParaRPr lang="ja-JP" altLang="ja-JP" sz="1400">
            <a:effectLst/>
          </a:endParaRPr>
        </a:p>
        <a:p>
          <a:r>
            <a:rPr kumimoji="1" lang="ja-JP" altLang="ja-JP" sz="1100">
              <a:solidFill>
                <a:schemeClr val="dk1"/>
              </a:solidFill>
              <a:effectLst/>
              <a:latin typeface="+mn-lt"/>
              <a:ea typeface="+mn-ea"/>
              <a:cs typeface="+mn-cs"/>
            </a:rPr>
            <a:t>　今後の状況次第では繰出金がさらに増加することも予想され、必要に応じた受益者負担の在り方を検討することが求められる。</a:t>
          </a:r>
          <a:endParaRPr lang="ja-JP" altLang="ja-JP" sz="1400">
            <a:effectLst/>
          </a:endParaRPr>
        </a:p>
        <a:p>
          <a:r>
            <a:rPr kumimoji="1" lang="ja-JP" altLang="ja-JP" sz="1100">
              <a:solidFill>
                <a:schemeClr val="dk1"/>
              </a:solidFill>
              <a:effectLst/>
              <a:latin typeface="+mn-lt"/>
              <a:ea typeface="+mn-ea"/>
              <a:cs typeface="+mn-cs"/>
            </a:rPr>
            <a:t>　また、一般会計においても実質収支比率と同様に今後は普通交付税を含めた一般財源の確保は厳しくなると見込まれるため、今後の状況を注視していく必要がある。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4632569</v>
      </c>
      <c r="BO4" s="441"/>
      <c r="BP4" s="441"/>
      <c r="BQ4" s="441"/>
      <c r="BR4" s="441"/>
      <c r="BS4" s="441"/>
      <c r="BT4" s="441"/>
      <c r="BU4" s="442"/>
      <c r="BV4" s="440">
        <v>3327056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7.2</v>
      </c>
      <c r="CU4" s="622"/>
      <c r="CV4" s="622"/>
      <c r="CW4" s="622"/>
      <c r="CX4" s="622"/>
      <c r="CY4" s="622"/>
      <c r="CZ4" s="622"/>
      <c r="DA4" s="623"/>
      <c r="DB4" s="621">
        <v>8.4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4437043</v>
      </c>
      <c r="BO5" s="446"/>
      <c r="BP5" s="446"/>
      <c r="BQ5" s="446"/>
      <c r="BR5" s="446"/>
      <c r="BS5" s="446"/>
      <c r="BT5" s="446"/>
      <c r="BU5" s="447"/>
      <c r="BV5" s="445">
        <v>3181628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84.7</v>
      </c>
      <c r="CU5" s="416"/>
      <c r="CV5" s="416"/>
      <c r="CW5" s="416"/>
      <c r="CX5" s="416"/>
      <c r="CY5" s="416"/>
      <c r="CZ5" s="416"/>
      <c r="DA5" s="417"/>
      <c r="DB5" s="415">
        <v>82.5</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195526</v>
      </c>
      <c r="BO6" s="446"/>
      <c r="BP6" s="446"/>
      <c r="BQ6" s="446"/>
      <c r="BR6" s="446"/>
      <c r="BS6" s="446"/>
      <c r="BT6" s="446"/>
      <c r="BU6" s="447"/>
      <c r="BV6" s="445">
        <v>145428</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87.8</v>
      </c>
      <c r="CU6" s="596"/>
      <c r="CV6" s="596"/>
      <c r="CW6" s="596"/>
      <c r="CX6" s="596"/>
      <c r="CY6" s="596"/>
      <c r="CZ6" s="596"/>
      <c r="DA6" s="597"/>
      <c r="DB6" s="595">
        <v>85.6</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96744</v>
      </c>
      <c r="BO7" s="446"/>
      <c r="BP7" s="446"/>
      <c r="BQ7" s="446"/>
      <c r="BR7" s="446"/>
      <c r="BS7" s="446"/>
      <c r="BT7" s="446"/>
      <c r="BU7" s="447"/>
      <c r="BV7" s="445">
        <v>21480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1367833</v>
      </c>
      <c r="CU7" s="446"/>
      <c r="CV7" s="446"/>
      <c r="CW7" s="446"/>
      <c r="CX7" s="446"/>
      <c r="CY7" s="446"/>
      <c r="CZ7" s="446"/>
      <c r="DA7" s="447"/>
      <c r="DB7" s="445">
        <v>1472682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98782</v>
      </c>
      <c r="BO8" s="446"/>
      <c r="BP8" s="446"/>
      <c r="BQ8" s="446"/>
      <c r="BR8" s="446"/>
      <c r="BS8" s="446"/>
      <c r="BT8" s="446"/>
      <c r="BU8" s="447"/>
      <c r="BV8" s="445">
        <v>123948</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0.12</v>
      </c>
      <c r="CU8" s="559"/>
      <c r="CV8" s="559"/>
      <c r="CW8" s="559"/>
      <c r="CX8" s="559"/>
      <c r="CY8" s="559"/>
      <c r="CZ8" s="559"/>
      <c r="DA8" s="560"/>
      <c r="DB8" s="558">
        <v>0.12</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2174</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-25168</v>
      </c>
      <c r="BO9" s="446"/>
      <c r="BP9" s="446"/>
      <c r="BQ9" s="446"/>
      <c r="BR9" s="446"/>
      <c r="BS9" s="446"/>
      <c r="BT9" s="446"/>
      <c r="BU9" s="447"/>
      <c r="BV9" s="445">
        <v>-36732</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6.6</v>
      </c>
      <c r="CU9" s="416"/>
      <c r="CV9" s="416"/>
      <c r="CW9" s="416"/>
      <c r="CX9" s="416"/>
      <c r="CY9" s="416"/>
      <c r="CZ9" s="416"/>
      <c r="DA9" s="417"/>
      <c r="DB9" s="415">
        <v>12.9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2432</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2674</v>
      </c>
      <c r="BO10" s="446"/>
      <c r="BP10" s="446"/>
      <c r="BQ10" s="446"/>
      <c r="BR10" s="446"/>
      <c r="BS10" s="446"/>
      <c r="BT10" s="446"/>
      <c r="BU10" s="447"/>
      <c r="BV10" s="445">
        <v>2863</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2175</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300000</v>
      </c>
      <c r="BO12" s="446"/>
      <c r="BP12" s="446"/>
      <c r="BQ12" s="446"/>
      <c r="BR12" s="446"/>
      <c r="BS12" s="446"/>
      <c r="BT12" s="446"/>
      <c r="BU12" s="447"/>
      <c r="BV12" s="445">
        <v>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134</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135</v>
      </c>
      <c r="N13" s="546"/>
      <c r="O13" s="546"/>
      <c r="P13" s="546"/>
      <c r="Q13" s="547"/>
      <c r="R13" s="548">
        <v>2171</v>
      </c>
      <c r="S13" s="549"/>
      <c r="T13" s="549"/>
      <c r="U13" s="549"/>
      <c r="V13" s="550"/>
      <c r="W13" s="536" t="s">
        <v>136</v>
      </c>
      <c r="X13" s="458"/>
      <c r="Y13" s="458"/>
      <c r="Z13" s="458"/>
      <c r="AA13" s="458"/>
      <c r="AB13" s="459"/>
      <c r="AC13" s="421">
        <v>214</v>
      </c>
      <c r="AD13" s="422"/>
      <c r="AE13" s="422"/>
      <c r="AF13" s="422"/>
      <c r="AG13" s="423"/>
      <c r="AH13" s="421">
        <v>197</v>
      </c>
      <c r="AI13" s="422"/>
      <c r="AJ13" s="422"/>
      <c r="AK13" s="422"/>
      <c r="AL13" s="424"/>
      <c r="AM13" s="514" t="s">
        <v>137</v>
      </c>
      <c r="AN13" s="419"/>
      <c r="AO13" s="419"/>
      <c r="AP13" s="419"/>
      <c r="AQ13" s="419"/>
      <c r="AR13" s="419"/>
      <c r="AS13" s="419"/>
      <c r="AT13" s="420"/>
      <c r="AU13" s="502" t="s">
        <v>96</v>
      </c>
      <c r="AV13" s="503"/>
      <c r="AW13" s="503"/>
      <c r="AX13" s="503"/>
      <c r="AY13" s="425" t="s">
        <v>138</v>
      </c>
      <c r="AZ13" s="426"/>
      <c r="BA13" s="426"/>
      <c r="BB13" s="426"/>
      <c r="BC13" s="426"/>
      <c r="BD13" s="426"/>
      <c r="BE13" s="426"/>
      <c r="BF13" s="426"/>
      <c r="BG13" s="426"/>
      <c r="BH13" s="426"/>
      <c r="BI13" s="426"/>
      <c r="BJ13" s="426"/>
      <c r="BK13" s="426"/>
      <c r="BL13" s="426"/>
      <c r="BM13" s="427"/>
      <c r="BN13" s="445">
        <v>-322494</v>
      </c>
      <c r="BO13" s="446"/>
      <c r="BP13" s="446"/>
      <c r="BQ13" s="446"/>
      <c r="BR13" s="446"/>
      <c r="BS13" s="446"/>
      <c r="BT13" s="446"/>
      <c r="BU13" s="447"/>
      <c r="BV13" s="445">
        <v>-33869</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6.1</v>
      </c>
      <c r="CU13" s="416"/>
      <c r="CV13" s="416"/>
      <c r="CW13" s="416"/>
      <c r="CX13" s="416"/>
      <c r="CY13" s="416"/>
      <c r="CZ13" s="416"/>
      <c r="DA13" s="417"/>
      <c r="DB13" s="415">
        <v>7.4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140</v>
      </c>
      <c r="M14" s="579"/>
      <c r="N14" s="579"/>
      <c r="O14" s="579"/>
      <c r="P14" s="579"/>
      <c r="Q14" s="580"/>
      <c r="R14" s="548">
        <v>2237</v>
      </c>
      <c r="S14" s="549"/>
      <c r="T14" s="549"/>
      <c r="U14" s="549"/>
      <c r="V14" s="550"/>
      <c r="W14" s="551"/>
      <c r="X14" s="461"/>
      <c r="Y14" s="461"/>
      <c r="Z14" s="461"/>
      <c r="AA14" s="461"/>
      <c r="AB14" s="462"/>
      <c r="AC14" s="541">
        <v>19.100000000000001</v>
      </c>
      <c r="AD14" s="542"/>
      <c r="AE14" s="542"/>
      <c r="AF14" s="542"/>
      <c r="AG14" s="543"/>
      <c r="AH14" s="541">
        <v>17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t="s">
        <v>142</v>
      </c>
      <c r="CU14" s="553"/>
      <c r="CV14" s="553"/>
      <c r="CW14" s="553"/>
      <c r="CX14" s="553"/>
      <c r="CY14" s="553"/>
      <c r="CZ14" s="553"/>
      <c r="DA14" s="554"/>
      <c r="DB14" s="552" t="s">
        <v>142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143</v>
      </c>
      <c r="N15" s="546"/>
      <c r="O15" s="546"/>
      <c r="P15" s="546"/>
      <c r="Q15" s="547"/>
      <c r="R15" s="548">
        <v>2233</v>
      </c>
      <c r="S15" s="549"/>
      <c r="T15" s="549"/>
      <c r="U15" s="549"/>
      <c r="V15" s="550"/>
      <c r="W15" s="536" t="s">
        <v>144</v>
      </c>
      <c r="X15" s="458"/>
      <c r="Y15" s="458"/>
      <c r="Z15" s="458"/>
      <c r="AA15" s="458"/>
      <c r="AB15" s="459"/>
      <c r="AC15" s="421">
        <v>329</v>
      </c>
      <c r="AD15" s="422"/>
      <c r="AE15" s="422"/>
      <c r="AF15" s="422"/>
      <c r="AG15" s="423"/>
      <c r="AH15" s="421">
        <v>341</v>
      </c>
      <c r="AI15" s="422"/>
      <c r="AJ15" s="422"/>
      <c r="AK15" s="422"/>
      <c r="AL15" s="424"/>
      <c r="AM15" s="514"/>
      <c r="AN15" s="419"/>
      <c r="AO15" s="419"/>
      <c r="AP15" s="419"/>
      <c r="AQ15" s="419"/>
      <c r="AR15" s="419"/>
      <c r="AS15" s="419"/>
      <c r="AT15" s="420"/>
      <c r="AU15" s="502"/>
      <c r="AV15" s="503"/>
      <c r="AW15" s="503"/>
      <c r="AX15" s="503"/>
      <c r="AY15" s="437" t="s">
        <v>145</v>
      </c>
      <c r="AZ15" s="438"/>
      <c r="BA15" s="438"/>
      <c r="BB15" s="438"/>
      <c r="BC15" s="438"/>
      <c r="BD15" s="438"/>
      <c r="BE15" s="438"/>
      <c r="BF15" s="438"/>
      <c r="BG15" s="438"/>
      <c r="BH15" s="438"/>
      <c r="BI15" s="438"/>
      <c r="BJ15" s="438"/>
      <c r="BK15" s="438"/>
      <c r="BL15" s="438"/>
      <c r="BM15" s="439"/>
      <c r="BN15" s="440">
        <v>166472</v>
      </c>
      <c r="BO15" s="441"/>
      <c r="BP15" s="441"/>
      <c r="BQ15" s="441"/>
      <c r="BR15" s="441"/>
      <c r="BS15" s="441"/>
      <c r="BT15" s="441"/>
      <c r="BU15" s="442"/>
      <c r="BV15" s="440">
        <v>170520</v>
      </c>
      <c r="BW15" s="441"/>
      <c r="BX15" s="441"/>
      <c r="BY15" s="441"/>
      <c r="BZ15" s="441"/>
      <c r="CA15" s="441"/>
      <c r="CB15" s="441"/>
      <c r="CC15" s="442"/>
      <c r="CD15" s="555" t="s">
        <v>146</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147</v>
      </c>
      <c r="M16" s="539"/>
      <c r="N16" s="539"/>
      <c r="O16" s="539"/>
      <c r="P16" s="539"/>
      <c r="Q16" s="540"/>
      <c r="R16" s="533" t="s">
        <v>148</v>
      </c>
      <c r="S16" s="534"/>
      <c r="T16" s="534"/>
      <c r="U16" s="534"/>
      <c r="V16" s="535"/>
      <c r="W16" s="551"/>
      <c r="X16" s="461"/>
      <c r="Y16" s="461"/>
      <c r="Z16" s="461"/>
      <c r="AA16" s="461"/>
      <c r="AB16" s="462"/>
      <c r="AC16" s="541">
        <v>29.3</v>
      </c>
      <c r="AD16" s="542"/>
      <c r="AE16" s="542"/>
      <c r="AF16" s="542"/>
      <c r="AG16" s="543"/>
      <c r="AH16" s="541">
        <v>29.5</v>
      </c>
      <c r="AI16" s="542"/>
      <c r="AJ16" s="542"/>
      <c r="AK16" s="542"/>
      <c r="AL16" s="544"/>
      <c r="AM16" s="514"/>
      <c r="AN16" s="419"/>
      <c r="AO16" s="419"/>
      <c r="AP16" s="419"/>
      <c r="AQ16" s="419"/>
      <c r="AR16" s="419"/>
      <c r="AS16" s="419"/>
      <c r="AT16" s="420"/>
      <c r="AU16" s="502"/>
      <c r="AV16" s="503"/>
      <c r="AW16" s="503"/>
      <c r="AX16" s="503"/>
      <c r="AY16" s="425" t="s">
        <v>149</v>
      </c>
      <c r="AZ16" s="426"/>
      <c r="BA16" s="426"/>
      <c r="BB16" s="426"/>
      <c r="BC16" s="426"/>
      <c r="BD16" s="426"/>
      <c r="BE16" s="426"/>
      <c r="BF16" s="426"/>
      <c r="BG16" s="426"/>
      <c r="BH16" s="426"/>
      <c r="BI16" s="426"/>
      <c r="BJ16" s="426"/>
      <c r="BK16" s="426"/>
      <c r="BL16" s="426"/>
      <c r="BM16" s="427"/>
      <c r="BN16" s="445">
        <v>1277018</v>
      </c>
      <c r="BO16" s="446"/>
      <c r="BP16" s="446"/>
      <c r="BQ16" s="446"/>
      <c r="BR16" s="446"/>
      <c r="BS16" s="446"/>
      <c r="BT16" s="446"/>
      <c r="BU16" s="447"/>
      <c r="BV16" s="445">
        <v>1371960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150</v>
      </c>
      <c r="N17" s="531"/>
      <c r="O17" s="531"/>
      <c r="P17" s="531"/>
      <c r="Q17" s="532"/>
      <c r="R17" s="533" t="s">
        <v>151</v>
      </c>
      <c r="S17" s="534"/>
      <c r="T17" s="534"/>
      <c r="U17" s="534"/>
      <c r="V17" s="535"/>
      <c r="W17" s="536" t="s">
        <v>152</v>
      </c>
      <c r="X17" s="458"/>
      <c r="Y17" s="458"/>
      <c r="Z17" s="458"/>
      <c r="AA17" s="458"/>
      <c r="AB17" s="459"/>
      <c r="AC17" s="421">
        <v>579</v>
      </c>
      <c r="AD17" s="422"/>
      <c r="AE17" s="422"/>
      <c r="AF17" s="422"/>
      <c r="AG17" s="423"/>
      <c r="AH17" s="421">
        <v>618</v>
      </c>
      <c r="AI17" s="422"/>
      <c r="AJ17" s="422"/>
      <c r="AK17" s="422"/>
      <c r="AL17" s="424"/>
      <c r="AM17" s="514"/>
      <c r="AN17" s="419"/>
      <c r="AO17" s="419"/>
      <c r="AP17" s="419"/>
      <c r="AQ17" s="419"/>
      <c r="AR17" s="419"/>
      <c r="AS17" s="419"/>
      <c r="AT17" s="420"/>
      <c r="AU17" s="502"/>
      <c r="AV17" s="503"/>
      <c r="AW17" s="503"/>
      <c r="AX17" s="503"/>
      <c r="AY17" s="425" t="s">
        <v>153</v>
      </c>
      <c r="AZ17" s="426"/>
      <c r="BA17" s="426"/>
      <c r="BB17" s="426"/>
      <c r="BC17" s="426"/>
      <c r="BD17" s="426"/>
      <c r="BE17" s="426"/>
      <c r="BF17" s="426"/>
      <c r="BG17" s="426"/>
      <c r="BH17" s="426"/>
      <c r="BI17" s="426"/>
      <c r="BJ17" s="426"/>
      <c r="BK17" s="426"/>
      <c r="BL17" s="426"/>
      <c r="BM17" s="427"/>
      <c r="BN17" s="445">
        <v>207624</v>
      </c>
      <c r="BO17" s="446"/>
      <c r="BP17" s="446"/>
      <c r="BQ17" s="446"/>
      <c r="BR17" s="446"/>
      <c r="BS17" s="446"/>
      <c r="BT17" s="446"/>
      <c r="BU17" s="447"/>
      <c r="BV17" s="445">
        <v>211277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154</v>
      </c>
      <c r="C18" s="508"/>
      <c r="D18" s="508"/>
      <c r="E18" s="509"/>
      <c r="F18" s="509"/>
      <c r="G18" s="509"/>
      <c r="H18" s="509"/>
      <c r="I18" s="509"/>
      <c r="J18" s="509"/>
      <c r="K18" s="509"/>
      <c r="L18" s="510">
        <v>51.97</v>
      </c>
      <c r="M18" s="510"/>
      <c r="N18" s="510"/>
      <c r="O18" s="510"/>
      <c r="P18" s="510"/>
      <c r="Q18" s="510"/>
      <c r="R18" s="511"/>
      <c r="S18" s="511"/>
      <c r="T18" s="511"/>
      <c r="U18" s="511"/>
      <c r="V18" s="512"/>
      <c r="W18" s="526"/>
      <c r="X18" s="527"/>
      <c r="Y18" s="527"/>
      <c r="Z18" s="527"/>
      <c r="AA18" s="527"/>
      <c r="AB18" s="537"/>
      <c r="AC18" s="409">
        <v>51.6</v>
      </c>
      <c r="AD18" s="410"/>
      <c r="AE18" s="410"/>
      <c r="AF18" s="410"/>
      <c r="AG18" s="513"/>
      <c r="AH18" s="409">
        <v>53.5</v>
      </c>
      <c r="AI18" s="410"/>
      <c r="AJ18" s="410"/>
      <c r="AK18" s="410"/>
      <c r="AL18" s="411"/>
      <c r="AM18" s="514"/>
      <c r="AN18" s="419"/>
      <c r="AO18" s="419"/>
      <c r="AP18" s="419"/>
      <c r="AQ18" s="419"/>
      <c r="AR18" s="419"/>
      <c r="AS18" s="419"/>
      <c r="AT18" s="420"/>
      <c r="AU18" s="502"/>
      <c r="AV18" s="503"/>
      <c r="AW18" s="503"/>
      <c r="AX18" s="503"/>
      <c r="AY18" s="425" t="s">
        <v>155</v>
      </c>
      <c r="AZ18" s="426"/>
      <c r="BA18" s="426"/>
      <c r="BB18" s="426"/>
      <c r="BC18" s="426"/>
      <c r="BD18" s="426"/>
      <c r="BE18" s="426"/>
      <c r="BF18" s="426"/>
      <c r="BG18" s="426"/>
      <c r="BH18" s="426"/>
      <c r="BI18" s="426"/>
      <c r="BJ18" s="426"/>
      <c r="BK18" s="426"/>
      <c r="BL18" s="426"/>
      <c r="BM18" s="427"/>
      <c r="BN18" s="445">
        <v>1159536</v>
      </c>
      <c r="BO18" s="446"/>
      <c r="BP18" s="446"/>
      <c r="BQ18" s="446"/>
      <c r="BR18" s="446"/>
      <c r="BS18" s="446"/>
      <c r="BT18" s="446"/>
      <c r="BU18" s="447"/>
      <c r="BV18" s="445">
        <v>1213979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156</v>
      </c>
      <c r="C19" s="508"/>
      <c r="D19" s="508"/>
      <c r="E19" s="509"/>
      <c r="F19" s="509"/>
      <c r="G19" s="509"/>
      <c r="H19" s="509"/>
      <c r="I19" s="509"/>
      <c r="J19" s="509"/>
      <c r="K19" s="509"/>
      <c r="L19" s="515">
        <v>42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157</v>
      </c>
      <c r="AZ19" s="426"/>
      <c r="BA19" s="426"/>
      <c r="BB19" s="426"/>
      <c r="BC19" s="426"/>
      <c r="BD19" s="426"/>
      <c r="BE19" s="426"/>
      <c r="BF19" s="426"/>
      <c r="BG19" s="426"/>
      <c r="BH19" s="426"/>
      <c r="BI19" s="426"/>
      <c r="BJ19" s="426"/>
      <c r="BK19" s="426"/>
      <c r="BL19" s="426"/>
      <c r="BM19" s="427"/>
      <c r="BN19" s="445">
        <v>3008735</v>
      </c>
      <c r="BO19" s="446"/>
      <c r="BP19" s="446"/>
      <c r="BQ19" s="446"/>
      <c r="BR19" s="446"/>
      <c r="BS19" s="446"/>
      <c r="BT19" s="446"/>
      <c r="BU19" s="447"/>
      <c r="BV19" s="445">
        <v>1884796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158</v>
      </c>
      <c r="C20" s="508"/>
      <c r="D20" s="508"/>
      <c r="E20" s="509"/>
      <c r="F20" s="509"/>
      <c r="G20" s="509"/>
      <c r="H20" s="509"/>
      <c r="I20" s="509"/>
      <c r="J20" s="509"/>
      <c r="K20" s="509"/>
      <c r="L20" s="515">
        <v>742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159</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160</v>
      </c>
      <c r="C22" s="475"/>
      <c r="D22" s="476"/>
      <c r="E22" s="483" t="s">
        <v>1</v>
      </c>
      <c r="F22" s="458"/>
      <c r="G22" s="458"/>
      <c r="H22" s="458"/>
      <c r="I22" s="458"/>
      <c r="J22" s="458"/>
      <c r="K22" s="459"/>
      <c r="L22" s="483" t="s">
        <v>161</v>
      </c>
      <c r="M22" s="458"/>
      <c r="N22" s="458"/>
      <c r="O22" s="458"/>
      <c r="P22" s="459"/>
      <c r="Q22" s="468" t="s">
        <v>162</v>
      </c>
      <c r="R22" s="469"/>
      <c r="S22" s="469"/>
      <c r="T22" s="469"/>
      <c r="U22" s="469"/>
      <c r="V22" s="484"/>
      <c r="W22" s="486" t="s">
        <v>163</v>
      </c>
      <c r="X22" s="475"/>
      <c r="Y22" s="476"/>
      <c r="Z22" s="483" t="s">
        <v>1</v>
      </c>
      <c r="AA22" s="458"/>
      <c r="AB22" s="458"/>
      <c r="AC22" s="458"/>
      <c r="AD22" s="458"/>
      <c r="AE22" s="458"/>
      <c r="AF22" s="458"/>
      <c r="AG22" s="459"/>
      <c r="AH22" s="457" t="s">
        <v>164</v>
      </c>
      <c r="AI22" s="458"/>
      <c r="AJ22" s="458"/>
      <c r="AK22" s="458"/>
      <c r="AL22" s="459"/>
      <c r="AM22" s="457" t="s">
        <v>165</v>
      </c>
      <c r="AN22" s="463"/>
      <c r="AO22" s="463"/>
      <c r="AP22" s="463"/>
      <c r="AQ22" s="463"/>
      <c r="AR22" s="464"/>
      <c r="AS22" s="468" t="s">
        <v>162</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166</v>
      </c>
      <c r="AZ23" s="438"/>
      <c r="BA23" s="438"/>
      <c r="BB23" s="438"/>
      <c r="BC23" s="438"/>
      <c r="BD23" s="438"/>
      <c r="BE23" s="438"/>
      <c r="BF23" s="438"/>
      <c r="BG23" s="438"/>
      <c r="BH23" s="438"/>
      <c r="BI23" s="438"/>
      <c r="BJ23" s="438"/>
      <c r="BK23" s="438"/>
      <c r="BL23" s="438"/>
      <c r="BM23" s="439"/>
      <c r="BN23" s="445">
        <v>2562325</v>
      </c>
      <c r="BO23" s="446"/>
      <c r="BP23" s="446"/>
      <c r="BQ23" s="446"/>
      <c r="BR23" s="446"/>
      <c r="BS23" s="446"/>
      <c r="BT23" s="446"/>
      <c r="BU23" s="447"/>
      <c r="BV23" s="445">
        <v>2419713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167</v>
      </c>
      <c r="F24" s="419"/>
      <c r="G24" s="419"/>
      <c r="H24" s="419"/>
      <c r="I24" s="419"/>
      <c r="J24" s="419"/>
      <c r="K24" s="420"/>
      <c r="L24" s="421">
        <v>1</v>
      </c>
      <c r="M24" s="422"/>
      <c r="N24" s="422"/>
      <c r="O24" s="422"/>
      <c r="P24" s="423"/>
      <c r="Q24" s="421">
        <v>5504</v>
      </c>
      <c r="R24" s="422"/>
      <c r="S24" s="422"/>
      <c r="T24" s="422"/>
      <c r="U24" s="422"/>
      <c r="V24" s="423"/>
      <c r="W24" s="487"/>
      <c r="X24" s="478"/>
      <c r="Y24" s="479"/>
      <c r="Z24" s="418" t="s">
        <v>168</v>
      </c>
      <c r="AA24" s="419"/>
      <c r="AB24" s="419"/>
      <c r="AC24" s="419"/>
      <c r="AD24" s="419"/>
      <c r="AE24" s="419"/>
      <c r="AF24" s="419"/>
      <c r="AG24" s="420"/>
      <c r="AH24" s="421">
        <v>50</v>
      </c>
      <c r="AI24" s="422"/>
      <c r="AJ24" s="422"/>
      <c r="AK24" s="422"/>
      <c r="AL24" s="423"/>
      <c r="AM24" s="421">
        <v>165150</v>
      </c>
      <c r="AN24" s="422"/>
      <c r="AO24" s="422"/>
      <c r="AP24" s="422"/>
      <c r="AQ24" s="422"/>
      <c r="AR24" s="423"/>
      <c r="AS24" s="421">
        <v>3303</v>
      </c>
      <c r="AT24" s="422"/>
      <c r="AU24" s="422"/>
      <c r="AV24" s="422"/>
      <c r="AW24" s="422"/>
      <c r="AX24" s="424"/>
      <c r="AY24" s="412" t="s">
        <v>169</v>
      </c>
      <c r="AZ24" s="413"/>
      <c r="BA24" s="413"/>
      <c r="BB24" s="413"/>
      <c r="BC24" s="413"/>
      <c r="BD24" s="413"/>
      <c r="BE24" s="413"/>
      <c r="BF24" s="413"/>
      <c r="BG24" s="413"/>
      <c r="BH24" s="413"/>
      <c r="BI24" s="413"/>
      <c r="BJ24" s="413"/>
      <c r="BK24" s="413"/>
      <c r="BL24" s="413"/>
      <c r="BM24" s="414"/>
      <c r="BN24" s="445">
        <v>2346198</v>
      </c>
      <c r="BO24" s="446"/>
      <c r="BP24" s="446"/>
      <c r="BQ24" s="446"/>
      <c r="BR24" s="446"/>
      <c r="BS24" s="446"/>
      <c r="BT24" s="446"/>
      <c r="BU24" s="447"/>
      <c r="BV24" s="445">
        <v>2181944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170</v>
      </c>
      <c r="F25" s="419"/>
      <c r="G25" s="419"/>
      <c r="H25" s="419"/>
      <c r="I25" s="419"/>
      <c r="J25" s="419"/>
      <c r="K25" s="420"/>
      <c r="L25" s="421">
        <v>1</v>
      </c>
      <c r="M25" s="422"/>
      <c r="N25" s="422"/>
      <c r="O25" s="422"/>
      <c r="P25" s="423"/>
      <c r="Q25" s="421">
        <v>5550</v>
      </c>
      <c r="R25" s="422"/>
      <c r="S25" s="422"/>
      <c r="T25" s="422"/>
      <c r="U25" s="422"/>
      <c r="V25" s="423"/>
      <c r="W25" s="487"/>
      <c r="X25" s="478"/>
      <c r="Y25" s="479"/>
      <c r="Z25" s="418" t="s">
        <v>171</v>
      </c>
      <c r="AA25" s="419"/>
      <c r="AB25" s="419"/>
      <c r="AC25" s="419"/>
      <c r="AD25" s="419"/>
      <c r="AE25" s="419"/>
      <c r="AF25" s="419"/>
      <c r="AG25" s="420"/>
      <c r="AH25" s="421" t="s">
        <v>133</v>
      </c>
      <c r="AI25" s="422"/>
      <c r="AJ25" s="422"/>
      <c r="AK25" s="422"/>
      <c r="AL25" s="423"/>
      <c r="AM25" s="421" t="s">
        <v>133</v>
      </c>
      <c r="AN25" s="422"/>
      <c r="AO25" s="422"/>
      <c r="AP25" s="422"/>
      <c r="AQ25" s="422"/>
      <c r="AR25" s="423"/>
      <c r="AS25" s="421" t="s">
        <v>133</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t="s">
        <v>124</v>
      </c>
      <c r="BO25" s="441"/>
      <c r="BP25" s="441"/>
      <c r="BQ25" s="441"/>
      <c r="BR25" s="441"/>
      <c r="BS25" s="441"/>
      <c r="BT25" s="441"/>
      <c r="BU25" s="442"/>
      <c r="BV25" s="440">
        <v>4430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173</v>
      </c>
      <c r="F26" s="419"/>
      <c r="G26" s="419"/>
      <c r="H26" s="419"/>
      <c r="I26" s="419"/>
      <c r="J26" s="419"/>
      <c r="K26" s="420"/>
      <c r="L26" s="421">
        <v>1</v>
      </c>
      <c r="M26" s="422"/>
      <c r="N26" s="422"/>
      <c r="O26" s="422"/>
      <c r="P26" s="423"/>
      <c r="Q26" s="421">
        <v>5000</v>
      </c>
      <c r="R26" s="422"/>
      <c r="S26" s="422"/>
      <c r="T26" s="422"/>
      <c r="U26" s="422"/>
      <c r="V26" s="423"/>
      <c r="W26" s="487"/>
      <c r="X26" s="478"/>
      <c r="Y26" s="479"/>
      <c r="Z26" s="418" t="s">
        <v>174</v>
      </c>
      <c r="AA26" s="500"/>
      <c r="AB26" s="500"/>
      <c r="AC26" s="500"/>
      <c r="AD26" s="500"/>
      <c r="AE26" s="500"/>
      <c r="AF26" s="500"/>
      <c r="AG26" s="501"/>
      <c r="AH26" s="421">
        <v>2</v>
      </c>
      <c r="AI26" s="422"/>
      <c r="AJ26" s="422"/>
      <c r="AK26" s="422"/>
      <c r="AL26" s="423"/>
      <c r="AM26" s="421" t="s">
        <v>175</v>
      </c>
      <c r="AN26" s="422"/>
      <c r="AO26" s="422"/>
      <c r="AP26" s="422"/>
      <c r="AQ26" s="422"/>
      <c r="AR26" s="423"/>
      <c r="AS26" s="421" t="s">
        <v>176</v>
      </c>
      <c r="AT26" s="422"/>
      <c r="AU26" s="422"/>
      <c r="AV26" s="422"/>
      <c r="AW26" s="422"/>
      <c r="AX26" s="424"/>
      <c r="AY26" s="454" t="s">
        <v>177</v>
      </c>
      <c r="AZ26" s="455"/>
      <c r="BA26" s="455"/>
      <c r="BB26" s="455"/>
      <c r="BC26" s="455"/>
      <c r="BD26" s="455"/>
      <c r="BE26" s="455"/>
      <c r="BF26" s="455"/>
      <c r="BG26" s="455"/>
      <c r="BH26" s="455"/>
      <c r="BI26" s="455"/>
      <c r="BJ26" s="455"/>
      <c r="BK26" s="455"/>
      <c r="BL26" s="455"/>
      <c r="BM26" s="456"/>
      <c r="BN26" s="445" t="s">
        <v>133</v>
      </c>
      <c r="BO26" s="446"/>
      <c r="BP26" s="446"/>
      <c r="BQ26" s="446"/>
      <c r="BR26" s="446"/>
      <c r="BS26" s="446"/>
      <c r="BT26" s="446"/>
      <c r="BU26" s="447"/>
      <c r="BV26" s="445" t="s">
        <v>134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178</v>
      </c>
      <c r="F27" s="419"/>
      <c r="G27" s="419"/>
      <c r="H27" s="419"/>
      <c r="I27" s="419"/>
      <c r="J27" s="419"/>
      <c r="K27" s="420"/>
      <c r="L27" s="421">
        <v>1</v>
      </c>
      <c r="M27" s="422"/>
      <c r="N27" s="422"/>
      <c r="O27" s="422"/>
      <c r="P27" s="423"/>
      <c r="Q27" s="421">
        <v>2700</v>
      </c>
      <c r="R27" s="422"/>
      <c r="S27" s="422"/>
      <c r="T27" s="422"/>
      <c r="U27" s="422"/>
      <c r="V27" s="423"/>
      <c r="W27" s="487"/>
      <c r="X27" s="478"/>
      <c r="Y27" s="479"/>
      <c r="Z27" s="418" t="s">
        <v>179</v>
      </c>
      <c r="AA27" s="419"/>
      <c r="AB27" s="419"/>
      <c r="AC27" s="419"/>
      <c r="AD27" s="419"/>
      <c r="AE27" s="419"/>
      <c r="AF27" s="419"/>
      <c r="AG27" s="420"/>
      <c r="AH27" s="421" t="s">
        <v>134</v>
      </c>
      <c r="AI27" s="422"/>
      <c r="AJ27" s="422"/>
      <c r="AK27" s="422"/>
      <c r="AL27" s="423"/>
      <c r="AM27" s="421" t="s">
        <v>134</v>
      </c>
      <c r="AN27" s="422"/>
      <c r="AO27" s="422"/>
      <c r="AP27" s="422"/>
      <c r="AQ27" s="422"/>
      <c r="AR27" s="423"/>
      <c r="AS27" s="421" t="s">
        <v>124</v>
      </c>
      <c r="AT27" s="422"/>
      <c r="AU27" s="422"/>
      <c r="AV27" s="422"/>
      <c r="AW27" s="422"/>
      <c r="AX27" s="424"/>
      <c r="AY27" s="451" t="s">
        <v>180</v>
      </c>
      <c r="AZ27" s="452"/>
      <c r="BA27" s="452"/>
      <c r="BB27" s="452"/>
      <c r="BC27" s="452"/>
      <c r="BD27" s="452"/>
      <c r="BE27" s="452"/>
      <c r="BF27" s="452"/>
      <c r="BG27" s="452"/>
      <c r="BH27" s="452"/>
      <c r="BI27" s="452"/>
      <c r="BJ27" s="452"/>
      <c r="BK27" s="452"/>
      <c r="BL27" s="452"/>
      <c r="BM27" s="453"/>
      <c r="BN27" s="448" t="s">
        <v>142</v>
      </c>
      <c r="BO27" s="449"/>
      <c r="BP27" s="449"/>
      <c r="BQ27" s="449"/>
      <c r="BR27" s="449"/>
      <c r="BS27" s="449"/>
      <c r="BT27" s="449"/>
      <c r="BU27" s="450"/>
      <c r="BV27" s="448" t="s">
        <v>134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181</v>
      </c>
      <c r="F28" s="419"/>
      <c r="G28" s="419"/>
      <c r="H28" s="419"/>
      <c r="I28" s="419"/>
      <c r="J28" s="419"/>
      <c r="K28" s="420"/>
      <c r="L28" s="421">
        <v>1</v>
      </c>
      <c r="M28" s="422"/>
      <c r="N28" s="422"/>
      <c r="O28" s="422"/>
      <c r="P28" s="423"/>
      <c r="Q28" s="421">
        <v>2250</v>
      </c>
      <c r="R28" s="422"/>
      <c r="S28" s="422"/>
      <c r="T28" s="422"/>
      <c r="U28" s="422"/>
      <c r="V28" s="423"/>
      <c r="W28" s="487"/>
      <c r="X28" s="478"/>
      <c r="Y28" s="479"/>
      <c r="Z28" s="418" t="s">
        <v>182</v>
      </c>
      <c r="AA28" s="419"/>
      <c r="AB28" s="419"/>
      <c r="AC28" s="419"/>
      <c r="AD28" s="419"/>
      <c r="AE28" s="419"/>
      <c r="AF28" s="419"/>
      <c r="AG28" s="420"/>
      <c r="AH28" s="421" t="s">
        <v>142</v>
      </c>
      <c r="AI28" s="422"/>
      <c r="AJ28" s="422"/>
      <c r="AK28" s="422"/>
      <c r="AL28" s="423"/>
      <c r="AM28" s="421" t="s">
        <v>133</v>
      </c>
      <c r="AN28" s="422"/>
      <c r="AO28" s="422"/>
      <c r="AP28" s="422"/>
      <c r="AQ28" s="422"/>
      <c r="AR28" s="423"/>
      <c r="AS28" s="421" t="s">
        <v>134</v>
      </c>
      <c r="AT28" s="422"/>
      <c r="AU28" s="422"/>
      <c r="AV28" s="422"/>
      <c r="AW28" s="422"/>
      <c r="AX28" s="424"/>
      <c r="AY28" s="428" t="s">
        <v>183</v>
      </c>
      <c r="AZ28" s="429"/>
      <c r="BA28" s="429"/>
      <c r="BB28" s="430"/>
      <c r="BC28" s="437" t="s">
        <v>42</v>
      </c>
      <c r="BD28" s="438"/>
      <c r="BE28" s="438"/>
      <c r="BF28" s="438"/>
      <c r="BG28" s="438"/>
      <c r="BH28" s="438"/>
      <c r="BI28" s="438"/>
      <c r="BJ28" s="438"/>
      <c r="BK28" s="438"/>
      <c r="BL28" s="438"/>
      <c r="BM28" s="439"/>
      <c r="BN28" s="440">
        <v>1336496</v>
      </c>
      <c r="BO28" s="441"/>
      <c r="BP28" s="441"/>
      <c r="BQ28" s="441"/>
      <c r="BR28" s="441"/>
      <c r="BS28" s="441"/>
      <c r="BT28" s="441"/>
      <c r="BU28" s="442"/>
      <c r="BV28" s="440">
        <v>1633822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184</v>
      </c>
      <c r="F29" s="419"/>
      <c r="G29" s="419"/>
      <c r="H29" s="419"/>
      <c r="I29" s="419"/>
      <c r="J29" s="419"/>
      <c r="K29" s="420"/>
      <c r="L29" s="421">
        <v>8</v>
      </c>
      <c r="M29" s="422"/>
      <c r="N29" s="422"/>
      <c r="O29" s="422"/>
      <c r="P29" s="423"/>
      <c r="Q29" s="421">
        <v>2100</v>
      </c>
      <c r="R29" s="422"/>
      <c r="S29" s="422"/>
      <c r="T29" s="422"/>
      <c r="U29" s="422"/>
      <c r="V29" s="423"/>
      <c r="W29" s="488"/>
      <c r="X29" s="489"/>
      <c r="Y29" s="490"/>
      <c r="Z29" s="418" t="s">
        <v>185</v>
      </c>
      <c r="AA29" s="419"/>
      <c r="AB29" s="419"/>
      <c r="AC29" s="419"/>
      <c r="AD29" s="419"/>
      <c r="AE29" s="419"/>
      <c r="AF29" s="419"/>
      <c r="AG29" s="420"/>
      <c r="AH29" s="421">
        <v>50</v>
      </c>
      <c r="AI29" s="422"/>
      <c r="AJ29" s="422"/>
      <c r="AK29" s="422"/>
      <c r="AL29" s="423"/>
      <c r="AM29" s="421">
        <v>165150</v>
      </c>
      <c r="AN29" s="422"/>
      <c r="AO29" s="422"/>
      <c r="AP29" s="422"/>
      <c r="AQ29" s="422"/>
      <c r="AR29" s="423"/>
      <c r="AS29" s="421">
        <v>3303</v>
      </c>
      <c r="AT29" s="422"/>
      <c r="AU29" s="422"/>
      <c r="AV29" s="422"/>
      <c r="AW29" s="422"/>
      <c r="AX29" s="424"/>
      <c r="AY29" s="431"/>
      <c r="AZ29" s="432"/>
      <c r="BA29" s="432"/>
      <c r="BB29" s="433"/>
      <c r="BC29" s="425" t="s">
        <v>186</v>
      </c>
      <c r="BD29" s="426"/>
      <c r="BE29" s="426"/>
      <c r="BF29" s="426"/>
      <c r="BG29" s="426"/>
      <c r="BH29" s="426"/>
      <c r="BI29" s="426"/>
      <c r="BJ29" s="426"/>
      <c r="BK29" s="426"/>
      <c r="BL29" s="426"/>
      <c r="BM29" s="427"/>
      <c r="BN29" s="445">
        <v>127093</v>
      </c>
      <c r="BO29" s="446"/>
      <c r="BP29" s="446"/>
      <c r="BQ29" s="446"/>
      <c r="BR29" s="446"/>
      <c r="BS29" s="446"/>
      <c r="BT29" s="446"/>
      <c r="BU29" s="447"/>
      <c r="BV29" s="445">
        <v>126885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187</v>
      </c>
      <c r="X30" s="498"/>
      <c r="Y30" s="498"/>
      <c r="Z30" s="498"/>
      <c r="AA30" s="498"/>
      <c r="AB30" s="498"/>
      <c r="AC30" s="498"/>
      <c r="AD30" s="498"/>
      <c r="AE30" s="498"/>
      <c r="AF30" s="498"/>
      <c r="AG30" s="499"/>
      <c r="AH30" s="409">
        <v>98.5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2122979</v>
      </c>
      <c r="BO30" s="449"/>
      <c r="BP30" s="449"/>
      <c r="BQ30" s="449"/>
      <c r="BR30" s="449"/>
      <c r="BS30" s="449"/>
      <c r="BT30" s="449"/>
      <c r="BU30" s="450"/>
      <c r="BV30" s="448">
        <v>2124262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194</v>
      </c>
      <c r="D33" s="408"/>
      <c r="E33" s="407" t="s">
        <v>195</v>
      </c>
      <c r="F33" s="407"/>
      <c r="G33" s="407"/>
      <c r="H33" s="407"/>
      <c r="I33" s="407"/>
      <c r="J33" s="407"/>
      <c r="K33" s="407"/>
      <c r="L33" s="407"/>
      <c r="M33" s="407"/>
      <c r="N33" s="407"/>
      <c r="O33" s="407"/>
      <c r="P33" s="407"/>
      <c r="Q33" s="407"/>
      <c r="R33" s="407"/>
      <c r="S33" s="407"/>
      <c r="T33" s="195"/>
      <c r="U33" s="408" t="s">
        <v>196</v>
      </c>
      <c r="V33" s="408"/>
      <c r="W33" s="407" t="s">
        <v>197</v>
      </c>
      <c r="X33" s="407"/>
      <c r="Y33" s="407"/>
      <c r="Z33" s="407"/>
      <c r="AA33" s="407"/>
      <c r="AB33" s="407"/>
      <c r="AC33" s="407"/>
      <c r="AD33" s="407"/>
      <c r="AE33" s="407"/>
      <c r="AF33" s="407"/>
      <c r="AG33" s="407"/>
      <c r="AH33" s="407"/>
      <c r="AI33" s="407"/>
      <c r="AJ33" s="407"/>
      <c r="AK33" s="407"/>
      <c r="AL33" s="195"/>
      <c r="AM33" s="408" t="s">
        <v>198</v>
      </c>
      <c r="AN33" s="408"/>
      <c r="AO33" s="407" t="s">
        <v>197</v>
      </c>
      <c r="AP33" s="407"/>
      <c r="AQ33" s="407"/>
      <c r="AR33" s="407"/>
      <c r="AS33" s="407"/>
      <c r="AT33" s="407"/>
      <c r="AU33" s="407"/>
      <c r="AV33" s="407"/>
      <c r="AW33" s="407"/>
      <c r="AX33" s="407"/>
      <c r="AY33" s="407"/>
      <c r="AZ33" s="407"/>
      <c r="BA33" s="407"/>
      <c r="BB33" s="407"/>
      <c r="BC33" s="407"/>
      <c r="BD33" s="196"/>
      <c r="BE33" s="407" t="s">
        <v>199</v>
      </c>
      <c r="BF33" s="407"/>
      <c r="BG33" s="407" t="s">
        <v>200</v>
      </c>
      <c r="BH33" s="407"/>
      <c r="BI33" s="407"/>
      <c r="BJ33" s="407"/>
      <c r="BK33" s="407"/>
      <c r="BL33" s="407"/>
      <c r="BM33" s="407"/>
      <c r="BN33" s="407"/>
      <c r="BO33" s="407"/>
      <c r="BP33" s="407"/>
      <c r="BQ33" s="407"/>
      <c r="BR33" s="407"/>
      <c r="BS33" s="407"/>
      <c r="BT33" s="407"/>
      <c r="BU33" s="407"/>
      <c r="BV33" s="196"/>
      <c r="BW33" s="408" t="s">
        <v>199</v>
      </c>
      <c r="BX33" s="408"/>
      <c r="BY33" s="407" t="s">
        <v>201</v>
      </c>
      <c r="BZ33" s="407"/>
      <c r="CA33" s="407"/>
      <c r="CB33" s="407"/>
      <c r="CC33" s="407"/>
      <c r="CD33" s="407"/>
      <c r="CE33" s="407"/>
      <c r="CF33" s="407"/>
      <c r="CG33" s="407"/>
      <c r="CH33" s="407"/>
      <c r="CI33" s="407"/>
      <c r="CJ33" s="407"/>
      <c r="CK33" s="407"/>
      <c r="CL33" s="407"/>
      <c r="CM33" s="407"/>
      <c r="CN33" s="195"/>
      <c r="CO33" s="408" t="s">
        <v>198</v>
      </c>
      <c r="CP33" s="408"/>
      <c r="CQ33" s="407" t="s">
        <v>202</v>
      </c>
      <c r="CR33" s="407"/>
      <c r="CS33" s="407"/>
      <c r="CT33" s="407"/>
      <c r="CU33" s="407"/>
      <c r="CV33" s="407"/>
      <c r="CW33" s="407"/>
      <c r="CX33" s="407"/>
      <c r="CY33" s="407"/>
      <c r="CZ33" s="407"/>
      <c r="DA33" s="407"/>
      <c r="DB33" s="407"/>
      <c r="DC33" s="407"/>
      <c r="DD33" s="407"/>
      <c r="DE33" s="407"/>
      <c r="DF33" s="195"/>
      <c r="DG33" s="406" t="s">
        <v>203</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4</v>
      </c>
      <c r="BF34" s="404"/>
      <c r="BG34" s="403" t="str">
        <f>IF('各会計、関係団体の財政状況及び健全化判断比率'!B30="","",'各会計、関係団体の財政状況及び健全化判断比率'!B30)</f>
        <v>簡易水道事業</v>
      </c>
      <c r="BH34" s="403"/>
      <c r="BI34" s="403"/>
      <c r="BJ34" s="403"/>
      <c r="BK34" s="403"/>
      <c r="BL34" s="403"/>
      <c r="BM34" s="403"/>
      <c r="BN34" s="403"/>
      <c r="BO34" s="403"/>
      <c r="BP34" s="403"/>
      <c r="BQ34" s="403"/>
      <c r="BR34" s="403"/>
      <c r="BS34" s="403"/>
      <c r="BT34" s="403"/>
      <c r="BU34" s="403"/>
      <c r="BV34" s="193"/>
      <c r="BW34" s="404">
        <f>IF(BY34="","",MAX(C34:D43,U34:V43,AM34:AN43,BE34:BF43)+1)</f>
        <v>5</v>
      </c>
      <c r="BX34" s="404"/>
      <c r="BY34" s="403" t="str">
        <f>IF('各会計、関係団体の財政状況及び健全化判断比率'!B68="","",'各会計、関係団体の財政状況及び健全化判断比率'!B68)</f>
        <v>福岡県市町村消防団員等公務災害補償組合（一般会計）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小石原陶の里</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6</v>
      </c>
      <c r="BX35" s="404"/>
      <c r="BY35" s="403" t="str">
        <f>IF('各会計、関係団体の財政状況及び健全化判断比率'!B69="","",'各会計、関係団体の財政状況及び健全化判断比率'!B69)</f>
        <v>福岡県市町村職員退職手当組合（一般会計）</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宝珠山ふるさと村</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7</v>
      </c>
      <c r="BX36" s="404"/>
      <c r="BY36" s="403" t="str">
        <f>IF('各会計、関係団体の財政状況及び健全化判断比率'!B70="","",'各会計、関係団体の財政状況及び健全化判断比率'!B70)</f>
        <v>福岡県市町村職員退職手当組合（基金特別会計）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8</v>
      </c>
      <c r="BX37" s="404"/>
      <c r="BY37" s="403" t="str">
        <f>IF('各会計、関係団体の財政状況及び健全化判断比率'!B71="","",'各会計、関係団体の財政状況及び健全化判断比率'!B71)</f>
        <v>福岡県自治会館管理組合（一般会計）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9</v>
      </c>
      <c r="BX38" s="404"/>
      <c r="BY38" s="403" t="str">
        <f>IF('各会計、関係団体の財政状況及び健全化判断比率'!B72="","",'各会計、関係団体の財政状況及び健全化判断比率'!B72)</f>
        <v>甘木・朝倉広域市町村圏事務組合（一般会計）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10</v>
      </c>
      <c r="BX39" s="404"/>
      <c r="BY39" s="403" t="str">
        <f>IF('各会計、関係団体の財政状況及び健全化判断比率'!B73="","",'各会計、関係団体の財政状況及び健全化判断比率'!B73)</f>
        <v>甘木・朝倉広域市町村圏事務組合（消防特別会計）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11</v>
      </c>
      <c r="BX40" s="404"/>
      <c r="BY40" s="403" t="str">
        <f>IF('各会計、関係団体の財政状況及び健全化判断比率'!B74="","",'各会計、関係団体の財政状況及び健全化判断比率'!B74)</f>
        <v>甘木・朝倉・三井環境施設組合（一般会計）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12</v>
      </c>
      <c r="BX41" s="404"/>
      <c r="BY41" s="403" t="str">
        <f>IF('各会計、関係団体の財政状況及び健全化判断比率'!B75="","",'各会計、関係団体の財政状況及び健全化判断比率'!B75)</f>
        <v>福岡県自治振興組合（一般会計）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13</v>
      </c>
      <c r="BX42" s="404"/>
      <c r="BY42" s="403" t="str">
        <f>IF('各会計、関係団体の財政状況及び健全化判断比率'!B76="","",'各会計、関係団体の財政状況及び健全化判断比率'!B76)</f>
        <v>福岡県自治振興組合（公文書館事業特別会計）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14</v>
      </c>
      <c r="BX43" s="404"/>
      <c r="BY43" s="403" t="str">
        <f>IF('各会計、関係団体の財政状況及び健全化判断比率'!B77="","",'各会計、関係団体の財政状況及び健全化判断比率'!B77)</f>
        <v>福岡県介護保険広域連合（一般会計）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208</v>
      </c>
    </row>
    <row r="50" spans="5:5">
      <c r="E50" s="167" t="s">
        <v>209</v>
      </c>
    </row>
    <row r="51" spans="5:5">
      <c r="E51" s="167" t="s">
        <v>210</v>
      </c>
    </row>
    <row r="52" spans="5:5">
      <c r="E52" s="167" t="s">
        <v>211</v>
      </c>
    </row>
    <row r="53" spans="5:5">
      <c r="E53" s="167" t="s">
        <v>212</v>
      </c>
    </row>
    <row r="54" spans="5:5"/>
    <row r="55" spans="5:5"/>
    <row r="56" spans="5:5"/>
    <row r="57" spans="5:5" hidden="1"/>
    <row r="58" spans="5:5" hidden="1"/>
    <row r="59" spans="5:5" hidden="1"/>
  </sheetData>
  <sheetProtection algorithmName="SHA-512" hashValue="l8JGKQbpKWzszeuKWf/eNGLZQXc4H+3JnZzszejgcdVwebxzEYBDKWX8mPXtVDy+y/1OHhAe3K5ZndUIXQD84w==" saltValue="MmxDGyZIp8bmk8XkuWCw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24" t="s">
        <v>550</v>
      </c>
      <c r="D34" s="1224"/>
      <c r="E34" s="1225"/>
      <c r="F34" s="32">
        <v>13.56</v>
      </c>
      <c r="G34" s="33">
        <v>7.72</v>
      </c>
      <c r="H34" s="33">
        <v>10.17</v>
      </c>
      <c r="I34" s="33">
        <v>8.41</v>
      </c>
      <c r="J34" s="34">
        <v>7.22</v>
      </c>
      <c r="K34" s="22"/>
      <c r="L34" s="22"/>
      <c r="M34" s="22"/>
      <c r="N34" s="22"/>
      <c r="O34" s="22"/>
      <c r="P34" s="22"/>
    </row>
    <row r="35" spans="1:16" ht="39" customHeight="1">
      <c r="A35" s="22"/>
      <c r="B35" s="35"/>
      <c r="C35" s="1218" t="s">
        <v>551</v>
      </c>
      <c r="D35" s="1219"/>
      <c r="E35" s="1220"/>
      <c r="F35" s="36">
        <v>0.02</v>
      </c>
      <c r="G35" s="37">
        <v>0</v>
      </c>
      <c r="H35" s="37">
        <v>0.03</v>
      </c>
      <c r="I35" s="37">
        <v>0.02</v>
      </c>
      <c r="J35" s="38">
        <v>0.03</v>
      </c>
      <c r="K35" s="22"/>
      <c r="L35" s="22"/>
      <c r="M35" s="22"/>
      <c r="N35" s="22"/>
      <c r="O35" s="22"/>
      <c r="P35" s="22"/>
    </row>
    <row r="36" spans="1:16" ht="39" customHeight="1">
      <c r="A36" s="22"/>
      <c r="B36" s="35"/>
      <c r="C36" s="1218" t="s">
        <v>552</v>
      </c>
      <c r="D36" s="1219"/>
      <c r="E36" s="1220"/>
      <c r="F36" s="36">
        <v>0</v>
      </c>
      <c r="G36" s="37">
        <v>0.01</v>
      </c>
      <c r="H36" s="37">
        <v>0</v>
      </c>
      <c r="I36" s="37">
        <v>0.39</v>
      </c>
      <c r="J36" s="38">
        <v>0</v>
      </c>
      <c r="K36" s="22"/>
      <c r="L36" s="22"/>
      <c r="M36" s="22"/>
      <c r="N36" s="22"/>
      <c r="O36" s="22"/>
      <c r="P36" s="22"/>
    </row>
    <row r="37" spans="1:16" ht="39" customHeight="1">
      <c r="A37" s="22"/>
      <c r="B37" s="35"/>
      <c r="C37" s="1218" t="s">
        <v>553</v>
      </c>
      <c r="D37" s="1219"/>
      <c r="E37" s="1220"/>
      <c r="F37" s="36">
        <v>0.08</v>
      </c>
      <c r="G37" s="37">
        <v>0.26</v>
      </c>
      <c r="H37" s="37">
        <v>0.77</v>
      </c>
      <c r="I37" s="37">
        <v>0.14000000000000001</v>
      </c>
      <c r="J37" s="38">
        <v>0</v>
      </c>
      <c r="K37" s="22"/>
      <c r="L37" s="22"/>
      <c r="M37" s="22"/>
      <c r="N37" s="22"/>
      <c r="O37" s="22"/>
      <c r="P37" s="22"/>
    </row>
    <row r="38" spans="1:16" ht="39" customHeight="1">
      <c r="A38" s="22"/>
      <c r="B38" s="35"/>
      <c r="C38" s="1218"/>
      <c r="D38" s="1219"/>
      <c r="E38" s="1220"/>
      <c r="F38" s="36"/>
      <c r="G38" s="37"/>
      <c r="H38" s="37"/>
      <c r="I38" s="37"/>
      <c r="J38" s="38"/>
      <c r="K38" s="22"/>
      <c r="L38" s="22"/>
      <c r="M38" s="22"/>
      <c r="N38" s="22"/>
      <c r="O38" s="22"/>
      <c r="P38" s="22"/>
    </row>
    <row r="39" spans="1:16" ht="39" customHeight="1">
      <c r="A39" s="22"/>
      <c r="B39" s="35"/>
      <c r="C39" s="1218"/>
      <c r="D39" s="1219"/>
      <c r="E39" s="1220"/>
      <c r="F39" s="36"/>
      <c r="G39" s="37"/>
      <c r="H39" s="37"/>
      <c r="I39" s="37"/>
      <c r="J39" s="38"/>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554</v>
      </c>
      <c r="D42" s="1219"/>
      <c r="E42" s="1220"/>
      <c r="F42" s="36" t="s">
        <v>500</v>
      </c>
      <c r="G42" s="37" t="s">
        <v>500</v>
      </c>
      <c r="H42" s="37" t="s">
        <v>500</v>
      </c>
      <c r="I42" s="37" t="s">
        <v>500</v>
      </c>
      <c r="J42" s="38" t="s">
        <v>500</v>
      </c>
      <c r="K42" s="22"/>
      <c r="L42" s="22"/>
      <c r="M42" s="22"/>
      <c r="N42" s="22"/>
      <c r="O42" s="22"/>
      <c r="P42" s="22"/>
    </row>
    <row r="43" spans="1:16" ht="39" customHeight="1" thickBot="1">
      <c r="A43" s="22"/>
      <c r="B43" s="40"/>
      <c r="C43" s="1221" t="s">
        <v>555</v>
      </c>
      <c r="D43" s="1222"/>
      <c r="E43" s="1223"/>
      <c r="F43" s="41" t="s">
        <v>500</v>
      </c>
      <c r="G43" s="42" t="s">
        <v>500</v>
      </c>
      <c r="H43" s="42" t="s">
        <v>500</v>
      </c>
      <c r="I43" s="42" t="s">
        <v>500</v>
      </c>
      <c r="J43" s="43" t="s">
        <v>500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LzJSUDSf1hr5bBUpb+nulFb+b3RcQSZS6SSJ2NOZFhKju0zwD5tiuOBoTYpuB3cfFRDzZbYadCIzFUEOZoew==" saltValue="zFLQE4Rq/qBHmM516yj0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34" t="s">
        <v>11</v>
      </c>
      <c r="C45" s="1235"/>
      <c r="D45" s="58"/>
      <c r="E45" s="1240" t="s">
        <v>12</v>
      </c>
      <c r="F45" s="1240"/>
      <c r="G45" s="1240"/>
      <c r="H45" s="1240"/>
      <c r="I45" s="1240"/>
      <c r="J45" s="1241"/>
      <c r="K45" s="59">
        <v>373</v>
      </c>
      <c r="L45" s="60">
        <v>365</v>
      </c>
      <c r="M45" s="60">
        <v>331</v>
      </c>
      <c r="N45" s="60">
        <v>250</v>
      </c>
      <c r="O45" s="61">
        <v>207</v>
      </c>
      <c r="P45" s="48"/>
      <c r="Q45" s="48"/>
      <c r="R45" s="48"/>
      <c r="S45" s="48"/>
      <c r="T45" s="48"/>
      <c r="U45" s="48"/>
    </row>
    <row r="46" spans="1:21" ht="30.75" customHeight="1">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c r="A48" s="48"/>
      <c r="B48" s="1236"/>
      <c r="C48" s="1237"/>
      <c r="D48" s="62"/>
      <c r="E48" s="1228" t="s">
        <v>15</v>
      </c>
      <c r="F48" s="1228"/>
      <c r="G48" s="1228"/>
      <c r="H48" s="1228"/>
      <c r="I48" s="1228"/>
      <c r="J48" s="1229"/>
      <c r="K48" s="63">
        <v>14</v>
      </c>
      <c r="L48" s="64">
        <v>19</v>
      </c>
      <c r="M48" s="64">
        <v>14</v>
      </c>
      <c r="N48" s="64">
        <v>17</v>
      </c>
      <c r="O48" s="65">
        <v>13</v>
      </c>
      <c r="P48" s="48"/>
      <c r="Q48" s="48"/>
      <c r="R48" s="48"/>
      <c r="S48" s="48"/>
      <c r="T48" s="48"/>
      <c r="U48" s="48"/>
    </row>
    <row r="49" spans="1:21" ht="30.75" customHeight="1">
      <c r="A49" s="48"/>
      <c r="B49" s="1236"/>
      <c r="C49" s="1237"/>
      <c r="D49" s="62"/>
      <c r="E49" s="1228" t="s">
        <v>16</v>
      </c>
      <c r="F49" s="1228"/>
      <c r="G49" s="1228"/>
      <c r="H49" s="1228"/>
      <c r="I49" s="1228"/>
      <c r="J49" s="1229"/>
      <c r="K49" s="63">
        <v>29</v>
      </c>
      <c r="L49" s="64">
        <v>30</v>
      </c>
      <c r="M49" s="64">
        <v>30</v>
      </c>
      <c r="N49" s="64">
        <v>26</v>
      </c>
      <c r="O49" s="65">
        <v>19</v>
      </c>
      <c r="P49" s="48"/>
      <c r="Q49" s="48"/>
      <c r="R49" s="48"/>
      <c r="S49" s="48"/>
      <c r="T49" s="48"/>
      <c r="U49" s="48"/>
    </row>
    <row r="50" spans="1:21" ht="30.75" customHeight="1">
      <c r="A50" s="48"/>
      <c r="B50" s="1236"/>
      <c r="C50" s="1237"/>
      <c r="D50" s="62"/>
      <c r="E50" s="1228" t="s">
        <v>17</v>
      </c>
      <c r="F50" s="1228"/>
      <c r="G50" s="1228"/>
      <c r="H50" s="1228"/>
      <c r="I50" s="1228"/>
      <c r="J50" s="1229"/>
      <c r="K50" s="63">
        <v>4</v>
      </c>
      <c r="L50" s="64">
        <v>4</v>
      </c>
      <c r="M50" s="64">
        <v>4</v>
      </c>
      <c r="N50" s="64">
        <v>4</v>
      </c>
      <c r="O50" s="65">
        <v>4</v>
      </c>
      <c r="P50" s="48"/>
      <c r="Q50" s="48"/>
      <c r="R50" s="48"/>
      <c r="S50" s="48"/>
      <c r="T50" s="48"/>
      <c r="U50" s="48"/>
    </row>
    <row r="51" spans="1:21" ht="30.75" customHeight="1">
      <c r="A51" s="48"/>
      <c r="B51" s="1238"/>
      <c r="C51" s="1239"/>
      <c r="D51" s="66"/>
      <c r="E51" s="1228" t="s">
        <v>18</v>
      </c>
      <c r="F51" s="1228"/>
      <c r="G51" s="1228"/>
      <c r="H51" s="1228"/>
      <c r="I51" s="1228"/>
      <c r="J51" s="1229"/>
      <c r="K51" s="63" t="s">
        <v>500</v>
      </c>
      <c r="L51" s="64" t="s">
        <v>500</v>
      </c>
      <c r="M51" s="64" t="s">
        <v>500</v>
      </c>
      <c r="N51" s="64" t="s">
        <v>500</v>
      </c>
      <c r="O51" s="65" t="s">
        <v>500</v>
      </c>
      <c r="P51" s="48"/>
      <c r="Q51" s="48"/>
      <c r="R51" s="48"/>
      <c r="S51" s="48"/>
      <c r="T51" s="48"/>
      <c r="U51" s="48"/>
    </row>
    <row r="52" spans="1:21" ht="30.75" customHeight="1">
      <c r="A52" s="48"/>
      <c r="B52" s="1226" t="s">
        <v>19</v>
      </c>
      <c r="C52" s="1227"/>
      <c r="D52" s="66"/>
      <c r="E52" s="1228" t="s">
        <v>20</v>
      </c>
      <c r="F52" s="1228"/>
      <c r="G52" s="1228"/>
      <c r="H52" s="1228"/>
      <c r="I52" s="1228"/>
      <c r="J52" s="1229"/>
      <c r="K52" s="63">
        <v>298</v>
      </c>
      <c r="L52" s="64">
        <v>301</v>
      </c>
      <c r="M52" s="64">
        <v>289</v>
      </c>
      <c r="N52" s="64">
        <v>225</v>
      </c>
      <c r="O52" s="65">
        <v>176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122</v>
      </c>
      <c r="L53" s="69">
        <v>117</v>
      </c>
      <c r="M53" s="69">
        <v>90</v>
      </c>
      <c r="N53" s="69">
        <v>72</v>
      </c>
      <c r="O53" s="70">
        <v>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bOGdZ0MbAFjOgEyX4b3ccMFfEMuURwvgqniPthP8xYBBhDNGxZIf/bq8/xwqjJwFN4qyItka69aCdMp1GQzaA==" saltValue="QoZ5fD0xWsWd8EoJbzeW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543</v>
      </c>
      <c r="J40" s="79" t="s">
        <v>544</v>
      </c>
      <c r="K40" s="79" t="s">
        <v>545</v>
      </c>
      <c r="L40" s="79" t="s">
        <v>546</v>
      </c>
      <c r="M40" s="80" t="s">
        <v>547</v>
      </c>
    </row>
    <row r="41" spans="2:13" ht="27.75" customHeight="1">
      <c r="B41" s="1254" t="s">
        <v>24</v>
      </c>
      <c r="C41" s="1255"/>
      <c r="D41" s="81"/>
      <c r="E41" s="1256" t="s">
        <v>25</v>
      </c>
      <c r="F41" s="1256"/>
      <c r="G41" s="1256"/>
      <c r="H41" s="1257"/>
      <c r="I41" s="82">
        <v>2486</v>
      </c>
      <c r="J41" s="83">
        <v>2343</v>
      </c>
      <c r="K41" s="83">
        <v>2401</v>
      </c>
      <c r="L41" s="83">
        <v>2420</v>
      </c>
      <c r="M41" s="84">
        <v>2562</v>
      </c>
    </row>
    <row r="42" spans="2:13" ht="27.75" customHeight="1">
      <c r="B42" s="1244"/>
      <c r="C42" s="1245"/>
      <c r="D42" s="85"/>
      <c r="E42" s="1248" t="s">
        <v>26</v>
      </c>
      <c r="F42" s="1248"/>
      <c r="G42" s="1248"/>
      <c r="H42" s="1249"/>
      <c r="I42" s="86">
        <v>18</v>
      </c>
      <c r="J42" s="87">
        <v>13</v>
      </c>
      <c r="K42" s="87">
        <v>9</v>
      </c>
      <c r="L42" s="87">
        <v>4</v>
      </c>
      <c r="M42" s="88" t="s">
        <v>500</v>
      </c>
    </row>
    <row r="43" spans="2:13" ht="27.75" customHeight="1">
      <c r="B43" s="1244"/>
      <c r="C43" s="1245"/>
      <c r="D43" s="85"/>
      <c r="E43" s="1248" t="s">
        <v>27</v>
      </c>
      <c r="F43" s="1248"/>
      <c r="G43" s="1248"/>
      <c r="H43" s="1249"/>
      <c r="I43" s="86">
        <v>116</v>
      </c>
      <c r="J43" s="87">
        <v>128</v>
      </c>
      <c r="K43" s="87">
        <v>137</v>
      </c>
      <c r="L43" s="87">
        <v>138</v>
      </c>
      <c r="M43" s="88">
        <v>149</v>
      </c>
    </row>
    <row r="44" spans="2:13" ht="27.75" customHeight="1">
      <c r="B44" s="1244"/>
      <c r="C44" s="1245"/>
      <c r="D44" s="85"/>
      <c r="E44" s="1248" t="s">
        <v>28</v>
      </c>
      <c r="F44" s="1248"/>
      <c r="G44" s="1248"/>
      <c r="H44" s="1249"/>
      <c r="I44" s="86">
        <v>134</v>
      </c>
      <c r="J44" s="87">
        <v>110</v>
      </c>
      <c r="K44" s="87">
        <v>88</v>
      </c>
      <c r="L44" s="87">
        <v>60</v>
      </c>
      <c r="M44" s="88">
        <v>52</v>
      </c>
    </row>
    <row r="45" spans="2:13" ht="27.75" customHeight="1">
      <c r="B45" s="1244"/>
      <c r="C45" s="1245"/>
      <c r="D45" s="85"/>
      <c r="E45" s="1248" t="s">
        <v>29</v>
      </c>
      <c r="F45" s="1248"/>
      <c r="G45" s="1248"/>
      <c r="H45" s="1249"/>
      <c r="I45" s="86">
        <v>398</v>
      </c>
      <c r="J45" s="87">
        <v>326</v>
      </c>
      <c r="K45" s="87">
        <v>323</v>
      </c>
      <c r="L45" s="87">
        <v>328</v>
      </c>
      <c r="M45" s="88">
        <v>298</v>
      </c>
    </row>
    <row r="46" spans="2:13" ht="27.75" customHeight="1">
      <c r="B46" s="1244"/>
      <c r="C46" s="1245"/>
      <c r="D46" s="89"/>
      <c r="E46" s="1248" t="s">
        <v>30</v>
      </c>
      <c r="F46" s="1248"/>
      <c r="G46" s="1248"/>
      <c r="H46" s="1249"/>
      <c r="I46" s="86" t="s">
        <v>500</v>
      </c>
      <c r="J46" s="87" t="s">
        <v>500</v>
      </c>
      <c r="K46" s="87" t="s">
        <v>500</v>
      </c>
      <c r="L46" s="87" t="s">
        <v>500</v>
      </c>
      <c r="M46" s="88" t="s">
        <v>500</v>
      </c>
    </row>
    <row r="47" spans="2:13" ht="27.75" customHeight="1">
      <c r="B47" s="1244"/>
      <c r="C47" s="1245"/>
      <c r="D47" s="90"/>
      <c r="E47" s="1258" t="s">
        <v>31</v>
      </c>
      <c r="F47" s="1259"/>
      <c r="G47" s="1259"/>
      <c r="H47" s="1260"/>
      <c r="I47" s="86" t="s">
        <v>500</v>
      </c>
      <c r="J47" s="87" t="s">
        <v>500</v>
      </c>
      <c r="K47" s="87" t="s">
        <v>500</v>
      </c>
      <c r="L47" s="87" t="s">
        <v>500</v>
      </c>
      <c r="M47" s="88" t="s">
        <v>500</v>
      </c>
    </row>
    <row r="48" spans="2:13" ht="27.75" customHeight="1">
      <c r="B48" s="1244"/>
      <c r="C48" s="1245"/>
      <c r="D48" s="85"/>
      <c r="E48" s="1248" t="s">
        <v>32</v>
      </c>
      <c r="F48" s="1248"/>
      <c r="G48" s="1248"/>
      <c r="H48" s="1249"/>
      <c r="I48" s="86" t="s">
        <v>500</v>
      </c>
      <c r="J48" s="87" t="s">
        <v>500</v>
      </c>
      <c r="K48" s="87" t="s">
        <v>500</v>
      </c>
      <c r="L48" s="87" t="s">
        <v>500</v>
      </c>
      <c r="M48" s="88" t="s">
        <v>500</v>
      </c>
    </row>
    <row r="49" spans="2:13" ht="27.75" customHeight="1">
      <c r="B49" s="1246"/>
      <c r="C49" s="1247"/>
      <c r="D49" s="85"/>
      <c r="E49" s="1248" t="s">
        <v>33</v>
      </c>
      <c r="F49" s="1248"/>
      <c r="G49" s="1248"/>
      <c r="H49" s="1249"/>
      <c r="I49" s="86" t="s">
        <v>500</v>
      </c>
      <c r="J49" s="87" t="s">
        <v>500</v>
      </c>
      <c r="K49" s="87" t="s">
        <v>500</v>
      </c>
      <c r="L49" s="87" t="s">
        <v>500</v>
      </c>
      <c r="M49" s="88" t="s">
        <v>500</v>
      </c>
    </row>
    <row r="50" spans="2:13" ht="27.75" customHeight="1">
      <c r="B50" s="1242" t="s">
        <v>34</v>
      </c>
      <c r="C50" s="1243"/>
      <c r="D50" s="91"/>
      <c r="E50" s="1248" t="s">
        <v>35</v>
      </c>
      <c r="F50" s="1248"/>
      <c r="G50" s="1248"/>
      <c r="H50" s="1249"/>
      <c r="I50" s="86">
        <v>2396</v>
      </c>
      <c r="J50" s="87">
        <v>2563</v>
      </c>
      <c r="K50" s="87">
        <v>2988</v>
      </c>
      <c r="L50" s="87">
        <v>2873</v>
      </c>
      <c r="M50" s="88">
        <v>2579</v>
      </c>
    </row>
    <row r="51" spans="2:13" ht="27.75" customHeight="1">
      <c r="B51" s="1244"/>
      <c r="C51" s="1245"/>
      <c r="D51" s="85"/>
      <c r="E51" s="1248" t="s">
        <v>36</v>
      </c>
      <c r="F51" s="1248"/>
      <c r="G51" s="1248"/>
      <c r="H51" s="1249"/>
      <c r="I51" s="86">
        <v>87</v>
      </c>
      <c r="J51" s="87">
        <v>76</v>
      </c>
      <c r="K51" s="87">
        <v>71</v>
      </c>
      <c r="L51" s="87">
        <v>69</v>
      </c>
      <c r="M51" s="88">
        <v>66</v>
      </c>
    </row>
    <row r="52" spans="2:13" ht="27.75" customHeight="1">
      <c r="B52" s="1246"/>
      <c r="C52" s="1247"/>
      <c r="D52" s="85"/>
      <c r="E52" s="1248" t="s">
        <v>37</v>
      </c>
      <c r="F52" s="1248"/>
      <c r="G52" s="1248"/>
      <c r="H52" s="1249"/>
      <c r="I52" s="86">
        <v>2050</v>
      </c>
      <c r="J52" s="87">
        <v>1948</v>
      </c>
      <c r="K52" s="87">
        <v>1996</v>
      </c>
      <c r="L52" s="87">
        <v>2031</v>
      </c>
      <c r="M52" s="88">
        <v>2034</v>
      </c>
    </row>
    <row r="53" spans="2:13" ht="27.75" customHeight="1" thickBot="1">
      <c r="B53" s="1250" t="s">
        <v>38</v>
      </c>
      <c r="C53" s="1251"/>
      <c r="D53" s="92"/>
      <c r="E53" s="1252" t="s">
        <v>39</v>
      </c>
      <c r="F53" s="1252"/>
      <c r="G53" s="1252"/>
      <c r="H53" s="1253"/>
      <c r="I53" s="93">
        <v>-1381</v>
      </c>
      <c r="J53" s="94">
        <v>-1667</v>
      </c>
      <c r="K53" s="94">
        <v>-2097</v>
      </c>
      <c r="L53" s="94">
        <v>-2024</v>
      </c>
      <c r="M53" s="95">
        <v>-1617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kmWX/AErFMqIeGh6Tle79Vng10iL0pLHSrPj3kMstibGdJ45z8YqR08UKhZfjE1j3V1yYF3RL92490UThl+ig==" saltValue="NHIk9j3gYXjSWxZmRsUr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545</v>
      </c>
      <c r="G54" s="104" t="s">
        <v>546</v>
      </c>
      <c r="H54" s="105" t="s">
        <v>547</v>
      </c>
    </row>
    <row r="55" spans="2:8" ht="52.5" customHeight="1">
      <c r="B55" s="106"/>
      <c r="C55" s="1269" t="s">
        <v>42</v>
      </c>
      <c r="D55" s="1269"/>
      <c r="E55" s="1270"/>
      <c r="F55" s="107">
        <v>1541</v>
      </c>
      <c r="G55" s="107">
        <v>1634</v>
      </c>
      <c r="H55" s="108">
        <v>1336</v>
      </c>
    </row>
    <row r="56" spans="2:8" ht="52.5" customHeight="1">
      <c r="B56" s="109"/>
      <c r="C56" s="1271" t="s">
        <v>43</v>
      </c>
      <c r="D56" s="1271"/>
      <c r="E56" s="1272"/>
      <c r="F56" s="110">
        <v>127</v>
      </c>
      <c r="G56" s="110">
        <v>127</v>
      </c>
      <c r="H56" s="111">
        <v>127</v>
      </c>
    </row>
    <row r="57" spans="2:8" ht="53.25" customHeight="1">
      <c r="B57" s="109"/>
      <c r="C57" s="1273" t="s">
        <v>44</v>
      </c>
      <c r="D57" s="1273"/>
      <c r="E57" s="1274"/>
      <c r="F57" s="112">
        <v>2268</v>
      </c>
      <c r="G57" s="112">
        <v>2124</v>
      </c>
      <c r="H57" s="113">
        <v>2123</v>
      </c>
    </row>
    <row r="58" spans="2:8" ht="45.75" customHeight="1">
      <c r="B58" s="114"/>
      <c r="C58" s="1261" t="s">
        <v>577</v>
      </c>
      <c r="D58" s="1262"/>
      <c r="E58" s="1263"/>
      <c r="F58" s="115">
        <v>1010</v>
      </c>
      <c r="G58" s="115">
        <v>1012</v>
      </c>
      <c r="H58" s="116">
        <v>1008</v>
      </c>
    </row>
    <row r="59" spans="2:8" ht="45.75" customHeight="1">
      <c r="B59" s="114"/>
      <c r="C59" s="1261" t="s">
        <v>578</v>
      </c>
      <c r="D59" s="1262"/>
      <c r="E59" s="1263"/>
      <c r="F59" s="115">
        <v>168</v>
      </c>
      <c r="G59" s="115">
        <v>216</v>
      </c>
      <c r="H59" s="116">
        <v>207</v>
      </c>
    </row>
    <row r="60" spans="2:8" ht="45.75" customHeight="1">
      <c r="B60" s="114"/>
      <c r="C60" s="1261" t="s">
        <v>579</v>
      </c>
      <c r="D60" s="1262"/>
      <c r="E60" s="1263"/>
      <c r="F60" s="115">
        <v>190</v>
      </c>
      <c r="G60" s="115">
        <v>183</v>
      </c>
      <c r="H60" s="116">
        <v>174</v>
      </c>
    </row>
    <row r="61" spans="2:8" ht="45.75" customHeight="1">
      <c r="B61" s="114"/>
      <c r="C61" s="1261" t="s">
        <v>580</v>
      </c>
      <c r="D61" s="1262"/>
      <c r="E61" s="1263"/>
      <c r="F61" s="115">
        <v>151</v>
      </c>
      <c r="G61" s="115">
        <v>151</v>
      </c>
      <c r="H61" s="116">
        <v>147</v>
      </c>
    </row>
    <row r="62" spans="2:8" ht="45.75" customHeight="1" thickBot="1">
      <c r="B62" s="117"/>
      <c r="C62" s="1264" t="s">
        <v>581</v>
      </c>
      <c r="D62" s="1265"/>
      <c r="E62" s="1266"/>
      <c r="F62" s="118">
        <v>226</v>
      </c>
      <c r="G62" s="118">
        <v>41</v>
      </c>
      <c r="H62" s="119">
        <v>115</v>
      </c>
    </row>
    <row r="63" spans="2:8" ht="52.5" customHeight="1" thickBot="1">
      <c r="B63" s="120"/>
      <c r="C63" s="1267" t="s">
        <v>45</v>
      </c>
      <c r="D63" s="1267"/>
      <c r="E63" s="1268"/>
      <c r="F63" s="121">
        <v>3936</v>
      </c>
      <c r="G63" s="121">
        <v>3885</v>
      </c>
      <c r="H63" s="122">
        <v>3587</v>
      </c>
    </row>
    <row r="64" spans="2:8" ht="15" customHeight="1"/>
    <row r="65" ht="0" hidden="1" customHeight="1"/>
    <row r="66" ht="0" hidden="1" customHeight="1"/>
  </sheetData>
  <sheetProtection algorithmName="SHA-512" hashValue="1tXF60g23G3ygF2DpkuMZaoQFBzRW9uJCtxvmZvvXH6CwuRkUhXMXvs2vZd8HcteJfIoVuhVaJ0eqMfc4gf55Q==" saltValue="71sRlXJzrb69PkL/dcli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585</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543</v>
      </c>
      <c r="BQ50" s="1288"/>
      <c r="BR50" s="1288"/>
      <c r="BS50" s="1288"/>
      <c r="BT50" s="1288"/>
      <c r="BU50" s="1288"/>
      <c r="BV50" s="1288"/>
      <c r="BW50" s="1288"/>
      <c r="BX50" s="1288" t="s">
        <v>544</v>
      </c>
      <c r="BY50" s="1288"/>
      <c r="BZ50" s="1288"/>
      <c r="CA50" s="1288"/>
      <c r="CB50" s="1288"/>
      <c r="CC50" s="1288"/>
      <c r="CD50" s="1288"/>
      <c r="CE50" s="1288"/>
      <c r="CF50" s="1288" t="s">
        <v>545</v>
      </c>
      <c r="CG50" s="1288"/>
      <c r="CH50" s="1288"/>
      <c r="CI50" s="1288"/>
      <c r="CJ50" s="1288"/>
      <c r="CK50" s="1288"/>
      <c r="CL50" s="1288"/>
      <c r="CM50" s="1288"/>
      <c r="CN50" s="1288" t="s">
        <v>546</v>
      </c>
      <c r="CO50" s="1288"/>
      <c r="CP50" s="1288"/>
      <c r="CQ50" s="1288"/>
      <c r="CR50" s="1288"/>
      <c r="CS50" s="1288"/>
      <c r="CT50" s="1288"/>
      <c r="CU50" s="1288"/>
      <c r="CV50" s="1288" t="s">
        <v>547</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586</v>
      </c>
      <c r="AO51" s="1292"/>
      <c r="AP51" s="1292"/>
      <c r="AQ51" s="1292"/>
      <c r="AR51" s="1292"/>
      <c r="AS51" s="1292"/>
      <c r="AT51" s="1292"/>
      <c r="AU51" s="1292"/>
      <c r="AV51" s="1292"/>
      <c r="AW51" s="1292"/>
      <c r="AX51" s="1292"/>
      <c r="AY51" s="1292"/>
      <c r="AZ51" s="1292"/>
      <c r="BA51" s="1292"/>
      <c r="BB51" s="1292" t="s">
        <v>587</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89"/>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588</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89"/>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589</v>
      </c>
      <c r="AO55" s="1288"/>
      <c r="AP55" s="1288"/>
      <c r="AQ55" s="1288"/>
      <c r="AR55" s="1288"/>
      <c r="AS55" s="1288"/>
      <c r="AT55" s="1288"/>
      <c r="AU55" s="1288"/>
      <c r="AV55" s="1288"/>
      <c r="AW55" s="1288"/>
      <c r="AX55" s="1288"/>
      <c r="AY55" s="1288"/>
      <c r="AZ55" s="1288"/>
      <c r="BA55" s="1288"/>
      <c r="BB55" s="1292" t="s">
        <v>590</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89"/>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588</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89"/>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591</v>
      </c>
    </row>
    <row r="64" spans="1:109">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594</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585</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543</v>
      </c>
      <c r="BQ72" s="1288"/>
      <c r="BR72" s="1288"/>
      <c r="BS72" s="1288"/>
      <c r="BT72" s="1288"/>
      <c r="BU72" s="1288"/>
      <c r="BV72" s="1288"/>
      <c r="BW72" s="1288"/>
      <c r="BX72" s="1288" t="s">
        <v>544</v>
      </c>
      <c r="BY72" s="1288"/>
      <c r="BZ72" s="1288"/>
      <c r="CA72" s="1288"/>
      <c r="CB72" s="1288"/>
      <c r="CC72" s="1288"/>
      <c r="CD72" s="1288"/>
      <c r="CE72" s="1288"/>
      <c r="CF72" s="1288" t="s">
        <v>545</v>
      </c>
      <c r="CG72" s="1288"/>
      <c r="CH72" s="1288"/>
      <c r="CI72" s="1288"/>
      <c r="CJ72" s="1288"/>
      <c r="CK72" s="1288"/>
      <c r="CL72" s="1288"/>
      <c r="CM72" s="1288"/>
      <c r="CN72" s="1288" t="s">
        <v>546</v>
      </c>
      <c r="CO72" s="1288"/>
      <c r="CP72" s="1288"/>
      <c r="CQ72" s="1288"/>
      <c r="CR72" s="1288"/>
      <c r="CS72" s="1288"/>
      <c r="CT72" s="1288"/>
      <c r="CU72" s="1288"/>
      <c r="CV72" s="1288" t="s">
        <v>547</v>
      </c>
      <c r="CW72" s="1288"/>
      <c r="CX72" s="1288"/>
      <c r="CY72" s="1288"/>
      <c r="CZ72" s="1288"/>
      <c r="DA72" s="1288"/>
      <c r="DB72" s="1288"/>
      <c r="DC72" s="1288"/>
    </row>
    <row r="73" spans="2:107">
      <c r="B73" s="374"/>
      <c r="G73" s="1295"/>
      <c r="H73" s="1295"/>
      <c r="I73" s="1295"/>
      <c r="J73" s="1295"/>
      <c r="K73" s="1296"/>
      <c r="L73" s="1296"/>
      <c r="M73" s="1296"/>
      <c r="N73" s="1296"/>
      <c r="AM73" s="383"/>
      <c r="AN73" s="1292" t="s">
        <v>586</v>
      </c>
      <c r="AO73" s="1292"/>
      <c r="AP73" s="1292"/>
      <c r="AQ73" s="1292"/>
      <c r="AR73" s="1292"/>
      <c r="AS73" s="1292"/>
      <c r="AT73" s="1292"/>
      <c r="AU73" s="1292"/>
      <c r="AV73" s="1292"/>
      <c r="AW73" s="1292"/>
      <c r="AX73" s="1292"/>
      <c r="AY73" s="1292"/>
      <c r="AZ73" s="1292"/>
      <c r="BA73" s="1292"/>
      <c r="BB73" s="1292" t="s">
        <v>590</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592</v>
      </c>
      <c r="BC75" s="1292"/>
      <c r="BD75" s="1292"/>
      <c r="BE75" s="1292"/>
      <c r="BF75" s="1292"/>
      <c r="BG75" s="1292"/>
      <c r="BH75" s="1292"/>
      <c r="BI75" s="1292"/>
      <c r="BJ75" s="1292"/>
      <c r="BK75" s="1292"/>
      <c r="BL75" s="1292"/>
      <c r="BM75" s="1292"/>
      <c r="BN75" s="1292"/>
      <c r="BO75" s="1292"/>
      <c r="BP75" s="1290">
        <v>11.8</v>
      </c>
      <c r="BQ75" s="1290"/>
      <c r="BR75" s="1290"/>
      <c r="BS75" s="1290"/>
      <c r="BT75" s="1290"/>
      <c r="BU75" s="1290"/>
      <c r="BV75" s="1290"/>
      <c r="BW75" s="1290"/>
      <c r="BX75" s="1290">
        <v>10.4</v>
      </c>
      <c r="BY75" s="1290"/>
      <c r="BZ75" s="1290"/>
      <c r="CA75" s="1290"/>
      <c r="CB75" s="1290"/>
      <c r="CC75" s="1290"/>
      <c r="CD75" s="1290"/>
      <c r="CE75" s="1290"/>
      <c r="CF75" s="1290">
        <v>8.6999999999999993</v>
      </c>
      <c r="CG75" s="1290"/>
      <c r="CH75" s="1290"/>
      <c r="CI75" s="1290"/>
      <c r="CJ75" s="1290"/>
      <c r="CK75" s="1290"/>
      <c r="CL75" s="1290"/>
      <c r="CM75" s="1290"/>
      <c r="CN75" s="1290">
        <v>7.4</v>
      </c>
      <c r="CO75" s="1290"/>
      <c r="CP75" s="1290"/>
      <c r="CQ75" s="1290"/>
      <c r="CR75" s="1290"/>
      <c r="CS75" s="1290"/>
      <c r="CT75" s="1290"/>
      <c r="CU75" s="1290"/>
      <c r="CV75" s="1290">
        <v>6.1</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589</v>
      </c>
      <c r="AO77" s="1288"/>
      <c r="AP77" s="1288"/>
      <c r="AQ77" s="1288"/>
      <c r="AR77" s="1288"/>
      <c r="AS77" s="1288"/>
      <c r="AT77" s="1288"/>
      <c r="AU77" s="1288"/>
      <c r="AV77" s="1288"/>
      <c r="AW77" s="1288"/>
      <c r="AX77" s="1288"/>
      <c r="AY77" s="1288"/>
      <c r="AZ77" s="1288"/>
      <c r="BA77" s="1288"/>
      <c r="BB77" s="1292" t="s">
        <v>590</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592</v>
      </c>
      <c r="BC79" s="1292"/>
      <c r="BD79" s="1292"/>
      <c r="BE79" s="1292"/>
      <c r="BF79" s="1292"/>
      <c r="BG79" s="1292"/>
      <c r="BH79" s="1292"/>
      <c r="BI79" s="1292"/>
      <c r="BJ79" s="1292"/>
      <c r="BK79" s="1292"/>
      <c r="BL79" s="1292"/>
      <c r="BM79" s="1292"/>
      <c r="BN79" s="1292"/>
      <c r="BO79" s="1292"/>
      <c r="BP79" s="1290">
        <v>7.9</v>
      </c>
      <c r="BQ79" s="1290"/>
      <c r="BR79" s="1290"/>
      <c r="BS79" s="1290"/>
      <c r="BT79" s="1290"/>
      <c r="BU79" s="1290"/>
      <c r="BV79" s="1290"/>
      <c r="BW79" s="1290"/>
      <c r="BX79" s="1290">
        <v>6.9</v>
      </c>
      <c r="BY79" s="1290"/>
      <c r="BZ79" s="1290"/>
      <c r="CA79" s="1290"/>
      <c r="CB79" s="1290"/>
      <c r="CC79" s="1290"/>
      <c r="CD79" s="1290"/>
      <c r="CE79" s="1290"/>
      <c r="CF79" s="1290">
        <v>7.2</v>
      </c>
      <c r="CG79" s="1290"/>
      <c r="CH79" s="1290"/>
      <c r="CI79" s="1290"/>
      <c r="CJ79" s="1290"/>
      <c r="CK79" s="1290"/>
      <c r="CL79" s="1290"/>
      <c r="CM79" s="1290"/>
      <c r="CN79" s="1290">
        <v>6</v>
      </c>
      <c r="CO79" s="1290"/>
      <c r="CP79" s="1290"/>
      <c r="CQ79" s="1290"/>
      <c r="CR79" s="1290"/>
      <c r="CS79" s="1290"/>
      <c r="CT79" s="1290"/>
      <c r="CU79" s="1290"/>
      <c r="CV79" s="1290">
        <v>5.6</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BZAIExL7SmJFOzPMEZyxbZ5GLX2ggj87bDDttOsOxFI9yV1Vcr8/Cu5NyOVjilQW8t7AcjpXpao0hoiWkSmEA==" saltValue="PvECYPMcQbzod84UzO66J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XJN/h7FzqaTn2UkTN5n+7IqwXHuel/rzcqxn8fWGj2HaYDptmfFvqMS3S88w2R3Xd1Igw1ZLSs1AlQY3ozamQ==" saltValue="zfJYTr8O5kfVUXt3Vv1en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GG4dSGKovE3s8866/DTtNId6tSMi7hsq+JtGMW2JNIistjwx39jCJxaniZGJFScY/bYw7WoZvOIQ6goSfnKCg==" saltValue="ZEL2lz9UrieObybHZTm8m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540</v>
      </c>
      <c r="G2" s="136"/>
      <c r="H2" s="137"/>
    </row>
    <row r="3" spans="1:8">
      <c r="A3" s="133" t="s">
        <v>533</v>
      </c>
      <c r="B3" s="138"/>
      <c r="C3" s="139"/>
      <c r="D3" s="140">
        <v>50568</v>
      </c>
      <c r="E3" s="141"/>
      <c r="F3" s="142">
        <v>263041</v>
      </c>
      <c r="G3" s="143"/>
      <c r="H3" s="144"/>
    </row>
    <row r="4" spans="1:8">
      <c r="A4" s="145"/>
      <c r="B4" s="146"/>
      <c r="C4" s="147"/>
      <c r="D4" s="148">
        <v>43312</v>
      </c>
      <c r="E4" s="149"/>
      <c r="F4" s="150">
        <v>103171</v>
      </c>
      <c r="G4" s="151"/>
      <c r="H4" s="152"/>
    </row>
    <row r="5" spans="1:8">
      <c r="A5" s="133" t="s">
        <v>535</v>
      </c>
      <c r="B5" s="138"/>
      <c r="C5" s="139"/>
      <c r="D5" s="140">
        <v>149977</v>
      </c>
      <c r="E5" s="141"/>
      <c r="F5" s="142">
        <v>272886</v>
      </c>
      <c r="G5" s="143"/>
      <c r="H5" s="144"/>
    </row>
    <row r="6" spans="1:8">
      <c r="A6" s="145"/>
      <c r="B6" s="146"/>
      <c r="C6" s="147"/>
      <c r="D6" s="148">
        <v>106840</v>
      </c>
      <c r="E6" s="149"/>
      <c r="F6" s="150">
        <v>125724</v>
      </c>
      <c r="G6" s="151"/>
      <c r="H6" s="152"/>
    </row>
    <row r="7" spans="1:8">
      <c r="A7" s="133" t="s">
        <v>536</v>
      </c>
      <c r="B7" s="138"/>
      <c r="C7" s="139"/>
      <c r="D7" s="140">
        <v>209984</v>
      </c>
      <c r="E7" s="141"/>
      <c r="F7" s="142">
        <v>245039</v>
      </c>
      <c r="G7" s="143"/>
      <c r="H7" s="144"/>
    </row>
    <row r="8" spans="1:8">
      <c r="A8" s="145"/>
      <c r="B8" s="146"/>
      <c r="C8" s="147"/>
      <c r="D8" s="148">
        <v>110694</v>
      </c>
      <c r="E8" s="149"/>
      <c r="F8" s="150">
        <v>108922</v>
      </c>
      <c r="G8" s="151"/>
      <c r="H8" s="152"/>
    </row>
    <row r="9" spans="1:8">
      <c r="A9" s="133" t="s">
        <v>537</v>
      </c>
      <c r="B9" s="138"/>
      <c r="C9" s="139"/>
      <c r="D9" s="140">
        <v>266834</v>
      </c>
      <c r="E9" s="141"/>
      <c r="F9" s="142">
        <v>237994</v>
      </c>
      <c r="G9" s="143"/>
      <c r="H9" s="144"/>
    </row>
    <row r="10" spans="1:8">
      <c r="A10" s="145"/>
      <c r="B10" s="146"/>
      <c r="C10" s="147"/>
      <c r="D10" s="148">
        <v>104603</v>
      </c>
      <c r="E10" s="149"/>
      <c r="F10" s="150">
        <v>110361</v>
      </c>
      <c r="G10" s="151"/>
      <c r="H10" s="152"/>
    </row>
    <row r="11" spans="1:8">
      <c r="A11" s="133" t="s">
        <v>538</v>
      </c>
      <c r="B11" s="138"/>
      <c r="C11" s="139"/>
      <c r="D11" s="140">
        <v>173304</v>
      </c>
      <c r="E11" s="141"/>
      <c r="F11" s="142">
        <v>267911</v>
      </c>
      <c r="G11" s="143"/>
      <c r="H11" s="144"/>
    </row>
    <row r="12" spans="1:8">
      <c r="A12" s="145"/>
      <c r="B12" s="146"/>
      <c r="C12" s="153"/>
      <c r="D12" s="148">
        <v>67346</v>
      </c>
      <c r="E12" s="149"/>
      <c r="F12" s="150">
        <v>106425</v>
      </c>
      <c r="G12" s="151"/>
      <c r="H12" s="152"/>
    </row>
    <row r="13" spans="1:8">
      <c r="A13" s="133"/>
      <c r="B13" s="138"/>
      <c r="C13" s="154"/>
      <c r="D13" s="155">
        <v>170133</v>
      </c>
      <c r="E13" s="156"/>
      <c r="F13" s="157">
        <v>257374</v>
      </c>
      <c r="G13" s="158"/>
      <c r="H13" s="144"/>
    </row>
    <row r="14" spans="1:8">
      <c r="A14" s="145"/>
      <c r="B14" s="146"/>
      <c r="C14" s="147"/>
      <c r="D14" s="148">
        <v>86559</v>
      </c>
      <c r="E14" s="149"/>
      <c r="F14" s="150">
        <v>110921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13.57</v>
      </c>
      <c r="C19" s="159">
        <f>ROUND(VALUE(SUBSTITUTE(実質収支比率等に係る経年分析!G$48,"▲","-")),2)</f>
        <v>7.72</v>
      </c>
      <c r="D19" s="159">
        <f>ROUND(VALUE(SUBSTITUTE(実質収支比率等に係る経年分析!H$48,"▲","-")),2)</f>
        <v>10.18</v>
      </c>
      <c r="E19" s="159">
        <f>ROUND(VALUE(SUBSTITUTE(実質収支比率等に係る経年分析!I$48,"▲","-")),2)</f>
        <v>8.42</v>
      </c>
      <c r="F19" s="159">
        <f>ROUND(VALUE(SUBSTITUTE(実質収支比率等に係る経年分析!J$48,"▲","-")),2)</f>
        <v>7.22</v>
      </c>
    </row>
    <row r="20" spans="1:11">
      <c r="A20" s="159" t="s">
        <v>49</v>
      </c>
      <c r="B20" s="159">
        <f>ROUND(VALUE(SUBSTITUTE(実質収支比率等に係る経年分析!F$47,"▲","-")),2)</f>
        <v>86.29</v>
      </c>
      <c r="C20" s="159">
        <f>ROUND(VALUE(SUBSTITUTE(実質収支比率等に係る経年分析!G$47,"▲","-")),2)</f>
        <v>94.62</v>
      </c>
      <c r="D20" s="159">
        <f>ROUND(VALUE(SUBSTITUTE(実質収支比率等に係る経年分析!H$47,"▲","-")),2)</f>
        <v>97.6</v>
      </c>
      <c r="E20" s="159">
        <f>ROUND(VALUE(SUBSTITUTE(実質収支比率等に係る経年分析!I$47,"▲","-")),2)</f>
        <v>110.94</v>
      </c>
      <c r="F20" s="159">
        <f>ROUND(VALUE(SUBSTITUTE(実質収支比率等に係る経年分析!J$47,"▲","-")),2)</f>
        <v>97.71</v>
      </c>
    </row>
    <row r="21" spans="1:11">
      <c r="A21" s="159" t="s">
        <v>50</v>
      </c>
      <c r="B21" s="159">
        <f>IF(ISNUMBER(VALUE(SUBSTITUTE(実質収支比率等に係る経年分析!F$49,"▲","-"))),ROUND(VALUE(SUBSTITUTE(実質収支比率等に係る経年分析!F$49,"▲","-")),2),NA())</f>
        <v>14.48</v>
      </c>
      <c r="C21" s="159">
        <f>IF(ISNUMBER(VALUE(SUBSTITUTE(実質収支比率等に係る経年分析!G$49,"▲","-"))),ROUND(VALUE(SUBSTITUTE(実質収支比率等に係る経年分析!G$49,"▲","-")),2),NA())</f>
        <v>1.24</v>
      </c>
      <c r="D21" s="159">
        <f>IF(ISNUMBER(VALUE(SUBSTITUTE(実質収支比率等に係る経年分析!H$49,"▲","-"))),ROUND(VALUE(SUBSTITUTE(実質収支比率等に係る経年分析!H$49,"▲","-")),2),NA())</f>
        <v>9.23</v>
      </c>
      <c r="E21" s="159">
        <f>IF(ISNUMBER(VALUE(SUBSTITUTE(実質収支比率等に係る経年分析!I$49,"▲","-"))),ROUND(VALUE(SUBSTITUTE(実質収支比率等に係る経年分析!I$49,"▲","-")),2),NA())</f>
        <v>-2.2999999999999998</v>
      </c>
      <c r="F21" s="159">
        <f>IF(ISNUMBER(VALUE(SUBSTITUTE(実質収支比率等に係る経年分析!J$49,"▲","-"))),ROUND(VALUE(SUBSTITUTE(実質収支比率等に係る経年分析!J$49,"▲","-")),2),NA())</f>
        <v>-23.58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c r="A33" s="160" t="str">
        <f>IF(連結実質赤字比率に係る赤字・黒字の構成分析!C$37="",NA(),連結実質赤字比率に係る赤字・黒字の構成分析!C$37)</f>
        <v>簡易水道事業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0.14000000000000001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c r="A34" s="160" t="str">
        <f>IF(連結実質赤字比率に係る赤字・黒字の構成分析!C$36="",NA(),連結実質赤字比率に係る赤字・黒字の構成分析!C$36)</f>
        <v>国民健康保険事業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v>
      </c>
    </row>
    <row r="35" spans="1:16">
      <c r="A35" s="160" t="str">
        <f>IF(連結実質赤字比率に係る赤字・黒字の構成分析!C$35="",NA(),連結実質赤字比率に係る赤字・黒字の構成分析!C$35)</f>
        <v>後期高齢者医療</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0.03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13.56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7.72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10.17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8.41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7.22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298</v>
      </c>
      <c r="E42" s="161"/>
      <c r="F42" s="161"/>
      <c r="G42" s="161">
        <f>'実質公債費比率（分子）の構造'!L$52</f>
        <v>301</v>
      </c>
      <c r="H42" s="161"/>
      <c r="I42" s="161"/>
      <c r="J42" s="161">
        <f>'実質公債費比率（分子）の構造'!M$52</f>
        <v>289</v>
      </c>
      <c r="K42" s="161"/>
      <c r="L42" s="161"/>
      <c r="M42" s="161">
        <f>'実質公債費比率（分子）の構造'!N$52</f>
        <v>225</v>
      </c>
      <c r="N42" s="161"/>
      <c r="O42" s="161"/>
      <c r="P42" s="161">
        <f>'実質公債費比率（分子）の構造'!O$52</f>
        <v>176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4</v>
      </c>
      <c r="C44" s="161"/>
      <c r="D44" s="161"/>
      <c r="E44" s="161">
        <f>'実質公債費比率（分子）の構造'!L$50</f>
        <v>4</v>
      </c>
      <c r="F44" s="161"/>
      <c r="G44" s="161"/>
      <c r="H44" s="161">
        <f>'実質公債費比率（分子）の構造'!M$50</f>
        <v>4</v>
      </c>
      <c r="I44" s="161"/>
      <c r="J44" s="161"/>
      <c r="K44" s="161">
        <f>'実質公債費比率（分子）の構造'!N$50</f>
        <v>4</v>
      </c>
      <c r="L44" s="161"/>
      <c r="M44" s="161"/>
      <c r="N44" s="161">
        <f>'実質公債費比率（分子）の構造'!O$50</f>
        <v>4</v>
      </c>
      <c r="O44" s="161"/>
      <c r="P44" s="161"/>
    </row>
    <row r="45" spans="1:16">
      <c r="A45" s="161" t="s">
        <v>60</v>
      </c>
      <c r="B45" s="161">
        <f>'実質公債費比率（分子）の構造'!K$49</f>
        <v>29</v>
      </c>
      <c r="C45" s="161"/>
      <c r="D45" s="161"/>
      <c r="E45" s="161">
        <f>'実質公債費比率（分子）の構造'!L$49</f>
        <v>30</v>
      </c>
      <c r="F45" s="161"/>
      <c r="G45" s="161"/>
      <c r="H45" s="161">
        <f>'実質公債費比率（分子）の構造'!M$49</f>
        <v>30</v>
      </c>
      <c r="I45" s="161"/>
      <c r="J45" s="161"/>
      <c r="K45" s="161">
        <f>'実質公債費比率（分子）の構造'!N$49</f>
        <v>26</v>
      </c>
      <c r="L45" s="161"/>
      <c r="M45" s="161"/>
      <c r="N45" s="161">
        <f>'実質公債費比率（分子）の構造'!O$49</f>
        <v>19</v>
      </c>
      <c r="O45" s="161"/>
      <c r="P45" s="161"/>
    </row>
    <row r="46" spans="1:16">
      <c r="A46" s="161" t="s">
        <v>61</v>
      </c>
      <c r="B46" s="161">
        <f>'実質公債費比率（分子）の構造'!K$48</f>
        <v>14</v>
      </c>
      <c r="C46" s="161"/>
      <c r="D46" s="161"/>
      <c r="E46" s="161">
        <f>'実質公債費比率（分子）の構造'!L$48</f>
        <v>19</v>
      </c>
      <c r="F46" s="161"/>
      <c r="G46" s="161"/>
      <c r="H46" s="161">
        <f>'実質公債費比率（分子）の構造'!M$48</f>
        <v>14</v>
      </c>
      <c r="I46" s="161"/>
      <c r="J46" s="161"/>
      <c r="K46" s="161">
        <f>'実質公債費比率（分子）の構造'!N$48</f>
        <v>17</v>
      </c>
      <c r="L46" s="161"/>
      <c r="M46" s="161"/>
      <c r="N46" s="161">
        <f>'実質公債費比率（分子）の構造'!O$48</f>
        <v>13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373</v>
      </c>
      <c r="C49" s="161"/>
      <c r="D49" s="161"/>
      <c r="E49" s="161">
        <f>'実質公債費比率（分子）の構造'!L$45</f>
        <v>365</v>
      </c>
      <c r="F49" s="161"/>
      <c r="G49" s="161"/>
      <c r="H49" s="161">
        <f>'実質公債費比率（分子）の構造'!M$45</f>
        <v>331</v>
      </c>
      <c r="I49" s="161"/>
      <c r="J49" s="161"/>
      <c r="K49" s="161">
        <f>'実質公債費比率（分子）の構造'!N$45</f>
        <v>250</v>
      </c>
      <c r="L49" s="161"/>
      <c r="M49" s="161"/>
      <c r="N49" s="161">
        <f>'実質公債費比率（分子）の構造'!O$45</f>
        <v>207</v>
      </c>
      <c r="O49" s="161"/>
      <c r="P49" s="161"/>
    </row>
    <row r="50" spans="1:16">
      <c r="A50" s="161" t="s">
        <v>65</v>
      </c>
      <c r="B50" s="161" t="e">
        <f>NA()</f>
        <v>#N/A</v>
      </c>
      <c r="C50" s="161">
        <f>IF(ISNUMBER('実質公債費比率（分子）の構造'!K$53),'実質公債費比率（分子）の構造'!K$53,NA())</f>
        <v>122</v>
      </c>
      <c r="D50" s="161" t="e">
        <f>NA()</f>
        <v>#N/A</v>
      </c>
      <c r="E50" s="161" t="e">
        <f>NA()</f>
        <v>#N/A</v>
      </c>
      <c r="F50" s="161">
        <f>IF(ISNUMBER('実質公債費比率（分子）の構造'!L$53),'実質公債費比率（分子）の構造'!L$53,NA())</f>
        <v>117</v>
      </c>
      <c r="G50" s="161" t="e">
        <f>NA()</f>
        <v>#N/A</v>
      </c>
      <c r="H50" s="161" t="e">
        <f>NA()</f>
        <v>#N/A</v>
      </c>
      <c r="I50" s="161">
        <f>IF(ISNUMBER('実質公債費比率（分子）の構造'!M$53),'実質公債費比率（分子）の構造'!M$53,NA())</f>
        <v>90</v>
      </c>
      <c r="J50" s="161" t="e">
        <f>NA()</f>
        <v>#N/A</v>
      </c>
      <c r="K50" s="161" t="e">
        <f>NA()</f>
        <v>#N/A</v>
      </c>
      <c r="L50" s="161">
        <f>IF(ISNUMBER('実質公債費比率（分子）の構造'!N$53),'実質公債費比率（分子）の構造'!N$53,NA())</f>
        <v>72</v>
      </c>
      <c r="M50" s="161" t="e">
        <f>NA()</f>
        <v>#N/A</v>
      </c>
      <c r="N50" s="161" t="e">
        <f>NA()</f>
        <v>#N/A</v>
      </c>
      <c r="O50" s="161">
        <f>IF(ISNUMBER('実質公債費比率（分子）の構造'!O$53),'実質公債費比率（分子）の構造'!O$53,NA())</f>
        <v>67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2050</v>
      </c>
      <c r="E56" s="160"/>
      <c r="F56" s="160"/>
      <c r="G56" s="160">
        <f>'将来負担比率（分子）の構造'!J$52</f>
        <v>1948</v>
      </c>
      <c r="H56" s="160"/>
      <c r="I56" s="160"/>
      <c r="J56" s="160">
        <f>'将来負担比率（分子）の構造'!K$52</f>
        <v>1996</v>
      </c>
      <c r="K56" s="160"/>
      <c r="L56" s="160"/>
      <c r="M56" s="160">
        <f>'将来負担比率（分子）の構造'!L$52</f>
        <v>2031</v>
      </c>
      <c r="N56" s="160"/>
      <c r="O56" s="160"/>
      <c r="P56" s="160">
        <f>'将来負担比率（分子）の構造'!M$52</f>
        <v>2034</v>
      </c>
    </row>
    <row r="57" spans="1:16">
      <c r="A57" s="160" t="s">
        <v>36</v>
      </c>
      <c r="B57" s="160"/>
      <c r="C57" s="160"/>
      <c r="D57" s="160">
        <f>'将来負担比率（分子）の構造'!I$51</f>
        <v>87</v>
      </c>
      <c r="E57" s="160"/>
      <c r="F57" s="160"/>
      <c r="G57" s="160">
        <f>'将来負担比率（分子）の構造'!J$51</f>
        <v>76</v>
      </c>
      <c r="H57" s="160"/>
      <c r="I57" s="160"/>
      <c r="J57" s="160">
        <f>'将来負担比率（分子）の構造'!K$51</f>
        <v>71</v>
      </c>
      <c r="K57" s="160"/>
      <c r="L57" s="160"/>
      <c r="M57" s="160">
        <f>'将来負担比率（分子）の構造'!L$51</f>
        <v>69</v>
      </c>
      <c r="N57" s="160"/>
      <c r="O57" s="160"/>
      <c r="P57" s="160">
        <f>'将来負担比率（分子）の構造'!M$51</f>
        <v>66</v>
      </c>
    </row>
    <row r="58" spans="1:16">
      <c r="A58" s="160" t="s">
        <v>35</v>
      </c>
      <c r="B58" s="160"/>
      <c r="C58" s="160"/>
      <c r="D58" s="160">
        <f>'将来負担比率（分子）の構造'!I$50</f>
        <v>2396</v>
      </c>
      <c r="E58" s="160"/>
      <c r="F58" s="160"/>
      <c r="G58" s="160">
        <f>'将来負担比率（分子）の構造'!J$50</f>
        <v>2563</v>
      </c>
      <c r="H58" s="160"/>
      <c r="I58" s="160"/>
      <c r="J58" s="160">
        <f>'将来負担比率（分子）の構造'!K$50</f>
        <v>2988</v>
      </c>
      <c r="K58" s="160"/>
      <c r="L58" s="160"/>
      <c r="M58" s="160">
        <f>'将来負担比率（分子）の構造'!L$50</f>
        <v>2873</v>
      </c>
      <c r="N58" s="160"/>
      <c r="O58" s="160"/>
      <c r="P58" s="160">
        <f>'将来負担比率（分子）の構造'!M$50</f>
        <v>2579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398</v>
      </c>
      <c r="C62" s="160"/>
      <c r="D62" s="160"/>
      <c r="E62" s="160">
        <f>'将来負担比率（分子）の構造'!J$45</f>
        <v>326</v>
      </c>
      <c r="F62" s="160"/>
      <c r="G62" s="160"/>
      <c r="H62" s="160">
        <f>'将来負担比率（分子）の構造'!K$45</f>
        <v>323</v>
      </c>
      <c r="I62" s="160"/>
      <c r="J62" s="160"/>
      <c r="K62" s="160">
        <f>'将来負担比率（分子）の構造'!L$45</f>
        <v>328</v>
      </c>
      <c r="L62" s="160"/>
      <c r="M62" s="160"/>
      <c r="N62" s="160">
        <f>'将来負担比率（分子）の構造'!M$45</f>
        <v>298</v>
      </c>
      <c r="O62" s="160"/>
      <c r="P62" s="160"/>
    </row>
    <row r="63" spans="1:16">
      <c r="A63" s="160" t="s">
        <v>28</v>
      </c>
      <c r="B63" s="160">
        <f>'将来負担比率（分子）の構造'!I$44</f>
        <v>134</v>
      </c>
      <c r="C63" s="160"/>
      <c r="D63" s="160"/>
      <c r="E63" s="160">
        <f>'将来負担比率（分子）の構造'!J$44</f>
        <v>110</v>
      </c>
      <c r="F63" s="160"/>
      <c r="G63" s="160"/>
      <c r="H63" s="160">
        <f>'将来負担比率（分子）の構造'!K$44</f>
        <v>88</v>
      </c>
      <c r="I63" s="160"/>
      <c r="J63" s="160"/>
      <c r="K63" s="160">
        <f>'将来負担比率（分子）の構造'!L$44</f>
        <v>60</v>
      </c>
      <c r="L63" s="160"/>
      <c r="M63" s="160"/>
      <c r="N63" s="160">
        <f>'将来負担比率（分子）の構造'!M$44</f>
        <v>52</v>
      </c>
      <c r="O63" s="160"/>
      <c r="P63" s="160"/>
    </row>
    <row r="64" spans="1:16">
      <c r="A64" s="160" t="s">
        <v>27</v>
      </c>
      <c r="B64" s="160">
        <f>'将来負担比率（分子）の構造'!I$43</f>
        <v>116</v>
      </c>
      <c r="C64" s="160"/>
      <c r="D64" s="160"/>
      <c r="E64" s="160">
        <f>'将来負担比率（分子）の構造'!J$43</f>
        <v>128</v>
      </c>
      <c r="F64" s="160"/>
      <c r="G64" s="160"/>
      <c r="H64" s="160">
        <f>'将来負担比率（分子）の構造'!K$43</f>
        <v>137</v>
      </c>
      <c r="I64" s="160"/>
      <c r="J64" s="160"/>
      <c r="K64" s="160">
        <f>'将来負担比率（分子）の構造'!L$43</f>
        <v>138</v>
      </c>
      <c r="L64" s="160"/>
      <c r="M64" s="160"/>
      <c r="N64" s="160">
        <f>'将来負担比率（分子）の構造'!M$43</f>
        <v>149</v>
      </c>
      <c r="O64" s="160"/>
      <c r="P64" s="160"/>
    </row>
    <row r="65" spans="1:16">
      <c r="A65" s="160" t="s">
        <v>26</v>
      </c>
      <c r="B65" s="160">
        <f>'将来負担比率（分子）の構造'!I$42</f>
        <v>18</v>
      </c>
      <c r="C65" s="160"/>
      <c r="D65" s="160"/>
      <c r="E65" s="160">
        <f>'将来負担比率（分子）の構造'!J$42</f>
        <v>13</v>
      </c>
      <c r="F65" s="160"/>
      <c r="G65" s="160"/>
      <c r="H65" s="160">
        <f>'将来負担比率（分子）の構造'!K$42</f>
        <v>9</v>
      </c>
      <c r="I65" s="160"/>
      <c r="J65" s="160"/>
      <c r="K65" s="160">
        <f>'将来負担比率（分子）の構造'!L$42</f>
        <v>4</v>
      </c>
      <c r="L65" s="160"/>
      <c r="M65" s="160"/>
      <c r="N65" s="160" t="str">
        <f>'将来負担比率（分子）の構造'!M$42</f>
        <v>-</v>
      </c>
      <c r="O65" s="160"/>
      <c r="P65" s="160"/>
    </row>
    <row r="66" spans="1:16">
      <c r="A66" s="160" t="s">
        <v>25</v>
      </c>
      <c r="B66" s="160">
        <f>'将来負担比率（分子）の構造'!I$41</f>
        <v>2486</v>
      </c>
      <c r="C66" s="160"/>
      <c r="D66" s="160"/>
      <c r="E66" s="160">
        <f>'将来負担比率（分子）の構造'!J$41</f>
        <v>2343</v>
      </c>
      <c r="F66" s="160"/>
      <c r="G66" s="160"/>
      <c r="H66" s="160">
        <f>'将来負担比率（分子）の構造'!K$41</f>
        <v>2401</v>
      </c>
      <c r="I66" s="160"/>
      <c r="J66" s="160"/>
      <c r="K66" s="160">
        <f>'将来負担比率（分子）の構造'!L$41</f>
        <v>2420</v>
      </c>
      <c r="L66" s="160"/>
      <c r="M66" s="160"/>
      <c r="N66" s="160">
        <f>'将来負担比率（分子）の構造'!M$41</f>
        <v>2562</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1541</v>
      </c>
      <c r="C72" s="164">
        <f>基金残高に係る経年分析!G55</f>
        <v>1634</v>
      </c>
      <c r="D72" s="164">
        <f>基金残高に係る経年分析!H55</f>
        <v>1336</v>
      </c>
    </row>
    <row r="73" spans="1:16">
      <c r="A73" s="163" t="s">
        <v>72</v>
      </c>
      <c r="B73" s="164">
        <f>基金残高に係る経年分析!F56</f>
        <v>127</v>
      </c>
      <c r="C73" s="164">
        <f>基金残高に係る経年分析!G56</f>
        <v>127</v>
      </c>
      <c r="D73" s="164">
        <f>基金残高に係る経年分析!H56</f>
        <v>127</v>
      </c>
    </row>
    <row r="74" spans="1:16">
      <c r="A74" s="163" t="s">
        <v>73</v>
      </c>
      <c r="B74" s="164">
        <f>基金残高に係る経年分析!F57</f>
        <v>2268</v>
      </c>
      <c r="C74" s="164">
        <f>基金残高に係る経年分析!G57</f>
        <v>2124</v>
      </c>
      <c r="D74" s="164">
        <f>基金残高に係る経年分析!H57</f>
        <v>2123</v>
      </c>
    </row>
  </sheetData>
  <sheetProtection algorithmName="SHA-512" hashValue="RI1Ojo2L12vA6LcFin7qcxFjv3zJy2rSKqRG1fVP5aSA/ajkZdBhLdNOBGNPqg8lU61KZ7auqHiC6iCD5mpTjA==" saltValue="9dZ5Jqk0mgTP4v1WDy+Vk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213</v>
      </c>
      <c r="DI1" s="774"/>
      <c r="DJ1" s="774"/>
      <c r="DK1" s="774"/>
      <c r="DL1" s="774"/>
      <c r="DM1" s="774"/>
      <c r="DN1" s="775"/>
      <c r="DO1" s="205"/>
      <c r="DP1" s="773" t="s">
        <v>214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219</v>
      </c>
      <c r="S4" s="716"/>
      <c r="T4" s="716"/>
      <c r="U4" s="716"/>
      <c r="V4" s="716"/>
      <c r="W4" s="716"/>
      <c r="X4" s="716"/>
      <c r="Y4" s="717"/>
      <c r="Z4" s="715" t="s">
        <v>220</v>
      </c>
      <c r="AA4" s="716"/>
      <c r="AB4" s="716"/>
      <c r="AC4" s="717"/>
      <c r="AD4" s="715" t="s">
        <v>221</v>
      </c>
      <c r="AE4" s="716"/>
      <c r="AF4" s="716"/>
      <c r="AG4" s="716"/>
      <c r="AH4" s="716"/>
      <c r="AI4" s="716"/>
      <c r="AJ4" s="716"/>
      <c r="AK4" s="717"/>
      <c r="AL4" s="715" t="s">
        <v>220</v>
      </c>
      <c r="AM4" s="716"/>
      <c r="AN4" s="716"/>
      <c r="AO4" s="717"/>
      <c r="AP4" s="776" t="s">
        <v>222</v>
      </c>
      <c r="AQ4" s="776"/>
      <c r="AR4" s="776"/>
      <c r="AS4" s="776"/>
      <c r="AT4" s="776"/>
      <c r="AU4" s="776"/>
      <c r="AV4" s="776"/>
      <c r="AW4" s="776"/>
      <c r="AX4" s="776"/>
      <c r="AY4" s="776"/>
      <c r="AZ4" s="776"/>
      <c r="BA4" s="776"/>
      <c r="BB4" s="776"/>
      <c r="BC4" s="776"/>
      <c r="BD4" s="776"/>
      <c r="BE4" s="776"/>
      <c r="BF4" s="776"/>
      <c r="BG4" s="776" t="s">
        <v>223</v>
      </c>
      <c r="BH4" s="776"/>
      <c r="BI4" s="776"/>
      <c r="BJ4" s="776"/>
      <c r="BK4" s="776"/>
      <c r="BL4" s="776"/>
      <c r="BM4" s="776"/>
      <c r="BN4" s="776"/>
      <c r="BO4" s="776" t="s">
        <v>220</v>
      </c>
      <c r="BP4" s="776"/>
      <c r="BQ4" s="776"/>
      <c r="BR4" s="776"/>
      <c r="BS4" s="776" t="s">
        <v>224</v>
      </c>
      <c r="BT4" s="776"/>
      <c r="BU4" s="776"/>
      <c r="BV4" s="776"/>
      <c r="BW4" s="776"/>
      <c r="BX4" s="776"/>
      <c r="BY4" s="776"/>
      <c r="BZ4" s="776"/>
      <c r="CA4" s="776"/>
      <c r="CB4" s="776"/>
      <c r="CD4" s="758" t="s">
        <v>225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226</v>
      </c>
      <c r="C5" s="741"/>
      <c r="D5" s="741"/>
      <c r="E5" s="741"/>
      <c r="F5" s="741"/>
      <c r="G5" s="741"/>
      <c r="H5" s="741"/>
      <c r="I5" s="741"/>
      <c r="J5" s="741"/>
      <c r="K5" s="741"/>
      <c r="L5" s="741"/>
      <c r="M5" s="741"/>
      <c r="N5" s="741"/>
      <c r="O5" s="741"/>
      <c r="P5" s="741"/>
      <c r="Q5" s="742"/>
      <c r="R5" s="706">
        <v>151161</v>
      </c>
      <c r="S5" s="707"/>
      <c r="T5" s="707"/>
      <c r="U5" s="707"/>
      <c r="V5" s="707"/>
      <c r="W5" s="707"/>
      <c r="X5" s="707"/>
      <c r="Y5" s="753"/>
      <c r="Z5" s="771">
        <v>3.3</v>
      </c>
      <c r="AA5" s="771"/>
      <c r="AB5" s="771"/>
      <c r="AC5" s="771"/>
      <c r="AD5" s="772">
        <v>151161</v>
      </c>
      <c r="AE5" s="772"/>
      <c r="AF5" s="772"/>
      <c r="AG5" s="772"/>
      <c r="AH5" s="772"/>
      <c r="AI5" s="772"/>
      <c r="AJ5" s="772"/>
      <c r="AK5" s="772"/>
      <c r="AL5" s="754">
        <v>11.5</v>
      </c>
      <c r="AM5" s="723"/>
      <c r="AN5" s="723"/>
      <c r="AO5" s="755"/>
      <c r="AP5" s="740" t="s">
        <v>227</v>
      </c>
      <c r="AQ5" s="741"/>
      <c r="AR5" s="741"/>
      <c r="AS5" s="741"/>
      <c r="AT5" s="741"/>
      <c r="AU5" s="741"/>
      <c r="AV5" s="741"/>
      <c r="AW5" s="741"/>
      <c r="AX5" s="741"/>
      <c r="AY5" s="741"/>
      <c r="AZ5" s="741"/>
      <c r="BA5" s="741"/>
      <c r="BB5" s="741"/>
      <c r="BC5" s="741"/>
      <c r="BD5" s="741"/>
      <c r="BE5" s="741"/>
      <c r="BF5" s="742"/>
      <c r="BG5" s="641">
        <v>151161</v>
      </c>
      <c r="BH5" s="644"/>
      <c r="BI5" s="644"/>
      <c r="BJ5" s="644"/>
      <c r="BK5" s="644"/>
      <c r="BL5" s="644"/>
      <c r="BM5" s="644"/>
      <c r="BN5" s="645"/>
      <c r="BO5" s="703">
        <v>100</v>
      </c>
      <c r="BP5" s="703"/>
      <c r="BQ5" s="703"/>
      <c r="BR5" s="703"/>
      <c r="BS5" s="704">
        <v>135</v>
      </c>
      <c r="BT5" s="704"/>
      <c r="BU5" s="704"/>
      <c r="BV5" s="704"/>
      <c r="BW5" s="704"/>
      <c r="BX5" s="704"/>
      <c r="BY5" s="704"/>
      <c r="BZ5" s="704"/>
      <c r="CA5" s="704"/>
      <c r="CB5" s="745"/>
      <c r="CD5" s="758" t="s">
        <v>222</v>
      </c>
      <c r="CE5" s="759"/>
      <c r="CF5" s="759"/>
      <c r="CG5" s="759"/>
      <c r="CH5" s="759"/>
      <c r="CI5" s="759"/>
      <c r="CJ5" s="759"/>
      <c r="CK5" s="759"/>
      <c r="CL5" s="759"/>
      <c r="CM5" s="759"/>
      <c r="CN5" s="759"/>
      <c r="CO5" s="759"/>
      <c r="CP5" s="759"/>
      <c r="CQ5" s="760"/>
      <c r="CR5" s="758" t="s">
        <v>228</v>
      </c>
      <c r="CS5" s="759"/>
      <c r="CT5" s="759"/>
      <c r="CU5" s="759"/>
      <c r="CV5" s="759"/>
      <c r="CW5" s="759"/>
      <c r="CX5" s="759"/>
      <c r="CY5" s="760"/>
      <c r="CZ5" s="758" t="s">
        <v>220</v>
      </c>
      <c r="DA5" s="759"/>
      <c r="DB5" s="759"/>
      <c r="DC5" s="760"/>
      <c r="DD5" s="758" t="s">
        <v>229</v>
      </c>
      <c r="DE5" s="759"/>
      <c r="DF5" s="759"/>
      <c r="DG5" s="759"/>
      <c r="DH5" s="759"/>
      <c r="DI5" s="759"/>
      <c r="DJ5" s="759"/>
      <c r="DK5" s="759"/>
      <c r="DL5" s="759"/>
      <c r="DM5" s="759"/>
      <c r="DN5" s="759"/>
      <c r="DO5" s="759"/>
      <c r="DP5" s="760"/>
      <c r="DQ5" s="758" t="s">
        <v>230</v>
      </c>
      <c r="DR5" s="759"/>
      <c r="DS5" s="759"/>
      <c r="DT5" s="759"/>
      <c r="DU5" s="759"/>
      <c r="DV5" s="759"/>
      <c r="DW5" s="759"/>
      <c r="DX5" s="759"/>
      <c r="DY5" s="759"/>
      <c r="DZ5" s="759"/>
      <c r="EA5" s="759"/>
      <c r="EB5" s="759"/>
      <c r="EC5" s="760"/>
    </row>
    <row r="6" spans="2:143" ht="11.25" customHeight="1">
      <c r="B6" s="638" t="s">
        <v>231</v>
      </c>
      <c r="C6" s="639"/>
      <c r="D6" s="639"/>
      <c r="E6" s="639"/>
      <c r="F6" s="639"/>
      <c r="G6" s="639"/>
      <c r="H6" s="639"/>
      <c r="I6" s="639"/>
      <c r="J6" s="639"/>
      <c r="K6" s="639"/>
      <c r="L6" s="639"/>
      <c r="M6" s="639"/>
      <c r="N6" s="639"/>
      <c r="O6" s="639"/>
      <c r="P6" s="639"/>
      <c r="Q6" s="640"/>
      <c r="R6" s="641">
        <v>13573</v>
      </c>
      <c r="S6" s="644"/>
      <c r="T6" s="644"/>
      <c r="U6" s="644"/>
      <c r="V6" s="644"/>
      <c r="W6" s="644"/>
      <c r="X6" s="644"/>
      <c r="Y6" s="645"/>
      <c r="Z6" s="703">
        <v>0.3</v>
      </c>
      <c r="AA6" s="703"/>
      <c r="AB6" s="703"/>
      <c r="AC6" s="703"/>
      <c r="AD6" s="704">
        <v>13573</v>
      </c>
      <c r="AE6" s="704"/>
      <c r="AF6" s="704"/>
      <c r="AG6" s="704"/>
      <c r="AH6" s="704"/>
      <c r="AI6" s="704"/>
      <c r="AJ6" s="704"/>
      <c r="AK6" s="704"/>
      <c r="AL6" s="646">
        <v>1</v>
      </c>
      <c r="AM6" s="647"/>
      <c r="AN6" s="647"/>
      <c r="AO6" s="705"/>
      <c r="AP6" s="638" t="s">
        <v>232</v>
      </c>
      <c r="AQ6" s="639"/>
      <c r="AR6" s="639"/>
      <c r="AS6" s="639"/>
      <c r="AT6" s="639"/>
      <c r="AU6" s="639"/>
      <c r="AV6" s="639"/>
      <c r="AW6" s="639"/>
      <c r="AX6" s="639"/>
      <c r="AY6" s="639"/>
      <c r="AZ6" s="639"/>
      <c r="BA6" s="639"/>
      <c r="BB6" s="639"/>
      <c r="BC6" s="639"/>
      <c r="BD6" s="639"/>
      <c r="BE6" s="639"/>
      <c r="BF6" s="640"/>
      <c r="BG6" s="641">
        <v>151161</v>
      </c>
      <c r="BH6" s="644"/>
      <c r="BI6" s="644"/>
      <c r="BJ6" s="644"/>
      <c r="BK6" s="644"/>
      <c r="BL6" s="644"/>
      <c r="BM6" s="644"/>
      <c r="BN6" s="645"/>
      <c r="BO6" s="703">
        <v>100</v>
      </c>
      <c r="BP6" s="703"/>
      <c r="BQ6" s="703"/>
      <c r="BR6" s="703"/>
      <c r="BS6" s="704">
        <v>135</v>
      </c>
      <c r="BT6" s="704"/>
      <c r="BU6" s="704"/>
      <c r="BV6" s="704"/>
      <c r="BW6" s="704"/>
      <c r="BX6" s="704"/>
      <c r="BY6" s="704"/>
      <c r="BZ6" s="704"/>
      <c r="CA6" s="704"/>
      <c r="CB6" s="745"/>
      <c r="CD6" s="712" t="s">
        <v>233</v>
      </c>
      <c r="CE6" s="713"/>
      <c r="CF6" s="713"/>
      <c r="CG6" s="713"/>
      <c r="CH6" s="713"/>
      <c r="CI6" s="713"/>
      <c r="CJ6" s="713"/>
      <c r="CK6" s="713"/>
      <c r="CL6" s="713"/>
      <c r="CM6" s="713"/>
      <c r="CN6" s="713"/>
      <c r="CO6" s="713"/>
      <c r="CP6" s="713"/>
      <c r="CQ6" s="714"/>
      <c r="CR6" s="641">
        <v>56289</v>
      </c>
      <c r="CS6" s="644"/>
      <c r="CT6" s="644"/>
      <c r="CU6" s="644"/>
      <c r="CV6" s="644"/>
      <c r="CW6" s="644"/>
      <c r="CX6" s="644"/>
      <c r="CY6" s="645"/>
      <c r="CZ6" s="754">
        <v>1.3</v>
      </c>
      <c r="DA6" s="723"/>
      <c r="DB6" s="723"/>
      <c r="DC6" s="757"/>
      <c r="DD6" s="649" t="s">
        <v>234</v>
      </c>
      <c r="DE6" s="644"/>
      <c r="DF6" s="644"/>
      <c r="DG6" s="644"/>
      <c r="DH6" s="644"/>
      <c r="DI6" s="644"/>
      <c r="DJ6" s="644"/>
      <c r="DK6" s="644"/>
      <c r="DL6" s="644"/>
      <c r="DM6" s="644"/>
      <c r="DN6" s="644"/>
      <c r="DO6" s="644"/>
      <c r="DP6" s="645"/>
      <c r="DQ6" s="649">
        <v>56289</v>
      </c>
      <c r="DR6" s="644"/>
      <c r="DS6" s="644"/>
      <c r="DT6" s="644"/>
      <c r="DU6" s="644"/>
      <c r="DV6" s="644"/>
      <c r="DW6" s="644"/>
      <c r="DX6" s="644"/>
      <c r="DY6" s="644"/>
      <c r="DZ6" s="644"/>
      <c r="EA6" s="644"/>
      <c r="EB6" s="644"/>
      <c r="EC6" s="684"/>
    </row>
    <row r="7" spans="2:143" ht="11.25" customHeight="1">
      <c r="B7" s="638" t="s">
        <v>235</v>
      </c>
      <c r="C7" s="639"/>
      <c r="D7" s="639"/>
      <c r="E7" s="639"/>
      <c r="F7" s="639"/>
      <c r="G7" s="639"/>
      <c r="H7" s="639"/>
      <c r="I7" s="639"/>
      <c r="J7" s="639"/>
      <c r="K7" s="639"/>
      <c r="L7" s="639"/>
      <c r="M7" s="639"/>
      <c r="N7" s="639"/>
      <c r="O7" s="639"/>
      <c r="P7" s="639"/>
      <c r="Q7" s="640"/>
      <c r="R7" s="641">
        <v>237</v>
      </c>
      <c r="S7" s="644"/>
      <c r="T7" s="644"/>
      <c r="U7" s="644"/>
      <c r="V7" s="644"/>
      <c r="W7" s="644"/>
      <c r="X7" s="644"/>
      <c r="Y7" s="645"/>
      <c r="Z7" s="703">
        <v>0</v>
      </c>
      <c r="AA7" s="703"/>
      <c r="AB7" s="703"/>
      <c r="AC7" s="703"/>
      <c r="AD7" s="704">
        <v>237</v>
      </c>
      <c r="AE7" s="704"/>
      <c r="AF7" s="704"/>
      <c r="AG7" s="704"/>
      <c r="AH7" s="704"/>
      <c r="AI7" s="704"/>
      <c r="AJ7" s="704"/>
      <c r="AK7" s="704"/>
      <c r="AL7" s="646">
        <v>0</v>
      </c>
      <c r="AM7" s="647"/>
      <c r="AN7" s="647"/>
      <c r="AO7" s="705"/>
      <c r="AP7" s="638" t="s">
        <v>236</v>
      </c>
      <c r="AQ7" s="639"/>
      <c r="AR7" s="639"/>
      <c r="AS7" s="639"/>
      <c r="AT7" s="639"/>
      <c r="AU7" s="639"/>
      <c r="AV7" s="639"/>
      <c r="AW7" s="639"/>
      <c r="AX7" s="639"/>
      <c r="AY7" s="639"/>
      <c r="AZ7" s="639"/>
      <c r="BA7" s="639"/>
      <c r="BB7" s="639"/>
      <c r="BC7" s="639"/>
      <c r="BD7" s="639"/>
      <c r="BE7" s="639"/>
      <c r="BF7" s="640"/>
      <c r="BG7" s="641">
        <v>56113</v>
      </c>
      <c r="BH7" s="644"/>
      <c r="BI7" s="644"/>
      <c r="BJ7" s="644"/>
      <c r="BK7" s="644"/>
      <c r="BL7" s="644"/>
      <c r="BM7" s="644"/>
      <c r="BN7" s="645"/>
      <c r="BO7" s="703">
        <v>37.1</v>
      </c>
      <c r="BP7" s="703"/>
      <c r="BQ7" s="703"/>
      <c r="BR7" s="703"/>
      <c r="BS7" s="704">
        <v>135</v>
      </c>
      <c r="BT7" s="704"/>
      <c r="BU7" s="704"/>
      <c r="BV7" s="704"/>
      <c r="BW7" s="704"/>
      <c r="BX7" s="704"/>
      <c r="BY7" s="704"/>
      <c r="BZ7" s="704"/>
      <c r="CA7" s="704"/>
      <c r="CB7" s="745"/>
      <c r="CD7" s="685" t="s">
        <v>237</v>
      </c>
      <c r="CE7" s="682"/>
      <c r="CF7" s="682"/>
      <c r="CG7" s="682"/>
      <c r="CH7" s="682"/>
      <c r="CI7" s="682"/>
      <c r="CJ7" s="682"/>
      <c r="CK7" s="682"/>
      <c r="CL7" s="682"/>
      <c r="CM7" s="682"/>
      <c r="CN7" s="682"/>
      <c r="CO7" s="682"/>
      <c r="CP7" s="682"/>
      <c r="CQ7" s="683"/>
      <c r="CR7" s="641">
        <v>600341</v>
      </c>
      <c r="CS7" s="644"/>
      <c r="CT7" s="644"/>
      <c r="CU7" s="644"/>
      <c r="CV7" s="644"/>
      <c r="CW7" s="644"/>
      <c r="CX7" s="644"/>
      <c r="CY7" s="645"/>
      <c r="CZ7" s="703">
        <v>13.5</v>
      </c>
      <c r="DA7" s="703"/>
      <c r="DB7" s="703"/>
      <c r="DC7" s="703"/>
      <c r="DD7" s="649">
        <v>72680</v>
      </c>
      <c r="DE7" s="644"/>
      <c r="DF7" s="644"/>
      <c r="DG7" s="644"/>
      <c r="DH7" s="644"/>
      <c r="DI7" s="644"/>
      <c r="DJ7" s="644"/>
      <c r="DK7" s="644"/>
      <c r="DL7" s="644"/>
      <c r="DM7" s="644"/>
      <c r="DN7" s="644"/>
      <c r="DO7" s="644"/>
      <c r="DP7" s="645"/>
      <c r="DQ7" s="649">
        <v>482845</v>
      </c>
      <c r="DR7" s="644"/>
      <c r="DS7" s="644"/>
      <c r="DT7" s="644"/>
      <c r="DU7" s="644"/>
      <c r="DV7" s="644"/>
      <c r="DW7" s="644"/>
      <c r="DX7" s="644"/>
      <c r="DY7" s="644"/>
      <c r="DZ7" s="644"/>
      <c r="EA7" s="644"/>
      <c r="EB7" s="644"/>
      <c r="EC7" s="684"/>
    </row>
    <row r="8" spans="2:143" ht="11.25" customHeight="1">
      <c r="B8" s="638" t="s">
        <v>238</v>
      </c>
      <c r="C8" s="639"/>
      <c r="D8" s="639"/>
      <c r="E8" s="639"/>
      <c r="F8" s="639"/>
      <c r="G8" s="639"/>
      <c r="H8" s="639"/>
      <c r="I8" s="639"/>
      <c r="J8" s="639"/>
      <c r="K8" s="639"/>
      <c r="L8" s="639"/>
      <c r="M8" s="639"/>
      <c r="N8" s="639"/>
      <c r="O8" s="639"/>
      <c r="P8" s="639"/>
      <c r="Q8" s="640"/>
      <c r="R8" s="641">
        <v>615</v>
      </c>
      <c r="S8" s="644"/>
      <c r="T8" s="644"/>
      <c r="U8" s="644"/>
      <c r="V8" s="644"/>
      <c r="W8" s="644"/>
      <c r="X8" s="644"/>
      <c r="Y8" s="645"/>
      <c r="Z8" s="703">
        <v>0</v>
      </c>
      <c r="AA8" s="703"/>
      <c r="AB8" s="703"/>
      <c r="AC8" s="703"/>
      <c r="AD8" s="704">
        <v>615</v>
      </c>
      <c r="AE8" s="704"/>
      <c r="AF8" s="704"/>
      <c r="AG8" s="704"/>
      <c r="AH8" s="704"/>
      <c r="AI8" s="704"/>
      <c r="AJ8" s="704"/>
      <c r="AK8" s="704"/>
      <c r="AL8" s="646">
        <v>0</v>
      </c>
      <c r="AM8" s="647"/>
      <c r="AN8" s="647"/>
      <c r="AO8" s="705"/>
      <c r="AP8" s="638" t="s">
        <v>239</v>
      </c>
      <c r="AQ8" s="639"/>
      <c r="AR8" s="639"/>
      <c r="AS8" s="639"/>
      <c r="AT8" s="639"/>
      <c r="AU8" s="639"/>
      <c r="AV8" s="639"/>
      <c r="AW8" s="639"/>
      <c r="AX8" s="639"/>
      <c r="AY8" s="639"/>
      <c r="AZ8" s="639"/>
      <c r="BA8" s="639"/>
      <c r="BB8" s="639"/>
      <c r="BC8" s="639"/>
      <c r="BD8" s="639"/>
      <c r="BE8" s="639"/>
      <c r="BF8" s="640"/>
      <c r="BG8" s="641">
        <v>3122</v>
      </c>
      <c r="BH8" s="644"/>
      <c r="BI8" s="644"/>
      <c r="BJ8" s="644"/>
      <c r="BK8" s="644"/>
      <c r="BL8" s="644"/>
      <c r="BM8" s="644"/>
      <c r="BN8" s="645"/>
      <c r="BO8" s="703">
        <v>2.1</v>
      </c>
      <c r="BP8" s="703"/>
      <c r="BQ8" s="703"/>
      <c r="BR8" s="703"/>
      <c r="BS8" s="649" t="s">
        <v>240</v>
      </c>
      <c r="BT8" s="644"/>
      <c r="BU8" s="644"/>
      <c r="BV8" s="644"/>
      <c r="BW8" s="644"/>
      <c r="BX8" s="644"/>
      <c r="BY8" s="644"/>
      <c r="BZ8" s="644"/>
      <c r="CA8" s="644"/>
      <c r="CB8" s="684"/>
      <c r="CD8" s="685" t="s">
        <v>241</v>
      </c>
      <c r="CE8" s="682"/>
      <c r="CF8" s="682"/>
      <c r="CG8" s="682"/>
      <c r="CH8" s="682"/>
      <c r="CI8" s="682"/>
      <c r="CJ8" s="682"/>
      <c r="CK8" s="682"/>
      <c r="CL8" s="682"/>
      <c r="CM8" s="682"/>
      <c r="CN8" s="682"/>
      <c r="CO8" s="682"/>
      <c r="CP8" s="682"/>
      <c r="CQ8" s="683"/>
      <c r="CR8" s="641">
        <v>619791</v>
      </c>
      <c r="CS8" s="644"/>
      <c r="CT8" s="644"/>
      <c r="CU8" s="644"/>
      <c r="CV8" s="644"/>
      <c r="CW8" s="644"/>
      <c r="CX8" s="644"/>
      <c r="CY8" s="645"/>
      <c r="CZ8" s="703">
        <v>14</v>
      </c>
      <c r="DA8" s="703"/>
      <c r="DB8" s="703"/>
      <c r="DC8" s="703"/>
      <c r="DD8" s="649">
        <v>2981</v>
      </c>
      <c r="DE8" s="644"/>
      <c r="DF8" s="644"/>
      <c r="DG8" s="644"/>
      <c r="DH8" s="644"/>
      <c r="DI8" s="644"/>
      <c r="DJ8" s="644"/>
      <c r="DK8" s="644"/>
      <c r="DL8" s="644"/>
      <c r="DM8" s="644"/>
      <c r="DN8" s="644"/>
      <c r="DO8" s="644"/>
      <c r="DP8" s="645"/>
      <c r="DQ8" s="649">
        <v>401352</v>
      </c>
      <c r="DR8" s="644"/>
      <c r="DS8" s="644"/>
      <c r="DT8" s="644"/>
      <c r="DU8" s="644"/>
      <c r="DV8" s="644"/>
      <c r="DW8" s="644"/>
      <c r="DX8" s="644"/>
      <c r="DY8" s="644"/>
      <c r="DZ8" s="644"/>
      <c r="EA8" s="644"/>
      <c r="EB8" s="644"/>
      <c r="EC8" s="684"/>
    </row>
    <row r="9" spans="2:143" ht="11.25" customHeight="1">
      <c r="B9" s="638" t="s">
        <v>242</v>
      </c>
      <c r="C9" s="639"/>
      <c r="D9" s="639"/>
      <c r="E9" s="639"/>
      <c r="F9" s="639"/>
      <c r="G9" s="639"/>
      <c r="H9" s="639"/>
      <c r="I9" s="639"/>
      <c r="J9" s="639"/>
      <c r="K9" s="639"/>
      <c r="L9" s="639"/>
      <c r="M9" s="639"/>
      <c r="N9" s="639"/>
      <c r="O9" s="639"/>
      <c r="P9" s="639"/>
      <c r="Q9" s="640"/>
      <c r="R9" s="641">
        <v>650</v>
      </c>
      <c r="S9" s="644"/>
      <c r="T9" s="644"/>
      <c r="U9" s="644"/>
      <c r="V9" s="644"/>
      <c r="W9" s="644"/>
      <c r="X9" s="644"/>
      <c r="Y9" s="645"/>
      <c r="Z9" s="703">
        <v>0</v>
      </c>
      <c r="AA9" s="703"/>
      <c r="AB9" s="703"/>
      <c r="AC9" s="703"/>
      <c r="AD9" s="704">
        <v>650</v>
      </c>
      <c r="AE9" s="704"/>
      <c r="AF9" s="704"/>
      <c r="AG9" s="704"/>
      <c r="AH9" s="704"/>
      <c r="AI9" s="704"/>
      <c r="AJ9" s="704"/>
      <c r="AK9" s="704"/>
      <c r="AL9" s="646">
        <v>0</v>
      </c>
      <c r="AM9" s="647"/>
      <c r="AN9" s="647"/>
      <c r="AO9" s="705"/>
      <c r="AP9" s="638" t="s">
        <v>243</v>
      </c>
      <c r="AQ9" s="639"/>
      <c r="AR9" s="639"/>
      <c r="AS9" s="639"/>
      <c r="AT9" s="639"/>
      <c r="AU9" s="639"/>
      <c r="AV9" s="639"/>
      <c r="AW9" s="639"/>
      <c r="AX9" s="639"/>
      <c r="AY9" s="639"/>
      <c r="AZ9" s="639"/>
      <c r="BA9" s="639"/>
      <c r="BB9" s="639"/>
      <c r="BC9" s="639"/>
      <c r="BD9" s="639"/>
      <c r="BE9" s="639"/>
      <c r="BF9" s="640"/>
      <c r="BG9" s="641">
        <v>47059</v>
      </c>
      <c r="BH9" s="644"/>
      <c r="BI9" s="644"/>
      <c r="BJ9" s="644"/>
      <c r="BK9" s="644"/>
      <c r="BL9" s="644"/>
      <c r="BM9" s="644"/>
      <c r="BN9" s="645"/>
      <c r="BO9" s="703">
        <v>31.1</v>
      </c>
      <c r="BP9" s="703"/>
      <c r="BQ9" s="703"/>
      <c r="BR9" s="703"/>
      <c r="BS9" s="649" t="s">
        <v>240</v>
      </c>
      <c r="BT9" s="644"/>
      <c r="BU9" s="644"/>
      <c r="BV9" s="644"/>
      <c r="BW9" s="644"/>
      <c r="BX9" s="644"/>
      <c r="BY9" s="644"/>
      <c r="BZ9" s="644"/>
      <c r="CA9" s="644"/>
      <c r="CB9" s="684"/>
      <c r="CD9" s="685" t="s">
        <v>244</v>
      </c>
      <c r="CE9" s="682"/>
      <c r="CF9" s="682"/>
      <c r="CG9" s="682"/>
      <c r="CH9" s="682"/>
      <c r="CI9" s="682"/>
      <c r="CJ9" s="682"/>
      <c r="CK9" s="682"/>
      <c r="CL9" s="682"/>
      <c r="CM9" s="682"/>
      <c r="CN9" s="682"/>
      <c r="CO9" s="682"/>
      <c r="CP9" s="682"/>
      <c r="CQ9" s="683"/>
      <c r="CR9" s="641">
        <v>527454</v>
      </c>
      <c r="CS9" s="644"/>
      <c r="CT9" s="644"/>
      <c r="CU9" s="644"/>
      <c r="CV9" s="644"/>
      <c r="CW9" s="644"/>
      <c r="CX9" s="644"/>
      <c r="CY9" s="645"/>
      <c r="CZ9" s="703">
        <v>11.9</v>
      </c>
      <c r="DA9" s="703"/>
      <c r="DB9" s="703"/>
      <c r="DC9" s="703"/>
      <c r="DD9" s="649">
        <v>10808</v>
      </c>
      <c r="DE9" s="644"/>
      <c r="DF9" s="644"/>
      <c r="DG9" s="644"/>
      <c r="DH9" s="644"/>
      <c r="DI9" s="644"/>
      <c r="DJ9" s="644"/>
      <c r="DK9" s="644"/>
      <c r="DL9" s="644"/>
      <c r="DM9" s="644"/>
      <c r="DN9" s="644"/>
      <c r="DO9" s="644"/>
      <c r="DP9" s="645"/>
      <c r="DQ9" s="649">
        <v>340530</v>
      </c>
      <c r="DR9" s="644"/>
      <c r="DS9" s="644"/>
      <c r="DT9" s="644"/>
      <c r="DU9" s="644"/>
      <c r="DV9" s="644"/>
      <c r="DW9" s="644"/>
      <c r="DX9" s="644"/>
      <c r="DY9" s="644"/>
      <c r="DZ9" s="644"/>
      <c r="EA9" s="644"/>
      <c r="EB9" s="644"/>
      <c r="EC9" s="684"/>
    </row>
    <row r="10" spans="2:143" ht="11.25" customHeight="1">
      <c r="B10" s="638" t="s">
        <v>245</v>
      </c>
      <c r="C10" s="639"/>
      <c r="D10" s="639"/>
      <c r="E10" s="639"/>
      <c r="F10" s="639"/>
      <c r="G10" s="639"/>
      <c r="H10" s="639"/>
      <c r="I10" s="639"/>
      <c r="J10" s="639"/>
      <c r="K10" s="639"/>
      <c r="L10" s="639"/>
      <c r="M10" s="639"/>
      <c r="N10" s="639"/>
      <c r="O10" s="639"/>
      <c r="P10" s="639"/>
      <c r="Q10" s="640"/>
      <c r="R10" s="641" t="s">
        <v>234</v>
      </c>
      <c r="S10" s="644"/>
      <c r="T10" s="644"/>
      <c r="U10" s="644"/>
      <c r="V10" s="644"/>
      <c r="W10" s="644"/>
      <c r="X10" s="644"/>
      <c r="Y10" s="645"/>
      <c r="Z10" s="703" t="s">
        <v>234</v>
      </c>
      <c r="AA10" s="703"/>
      <c r="AB10" s="703"/>
      <c r="AC10" s="703"/>
      <c r="AD10" s="704" t="s">
        <v>234</v>
      </c>
      <c r="AE10" s="704"/>
      <c r="AF10" s="704"/>
      <c r="AG10" s="704"/>
      <c r="AH10" s="704"/>
      <c r="AI10" s="704"/>
      <c r="AJ10" s="704"/>
      <c r="AK10" s="704"/>
      <c r="AL10" s="646" t="s">
        <v>240</v>
      </c>
      <c r="AM10" s="647"/>
      <c r="AN10" s="647"/>
      <c r="AO10" s="705"/>
      <c r="AP10" s="638" t="s">
        <v>246</v>
      </c>
      <c r="AQ10" s="639"/>
      <c r="AR10" s="639"/>
      <c r="AS10" s="639"/>
      <c r="AT10" s="639"/>
      <c r="AU10" s="639"/>
      <c r="AV10" s="639"/>
      <c r="AW10" s="639"/>
      <c r="AX10" s="639"/>
      <c r="AY10" s="639"/>
      <c r="AZ10" s="639"/>
      <c r="BA10" s="639"/>
      <c r="BB10" s="639"/>
      <c r="BC10" s="639"/>
      <c r="BD10" s="639"/>
      <c r="BE10" s="639"/>
      <c r="BF10" s="640"/>
      <c r="BG10" s="641">
        <v>4338</v>
      </c>
      <c r="BH10" s="644"/>
      <c r="BI10" s="644"/>
      <c r="BJ10" s="644"/>
      <c r="BK10" s="644"/>
      <c r="BL10" s="644"/>
      <c r="BM10" s="644"/>
      <c r="BN10" s="645"/>
      <c r="BO10" s="703">
        <v>2.9</v>
      </c>
      <c r="BP10" s="703"/>
      <c r="BQ10" s="703"/>
      <c r="BR10" s="703"/>
      <c r="BS10" s="649" t="s">
        <v>240</v>
      </c>
      <c r="BT10" s="644"/>
      <c r="BU10" s="644"/>
      <c r="BV10" s="644"/>
      <c r="BW10" s="644"/>
      <c r="BX10" s="644"/>
      <c r="BY10" s="644"/>
      <c r="BZ10" s="644"/>
      <c r="CA10" s="644"/>
      <c r="CB10" s="684"/>
      <c r="CD10" s="685" t="s">
        <v>247</v>
      </c>
      <c r="CE10" s="682"/>
      <c r="CF10" s="682"/>
      <c r="CG10" s="682"/>
      <c r="CH10" s="682"/>
      <c r="CI10" s="682"/>
      <c r="CJ10" s="682"/>
      <c r="CK10" s="682"/>
      <c r="CL10" s="682"/>
      <c r="CM10" s="682"/>
      <c r="CN10" s="682"/>
      <c r="CO10" s="682"/>
      <c r="CP10" s="682"/>
      <c r="CQ10" s="683"/>
      <c r="CR10" s="641" t="s">
        <v>240</v>
      </c>
      <c r="CS10" s="644"/>
      <c r="CT10" s="644"/>
      <c r="CU10" s="644"/>
      <c r="CV10" s="644"/>
      <c r="CW10" s="644"/>
      <c r="CX10" s="644"/>
      <c r="CY10" s="645"/>
      <c r="CZ10" s="703" t="s">
        <v>234</v>
      </c>
      <c r="DA10" s="703"/>
      <c r="DB10" s="703"/>
      <c r="DC10" s="703"/>
      <c r="DD10" s="649" t="s">
        <v>234</v>
      </c>
      <c r="DE10" s="644"/>
      <c r="DF10" s="644"/>
      <c r="DG10" s="644"/>
      <c r="DH10" s="644"/>
      <c r="DI10" s="644"/>
      <c r="DJ10" s="644"/>
      <c r="DK10" s="644"/>
      <c r="DL10" s="644"/>
      <c r="DM10" s="644"/>
      <c r="DN10" s="644"/>
      <c r="DO10" s="644"/>
      <c r="DP10" s="645"/>
      <c r="DQ10" s="649" t="s">
        <v>240</v>
      </c>
      <c r="DR10" s="644"/>
      <c r="DS10" s="644"/>
      <c r="DT10" s="644"/>
      <c r="DU10" s="644"/>
      <c r="DV10" s="644"/>
      <c r="DW10" s="644"/>
      <c r="DX10" s="644"/>
      <c r="DY10" s="644"/>
      <c r="DZ10" s="644"/>
      <c r="EA10" s="644"/>
      <c r="EB10" s="644"/>
      <c r="EC10" s="684"/>
    </row>
    <row r="11" spans="2:143" ht="11.25" customHeight="1">
      <c r="B11" s="638" t="s">
        <v>248</v>
      </c>
      <c r="C11" s="639"/>
      <c r="D11" s="639"/>
      <c r="E11" s="639"/>
      <c r="F11" s="639"/>
      <c r="G11" s="639"/>
      <c r="H11" s="639"/>
      <c r="I11" s="639"/>
      <c r="J11" s="639"/>
      <c r="K11" s="639"/>
      <c r="L11" s="639"/>
      <c r="M11" s="639"/>
      <c r="N11" s="639"/>
      <c r="O11" s="639"/>
      <c r="P11" s="639"/>
      <c r="Q11" s="640"/>
      <c r="R11" s="641" t="s">
        <v>234</v>
      </c>
      <c r="S11" s="644"/>
      <c r="T11" s="644"/>
      <c r="U11" s="644"/>
      <c r="V11" s="644"/>
      <c r="W11" s="644"/>
      <c r="X11" s="644"/>
      <c r="Y11" s="645"/>
      <c r="Z11" s="703" t="s">
        <v>234</v>
      </c>
      <c r="AA11" s="703"/>
      <c r="AB11" s="703"/>
      <c r="AC11" s="703"/>
      <c r="AD11" s="704" t="s">
        <v>234</v>
      </c>
      <c r="AE11" s="704"/>
      <c r="AF11" s="704"/>
      <c r="AG11" s="704"/>
      <c r="AH11" s="704"/>
      <c r="AI11" s="704"/>
      <c r="AJ11" s="704"/>
      <c r="AK11" s="704"/>
      <c r="AL11" s="646" t="s">
        <v>234</v>
      </c>
      <c r="AM11" s="647"/>
      <c r="AN11" s="647"/>
      <c r="AO11" s="705"/>
      <c r="AP11" s="638" t="s">
        <v>249</v>
      </c>
      <c r="AQ11" s="639"/>
      <c r="AR11" s="639"/>
      <c r="AS11" s="639"/>
      <c r="AT11" s="639"/>
      <c r="AU11" s="639"/>
      <c r="AV11" s="639"/>
      <c r="AW11" s="639"/>
      <c r="AX11" s="639"/>
      <c r="AY11" s="639"/>
      <c r="AZ11" s="639"/>
      <c r="BA11" s="639"/>
      <c r="BB11" s="639"/>
      <c r="BC11" s="639"/>
      <c r="BD11" s="639"/>
      <c r="BE11" s="639"/>
      <c r="BF11" s="640"/>
      <c r="BG11" s="641">
        <v>1594</v>
      </c>
      <c r="BH11" s="644"/>
      <c r="BI11" s="644"/>
      <c r="BJ11" s="644"/>
      <c r="BK11" s="644"/>
      <c r="BL11" s="644"/>
      <c r="BM11" s="644"/>
      <c r="BN11" s="645"/>
      <c r="BO11" s="703">
        <v>1.1000000000000001</v>
      </c>
      <c r="BP11" s="703"/>
      <c r="BQ11" s="703"/>
      <c r="BR11" s="703"/>
      <c r="BS11" s="649">
        <v>135</v>
      </c>
      <c r="BT11" s="644"/>
      <c r="BU11" s="644"/>
      <c r="BV11" s="644"/>
      <c r="BW11" s="644"/>
      <c r="BX11" s="644"/>
      <c r="BY11" s="644"/>
      <c r="BZ11" s="644"/>
      <c r="CA11" s="644"/>
      <c r="CB11" s="684"/>
      <c r="CD11" s="685" t="s">
        <v>250</v>
      </c>
      <c r="CE11" s="682"/>
      <c r="CF11" s="682"/>
      <c r="CG11" s="682"/>
      <c r="CH11" s="682"/>
      <c r="CI11" s="682"/>
      <c r="CJ11" s="682"/>
      <c r="CK11" s="682"/>
      <c r="CL11" s="682"/>
      <c r="CM11" s="682"/>
      <c r="CN11" s="682"/>
      <c r="CO11" s="682"/>
      <c r="CP11" s="682"/>
      <c r="CQ11" s="683"/>
      <c r="CR11" s="641">
        <v>203721</v>
      </c>
      <c r="CS11" s="644"/>
      <c r="CT11" s="644"/>
      <c r="CU11" s="644"/>
      <c r="CV11" s="644"/>
      <c r="CW11" s="644"/>
      <c r="CX11" s="644"/>
      <c r="CY11" s="645"/>
      <c r="CZ11" s="703">
        <v>4.5999999999999996</v>
      </c>
      <c r="DA11" s="703"/>
      <c r="DB11" s="703"/>
      <c r="DC11" s="703"/>
      <c r="DD11" s="649">
        <v>47101</v>
      </c>
      <c r="DE11" s="644"/>
      <c r="DF11" s="644"/>
      <c r="DG11" s="644"/>
      <c r="DH11" s="644"/>
      <c r="DI11" s="644"/>
      <c r="DJ11" s="644"/>
      <c r="DK11" s="644"/>
      <c r="DL11" s="644"/>
      <c r="DM11" s="644"/>
      <c r="DN11" s="644"/>
      <c r="DO11" s="644"/>
      <c r="DP11" s="645"/>
      <c r="DQ11" s="649">
        <v>107337</v>
      </c>
      <c r="DR11" s="644"/>
      <c r="DS11" s="644"/>
      <c r="DT11" s="644"/>
      <c r="DU11" s="644"/>
      <c r="DV11" s="644"/>
      <c r="DW11" s="644"/>
      <c r="DX11" s="644"/>
      <c r="DY11" s="644"/>
      <c r="DZ11" s="644"/>
      <c r="EA11" s="644"/>
      <c r="EB11" s="644"/>
      <c r="EC11" s="684"/>
    </row>
    <row r="12" spans="2:143" ht="11.25" customHeight="1">
      <c r="B12" s="638" t="s">
        <v>251</v>
      </c>
      <c r="C12" s="639"/>
      <c r="D12" s="639"/>
      <c r="E12" s="639"/>
      <c r="F12" s="639"/>
      <c r="G12" s="639"/>
      <c r="H12" s="639"/>
      <c r="I12" s="639"/>
      <c r="J12" s="639"/>
      <c r="K12" s="639"/>
      <c r="L12" s="639"/>
      <c r="M12" s="639"/>
      <c r="N12" s="639"/>
      <c r="O12" s="639"/>
      <c r="P12" s="639"/>
      <c r="Q12" s="640"/>
      <c r="R12" s="641">
        <v>37959</v>
      </c>
      <c r="S12" s="644"/>
      <c r="T12" s="644"/>
      <c r="U12" s="644"/>
      <c r="V12" s="644"/>
      <c r="W12" s="644"/>
      <c r="X12" s="644"/>
      <c r="Y12" s="645"/>
      <c r="Z12" s="703">
        <v>0.8</v>
      </c>
      <c r="AA12" s="703"/>
      <c r="AB12" s="703"/>
      <c r="AC12" s="703"/>
      <c r="AD12" s="704">
        <v>37959</v>
      </c>
      <c r="AE12" s="704"/>
      <c r="AF12" s="704"/>
      <c r="AG12" s="704"/>
      <c r="AH12" s="704"/>
      <c r="AI12" s="704"/>
      <c r="AJ12" s="704"/>
      <c r="AK12" s="704"/>
      <c r="AL12" s="646">
        <v>2.9</v>
      </c>
      <c r="AM12" s="647"/>
      <c r="AN12" s="647"/>
      <c r="AO12" s="705"/>
      <c r="AP12" s="638" t="s">
        <v>252</v>
      </c>
      <c r="AQ12" s="639"/>
      <c r="AR12" s="639"/>
      <c r="AS12" s="639"/>
      <c r="AT12" s="639"/>
      <c r="AU12" s="639"/>
      <c r="AV12" s="639"/>
      <c r="AW12" s="639"/>
      <c r="AX12" s="639"/>
      <c r="AY12" s="639"/>
      <c r="AZ12" s="639"/>
      <c r="BA12" s="639"/>
      <c r="BB12" s="639"/>
      <c r="BC12" s="639"/>
      <c r="BD12" s="639"/>
      <c r="BE12" s="639"/>
      <c r="BF12" s="640"/>
      <c r="BG12" s="641">
        <v>83173</v>
      </c>
      <c r="BH12" s="644"/>
      <c r="BI12" s="644"/>
      <c r="BJ12" s="644"/>
      <c r="BK12" s="644"/>
      <c r="BL12" s="644"/>
      <c r="BM12" s="644"/>
      <c r="BN12" s="645"/>
      <c r="BO12" s="703">
        <v>55</v>
      </c>
      <c r="BP12" s="703"/>
      <c r="BQ12" s="703"/>
      <c r="BR12" s="703"/>
      <c r="BS12" s="649" t="s">
        <v>234</v>
      </c>
      <c r="BT12" s="644"/>
      <c r="BU12" s="644"/>
      <c r="BV12" s="644"/>
      <c r="BW12" s="644"/>
      <c r="BX12" s="644"/>
      <c r="BY12" s="644"/>
      <c r="BZ12" s="644"/>
      <c r="CA12" s="644"/>
      <c r="CB12" s="684"/>
      <c r="CD12" s="685" t="s">
        <v>253</v>
      </c>
      <c r="CE12" s="682"/>
      <c r="CF12" s="682"/>
      <c r="CG12" s="682"/>
      <c r="CH12" s="682"/>
      <c r="CI12" s="682"/>
      <c r="CJ12" s="682"/>
      <c r="CK12" s="682"/>
      <c r="CL12" s="682"/>
      <c r="CM12" s="682"/>
      <c r="CN12" s="682"/>
      <c r="CO12" s="682"/>
      <c r="CP12" s="682"/>
      <c r="CQ12" s="683"/>
      <c r="CR12" s="641">
        <v>111870</v>
      </c>
      <c r="CS12" s="644"/>
      <c r="CT12" s="644"/>
      <c r="CU12" s="644"/>
      <c r="CV12" s="644"/>
      <c r="CW12" s="644"/>
      <c r="CX12" s="644"/>
      <c r="CY12" s="645"/>
      <c r="CZ12" s="703">
        <v>2.5</v>
      </c>
      <c r="DA12" s="703"/>
      <c r="DB12" s="703"/>
      <c r="DC12" s="703"/>
      <c r="DD12" s="649">
        <v>14255</v>
      </c>
      <c r="DE12" s="644"/>
      <c r="DF12" s="644"/>
      <c r="DG12" s="644"/>
      <c r="DH12" s="644"/>
      <c r="DI12" s="644"/>
      <c r="DJ12" s="644"/>
      <c r="DK12" s="644"/>
      <c r="DL12" s="644"/>
      <c r="DM12" s="644"/>
      <c r="DN12" s="644"/>
      <c r="DO12" s="644"/>
      <c r="DP12" s="645"/>
      <c r="DQ12" s="649">
        <v>77395</v>
      </c>
      <c r="DR12" s="644"/>
      <c r="DS12" s="644"/>
      <c r="DT12" s="644"/>
      <c r="DU12" s="644"/>
      <c r="DV12" s="644"/>
      <c r="DW12" s="644"/>
      <c r="DX12" s="644"/>
      <c r="DY12" s="644"/>
      <c r="DZ12" s="644"/>
      <c r="EA12" s="644"/>
      <c r="EB12" s="644"/>
      <c r="EC12" s="684"/>
    </row>
    <row r="13" spans="2:143" ht="11.25" customHeight="1">
      <c r="B13" s="638" t="s">
        <v>254</v>
      </c>
      <c r="C13" s="639"/>
      <c r="D13" s="639"/>
      <c r="E13" s="639"/>
      <c r="F13" s="639"/>
      <c r="G13" s="639"/>
      <c r="H13" s="639"/>
      <c r="I13" s="639"/>
      <c r="J13" s="639"/>
      <c r="K13" s="639"/>
      <c r="L13" s="639"/>
      <c r="M13" s="639"/>
      <c r="N13" s="639"/>
      <c r="O13" s="639"/>
      <c r="P13" s="639"/>
      <c r="Q13" s="640"/>
      <c r="R13" s="641" t="s">
        <v>234</v>
      </c>
      <c r="S13" s="644"/>
      <c r="T13" s="644"/>
      <c r="U13" s="644"/>
      <c r="V13" s="644"/>
      <c r="W13" s="644"/>
      <c r="X13" s="644"/>
      <c r="Y13" s="645"/>
      <c r="Z13" s="703" t="s">
        <v>240</v>
      </c>
      <c r="AA13" s="703"/>
      <c r="AB13" s="703"/>
      <c r="AC13" s="703"/>
      <c r="AD13" s="704" t="s">
        <v>234</v>
      </c>
      <c r="AE13" s="704"/>
      <c r="AF13" s="704"/>
      <c r="AG13" s="704"/>
      <c r="AH13" s="704"/>
      <c r="AI13" s="704"/>
      <c r="AJ13" s="704"/>
      <c r="AK13" s="704"/>
      <c r="AL13" s="646" t="s">
        <v>240</v>
      </c>
      <c r="AM13" s="647"/>
      <c r="AN13" s="647"/>
      <c r="AO13" s="705"/>
      <c r="AP13" s="638" t="s">
        <v>255</v>
      </c>
      <c r="AQ13" s="639"/>
      <c r="AR13" s="639"/>
      <c r="AS13" s="639"/>
      <c r="AT13" s="639"/>
      <c r="AU13" s="639"/>
      <c r="AV13" s="639"/>
      <c r="AW13" s="639"/>
      <c r="AX13" s="639"/>
      <c r="AY13" s="639"/>
      <c r="AZ13" s="639"/>
      <c r="BA13" s="639"/>
      <c r="BB13" s="639"/>
      <c r="BC13" s="639"/>
      <c r="BD13" s="639"/>
      <c r="BE13" s="639"/>
      <c r="BF13" s="640"/>
      <c r="BG13" s="641">
        <v>80142</v>
      </c>
      <c r="BH13" s="644"/>
      <c r="BI13" s="644"/>
      <c r="BJ13" s="644"/>
      <c r="BK13" s="644"/>
      <c r="BL13" s="644"/>
      <c r="BM13" s="644"/>
      <c r="BN13" s="645"/>
      <c r="BO13" s="703">
        <v>53</v>
      </c>
      <c r="BP13" s="703"/>
      <c r="BQ13" s="703"/>
      <c r="BR13" s="703"/>
      <c r="BS13" s="649" t="s">
        <v>240</v>
      </c>
      <c r="BT13" s="644"/>
      <c r="BU13" s="644"/>
      <c r="BV13" s="644"/>
      <c r="BW13" s="644"/>
      <c r="BX13" s="644"/>
      <c r="BY13" s="644"/>
      <c r="BZ13" s="644"/>
      <c r="CA13" s="644"/>
      <c r="CB13" s="684"/>
      <c r="CD13" s="685" t="s">
        <v>256</v>
      </c>
      <c r="CE13" s="682"/>
      <c r="CF13" s="682"/>
      <c r="CG13" s="682"/>
      <c r="CH13" s="682"/>
      <c r="CI13" s="682"/>
      <c r="CJ13" s="682"/>
      <c r="CK13" s="682"/>
      <c r="CL13" s="682"/>
      <c r="CM13" s="682"/>
      <c r="CN13" s="682"/>
      <c r="CO13" s="682"/>
      <c r="CP13" s="682"/>
      <c r="CQ13" s="683"/>
      <c r="CR13" s="641">
        <v>479697</v>
      </c>
      <c r="CS13" s="644"/>
      <c r="CT13" s="644"/>
      <c r="CU13" s="644"/>
      <c r="CV13" s="644"/>
      <c r="CW13" s="644"/>
      <c r="CX13" s="644"/>
      <c r="CY13" s="645"/>
      <c r="CZ13" s="703">
        <v>10.8</v>
      </c>
      <c r="DA13" s="703"/>
      <c r="DB13" s="703"/>
      <c r="DC13" s="703"/>
      <c r="DD13" s="649">
        <v>210367</v>
      </c>
      <c r="DE13" s="644"/>
      <c r="DF13" s="644"/>
      <c r="DG13" s="644"/>
      <c r="DH13" s="644"/>
      <c r="DI13" s="644"/>
      <c r="DJ13" s="644"/>
      <c r="DK13" s="644"/>
      <c r="DL13" s="644"/>
      <c r="DM13" s="644"/>
      <c r="DN13" s="644"/>
      <c r="DO13" s="644"/>
      <c r="DP13" s="645"/>
      <c r="DQ13" s="649">
        <v>95606</v>
      </c>
      <c r="DR13" s="644"/>
      <c r="DS13" s="644"/>
      <c r="DT13" s="644"/>
      <c r="DU13" s="644"/>
      <c r="DV13" s="644"/>
      <c r="DW13" s="644"/>
      <c r="DX13" s="644"/>
      <c r="DY13" s="644"/>
      <c r="DZ13" s="644"/>
      <c r="EA13" s="644"/>
      <c r="EB13" s="644"/>
      <c r="EC13" s="684"/>
    </row>
    <row r="14" spans="2:143" ht="11.25" customHeight="1">
      <c r="B14" s="638" t="s">
        <v>257</v>
      </c>
      <c r="C14" s="639"/>
      <c r="D14" s="639"/>
      <c r="E14" s="639"/>
      <c r="F14" s="639"/>
      <c r="G14" s="639"/>
      <c r="H14" s="639"/>
      <c r="I14" s="639"/>
      <c r="J14" s="639"/>
      <c r="K14" s="639"/>
      <c r="L14" s="639"/>
      <c r="M14" s="639"/>
      <c r="N14" s="639"/>
      <c r="O14" s="639"/>
      <c r="P14" s="639"/>
      <c r="Q14" s="640"/>
      <c r="R14" s="641" t="s">
        <v>234</v>
      </c>
      <c r="S14" s="644"/>
      <c r="T14" s="644"/>
      <c r="U14" s="644"/>
      <c r="V14" s="644"/>
      <c r="W14" s="644"/>
      <c r="X14" s="644"/>
      <c r="Y14" s="645"/>
      <c r="Z14" s="703" t="s">
        <v>240</v>
      </c>
      <c r="AA14" s="703"/>
      <c r="AB14" s="703"/>
      <c r="AC14" s="703"/>
      <c r="AD14" s="704" t="s">
        <v>234</v>
      </c>
      <c r="AE14" s="704"/>
      <c r="AF14" s="704"/>
      <c r="AG14" s="704"/>
      <c r="AH14" s="704"/>
      <c r="AI14" s="704"/>
      <c r="AJ14" s="704"/>
      <c r="AK14" s="704"/>
      <c r="AL14" s="646" t="s">
        <v>240</v>
      </c>
      <c r="AM14" s="647"/>
      <c r="AN14" s="647"/>
      <c r="AO14" s="705"/>
      <c r="AP14" s="638" t="s">
        <v>258</v>
      </c>
      <c r="AQ14" s="639"/>
      <c r="AR14" s="639"/>
      <c r="AS14" s="639"/>
      <c r="AT14" s="639"/>
      <c r="AU14" s="639"/>
      <c r="AV14" s="639"/>
      <c r="AW14" s="639"/>
      <c r="AX14" s="639"/>
      <c r="AY14" s="639"/>
      <c r="AZ14" s="639"/>
      <c r="BA14" s="639"/>
      <c r="BB14" s="639"/>
      <c r="BC14" s="639"/>
      <c r="BD14" s="639"/>
      <c r="BE14" s="639"/>
      <c r="BF14" s="640"/>
      <c r="BG14" s="641">
        <v>8018</v>
      </c>
      <c r="BH14" s="644"/>
      <c r="BI14" s="644"/>
      <c r="BJ14" s="644"/>
      <c r="BK14" s="644"/>
      <c r="BL14" s="644"/>
      <c r="BM14" s="644"/>
      <c r="BN14" s="645"/>
      <c r="BO14" s="703">
        <v>5.3</v>
      </c>
      <c r="BP14" s="703"/>
      <c r="BQ14" s="703"/>
      <c r="BR14" s="703"/>
      <c r="BS14" s="649" t="s">
        <v>240</v>
      </c>
      <c r="BT14" s="644"/>
      <c r="BU14" s="644"/>
      <c r="BV14" s="644"/>
      <c r="BW14" s="644"/>
      <c r="BX14" s="644"/>
      <c r="BY14" s="644"/>
      <c r="BZ14" s="644"/>
      <c r="CA14" s="644"/>
      <c r="CB14" s="684"/>
      <c r="CD14" s="685" t="s">
        <v>259</v>
      </c>
      <c r="CE14" s="682"/>
      <c r="CF14" s="682"/>
      <c r="CG14" s="682"/>
      <c r="CH14" s="682"/>
      <c r="CI14" s="682"/>
      <c r="CJ14" s="682"/>
      <c r="CK14" s="682"/>
      <c r="CL14" s="682"/>
      <c r="CM14" s="682"/>
      <c r="CN14" s="682"/>
      <c r="CO14" s="682"/>
      <c r="CP14" s="682"/>
      <c r="CQ14" s="683"/>
      <c r="CR14" s="641">
        <v>117157</v>
      </c>
      <c r="CS14" s="644"/>
      <c r="CT14" s="644"/>
      <c r="CU14" s="644"/>
      <c r="CV14" s="644"/>
      <c r="CW14" s="644"/>
      <c r="CX14" s="644"/>
      <c r="CY14" s="645"/>
      <c r="CZ14" s="703">
        <v>2.6</v>
      </c>
      <c r="DA14" s="703"/>
      <c r="DB14" s="703"/>
      <c r="DC14" s="703"/>
      <c r="DD14" s="649">
        <v>12916</v>
      </c>
      <c r="DE14" s="644"/>
      <c r="DF14" s="644"/>
      <c r="DG14" s="644"/>
      <c r="DH14" s="644"/>
      <c r="DI14" s="644"/>
      <c r="DJ14" s="644"/>
      <c r="DK14" s="644"/>
      <c r="DL14" s="644"/>
      <c r="DM14" s="644"/>
      <c r="DN14" s="644"/>
      <c r="DO14" s="644"/>
      <c r="DP14" s="645"/>
      <c r="DQ14" s="649">
        <v>100283</v>
      </c>
      <c r="DR14" s="644"/>
      <c r="DS14" s="644"/>
      <c r="DT14" s="644"/>
      <c r="DU14" s="644"/>
      <c r="DV14" s="644"/>
      <c r="DW14" s="644"/>
      <c r="DX14" s="644"/>
      <c r="DY14" s="644"/>
      <c r="DZ14" s="644"/>
      <c r="EA14" s="644"/>
      <c r="EB14" s="644"/>
      <c r="EC14" s="684"/>
    </row>
    <row r="15" spans="2:143" ht="11.25" customHeight="1">
      <c r="B15" s="638" t="s">
        <v>260</v>
      </c>
      <c r="C15" s="639"/>
      <c r="D15" s="639"/>
      <c r="E15" s="639"/>
      <c r="F15" s="639"/>
      <c r="G15" s="639"/>
      <c r="H15" s="639"/>
      <c r="I15" s="639"/>
      <c r="J15" s="639"/>
      <c r="K15" s="639"/>
      <c r="L15" s="639"/>
      <c r="M15" s="639"/>
      <c r="N15" s="639"/>
      <c r="O15" s="639"/>
      <c r="P15" s="639"/>
      <c r="Q15" s="640"/>
      <c r="R15" s="641">
        <v>4980</v>
      </c>
      <c r="S15" s="644"/>
      <c r="T15" s="644"/>
      <c r="U15" s="644"/>
      <c r="V15" s="644"/>
      <c r="W15" s="644"/>
      <c r="X15" s="644"/>
      <c r="Y15" s="645"/>
      <c r="Z15" s="703">
        <v>0.1</v>
      </c>
      <c r="AA15" s="703"/>
      <c r="AB15" s="703"/>
      <c r="AC15" s="703"/>
      <c r="AD15" s="704">
        <v>4980</v>
      </c>
      <c r="AE15" s="704"/>
      <c r="AF15" s="704"/>
      <c r="AG15" s="704"/>
      <c r="AH15" s="704"/>
      <c r="AI15" s="704"/>
      <c r="AJ15" s="704"/>
      <c r="AK15" s="704"/>
      <c r="AL15" s="646">
        <v>0.4</v>
      </c>
      <c r="AM15" s="647"/>
      <c r="AN15" s="647"/>
      <c r="AO15" s="705"/>
      <c r="AP15" s="638" t="s">
        <v>261</v>
      </c>
      <c r="AQ15" s="639"/>
      <c r="AR15" s="639"/>
      <c r="AS15" s="639"/>
      <c r="AT15" s="639"/>
      <c r="AU15" s="639"/>
      <c r="AV15" s="639"/>
      <c r="AW15" s="639"/>
      <c r="AX15" s="639"/>
      <c r="AY15" s="639"/>
      <c r="AZ15" s="639"/>
      <c r="BA15" s="639"/>
      <c r="BB15" s="639"/>
      <c r="BC15" s="639"/>
      <c r="BD15" s="639"/>
      <c r="BE15" s="639"/>
      <c r="BF15" s="640"/>
      <c r="BG15" s="641">
        <v>3857</v>
      </c>
      <c r="BH15" s="644"/>
      <c r="BI15" s="644"/>
      <c r="BJ15" s="644"/>
      <c r="BK15" s="644"/>
      <c r="BL15" s="644"/>
      <c r="BM15" s="644"/>
      <c r="BN15" s="645"/>
      <c r="BO15" s="703">
        <v>2.6</v>
      </c>
      <c r="BP15" s="703"/>
      <c r="BQ15" s="703"/>
      <c r="BR15" s="703"/>
      <c r="BS15" s="649" t="s">
        <v>234</v>
      </c>
      <c r="BT15" s="644"/>
      <c r="BU15" s="644"/>
      <c r="BV15" s="644"/>
      <c r="BW15" s="644"/>
      <c r="BX15" s="644"/>
      <c r="BY15" s="644"/>
      <c r="BZ15" s="644"/>
      <c r="CA15" s="644"/>
      <c r="CB15" s="684"/>
      <c r="CD15" s="685" t="s">
        <v>262</v>
      </c>
      <c r="CE15" s="682"/>
      <c r="CF15" s="682"/>
      <c r="CG15" s="682"/>
      <c r="CH15" s="682"/>
      <c r="CI15" s="682"/>
      <c r="CJ15" s="682"/>
      <c r="CK15" s="682"/>
      <c r="CL15" s="682"/>
      <c r="CM15" s="682"/>
      <c r="CN15" s="682"/>
      <c r="CO15" s="682"/>
      <c r="CP15" s="682"/>
      <c r="CQ15" s="683"/>
      <c r="CR15" s="641">
        <v>137333</v>
      </c>
      <c r="CS15" s="644"/>
      <c r="CT15" s="644"/>
      <c r="CU15" s="644"/>
      <c r="CV15" s="644"/>
      <c r="CW15" s="644"/>
      <c r="CX15" s="644"/>
      <c r="CY15" s="645"/>
      <c r="CZ15" s="703">
        <v>3.1</v>
      </c>
      <c r="DA15" s="703"/>
      <c r="DB15" s="703"/>
      <c r="DC15" s="703"/>
      <c r="DD15" s="649">
        <v>5828</v>
      </c>
      <c r="DE15" s="644"/>
      <c r="DF15" s="644"/>
      <c r="DG15" s="644"/>
      <c r="DH15" s="644"/>
      <c r="DI15" s="644"/>
      <c r="DJ15" s="644"/>
      <c r="DK15" s="644"/>
      <c r="DL15" s="644"/>
      <c r="DM15" s="644"/>
      <c r="DN15" s="644"/>
      <c r="DO15" s="644"/>
      <c r="DP15" s="645"/>
      <c r="DQ15" s="649">
        <v>129050</v>
      </c>
      <c r="DR15" s="644"/>
      <c r="DS15" s="644"/>
      <c r="DT15" s="644"/>
      <c r="DU15" s="644"/>
      <c r="DV15" s="644"/>
      <c r="DW15" s="644"/>
      <c r="DX15" s="644"/>
      <c r="DY15" s="644"/>
      <c r="DZ15" s="644"/>
      <c r="EA15" s="644"/>
      <c r="EB15" s="644"/>
      <c r="EC15" s="684"/>
    </row>
    <row r="16" spans="2:143" ht="11.25" customHeight="1">
      <c r="B16" s="638" t="s">
        <v>263</v>
      </c>
      <c r="C16" s="639"/>
      <c r="D16" s="639"/>
      <c r="E16" s="639"/>
      <c r="F16" s="639"/>
      <c r="G16" s="639"/>
      <c r="H16" s="639"/>
      <c r="I16" s="639"/>
      <c r="J16" s="639"/>
      <c r="K16" s="639"/>
      <c r="L16" s="639"/>
      <c r="M16" s="639"/>
      <c r="N16" s="639"/>
      <c r="O16" s="639"/>
      <c r="P16" s="639"/>
      <c r="Q16" s="640"/>
      <c r="R16" s="641" t="s">
        <v>234</v>
      </c>
      <c r="S16" s="644"/>
      <c r="T16" s="644"/>
      <c r="U16" s="644"/>
      <c r="V16" s="644"/>
      <c r="W16" s="644"/>
      <c r="X16" s="644"/>
      <c r="Y16" s="645"/>
      <c r="Z16" s="703" t="s">
        <v>234</v>
      </c>
      <c r="AA16" s="703"/>
      <c r="AB16" s="703"/>
      <c r="AC16" s="703"/>
      <c r="AD16" s="704" t="s">
        <v>240</v>
      </c>
      <c r="AE16" s="704"/>
      <c r="AF16" s="704"/>
      <c r="AG16" s="704"/>
      <c r="AH16" s="704"/>
      <c r="AI16" s="704"/>
      <c r="AJ16" s="704"/>
      <c r="AK16" s="704"/>
      <c r="AL16" s="646" t="s">
        <v>234</v>
      </c>
      <c r="AM16" s="647"/>
      <c r="AN16" s="647"/>
      <c r="AO16" s="705"/>
      <c r="AP16" s="638" t="s">
        <v>264</v>
      </c>
      <c r="AQ16" s="639"/>
      <c r="AR16" s="639"/>
      <c r="AS16" s="639"/>
      <c r="AT16" s="639"/>
      <c r="AU16" s="639"/>
      <c r="AV16" s="639"/>
      <c r="AW16" s="639"/>
      <c r="AX16" s="639"/>
      <c r="AY16" s="639"/>
      <c r="AZ16" s="639"/>
      <c r="BA16" s="639"/>
      <c r="BB16" s="639"/>
      <c r="BC16" s="639"/>
      <c r="BD16" s="639"/>
      <c r="BE16" s="639"/>
      <c r="BF16" s="640"/>
      <c r="BG16" s="641" t="s">
        <v>240</v>
      </c>
      <c r="BH16" s="644"/>
      <c r="BI16" s="644"/>
      <c r="BJ16" s="644"/>
      <c r="BK16" s="644"/>
      <c r="BL16" s="644"/>
      <c r="BM16" s="644"/>
      <c r="BN16" s="645"/>
      <c r="BO16" s="703" t="s">
        <v>240</v>
      </c>
      <c r="BP16" s="703"/>
      <c r="BQ16" s="703"/>
      <c r="BR16" s="703"/>
      <c r="BS16" s="649" t="s">
        <v>234</v>
      </c>
      <c r="BT16" s="644"/>
      <c r="BU16" s="644"/>
      <c r="BV16" s="644"/>
      <c r="BW16" s="644"/>
      <c r="BX16" s="644"/>
      <c r="BY16" s="644"/>
      <c r="BZ16" s="644"/>
      <c r="CA16" s="644"/>
      <c r="CB16" s="684"/>
      <c r="CD16" s="685" t="s">
        <v>265</v>
      </c>
      <c r="CE16" s="682"/>
      <c r="CF16" s="682"/>
      <c r="CG16" s="682"/>
      <c r="CH16" s="682"/>
      <c r="CI16" s="682"/>
      <c r="CJ16" s="682"/>
      <c r="CK16" s="682"/>
      <c r="CL16" s="682"/>
      <c r="CM16" s="682"/>
      <c r="CN16" s="682"/>
      <c r="CO16" s="682"/>
      <c r="CP16" s="682"/>
      <c r="CQ16" s="683"/>
      <c r="CR16" s="641">
        <v>1376808</v>
      </c>
      <c r="CS16" s="644"/>
      <c r="CT16" s="644"/>
      <c r="CU16" s="644"/>
      <c r="CV16" s="644"/>
      <c r="CW16" s="644"/>
      <c r="CX16" s="644"/>
      <c r="CY16" s="645"/>
      <c r="CZ16" s="703">
        <v>31</v>
      </c>
      <c r="DA16" s="703"/>
      <c r="DB16" s="703"/>
      <c r="DC16" s="703"/>
      <c r="DD16" s="649" t="s">
        <v>234</v>
      </c>
      <c r="DE16" s="644"/>
      <c r="DF16" s="644"/>
      <c r="DG16" s="644"/>
      <c r="DH16" s="644"/>
      <c r="DI16" s="644"/>
      <c r="DJ16" s="644"/>
      <c r="DK16" s="644"/>
      <c r="DL16" s="644"/>
      <c r="DM16" s="644"/>
      <c r="DN16" s="644"/>
      <c r="DO16" s="644"/>
      <c r="DP16" s="645"/>
      <c r="DQ16" s="649">
        <v>823396</v>
      </c>
      <c r="DR16" s="644"/>
      <c r="DS16" s="644"/>
      <c r="DT16" s="644"/>
      <c r="DU16" s="644"/>
      <c r="DV16" s="644"/>
      <c r="DW16" s="644"/>
      <c r="DX16" s="644"/>
      <c r="DY16" s="644"/>
      <c r="DZ16" s="644"/>
      <c r="EA16" s="644"/>
      <c r="EB16" s="644"/>
      <c r="EC16" s="684"/>
    </row>
    <row r="17" spans="2:133" ht="11.25" customHeight="1">
      <c r="B17" s="638" t="s">
        <v>266</v>
      </c>
      <c r="C17" s="639"/>
      <c r="D17" s="639"/>
      <c r="E17" s="639"/>
      <c r="F17" s="639"/>
      <c r="G17" s="639"/>
      <c r="H17" s="639"/>
      <c r="I17" s="639"/>
      <c r="J17" s="639"/>
      <c r="K17" s="639"/>
      <c r="L17" s="639"/>
      <c r="M17" s="639"/>
      <c r="N17" s="639"/>
      <c r="O17" s="639"/>
      <c r="P17" s="639"/>
      <c r="Q17" s="640"/>
      <c r="R17" s="641">
        <v>192</v>
      </c>
      <c r="S17" s="644"/>
      <c r="T17" s="644"/>
      <c r="U17" s="644"/>
      <c r="V17" s="644"/>
      <c r="W17" s="644"/>
      <c r="X17" s="644"/>
      <c r="Y17" s="645"/>
      <c r="Z17" s="703">
        <v>0</v>
      </c>
      <c r="AA17" s="703"/>
      <c r="AB17" s="703"/>
      <c r="AC17" s="703"/>
      <c r="AD17" s="704">
        <v>192</v>
      </c>
      <c r="AE17" s="704"/>
      <c r="AF17" s="704"/>
      <c r="AG17" s="704"/>
      <c r="AH17" s="704"/>
      <c r="AI17" s="704"/>
      <c r="AJ17" s="704"/>
      <c r="AK17" s="704"/>
      <c r="AL17" s="646">
        <v>0</v>
      </c>
      <c r="AM17" s="647"/>
      <c r="AN17" s="647"/>
      <c r="AO17" s="705"/>
      <c r="AP17" s="638" t="s">
        <v>267</v>
      </c>
      <c r="AQ17" s="639"/>
      <c r="AR17" s="639"/>
      <c r="AS17" s="639"/>
      <c r="AT17" s="639"/>
      <c r="AU17" s="639"/>
      <c r="AV17" s="639"/>
      <c r="AW17" s="639"/>
      <c r="AX17" s="639"/>
      <c r="AY17" s="639"/>
      <c r="AZ17" s="639"/>
      <c r="BA17" s="639"/>
      <c r="BB17" s="639"/>
      <c r="BC17" s="639"/>
      <c r="BD17" s="639"/>
      <c r="BE17" s="639"/>
      <c r="BF17" s="640"/>
      <c r="BG17" s="641" t="s">
        <v>240</v>
      </c>
      <c r="BH17" s="644"/>
      <c r="BI17" s="644"/>
      <c r="BJ17" s="644"/>
      <c r="BK17" s="644"/>
      <c r="BL17" s="644"/>
      <c r="BM17" s="644"/>
      <c r="BN17" s="645"/>
      <c r="BO17" s="703" t="s">
        <v>240</v>
      </c>
      <c r="BP17" s="703"/>
      <c r="BQ17" s="703"/>
      <c r="BR17" s="703"/>
      <c r="BS17" s="649" t="s">
        <v>234</v>
      </c>
      <c r="BT17" s="644"/>
      <c r="BU17" s="644"/>
      <c r="BV17" s="644"/>
      <c r="BW17" s="644"/>
      <c r="BX17" s="644"/>
      <c r="BY17" s="644"/>
      <c r="BZ17" s="644"/>
      <c r="CA17" s="644"/>
      <c r="CB17" s="684"/>
      <c r="CD17" s="685" t="s">
        <v>268</v>
      </c>
      <c r="CE17" s="682"/>
      <c r="CF17" s="682"/>
      <c r="CG17" s="682"/>
      <c r="CH17" s="682"/>
      <c r="CI17" s="682"/>
      <c r="CJ17" s="682"/>
      <c r="CK17" s="682"/>
      <c r="CL17" s="682"/>
      <c r="CM17" s="682"/>
      <c r="CN17" s="682"/>
      <c r="CO17" s="682"/>
      <c r="CP17" s="682"/>
      <c r="CQ17" s="683"/>
      <c r="CR17" s="641">
        <v>206582</v>
      </c>
      <c r="CS17" s="644"/>
      <c r="CT17" s="644"/>
      <c r="CU17" s="644"/>
      <c r="CV17" s="644"/>
      <c r="CW17" s="644"/>
      <c r="CX17" s="644"/>
      <c r="CY17" s="645"/>
      <c r="CZ17" s="703">
        <v>4.7</v>
      </c>
      <c r="DA17" s="703"/>
      <c r="DB17" s="703"/>
      <c r="DC17" s="703"/>
      <c r="DD17" s="649" t="s">
        <v>240</v>
      </c>
      <c r="DE17" s="644"/>
      <c r="DF17" s="644"/>
      <c r="DG17" s="644"/>
      <c r="DH17" s="644"/>
      <c r="DI17" s="644"/>
      <c r="DJ17" s="644"/>
      <c r="DK17" s="644"/>
      <c r="DL17" s="644"/>
      <c r="DM17" s="644"/>
      <c r="DN17" s="644"/>
      <c r="DO17" s="644"/>
      <c r="DP17" s="645"/>
      <c r="DQ17" s="649">
        <v>199126</v>
      </c>
      <c r="DR17" s="644"/>
      <c r="DS17" s="644"/>
      <c r="DT17" s="644"/>
      <c r="DU17" s="644"/>
      <c r="DV17" s="644"/>
      <c r="DW17" s="644"/>
      <c r="DX17" s="644"/>
      <c r="DY17" s="644"/>
      <c r="DZ17" s="644"/>
      <c r="EA17" s="644"/>
      <c r="EB17" s="644"/>
      <c r="EC17" s="684"/>
    </row>
    <row r="18" spans="2:133" ht="11.25" customHeight="1">
      <c r="B18" s="638" t="s">
        <v>269</v>
      </c>
      <c r="C18" s="639"/>
      <c r="D18" s="639"/>
      <c r="E18" s="639"/>
      <c r="F18" s="639"/>
      <c r="G18" s="639"/>
      <c r="H18" s="639"/>
      <c r="I18" s="639"/>
      <c r="J18" s="639"/>
      <c r="K18" s="639"/>
      <c r="L18" s="639"/>
      <c r="M18" s="639"/>
      <c r="N18" s="639"/>
      <c r="O18" s="639"/>
      <c r="P18" s="639"/>
      <c r="Q18" s="640"/>
      <c r="R18" s="641">
        <v>2081521</v>
      </c>
      <c r="S18" s="644"/>
      <c r="T18" s="644"/>
      <c r="U18" s="644"/>
      <c r="V18" s="644"/>
      <c r="W18" s="644"/>
      <c r="X18" s="644"/>
      <c r="Y18" s="645"/>
      <c r="Z18" s="703">
        <v>44.9</v>
      </c>
      <c r="AA18" s="703"/>
      <c r="AB18" s="703"/>
      <c r="AC18" s="703"/>
      <c r="AD18" s="704">
        <v>1110346</v>
      </c>
      <c r="AE18" s="704"/>
      <c r="AF18" s="704"/>
      <c r="AG18" s="704"/>
      <c r="AH18" s="704"/>
      <c r="AI18" s="704"/>
      <c r="AJ18" s="704"/>
      <c r="AK18" s="704"/>
      <c r="AL18" s="646">
        <v>84.1</v>
      </c>
      <c r="AM18" s="647"/>
      <c r="AN18" s="647"/>
      <c r="AO18" s="705"/>
      <c r="AP18" s="638" t="s">
        <v>270</v>
      </c>
      <c r="AQ18" s="639"/>
      <c r="AR18" s="639"/>
      <c r="AS18" s="639"/>
      <c r="AT18" s="639"/>
      <c r="AU18" s="639"/>
      <c r="AV18" s="639"/>
      <c r="AW18" s="639"/>
      <c r="AX18" s="639"/>
      <c r="AY18" s="639"/>
      <c r="AZ18" s="639"/>
      <c r="BA18" s="639"/>
      <c r="BB18" s="639"/>
      <c r="BC18" s="639"/>
      <c r="BD18" s="639"/>
      <c r="BE18" s="639"/>
      <c r="BF18" s="640"/>
      <c r="BG18" s="641" t="s">
        <v>240</v>
      </c>
      <c r="BH18" s="644"/>
      <c r="BI18" s="644"/>
      <c r="BJ18" s="644"/>
      <c r="BK18" s="644"/>
      <c r="BL18" s="644"/>
      <c r="BM18" s="644"/>
      <c r="BN18" s="645"/>
      <c r="BO18" s="703" t="s">
        <v>234</v>
      </c>
      <c r="BP18" s="703"/>
      <c r="BQ18" s="703"/>
      <c r="BR18" s="703"/>
      <c r="BS18" s="649" t="s">
        <v>234</v>
      </c>
      <c r="BT18" s="644"/>
      <c r="BU18" s="644"/>
      <c r="BV18" s="644"/>
      <c r="BW18" s="644"/>
      <c r="BX18" s="644"/>
      <c r="BY18" s="644"/>
      <c r="BZ18" s="644"/>
      <c r="CA18" s="644"/>
      <c r="CB18" s="684"/>
      <c r="CD18" s="685" t="s">
        <v>271</v>
      </c>
      <c r="CE18" s="682"/>
      <c r="CF18" s="682"/>
      <c r="CG18" s="682"/>
      <c r="CH18" s="682"/>
      <c r="CI18" s="682"/>
      <c r="CJ18" s="682"/>
      <c r="CK18" s="682"/>
      <c r="CL18" s="682"/>
      <c r="CM18" s="682"/>
      <c r="CN18" s="682"/>
      <c r="CO18" s="682"/>
      <c r="CP18" s="682"/>
      <c r="CQ18" s="683"/>
      <c r="CR18" s="641" t="s">
        <v>234</v>
      </c>
      <c r="CS18" s="644"/>
      <c r="CT18" s="644"/>
      <c r="CU18" s="644"/>
      <c r="CV18" s="644"/>
      <c r="CW18" s="644"/>
      <c r="CX18" s="644"/>
      <c r="CY18" s="645"/>
      <c r="CZ18" s="703" t="s">
        <v>234</v>
      </c>
      <c r="DA18" s="703"/>
      <c r="DB18" s="703"/>
      <c r="DC18" s="703"/>
      <c r="DD18" s="649" t="s">
        <v>240</v>
      </c>
      <c r="DE18" s="644"/>
      <c r="DF18" s="644"/>
      <c r="DG18" s="644"/>
      <c r="DH18" s="644"/>
      <c r="DI18" s="644"/>
      <c r="DJ18" s="644"/>
      <c r="DK18" s="644"/>
      <c r="DL18" s="644"/>
      <c r="DM18" s="644"/>
      <c r="DN18" s="644"/>
      <c r="DO18" s="644"/>
      <c r="DP18" s="645"/>
      <c r="DQ18" s="649" t="s">
        <v>240</v>
      </c>
      <c r="DR18" s="644"/>
      <c r="DS18" s="644"/>
      <c r="DT18" s="644"/>
      <c r="DU18" s="644"/>
      <c r="DV18" s="644"/>
      <c r="DW18" s="644"/>
      <c r="DX18" s="644"/>
      <c r="DY18" s="644"/>
      <c r="DZ18" s="644"/>
      <c r="EA18" s="644"/>
      <c r="EB18" s="644"/>
      <c r="EC18" s="684"/>
    </row>
    <row r="19" spans="2:133" ht="11.25" customHeight="1">
      <c r="B19" s="638" t="s">
        <v>272</v>
      </c>
      <c r="C19" s="639"/>
      <c r="D19" s="639"/>
      <c r="E19" s="639"/>
      <c r="F19" s="639"/>
      <c r="G19" s="639"/>
      <c r="H19" s="639"/>
      <c r="I19" s="639"/>
      <c r="J19" s="639"/>
      <c r="K19" s="639"/>
      <c r="L19" s="639"/>
      <c r="M19" s="639"/>
      <c r="N19" s="639"/>
      <c r="O19" s="639"/>
      <c r="P19" s="639"/>
      <c r="Q19" s="640"/>
      <c r="R19" s="641">
        <v>1110346</v>
      </c>
      <c r="S19" s="644"/>
      <c r="T19" s="644"/>
      <c r="U19" s="644"/>
      <c r="V19" s="644"/>
      <c r="W19" s="644"/>
      <c r="X19" s="644"/>
      <c r="Y19" s="645"/>
      <c r="Z19" s="703">
        <v>24</v>
      </c>
      <c r="AA19" s="703"/>
      <c r="AB19" s="703"/>
      <c r="AC19" s="703"/>
      <c r="AD19" s="704">
        <v>1110346</v>
      </c>
      <c r="AE19" s="704"/>
      <c r="AF19" s="704"/>
      <c r="AG19" s="704"/>
      <c r="AH19" s="704"/>
      <c r="AI19" s="704"/>
      <c r="AJ19" s="704"/>
      <c r="AK19" s="704"/>
      <c r="AL19" s="646">
        <v>84.1</v>
      </c>
      <c r="AM19" s="647"/>
      <c r="AN19" s="647"/>
      <c r="AO19" s="705"/>
      <c r="AP19" s="638" t="s">
        <v>273</v>
      </c>
      <c r="AQ19" s="639"/>
      <c r="AR19" s="639"/>
      <c r="AS19" s="639"/>
      <c r="AT19" s="639"/>
      <c r="AU19" s="639"/>
      <c r="AV19" s="639"/>
      <c r="AW19" s="639"/>
      <c r="AX19" s="639"/>
      <c r="AY19" s="639"/>
      <c r="AZ19" s="639"/>
      <c r="BA19" s="639"/>
      <c r="BB19" s="639"/>
      <c r="BC19" s="639"/>
      <c r="BD19" s="639"/>
      <c r="BE19" s="639"/>
      <c r="BF19" s="640"/>
      <c r="BG19" s="641" t="s">
        <v>240</v>
      </c>
      <c r="BH19" s="644"/>
      <c r="BI19" s="644"/>
      <c r="BJ19" s="644"/>
      <c r="BK19" s="644"/>
      <c r="BL19" s="644"/>
      <c r="BM19" s="644"/>
      <c r="BN19" s="645"/>
      <c r="BO19" s="703" t="s">
        <v>240</v>
      </c>
      <c r="BP19" s="703"/>
      <c r="BQ19" s="703"/>
      <c r="BR19" s="703"/>
      <c r="BS19" s="649" t="s">
        <v>240</v>
      </c>
      <c r="BT19" s="644"/>
      <c r="BU19" s="644"/>
      <c r="BV19" s="644"/>
      <c r="BW19" s="644"/>
      <c r="BX19" s="644"/>
      <c r="BY19" s="644"/>
      <c r="BZ19" s="644"/>
      <c r="CA19" s="644"/>
      <c r="CB19" s="684"/>
      <c r="CD19" s="685" t="s">
        <v>274</v>
      </c>
      <c r="CE19" s="682"/>
      <c r="CF19" s="682"/>
      <c r="CG19" s="682"/>
      <c r="CH19" s="682"/>
      <c r="CI19" s="682"/>
      <c r="CJ19" s="682"/>
      <c r="CK19" s="682"/>
      <c r="CL19" s="682"/>
      <c r="CM19" s="682"/>
      <c r="CN19" s="682"/>
      <c r="CO19" s="682"/>
      <c r="CP19" s="682"/>
      <c r="CQ19" s="683"/>
      <c r="CR19" s="641" t="s">
        <v>240</v>
      </c>
      <c r="CS19" s="644"/>
      <c r="CT19" s="644"/>
      <c r="CU19" s="644"/>
      <c r="CV19" s="644"/>
      <c r="CW19" s="644"/>
      <c r="CX19" s="644"/>
      <c r="CY19" s="645"/>
      <c r="CZ19" s="703" t="s">
        <v>234</v>
      </c>
      <c r="DA19" s="703"/>
      <c r="DB19" s="703"/>
      <c r="DC19" s="703"/>
      <c r="DD19" s="649" t="s">
        <v>240</v>
      </c>
      <c r="DE19" s="644"/>
      <c r="DF19" s="644"/>
      <c r="DG19" s="644"/>
      <c r="DH19" s="644"/>
      <c r="DI19" s="644"/>
      <c r="DJ19" s="644"/>
      <c r="DK19" s="644"/>
      <c r="DL19" s="644"/>
      <c r="DM19" s="644"/>
      <c r="DN19" s="644"/>
      <c r="DO19" s="644"/>
      <c r="DP19" s="645"/>
      <c r="DQ19" s="649" t="s">
        <v>240</v>
      </c>
      <c r="DR19" s="644"/>
      <c r="DS19" s="644"/>
      <c r="DT19" s="644"/>
      <c r="DU19" s="644"/>
      <c r="DV19" s="644"/>
      <c r="DW19" s="644"/>
      <c r="DX19" s="644"/>
      <c r="DY19" s="644"/>
      <c r="DZ19" s="644"/>
      <c r="EA19" s="644"/>
      <c r="EB19" s="644"/>
      <c r="EC19" s="684"/>
    </row>
    <row r="20" spans="2:133" ht="11.25" customHeight="1">
      <c r="B20" s="638" t="s">
        <v>275</v>
      </c>
      <c r="C20" s="639"/>
      <c r="D20" s="639"/>
      <c r="E20" s="639"/>
      <c r="F20" s="639"/>
      <c r="G20" s="639"/>
      <c r="H20" s="639"/>
      <c r="I20" s="639"/>
      <c r="J20" s="639"/>
      <c r="K20" s="639"/>
      <c r="L20" s="639"/>
      <c r="M20" s="639"/>
      <c r="N20" s="639"/>
      <c r="O20" s="639"/>
      <c r="P20" s="639"/>
      <c r="Q20" s="640"/>
      <c r="R20" s="641">
        <v>971175</v>
      </c>
      <c r="S20" s="644"/>
      <c r="T20" s="644"/>
      <c r="U20" s="644"/>
      <c r="V20" s="644"/>
      <c r="W20" s="644"/>
      <c r="X20" s="644"/>
      <c r="Y20" s="645"/>
      <c r="Z20" s="703">
        <v>21</v>
      </c>
      <c r="AA20" s="703"/>
      <c r="AB20" s="703"/>
      <c r="AC20" s="703"/>
      <c r="AD20" s="704" t="s">
        <v>234</v>
      </c>
      <c r="AE20" s="704"/>
      <c r="AF20" s="704"/>
      <c r="AG20" s="704"/>
      <c r="AH20" s="704"/>
      <c r="AI20" s="704"/>
      <c r="AJ20" s="704"/>
      <c r="AK20" s="704"/>
      <c r="AL20" s="646" t="s">
        <v>234</v>
      </c>
      <c r="AM20" s="647"/>
      <c r="AN20" s="647"/>
      <c r="AO20" s="705"/>
      <c r="AP20" s="638" t="s">
        <v>276</v>
      </c>
      <c r="AQ20" s="639"/>
      <c r="AR20" s="639"/>
      <c r="AS20" s="639"/>
      <c r="AT20" s="639"/>
      <c r="AU20" s="639"/>
      <c r="AV20" s="639"/>
      <c r="AW20" s="639"/>
      <c r="AX20" s="639"/>
      <c r="AY20" s="639"/>
      <c r="AZ20" s="639"/>
      <c r="BA20" s="639"/>
      <c r="BB20" s="639"/>
      <c r="BC20" s="639"/>
      <c r="BD20" s="639"/>
      <c r="BE20" s="639"/>
      <c r="BF20" s="640"/>
      <c r="BG20" s="641" t="s">
        <v>234</v>
      </c>
      <c r="BH20" s="644"/>
      <c r="BI20" s="644"/>
      <c r="BJ20" s="644"/>
      <c r="BK20" s="644"/>
      <c r="BL20" s="644"/>
      <c r="BM20" s="644"/>
      <c r="BN20" s="645"/>
      <c r="BO20" s="703" t="s">
        <v>240</v>
      </c>
      <c r="BP20" s="703"/>
      <c r="BQ20" s="703"/>
      <c r="BR20" s="703"/>
      <c r="BS20" s="649" t="s">
        <v>234</v>
      </c>
      <c r="BT20" s="644"/>
      <c r="BU20" s="644"/>
      <c r="BV20" s="644"/>
      <c r="BW20" s="644"/>
      <c r="BX20" s="644"/>
      <c r="BY20" s="644"/>
      <c r="BZ20" s="644"/>
      <c r="CA20" s="644"/>
      <c r="CB20" s="684"/>
      <c r="CD20" s="685" t="s">
        <v>277</v>
      </c>
      <c r="CE20" s="682"/>
      <c r="CF20" s="682"/>
      <c r="CG20" s="682"/>
      <c r="CH20" s="682"/>
      <c r="CI20" s="682"/>
      <c r="CJ20" s="682"/>
      <c r="CK20" s="682"/>
      <c r="CL20" s="682"/>
      <c r="CM20" s="682"/>
      <c r="CN20" s="682"/>
      <c r="CO20" s="682"/>
      <c r="CP20" s="682"/>
      <c r="CQ20" s="683"/>
      <c r="CR20" s="641">
        <v>4437043</v>
      </c>
      <c r="CS20" s="644"/>
      <c r="CT20" s="644"/>
      <c r="CU20" s="644"/>
      <c r="CV20" s="644"/>
      <c r="CW20" s="644"/>
      <c r="CX20" s="644"/>
      <c r="CY20" s="645"/>
      <c r="CZ20" s="703">
        <v>100</v>
      </c>
      <c r="DA20" s="703"/>
      <c r="DB20" s="703"/>
      <c r="DC20" s="703"/>
      <c r="DD20" s="649">
        <v>376936</v>
      </c>
      <c r="DE20" s="644"/>
      <c r="DF20" s="644"/>
      <c r="DG20" s="644"/>
      <c r="DH20" s="644"/>
      <c r="DI20" s="644"/>
      <c r="DJ20" s="644"/>
      <c r="DK20" s="644"/>
      <c r="DL20" s="644"/>
      <c r="DM20" s="644"/>
      <c r="DN20" s="644"/>
      <c r="DO20" s="644"/>
      <c r="DP20" s="645"/>
      <c r="DQ20" s="649">
        <v>2813209</v>
      </c>
      <c r="DR20" s="644"/>
      <c r="DS20" s="644"/>
      <c r="DT20" s="644"/>
      <c r="DU20" s="644"/>
      <c r="DV20" s="644"/>
      <c r="DW20" s="644"/>
      <c r="DX20" s="644"/>
      <c r="DY20" s="644"/>
      <c r="DZ20" s="644"/>
      <c r="EA20" s="644"/>
      <c r="EB20" s="644"/>
      <c r="EC20" s="684"/>
    </row>
    <row r="21" spans="2:133" ht="11.25" customHeight="1">
      <c r="B21" s="638" t="s">
        <v>278</v>
      </c>
      <c r="C21" s="639"/>
      <c r="D21" s="639"/>
      <c r="E21" s="639"/>
      <c r="F21" s="639"/>
      <c r="G21" s="639"/>
      <c r="H21" s="639"/>
      <c r="I21" s="639"/>
      <c r="J21" s="639"/>
      <c r="K21" s="639"/>
      <c r="L21" s="639"/>
      <c r="M21" s="639"/>
      <c r="N21" s="639"/>
      <c r="O21" s="639"/>
      <c r="P21" s="639"/>
      <c r="Q21" s="640"/>
      <c r="R21" s="641" t="s">
        <v>240</v>
      </c>
      <c r="S21" s="644"/>
      <c r="T21" s="644"/>
      <c r="U21" s="644"/>
      <c r="V21" s="644"/>
      <c r="W21" s="644"/>
      <c r="X21" s="644"/>
      <c r="Y21" s="645"/>
      <c r="Z21" s="703" t="s">
        <v>234</v>
      </c>
      <c r="AA21" s="703"/>
      <c r="AB21" s="703"/>
      <c r="AC21" s="703"/>
      <c r="AD21" s="704" t="s">
        <v>240</v>
      </c>
      <c r="AE21" s="704"/>
      <c r="AF21" s="704"/>
      <c r="AG21" s="704"/>
      <c r="AH21" s="704"/>
      <c r="AI21" s="704"/>
      <c r="AJ21" s="704"/>
      <c r="AK21" s="704"/>
      <c r="AL21" s="646" t="s">
        <v>234</v>
      </c>
      <c r="AM21" s="647"/>
      <c r="AN21" s="647"/>
      <c r="AO21" s="705"/>
      <c r="AP21" s="749" t="s">
        <v>279</v>
      </c>
      <c r="AQ21" s="756"/>
      <c r="AR21" s="756"/>
      <c r="AS21" s="756"/>
      <c r="AT21" s="756"/>
      <c r="AU21" s="756"/>
      <c r="AV21" s="756"/>
      <c r="AW21" s="756"/>
      <c r="AX21" s="756"/>
      <c r="AY21" s="756"/>
      <c r="AZ21" s="756"/>
      <c r="BA21" s="756"/>
      <c r="BB21" s="756"/>
      <c r="BC21" s="756"/>
      <c r="BD21" s="756"/>
      <c r="BE21" s="756"/>
      <c r="BF21" s="751"/>
      <c r="BG21" s="641" t="s">
        <v>240</v>
      </c>
      <c r="BH21" s="644"/>
      <c r="BI21" s="644"/>
      <c r="BJ21" s="644"/>
      <c r="BK21" s="644"/>
      <c r="BL21" s="644"/>
      <c r="BM21" s="644"/>
      <c r="BN21" s="645"/>
      <c r="BO21" s="703" t="s">
        <v>234</v>
      </c>
      <c r="BP21" s="703"/>
      <c r="BQ21" s="703"/>
      <c r="BR21" s="703"/>
      <c r="BS21" s="649" t="s">
        <v>240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280</v>
      </c>
      <c r="C22" s="639"/>
      <c r="D22" s="639"/>
      <c r="E22" s="639"/>
      <c r="F22" s="639"/>
      <c r="G22" s="639"/>
      <c r="H22" s="639"/>
      <c r="I22" s="639"/>
      <c r="J22" s="639"/>
      <c r="K22" s="639"/>
      <c r="L22" s="639"/>
      <c r="M22" s="639"/>
      <c r="N22" s="639"/>
      <c r="O22" s="639"/>
      <c r="P22" s="639"/>
      <c r="Q22" s="640"/>
      <c r="R22" s="641">
        <v>2290888</v>
      </c>
      <c r="S22" s="644"/>
      <c r="T22" s="644"/>
      <c r="U22" s="644"/>
      <c r="V22" s="644"/>
      <c r="W22" s="644"/>
      <c r="X22" s="644"/>
      <c r="Y22" s="645"/>
      <c r="Z22" s="703">
        <v>49.5</v>
      </c>
      <c r="AA22" s="703"/>
      <c r="AB22" s="703"/>
      <c r="AC22" s="703"/>
      <c r="AD22" s="704">
        <v>1319713</v>
      </c>
      <c r="AE22" s="704"/>
      <c r="AF22" s="704"/>
      <c r="AG22" s="704"/>
      <c r="AH22" s="704"/>
      <c r="AI22" s="704"/>
      <c r="AJ22" s="704"/>
      <c r="AK22" s="704"/>
      <c r="AL22" s="646">
        <v>100</v>
      </c>
      <c r="AM22" s="647"/>
      <c r="AN22" s="647"/>
      <c r="AO22" s="705"/>
      <c r="AP22" s="749" t="s">
        <v>281</v>
      </c>
      <c r="AQ22" s="756"/>
      <c r="AR22" s="756"/>
      <c r="AS22" s="756"/>
      <c r="AT22" s="756"/>
      <c r="AU22" s="756"/>
      <c r="AV22" s="756"/>
      <c r="AW22" s="756"/>
      <c r="AX22" s="756"/>
      <c r="AY22" s="756"/>
      <c r="AZ22" s="756"/>
      <c r="BA22" s="756"/>
      <c r="BB22" s="756"/>
      <c r="BC22" s="756"/>
      <c r="BD22" s="756"/>
      <c r="BE22" s="756"/>
      <c r="BF22" s="751"/>
      <c r="BG22" s="641" t="s">
        <v>240</v>
      </c>
      <c r="BH22" s="644"/>
      <c r="BI22" s="644"/>
      <c r="BJ22" s="644"/>
      <c r="BK22" s="644"/>
      <c r="BL22" s="644"/>
      <c r="BM22" s="644"/>
      <c r="BN22" s="645"/>
      <c r="BO22" s="703" t="s">
        <v>240</v>
      </c>
      <c r="BP22" s="703"/>
      <c r="BQ22" s="703"/>
      <c r="BR22" s="703"/>
      <c r="BS22" s="649" t="s">
        <v>240</v>
      </c>
      <c r="BT22" s="644"/>
      <c r="BU22" s="644"/>
      <c r="BV22" s="644"/>
      <c r="BW22" s="644"/>
      <c r="BX22" s="644"/>
      <c r="BY22" s="644"/>
      <c r="BZ22" s="644"/>
      <c r="CA22" s="644"/>
      <c r="CB22" s="684"/>
      <c r="CD22" s="758" t="s">
        <v>282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283</v>
      </c>
      <c r="C23" s="639"/>
      <c r="D23" s="639"/>
      <c r="E23" s="639"/>
      <c r="F23" s="639"/>
      <c r="G23" s="639"/>
      <c r="H23" s="639"/>
      <c r="I23" s="639"/>
      <c r="J23" s="639"/>
      <c r="K23" s="639"/>
      <c r="L23" s="639"/>
      <c r="M23" s="639"/>
      <c r="N23" s="639"/>
      <c r="O23" s="639"/>
      <c r="P23" s="639"/>
      <c r="Q23" s="640"/>
      <c r="R23" s="641" t="s">
        <v>240</v>
      </c>
      <c r="S23" s="644"/>
      <c r="T23" s="644"/>
      <c r="U23" s="644"/>
      <c r="V23" s="644"/>
      <c r="W23" s="644"/>
      <c r="X23" s="644"/>
      <c r="Y23" s="645"/>
      <c r="Z23" s="703" t="s">
        <v>234</v>
      </c>
      <c r="AA23" s="703"/>
      <c r="AB23" s="703"/>
      <c r="AC23" s="703"/>
      <c r="AD23" s="704" t="s">
        <v>234</v>
      </c>
      <c r="AE23" s="704"/>
      <c r="AF23" s="704"/>
      <c r="AG23" s="704"/>
      <c r="AH23" s="704"/>
      <c r="AI23" s="704"/>
      <c r="AJ23" s="704"/>
      <c r="AK23" s="704"/>
      <c r="AL23" s="646" t="s">
        <v>240</v>
      </c>
      <c r="AM23" s="647"/>
      <c r="AN23" s="647"/>
      <c r="AO23" s="705"/>
      <c r="AP23" s="749" t="s">
        <v>284</v>
      </c>
      <c r="AQ23" s="756"/>
      <c r="AR23" s="756"/>
      <c r="AS23" s="756"/>
      <c r="AT23" s="756"/>
      <c r="AU23" s="756"/>
      <c r="AV23" s="756"/>
      <c r="AW23" s="756"/>
      <c r="AX23" s="756"/>
      <c r="AY23" s="756"/>
      <c r="AZ23" s="756"/>
      <c r="BA23" s="756"/>
      <c r="BB23" s="756"/>
      <c r="BC23" s="756"/>
      <c r="BD23" s="756"/>
      <c r="BE23" s="756"/>
      <c r="BF23" s="751"/>
      <c r="BG23" s="641" t="s">
        <v>240</v>
      </c>
      <c r="BH23" s="644"/>
      <c r="BI23" s="644"/>
      <c r="BJ23" s="644"/>
      <c r="BK23" s="644"/>
      <c r="BL23" s="644"/>
      <c r="BM23" s="644"/>
      <c r="BN23" s="645"/>
      <c r="BO23" s="703" t="s">
        <v>240</v>
      </c>
      <c r="BP23" s="703"/>
      <c r="BQ23" s="703"/>
      <c r="BR23" s="703"/>
      <c r="BS23" s="649" t="s">
        <v>234</v>
      </c>
      <c r="BT23" s="644"/>
      <c r="BU23" s="644"/>
      <c r="BV23" s="644"/>
      <c r="BW23" s="644"/>
      <c r="BX23" s="644"/>
      <c r="BY23" s="644"/>
      <c r="BZ23" s="644"/>
      <c r="CA23" s="644"/>
      <c r="CB23" s="684"/>
      <c r="CD23" s="758" t="s">
        <v>222</v>
      </c>
      <c r="CE23" s="759"/>
      <c r="CF23" s="759"/>
      <c r="CG23" s="759"/>
      <c r="CH23" s="759"/>
      <c r="CI23" s="759"/>
      <c r="CJ23" s="759"/>
      <c r="CK23" s="759"/>
      <c r="CL23" s="759"/>
      <c r="CM23" s="759"/>
      <c r="CN23" s="759"/>
      <c r="CO23" s="759"/>
      <c r="CP23" s="759"/>
      <c r="CQ23" s="760"/>
      <c r="CR23" s="758" t="s">
        <v>285</v>
      </c>
      <c r="CS23" s="759"/>
      <c r="CT23" s="759"/>
      <c r="CU23" s="759"/>
      <c r="CV23" s="759"/>
      <c r="CW23" s="759"/>
      <c r="CX23" s="759"/>
      <c r="CY23" s="760"/>
      <c r="CZ23" s="758" t="s">
        <v>286</v>
      </c>
      <c r="DA23" s="759"/>
      <c r="DB23" s="759"/>
      <c r="DC23" s="760"/>
      <c r="DD23" s="758" t="s">
        <v>287</v>
      </c>
      <c r="DE23" s="759"/>
      <c r="DF23" s="759"/>
      <c r="DG23" s="759"/>
      <c r="DH23" s="759"/>
      <c r="DI23" s="759"/>
      <c r="DJ23" s="759"/>
      <c r="DK23" s="760"/>
      <c r="DL23" s="767" t="s">
        <v>288</v>
      </c>
      <c r="DM23" s="768"/>
      <c r="DN23" s="768"/>
      <c r="DO23" s="768"/>
      <c r="DP23" s="768"/>
      <c r="DQ23" s="768"/>
      <c r="DR23" s="768"/>
      <c r="DS23" s="768"/>
      <c r="DT23" s="768"/>
      <c r="DU23" s="768"/>
      <c r="DV23" s="769"/>
      <c r="DW23" s="758" t="s">
        <v>289</v>
      </c>
      <c r="DX23" s="759"/>
      <c r="DY23" s="759"/>
      <c r="DZ23" s="759"/>
      <c r="EA23" s="759"/>
      <c r="EB23" s="759"/>
      <c r="EC23" s="760"/>
    </row>
    <row r="24" spans="2:133" ht="11.25" customHeight="1">
      <c r="B24" s="638" t="s">
        <v>290</v>
      </c>
      <c r="C24" s="639"/>
      <c r="D24" s="639"/>
      <c r="E24" s="639"/>
      <c r="F24" s="639"/>
      <c r="G24" s="639"/>
      <c r="H24" s="639"/>
      <c r="I24" s="639"/>
      <c r="J24" s="639"/>
      <c r="K24" s="639"/>
      <c r="L24" s="639"/>
      <c r="M24" s="639"/>
      <c r="N24" s="639"/>
      <c r="O24" s="639"/>
      <c r="P24" s="639"/>
      <c r="Q24" s="640"/>
      <c r="R24" s="641">
        <v>61344</v>
      </c>
      <c r="S24" s="644"/>
      <c r="T24" s="644"/>
      <c r="U24" s="644"/>
      <c r="V24" s="644"/>
      <c r="W24" s="644"/>
      <c r="X24" s="644"/>
      <c r="Y24" s="645"/>
      <c r="Z24" s="703">
        <v>1.3</v>
      </c>
      <c r="AA24" s="703"/>
      <c r="AB24" s="703"/>
      <c r="AC24" s="703"/>
      <c r="AD24" s="704">
        <v>203</v>
      </c>
      <c r="AE24" s="704"/>
      <c r="AF24" s="704"/>
      <c r="AG24" s="704"/>
      <c r="AH24" s="704"/>
      <c r="AI24" s="704"/>
      <c r="AJ24" s="704"/>
      <c r="AK24" s="704"/>
      <c r="AL24" s="646">
        <v>0</v>
      </c>
      <c r="AM24" s="647"/>
      <c r="AN24" s="647"/>
      <c r="AO24" s="705"/>
      <c r="AP24" s="749" t="s">
        <v>291</v>
      </c>
      <c r="AQ24" s="756"/>
      <c r="AR24" s="756"/>
      <c r="AS24" s="756"/>
      <c r="AT24" s="756"/>
      <c r="AU24" s="756"/>
      <c r="AV24" s="756"/>
      <c r="AW24" s="756"/>
      <c r="AX24" s="756"/>
      <c r="AY24" s="756"/>
      <c r="AZ24" s="756"/>
      <c r="BA24" s="756"/>
      <c r="BB24" s="756"/>
      <c r="BC24" s="756"/>
      <c r="BD24" s="756"/>
      <c r="BE24" s="756"/>
      <c r="BF24" s="751"/>
      <c r="BG24" s="641" t="s">
        <v>240</v>
      </c>
      <c r="BH24" s="644"/>
      <c r="BI24" s="644"/>
      <c r="BJ24" s="644"/>
      <c r="BK24" s="644"/>
      <c r="BL24" s="644"/>
      <c r="BM24" s="644"/>
      <c r="BN24" s="645"/>
      <c r="BO24" s="703" t="s">
        <v>240</v>
      </c>
      <c r="BP24" s="703"/>
      <c r="BQ24" s="703"/>
      <c r="BR24" s="703"/>
      <c r="BS24" s="649" t="s">
        <v>240</v>
      </c>
      <c r="BT24" s="644"/>
      <c r="BU24" s="644"/>
      <c r="BV24" s="644"/>
      <c r="BW24" s="644"/>
      <c r="BX24" s="644"/>
      <c r="BY24" s="644"/>
      <c r="BZ24" s="644"/>
      <c r="CA24" s="644"/>
      <c r="CB24" s="684"/>
      <c r="CD24" s="712" t="s">
        <v>292</v>
      </c>
      <c r="CE24" s="713"/>
      <c r="CF24" s="713"/>
      <c r="CG24" s="713"/>
      <c r="CH24" s="713"/>
      <c r="CI24" s="713"/>
      <c r="CJ24" s="713"/>
      <c r="CK24" s="713"/>
      <c r="CL24" s="713"/>
      <c r="CM24" s="713"/>
      <c r="CN24" s="713"/>
      <c r="CO24" s="713"/>
      <c r="CP24" s="713"/>
      <c r="CQ24" s="714"/>
      <c r="CR24" s="706">
        <v>972850</v>
      </c>
      <c r="CS24" s="707"/>
      <c r="CT24" s="707"/>
      <c r="CU24" s="707"/>
      <c r="CV24" s="707"/>
      <c r="CW24" s="707"/>
      <c r="CX24" s="707"/>
      <c r="CY24" s="753"/>
      <c r="CZ24" s="754">
        <v>21.9</v>
      </c>
      <c r="DA24" s="723"/>
      <c r="DB24" s="723"/>
      <c r="DC24" s="757"/>
      <c r="DD24" s="752">
        <v>795878</v>
      </c>
      <c r="DE24" s="707"/>
      <c r="DF24" s="707"/>
      <c r="DG24" s="707"/>
      <c r="DH24" s="707"/>
      <c r="DI24" s="707"/>
      <c r="DJ24" s="707"/>
      <c r="DK24" s="753"/>
      <c r="DL24" s="752">
        <v>664637</v>
      </c>
      <c r="DM24" s="707"/>
      <c r="DN24" s="707"/>
      <c r="DO24" s="707"/>
      <c r="DP24" s="707"/>
      <c r="DQ24" s="707"/>
      <c r="DR24" s="707"/>
      <c r="DS24" s="707"/>
      <c r="DT24" s="707"/>
      <c r="DU24" s="707"/>
      <c r="DV24" s="753"/>
      <c r="DW24" s="754">
        <v>48.5</v>
      </c>
      <c r="DX24" s="723"/>
      <c r="DY24" s="723"/>
      <c r="DZ24" s="723"/>
      <c r="EA24" s="723"/>
      <c r="EB24" s="723"/>
      <c r="EC24" s="755"/>
    </row>
    <row r="25" spans="2:133" ht="11.25" customHeight="1">
      <c r="B25" s="638" t="s">
        <v>293</v>
      </c>
      <c r="C25" s="639"/>
      <c r="D25" s="639"/>
      <c r="E25" s="639"/>
      <c r="F25" s="639"/>
      <c r="G25" s="639"/>
      <c r="H25" s="639"/>
      <c r="I25" s="639"/>
      <c r="J25" s="639"/>
      <c r="K25" s="639"/>
      <c r="L25" s="639"/>
      <c r="M25" s="639"/>
      <c r="N25" s="639"/>
      <c r="O25" s="639"/>
      <c r="P25" s="639"/>
      <c r="Q25" s="640"/>
      <c r="R25" s="641">
        <v>25230</v>
      </c>
      <c r="S25" s="644"/>
      <c r="T25" s="644"/>
      <c r="U25" s="644"/>
      <c r="V25" s="644"/>
      <c r="W25" s="644"/>
      <c r="X25" s="644"/>
      <c r="Y25" s="645"/>
      <c r="Z25" s="703">
        <v>0.5</v>
      </c>
      <c r="AA25" s="703"/>
      <c r="AB25" s="703"/>
      <c r="AC25" s="703"/>
      <c r="AD25" s="704" t="s">
        <v>234</v>
      </c>
      <c r="AE25" s="704"/>
      <c r="AF25" s="704"/>
      <c r="AG25" s="704"/>
      <c r="AH25" s="704"/>
      <c r="AI25" s="704"/>
      <c r="AJ25" s="704"/>
      <c r="AK25" s="704"/>
      <c r="AL25" s="646" t="s">
        <v>234</v>
      </c>
      <c r="AM25" s="647"/>
      <c r="AN25" s="647"/>
      <c r="AO25" s="705"/>
      <c r="AP25" s="749" t="s">
        <v>294</v>
      </c>
      <c r="AQ25" s="756"/>
      <c r="AR25" s="756"/>
      <c r="AS25" s="756"/>
      <c r="AT25" s="756"/>
      <c r="AU25" s="756"/>
      <c r="AV25" s="756"/>
      <c r="AW25" s="756"/>
      <c r="AX25" s="756"/>
      <c r="AY25" s="756"/>
      <c r="AZ25" s="756"/>
      <c r="BA25" s="756"/>
      <c r="BB25" s="756"/>
      <c r="BC25" s="756"/>
      <c r="BD25" s="756"/>
      <c r="BE25" s="756"/>
      <c r="BF25" s="751"/>
      <c r="BG25" s="641" t="s">
        <v>240</v>
      </c>
      <c r="BH25" s="644"/>
      <c r="BI25" s="644"/>
      <c r="BJ25" s="644"/>
      <c r="BK25" s="644"/>
      <c r="BL25" s="644"/>
      <c r="BM25" s="644"/>
      <c r="BN25" s="645"/>
      <c r="BO25" s="703" t="s">
        <v>234</v>
      </c>
      <c r="BP25" s="703"/>
      <c r="BQ25" s="703"/>
      <c r="BR25" s="703"/>
      <c r="BS25" s="649" t="s">
        <v>240</v>
      </c>
      <c r="BT25" s="644"/>
      <c r="BU25" s="644"/>
      <c r="BV25" s="644"/>
      <c r="BW25" s="644"/>
      <c r="BX25" s="644"/>
      <c r="BY25" s="644"/>
      <c r="BZ25" s="644"/>
      <c r="CA25" s="644"/>
      <c r="CB25" s="684"/>
      <c r="CD25" s="685" t="s">
        <v>295</v>
      </c>
      <c r="CE25" s="682"/>
      <c r="CF25" s="682"/>
      <c r="CG25" s="682"/>
      <c r="CH25" s="682"/>
      <c r="CI25" s="682"/>
      <c r="CJ25" s="682"/>
      <c r="CK25" s="682"/>
      <c r="CL25" s="682"/>
      <c r="CM25" s="682"/>
      <c r="CN25" s="682"/>
      <c r="CO25" s="682"/>
      <c r="CP25" s="682"/>
      <c r="CQ25" s="683"/>
      <c r="CR25" s="641">
        <v>581960</v>
      </c>
      <c r="CS25" s="642"/>
      <c r="CT25" s="642"/>
      <c r="CU25" s="642"/>
      <c r="CV25" s="642"/>
      <c r="CW25" s="642"/>
      <c r="CX25" s="642"/>
      <c r="CY25" s="643"/>
      <c r="CZ25" s="646">
        <v>13.1</v>
      </c>
      <c r="DA25" s="675"/>
      <c r="DB25" s="675"/>
      <c r="DC25" s="676"/>
      <c r="DD25" s="649">
        <v>512932</v>
      </c>
      <c r="DE25" s="642"/>
      <c r="DF25" s="642"/>
      <c r="DG25" s="642"/>
      <c r="DH25" s="642"/>
      <c r="DI25" s="642"/>
      <c r="DJ25" s="642"/>
      <c r="DK25" s="643"/>
      <c r="DL25" s="649">
        <v>425856</v>
      </c>
      <c r="DM25" s="642"/>
      <c r="DN25" s="642"/>
      <c r="DO25" s="642"/>
      <c r="DP25" s="642"/>
      <c r="DQ25" s="642"/>
      <c r="DR25" s="642"/>
      <c r="DS25" s="642"/>
      <c r="DT25" s="642"/>
      <c r="DU25" s="642"/>
      <c r="DV25" s="643"/>
      <c r="DW25" s="646">
        <v>31.1</v>
      </c>
      <c r="DX25" s="675"/>
      <c r="DY25" s="675"/>
      <c r="DZ25" s="675"/>
      <c r="EA25" s="675"/>
      <c r="EB25" s="675"/>
      <c r="EC25" s="677"/>
    </row>
    <row r="26" spans="2:133" ht="11.25" customHeight="1">
      <c r="B26" s="638" t="s">
        <v>296</v>
      </c>
      <c r="C26" s="639"/>
      <c r="D26" s="639"/>
      <c r="E26" s="639"/>
      <c r="F26" s="639"/>
      <c r="G26" s="639"/>
      <c r="H26" s="639"/>
      <c r="I26" s="639"/>
      <c r="J26" s="639"/>
      <c r="K26" s="639"/>
      <c r="L26" s="639"/>
      <c r="M26" s="639"/>
      <c r="N26" s="639"/>
      <c r="O26" s="639"/>
      <c r="P26" s="639"/>
      <c r="Q26" s="640"/>
      <c r="R26" s="641">
        <v>2002</v>
      </c>
      <c r="S26" s="644"/>
      <c r="T26" s="644"/>
      <c r="U26" s="644"/>
      <c r="V26" s="644"/>
      <c r="W26" s="644"/>
      <c r="X26" s="644"/>
      <c r="Y26" s="645"/>
      <c r="Z26" s="703">
        <v>0</v>
      </c>
      <c r="AA26" s="703"/>
      <c r="AB26" s="703"/>
      <c r="AC26" s="703"/>
      <c r="AD26" s="704" t="s">
        <v>240</v>
      </c>
      <c r="AE26" s="704"/>
      <c r="AF26" s="704"/>
      <c r="AG26" s="704"/>
      <c r="AH26" s="704"/>
      <c r="AI26" s="704"/>
      <c r="AJ26" s="704"/>
      <c r="AK26" s="704"/>
      <c r="AL26" s="646" t="s">
        <v>234</v>
      </c>
      <c r="AM26" s="647"/>
      <c r="AN26" s="647"/>
      <c r="AO26" s="705"/>
      <c r="AP26" s="749" t="s">
        <v>297</v>
      </c>
      <c r="AQ26" s="750"/>
      <c r="AR26" s="750"/>
      <c r="AS26" s="750"/>
      <c r="AT26" s="750"/>
      <c r="AU26" s="750"/>
      <c r="AV26" s="750"/>
      <c r="AW26" s="750"/>
      <c r="AX26" s="750"/>
      <c r="AY26" s="750"/>
      <c r="AZ26" s="750"/>
      <c r="BA26" s="750"/>
      <c r="BB26" s="750"/>
      <c r="BC26" s="750"/>
      <c r="BD26" s="750"/>
      <c r="BE26" s="750"/>
      <c r="BF26" s="751"/>
      <c r="BG26" s="641" t="s">
        <v>234</v>
      </c>
      <c r="BH26" s="644"/>
      <c r="BI26" s="644"/>
      <c r="BJ26" s="644"/>
      <c r="BK26" s="644"/>
      <c r="BL26" s="644"/>
      <c r="BM26" s="644"/>
      <c r="BN26" s="645"/>
      <c r="BO26" s="703" t="s">
        <v>234</v>
      </c>
      <c r="BP26" s="703"/>
      <c r="BQ26" s="703"/>
      <c r="BR26" s="703"/>
      <c r="BS26" s="649" t="s">
        <v>234</v>
      </c>
      <c r="BT26" s="644"/>
      <c r="BU26" s="644"/>
      <c r="BV26" s="644"/>
      <c r="BW26" s="644"/>
      <c r="BX26" s="644"/>
      <c r="BY26" s="644"/>
      <c r="BZ26" s="644"/>
      <c r="CA26" s="644"/>
      <c r="CB26" s="684"/>
      <c r="CD26" s="685" t="s">
        <v>298</v>
      </c>
      <c r="CE26" s="682"/>
      <c r="CF26" s="682"/>
      <c r="CG26" s="682"/>
      <c r="CH26" s="682"/>
      <c r="CI26" s="682"/>
      <c r="CJ26" s="682"/>
      <c r="CK26" s="682"/>
      <c r="CL26" s="682"/>
      <c r="CM26" s="682"/>
      <c r="CN26" s="682"/>
      <c r="CO26" s="682"/>
      <c r="CP26" s="682"/>
      <c r="CQ26" s="683"/>
      <c r="CR26" s="641">
        <v>320529</v>
      </c>
      <c r="CS26" s="644"/>
      <c r="CT26" s="644"/>
      <c r="CU26" s="644"/>
      <c r="CV26" s="644"/>
      <c r="CW26" s="644"/>
      <c r="CX26" s="644"/>
      <c r="CY26" s="645"/>
      <c r="CZ26" s="646">
        <v>7.2</v>
      </c>
      <c r="DA26" s="675"/>
      <c r="DB26" s="675"/>
      <c r="DC26" s="676"/>
      <c r="DD26" s="649">
        <v>320352</v>
      </c>
      <c r="DE26" s="644"/>
      <c r="DF26" s="644"/>
      <c r="DG26" s="644"/>
      <c r="DH26" s="644"/>
      <c r="DI26" s="644"/>
      <c r="DJ26" s="644"/>
      <c r="DK26" s="645"/>
      <c r="DL26" s="649" t="s">
        <v>234</v>
      </c>
      <c r="DM26" s="644"/>
      <c r="DN26" s="644"/>
      <c r="DO26" s="644"/>
      <c r="DP26" s="644"/>
      <c r="DQ26" s="644"/>
      <c r="DR26" s="644"/>
      <c r="DS26" s="644"/>
      <c r="DT26" s="644"/>
      <c r="DU26" s="644"/>
      <c r="DV26" s="645"/>
      <c r="DW26" s="646" t="s">
        <v>234</v>
      </c>
      <c r="DX26" s="675"/>
      <c r="DY26" s="675"/>
      <c r="DZ26" s="675"/>
      <c r="EA26" s="675"/>
      <c r="EB26" s="675"/>
      <c r="EC26" s="677"/>
    </row>
    <row r="27" spans="2:133" ht="11.25" customHeight="1">
      <c r="B27" s="638" t="s">
        <v>299</v>
      </c>
      <c r="C27" s="639"/>
      <c r="D27" s="639"/>
      <c r="E27" s="639"/>
      <c r="F27" s="639"/>
      <c r="G27" s="639"/>
      <c r="H27" s="639"/>
      <c r="I27" s="639"/>
      <c r="J27" s="639"/>
      <c r="K27" s="639"/>
      <c r="L27" s="639"/>
      <c r="M27" s="639"/>
      <c r="N27" s="639"/>
      <c r="O27" s="639"/>
      <c r="P27" s="639"/>
      <c r="Q27" s="640"/>
      <c r="R27" s="641">
        <v>657644</v>
      </c>
      <c r="S27" s="644"/>
      <c r="T27" s="644"/>
      <c r="U27" s="644"/>
      <c r="V27" s="644"/>
      <c r="W27" s="644"/>
      <c r="X27" s="644"/>
      <c r="Y27" s="645"/>
      <c r="Z27" s="703">
        <v>14.2</v>
      </c>
      <c r="AA27" s="703"/>
      <c r="AB27" s="703"/>
      <c r="AC27" s="703"/>
      <c r="AD27" s="704" t="s">
        <v>234</v>
      </c>
      <c r="AE27" s="704"/>
      <c r="AF27" s="704"/>
      <c r="AG27" s="704"/>
      <c r="AH27" s="704"/>
      <c r="AI27" s="704"/>
      <c r="AJ27" s="704"/>
      <c r="AK27" s="704"/>
      <c r="AL27" s="646" t="s">
        <v>240</v>
      </c>
      <c r="AM27" s="647"/>
      <c r="AN27" s="647"/>
      <c r="AO27" s="705"/>
      <c r="AP27" s="638" t="s">
        <v>300</v>
      </c>
      <c r="AQ27" s="639"/>
      <c r="AR27" s="639"/>
      <c r="AS27" s="639"/>
      <c r="AT27" s="639"/>
      <c r="AU27" s="639"/>
      <c r="AV27" s="639"/>
      <c r="AW27" s="639"/>
      <c r="AX27" s="639"/>
      <c r="AY27" s="639"/>
      <c r="AZ27" s="639"/>
      <c r="BA27" s="639"/>
      <c r="BB27" s="639"/>
      <c r="BC27" s="639"/>
      <c r="BD27" s="639"/>
      <c r="BE27" s="639"/>
      <c r="BF27" s="640"/>
      <c r="BG27" s="641">
        <v>151161</v>
      </c>
      <c r="BH27" s="644"/>
      <c r="BI27" s="644"/>
      <c r="BJ27" s="644"/>
      <c r="BK27" s="644"/>
      <c r="BL27" s="644"/>
      <c r="BM27" s="644"/>
      <c r="BN27" s="645"/>
      <c r="BO27" s="703">
        <v>100</v>
      </c>
      <c r="BP27" s="703"/>
      <c r="BQ27" s="703"/>
      <c r="BR27" s="703"/>
      <c r="BS27" s="649">
        <v>135</v>
      </c>
      <c r="BT27" s="644"/>
      <c r="BU27" s="644"/>
      <c r="BV27" s="644"/>
      <c r="BW27" s="644"/>
      <c r="BX27" s="644"/>
      <c r="BY27" s="644"/>
      <c r="BZ27" s="644"/>
      <c r="CA27" s="644"/>
      <c r="CB27" s="684"/>
      <c r="CD27" s="685" t="s">
        <v>301</v>
      </c>
      <c r="CE27" s="682"/>
      <c r="CF27" s="682"/>
      <c r="CG27" s="682"/>
      <c r="CH27" s="682"/>
      <c r="CI27" s="682"/>
      <c r="CJ27" s="682"/>
      <c r="CK27" s="682"/>
      <c r="CL27" s="682"/>
      <c r="CM27" s="682"/>
      <c r="CN27" s="682"/>
      <c r="CO27" s="682"/>
      <c r="CP27" s="682"/>
      <c r="CQ27" s="683"/>
      <c r="CR27" s="641">
        <v>184308</v>
      </c>
      <c r="CS27" s="642"/>
      <c r="CT27" s="642"/>
      <c r="CU27" s="642"/>
      <c r="CV27" s="642"/>
      <c r="CW27" s="642"/>
      <c r="CX27" s="642"/>
      <c r="CY27" s="643"/>
      <c r="CZ27" s="646">
        <v>4.2</v>
      </c>
      <c r="DA27" s="675"/>
      <c r="DB27" s="675"/>
      <c r="DC27" s="676"/>
      <c r="DD27" s="649">
        <v>83820</v>
      </c>
      <c r="DE27" s="642"/>
      <c r="DF27" s="642"/>
      <c r="DG27" s="642"/>
      <c r="DH27" s="642"/>
      <c r="DI27" s="642"/>
      <c r="DJ27" s="642"/>
      <c r="DK27" s="643"/>
      <c r="DL27" s="649">
        <v>39655</v>
      </c>
      <c r="DM27" s="642"/>
      <c r="DN27" s="642"/>
      <c r="DO27" s="642"/>
      <c r="DP27" s="642"/>
      <c r="DQ27" s="642"/>
      <c r="DR27" s="642"/>
      <c r="DS27" s="642"/>
      <c r="DT27" s="642"/>
      <c r="DU27" s="642"/>
      <c r="DV27" s="643"/>
      <c r="DW27" s="646">
        <v>2.9</v>
      </c>
      <c r="DX27" s="675"/>
      <c r="DY27" s="675"/>
      <c r="DZ27" s="675"/>
      <c r="EA27" s="675"/>
      <c r="EB27" s="675"/>
      <c r="EC27" s="677"/>
    </row>
    <row r="28" spans="2:133" ht="11.25" customHeight="1">
      <c r="B28" s="746" t="s">
        <v>302</v>
      </c>
      <c r="C28" s="747"/>
      <c r="D28" s="747"/>
      <c r="E28" s="747"/>
      <c r="F28" s="747"/>
      <c r="G28" s="747"/>
      <c r="H28" s="747"/>
      <c r="I28" s="747"/>
      <c r="J28" s="747"/>
      <c r="K28" s="747"/>
      <c r="L28" s="747"/>
      <c r="M28" s="747"/>
      <c r="N28" s="747"/>
      <c r="O28" s="747"/>
      <c r="P28" s="747"/>
      <c r="Q28" s="748"/>
      <c r="R28" s="641" t="s">
        <v>240</v>
      </c>
      <c r="S28" s="644"/>
      <c r="T28" s="644"/>
      <c r="U28" s="644"/>
      <c r="V28" s="644"/>
      <c r="W28" s="644"/>
      <c r="X28" s="644"/>
      <c r="Y28" s="645"/>
      <c r="Z28" s="703" t="s">
        <v>234</v>
      </c>
      <c r="AA28" s="703"/>
      <c r="AB28" s="703"/>
      <c r="AC28" s="703"/>
      <c r="AD28" s="704" t="s">
        <v>240</v>
      </c>
      <c r="AE28" s="704"/>
      <c r="AF28" s="704"/>
      <c r="AG28" s="704"/>
      <c r="AH28" s="704"/>
      <c r="AI28" s="704"/>
      <c r="AJ28" s="704"/>
      <c r="AK28" s="704"/>
      <c r="AL28" s="646" t="s">
        <v>234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303</v>
      </c>
      <c r="CE28" s="682"/>
      <c r="CF28" s="682"/>
      <c r="CG28" s="682"/>
      <c r="CH28" s="682"/>
      <c r="CI28" s="682"/>
      <c r="CJ28" s="682"/>
      <c r="CK28" s="682"/>
      <c r="CL28" s="682"/>
      <c r="CM28" s="682"/>
      <c r="CN28" s="682"/>
      <c r="CO28" s="682"/>
      <c r="CP28" s="682"/>
      <c r="CQ28" s="683"/>
      <c r="CR28" s="641">
        <v>206582</v>
      </c>
      <c r="CS28" s="644"/>
      <c r="CT28" s="644"/>
      <c r="CU28" s="644"/>
      <c r="CV28" s="644"/>
      <c r="CW28" s="644"/>
      <c r="CX28" s="644"/>
      <c r="CY28" s="645"/>
      <c r="CZ28" s="646">
        <v>4.7</v>
      </c>
      <c r="DA28" s="675"/>
      <c r="DB28" s="675"/>
      <c r="DC28" s="676"/>
      <c r="DD28" s="649">
        <v>199126</v>
      </c>
      <c r="DE28" s="644"/>
      <c r="DF28" s="644"/>
      <c r="DG28" s="644"/>
      <c r="DH28" s="644"/>
      <c r="DI28" s="644"/>
      <c r="DJ28" s="644"/>
      <c r="DK28" s="645"/>
      <c r="DL28" s="649">
        <v>199126</v>
      </c>
      <c r="DM28" s="644"/>
      <c r="DN28" s="644"/>
      <c r="DO28" s="644"/>
      <c r="DP28" s="644"/>
      <c r="DQ28" s="644"/>
      <c r="DR28" s="644"/>
      <c r="DS28" s="644"/>
      <c r="DT28" s="644"/>
      <c r="DU28" s="644"/>
      <c r="DV28" s="645"/>
      <c r="DW28" s="646">
        <v>14.5</v>
      </c>
      <c r="DX28" s="675"/>
      <c r="DY28" s="675"/>
      <c r="DZ28" s="675"/>
      <c r="EA28" s="675"/>
      <c r="EB28" s="675"/>
      <c r="EC28" s="677"/>
    </row>
    <row r="29" spans="2:133" ht="11.25" customHeight="1">
      <c r="B29" s="638" t="s">
        <v>304</v>
      </c>
      <c r="C29" s="639"/>
      <c r="D29" s="639"/>
      <c r="E29" s="639"/>
      <c r="F29" s="639"/>
      <c r="G29" s="639"/>
      <c r="H29" s="639"/>
      <c r="I29" s="639"/>
      <c r="J29" s="639"/>
      <c r="K29" s="639"/>
      <c r="L29" s="639"/>
      <c r="M29" s="639"/>
      <c r="N29" s="639"/>
      <c r="O29" s="639"/>
      <c r="P29" s="639"/>
      <c r="Q29" s="640"/>
      <c r="R29" s="641">
        <v>171352</v>
      </c>
      <c r="S29" s="644"/>
      <c r="T29" s="644"/>
      <c r="U29" s="644"/>
      <c r="V29" s="644"/>
      <c r="W29" s="644"/>
      <c r="X29" s="644"/>
      <c r="Y29" s="645"/>
      <c r="Z29" s="703">
        <v>3.7</v>
      </c>
      <c r="AA29" s="703"/>
      <c r="AB29" s="703"/>
      <c r="AC29" s="703"/>
      <c r="AD29" s="704" t="s">
        <v>234</v>
      </c>
      <c r="AE29" s="704"/>
      <c r="AF29" s="704"/>
      <c r="AG29" s="704"/>
      <c r="AH29" s="704"/>
      <c r="AI29" s="704"/>
      <c r="AJ29" s="704"/>
      <c r="AK29" s="704"/>
      <c r="AL29" s="646" t="s">
        <v>234</v>
      </c>
      <c r="AM29" s="647"/>
      <c r="AN29" s="647"/>
      <c r="AO29" s="705"/>
      <c r="AP29" s="715" t="s">
        <v>222</v>
      </c>
      <c r="AQ29" s="716"/>
      <c r="AR29" s="716"/>
      <c r="AS29" s="716"/>
      <c r="AT29" s="716"/>
      <c r="AU29" s="716"/>
      <c r="AV29" s="716"/>
      <c r="AW29" s="716"/>
      <c r="AX29" s="716"/>
      <c r="AY29" s="716"/>
      <c r="AZ29" s="716"/>
      <c r="BA29" s="716"/>
      <c r="BB29" s="716"/>
      <c r="BC29" s="716"/>
      <c r="BD29" s="716"/>
      <c r="BE29" s="716"/>
      <c r="BF29" s="717"/>
      <c r="BG29" s="715" t="s">
        <v>305</v>
      </c>
      <c r="BH29" s="743"/>
      <c r="BI29" s="743"/>
      <c r="BJ29" s="743"/>
      <c r="BK29" s="743"/>
      <c r="BL29" s="743"/>
      <c r="BM29" s="743"/>
      <c r="BN29" s="743"/>
      <c r="BO29" s="743"/>
      <c r="BP29" s="743"/>
      <c r="BQ29" s="744"/>
      <c r="BR29" s="715" t="s">
        <v>306</v>
      </c>
      <c r="BS29" s="743"/>
      <c r="BT29" s="743"/>
      <c r="BU29" s="743"/>
      <c r="BV29" s="743"/>
      <c r="BW29" s="743"/>
      <c r="BX29" s="743"/>
      <c r="BY29" s="743"/>
      <c r="BZ29" s="743"/>
      <c r="CA29" s="743"/>
      <c r="CB29" s="744"/>
      <c r="CD29" s="725" t="s">
        <v>307</v>
      </c>
      <c r="CE29" s="726"/>
      <c r="CF29" s="685" t="s">
        <v>308</v>
      </c>
      <c r="CG29" s="682"/>
      <c r="CH29" s="682"/>
      <c r="CI29" s="682"/>
      <c r="CJ29" s="682"/>
      <c r="CK29" s="682"/>
      <c r="CL29" s="682"/>
      <c r="CM29" s="682"/>
      <c r="CN29" s="682"/>
      <c r="CO29" s="682"/>
      <c r="CP29" s="682"/>
      <c r="CQ29" s="683"/>
      <c r="CR29" s="641">
        <v>206582</v>
      </c>
      <c r="CS29" s="642"/>
      <c r="CT29" s="642"/>
      <c r="CU29" s="642"/>
      <c r="CV29" s="642"/>
      <c r="CW29" s="642"/>
      <c r="CX29" s="642"/>
      <c r="CY29" s="643"/>
      <c r="CZ29" s="646">
        <v>4.7</v>
      </c>
      <c r="DA29" s="675"/>
      <c r="DB29" s="675"/>
      <c r="DC29" s="676"/>
      <c r="DD29" s="649">
        <v>199126</v>
      </c>
      <c r="DE29" s="642"/>
      <c r="DF29" s="642"/>
      <c r="DG29" s="642"/>
      <c r="DH29" s="642"/>
      <c r="DI29" s="642"/>
      <c r="DJ29" s="642"/>
      <c r="DK29" s="643"/>
      <c r="DL29" s="649">
        <v>199126</v>
      </c>
      <c r="DM29" s="642"/>
      <c r="DN29" s="642"/>
      <c r="DO29" s="642"/>
      <c r="DP29" s="642"/>
      <c r="DQ29" s="642"/>
      <c r="DR29" s="642"/>
      <c r="DS29" s="642"/>
      <c r="DT29" s="642"/>
      <c r="DU29" s="642"/>
      <c r="DV29" s="643"/>
      <c r="DW29" s="646">
        <v>14.5</v>
      </c>
      <c r="DX29" s="675"/>
      <c r="DY29" s="675"/>
      <c r="DZ29" s="675"/>
      <c r="EA29" s="675"/>
      <c r="EB29" s="675"/>
      <c r="EC29" s="677"/>
    </row>
    <row r="30" spans="2:133" ht="11.25" customHeight="1">
      <c r="B30" s="638" t="s">
        <v>309</v>
      </c>
      <c r="C30" s="639"/>
      <c r="D30" s="639"/>
      <c r="E30" s="639"/>
      <c r="F30" s="639"/>
      <c r="G30" s="639"/>
      <c r="H30" s="639"/>
      <c r="I30" s="639"/>
      <c r="J30" s="639"/>
      <c r="K30" s="639"/>
      <c r="L30" s="639"/>
      <c r="M30" s="639"/>
      <c r="N30" s="639"/>
      <c r="O30" s="639"/>
      <c r="P30" s="639"/>
      <c r="Q30" s="640"/>
      <c r="R30" s="641">
        <v>16569</v>
      </c>
      <c r="S30" s="644"/>
      <c r="T30" s="644"/>
      <c r="U30" s="644"/>
      <c r="V30" s="644"/>
      <c r="W30" s="644"/>
      <c r="X30" s="644"/>
      <c r="Y30" s="645"/>
      <c r="Z30" s="703">
        <v>0.4</v>
      </c>
      <c r="AA30" s="703"/>
      <c r="AB30" s="703"/>
      <c r="AC30" s="703"/>
      <c r="AD30" s="704" t="s">
        <v>240</v>
      </c>
      <c r="AE30" s="704"/>
      <c r="AF30" s="704"/>
      <c r="AG30" s="704"/>
      <c r="AH30" s="704"/>
      <c r="AI30" s="704"/>
      <c r="AJ30" s="704"/>
      <c r="AK30" s="704"/>
      <c r="AL30" s="646" t="s">
        <v>240</v>
      </c>
      <c r="AM30" s="647"/>
      <c r="AN30" s="647"/>
      <c r="AO30" s="705"/>
      <c r="AP30" s="731" t="s">
        <v>310</v>
      </c>
      <c r="AQ30" s="732"/>
      <c r="AR30" s="732"/>
      <c r="AS30" s="732"/>
      <c r="AT30" s="737" t="s">
        <v>311</v>
      </c>
      <c r="AU30" s="210"/>
      <c r="AV30" s="210"/>
      <c r="AW30" s="210"/>
      <c r="AX30" s="740" t="s">
        <v>185</v>
      </c>
      <c r="AY30" s="741"/>
      <c r="AZ30" s="741"/>
      <c r="BA30" s="741"/>
      <c r="BB30" s="741"/>
      <c r="BC30" s="741"/>
      <c r="BD30" s="741"/>
      <c r="BE30" s="741"/>
      <c r="BF30" s="742"/>
      <c r="BG30" s="721">
        <v>98.1</v>
      </c>
      <c r="BH30" s="722"/>
      <c r="BI30" s="722"/>
      <c r="BJ30" s="722"/>
      <c r="BK30" s="722"/>
      <c r="BL30" s="722"/>
      <c r="BM30" s="723">
        <v>94.4</v>
      </c>
      <c r="BN30" s="722"/>
      <c r="BO30" s="722"/>
      <c r="BP30" s="722"/>
      <c r="BQ30" s="724"/>
      <c r="BR30" s="721">
        <v>98</v>
      </c>
      <c r="BS30" s="722"/>
      <c r="BT30" s="722"/>
      <c r="BU30" s="722"/>
      <c r="BV30" s="722"/>
      <c r="BW30" s="722"/>
      <c r="BX30" s="723">
        <v>94.3</v>
      </c>
      <c r="BY30" s="722"/>
      <c r="BZ30" s="722"/>
      <c r="CA30" s="722"/>
      <c r="CB30" s="724"/>
      <c r="CD30" s="727"/>
      <c r="CE30" s="728"/>
      <c r="CF30" s="685" t="s">
        <v>312</v>
      </c>
      <c r="CG30" s="682"/>
      <c r="CH30" s="682"/>
      <c r="CI30" s="682"/>
      <c r="CJ30" s="682"/>
      <c r="CK30" s="682"/>
      <c r="CL30" s="682"/>
      <c r="CM30" s="682"/>
      <c r="CN30" s="682"/>
      <c r="CO30" s="682"/>
      <c r="CP30" s="682"/>
      <c r="CQ30" s="683"/>
      <c r="CR30" s="641">
        <v>189851</v>
      </c>
      <c r="CS30" s="644"/>
      <c r="CT30" s="644"/>
      <c r="CU30" s="644"/>
      <c r="CV30" s="644"/>
      <c r="CW30" s="644"/>
      <c r="CX30" s="644"/>
      <c r="CY30" s="645"/>
      <c r="CZ30" s="646">
        <v>4.3</v>
      </c>
      <c r="DA30" s="675"/>
      <c r="DB30" s="675"/>
      <c r="DC30" s="676"/>
      <c r="DD30" s="649">
        <v>183710</v>
      </c>
      <c r="DE30" s="644"/>
      <c r="DF30" s="644"/>
      <c r="DG30" s="644"/>
      <c r="DH30" s="644"/>
      <c r="DI30" s="644"/>
      <c r="DJ30" s="644"/>
      <c r="DK30" s="645"/>
      <c r="DL30" s="649">
        <v>183710</v>
      </c>
      <c r="DM30" s="644"/>
      <c r="DN30" s="644"/>
      <c r="DO30" s="644"/>
      <c r="DP30" s="644"/>
      <c r="DQ30" s="644"/>
      <c r="DR30" s="644"/>
      <c r="DS30" s="644"/>
      <c r="DT30" s="644"/>
      <c r="DU30" s="644"/>
      <c r="DV30" s="645"/>
      <c r="DW30" s="646">
        <v>13.4</v>
      </c>
      <c r="DX30" s="675"/>
      <c r="DY30" s="675"/>
      <c r="DZ30" s="675"/>
      <c r="EA30" s="675"/>
      <c r="EB30" s="675"/>
      <c r="EC30" s="677"/>
    </row>
    <row r="31" spans="2:133" ht="11.25" customHeight="1">
      <c r="B31" s="638" t="s">
        <v>313</v>
      </c>
      <c r="C31" s="639"/>
      <c r="D31" s="639"/>
      <c r="E31" s="639"/>
      <c r="F31" s="639"/>
      <c r="G31" s="639"/>
      <c r="H31" s="639"/>
      <c r="I31" s="639"/>
      <c r="J31" s="639"/>
      <c r="K31" s="639"/>
      <c r="L31" s="639"/>
      <c r="M31" s="639"/>
      <c r="N31" s="639"/>
      <c r="O31" s="639"/>
      <c r="P31" s="639"/>
      <c r="Q31" s="640"/>
      <c r="R31" s="641">
        <v>194410</v>
      </c>
      <c r="S31" s="644"/>
      <c r="T31" s="644"/>
      <c r="U31" s="644"/>
      <c r="V31" s="644"/>
      <c r="W31" s="644"/>
      <c r="X31" s="644"/>
      <c r="Y31" s="645"/>
      <c r="Z31" s="703">
        <v>4.2</v>
      </c>
      <c r="AA31" s="703"/>
      <c r="AB31" s="703"/>
      <c r="AC31" s="703"/>
      <c r="AD31" s="704" t="s">
        <v>240</v>
      </c>
      <c r="AE31" s="704"/>
      <c r="AF31" s="704"/>
      <c r="AG31" s="704"/>
      <c r="AH31" s="704"/>
      <c r="AI31" s="704"/>
      <c r="AJ31" s="704"/>
      <c r="AK31" s="704"/>
      <c r="AL31" s="646" t="s">
        <v>240</v>
      </c>
      <c r="AM31" s="647"/>
      <c r="AN31" s="647"/>
      <c r="AO31" s="705"/>
      <c r="AP31" s="733"/>
      <c r="AQ31" s="734"/>
      <c r="AR31" s="734"/>
      <c r="AS31" s="734"/>
      <c r="AT31" s="738"/>
      <c r="AU31" s="209" t="s">
        <v>314</v>
      </c>
      <c r="AV31" s="209"/>
      <c r="AW31" s="209"/>
      <c r="AX31" s="638" t="s">
        <v>315</v>
      </c>
      <c r="AY31" s="639"/>
      <c r="AZ31" s="639"/>
      <c r="BA31" s="639"/>
      <c r="BB31" s="639"/>
      <c r="BC31" s="639"/>
      <c r="BD31" s="639"/>
      <c r="BE31" s="639"/>
      <c r="BF31" s="640"/>
      <c r="BG31" s="719">
        <v>98.6</v>
      </c>
      <c r="BH31" s="642"/>
      <c r="BI31" s="642"/>
      <c r="BJ31" s="642"/>
      <c r="BK31" s="642"/>
      <c r="BL31" s="642"/>
      <c r="BM31" s="647">
        <v>96.7</v>
      </c>
      <c r="BN31" s="720"/>
      <c r="BO31" s="720"/>
      <c r="BP31" s="720"/>
      <c r="BQ31" s="681"/>
      <c r="BR31" s="719">
        <v>98.7</v>
      </c>
      <c r="BS31" s="642"/>
      <c r="BT31" s="642"/>
      <c r="BU31" s="642"/>
      <c r="BV31" s="642"/>
      <c r="BW31" s="642"/>
      <c r="BX31" s="647">
        <v>96.8</v>
      </c>
      <c r="BY31" s="720"/>
      <c r="BZ31" s="720"/>
      <c r="CA31" s="720"/>
      <c r="CB31" s="681"/>
      <c r="CD31" s="727"/>
      <c r="CE31" s="728"/>
      <c r="CF31" s="685" t="s">
        <v>316</v>
      </c>
      <c r="CG31" s="682"/>
      <c r="CH31" s="682"/>
      <c r="CI31" s="682"/>
      <c r="CJ31" s="682"/>
      <c r="CK31" s="682"/>
      <c r="CL31" s="682"/>
      <c r="CM31" s="682"/>
      <c r="CN31" s="682"/>
      <c r="CO31" s="682"/>
      <c r="CP31" s="682"/>
      <c r="CQ31" s="683"/>
      <c r="CR31" s="641">
        <v>16731</v>
      </c>
      <c r="CS31" s="642"/>
      <c r="CT31" s="642"/>
      <c r="CU31" s="642"/>
      <c r="CV31" s="642"/>
      <c r="CW31" s="642"/>
      <c r="CX31" s="642"/>
      <c r="CY31" s="643"/>
      <c r="CZ31" s="646">
        <v>0.4</v>
      </c>
      <c r="DA31" s="675"/>
      <c r="DB31" s="675"/>
      <c r="DC31" s="676"/>
      <c r="DD31" s="649">
        <v>15416</v>
      </c>
      <c r="DE31" s="642"/>
      <c r="DF31" s="642"/>
      <c r="DG31" s="642"/>
      <c r="DH31" s="642"/>
      <c r="DI31" s="642"/>
      <c r="DJ31" s="642"/>
      <c r="DK31" s="643"/>
      <c r="DL31" s="649">
        <v>15416</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c r="B32" s="638" t="s">
        <v>317</v>
      </c>
      <c r="C32" s="639"/>
      <c r="D32" s="639"/>
      <c r="E32" s="639"/>
      <c r="F32" s="639"/>
      <c r="G32" s="639"/>
      <c r="H32" s="639"/>
      <c r="I32" s="639"/>
      <c r="J32" s="639"/>
      <c r="K32" s="639"/>
      <c r="L32" s="639"/>
      <c r="M32" s="639"/>
      <c r="N32" s="639"/>
      <c r="O32" s="639"/>
      <c r="P32" s="639"/>
      <c r="Q32" s="640"/>
      <c r="R32" s="641">
        <v>490755</v>
      </c>
      <c r="S32" s="644"/>
      <c r="T32" s="644"/>
      <c r="U32" s="644"/>
      <c r="V32" s="644"/>
      <c r="W32" s="644"/>
      <c r="X32" s="644"/>
      <c r="Y32" s="645"/>
      <c r="Z32" s="703">
        <v>10.6</v>
      </c>
      <c r="AA32" s="703"/>
      <c r="AB32" s="703"/>
      <c r="AC32" s="703"/>
      <c r="AD32" s="704" t="s">
        <v>234</v>
      </c>
      <c r="AE32" s="704"/>
      <c r="AF32" s="704"/>
      <c r="AG32" s="704"/>
      <c r="AH32" s="704"/>
      <c r="AI32" s="704"/>
      <c r="AJ32" s="704"/>
      <c r="AK32" s="704"/>
      <c r="AL32" s="646" t="s">
        <v>234</v>
      </c>
      <c r="AM32" s="647"/>
      <c r="AN32" s="647"/>
      <c r="AO32" s="705"/>
      <c r="AP32" s="735"/>
      <c r="AQ32" s="736"/>
      <c r="AR32" s="736"/>
      <c r="AS32" s="736"/>
      <c r="AT32" s="739"/>
      <c r="AU32" s="211"/>
      <c r="AV32" s="211"/>
      <c r="AW32" s="211"/>
      <c r="AX32" s="653" t="s">
        <v>318</v>
      </c>
      <c r="AY32" s="654"/>
      <c r="AZ32" s="654"/>
      <c r="BA32" s="654"/>
      <c r="BB32" s="654"/>
      <c r="BC32" s="654"/>
      <c r="BD32" s="654"/>
      <c r="BE32" s="654"/>
      <c r="BF32" s="655"/>
      <c r="BG32" s="718">
        <v>97.6</v>
      </c>
      <c r="BH32" s="657"/>
      <c r="BI32" s="657"/>
      <c r="BJ32" s="657"/>
      <c r="BK32" s="657"/>
      <c r="BL32" s="657"/>
      <c r="BM32" s="701">
        <v>92.3</v>
      </c>
      <c r="BN32" s="657"/>
      <c r="BO32" s="657"/>
      <c r="BP32" s="657"/>
      <c r="BQ32" s="694"/>
      <c r="BR32" s="718">
        <v>97.5</v>
      </c>
      <c r="BS32" s="657"/>
      <c r="BT32" s="657"/>
      <c r="BU32" s="657"/>
      <c r="BV32" s="657"/>
      <c r="BW32" s="657"/>
      <c r="BX32" s="701">
        <v>92</v>
      </c>
      <c r="BY32" s="657"/>
      <c r="BZ32" s="657"/>
      <c r="CA32" s="657"/>
      <c r="CB32" s="694"/>
      <c r="CD32" s="729"/>
      <c r="CE32" s="730"/>
      <c r="CF32" s="685" t="s">
        <v>319</v>
      </c>
      <c r="CG32" s="682"/>
      <c r="CH32" s="682"/>
      <c r="CI32" s="682"/>
      <c r="CJ32" s="682"/>
      <c r="CK32" s="682"/>
      <c r="CL32" s="682"/>
      <c r="CM32" s="682"/>
      <c r="CN32" s="682"/>
      <c r="CO32" s="682"/>
      <c r="CP32" s="682"/>
      <c r="CQ32" s="683"/>
      <c r="CR32" s="641" t="s">
        <v>240</v>
      </c>
      <c r="CS32" s="644"/>
      <c r="CT32" s="644"/>
      <c r="CU32" s="644"/>
      <c r="CV32" s="644"/>
      <c r="CW32" s="644"/>
      <c r="CX32" s="644"/>
      <c r="CY32" s="645"/>
      <c r="CZ32" s="646" t="s">
        <v>234</v>
      </c>
      <c r="DA32" s="675"/>
      <c r="DB32" s="675"/>
      <c r="DC32" s="676"/>
      <c r="DD32" s="649" t="s">
        <v>234</v>
      </c>
      <c r="DE32" s="644"/>
      <c r="DF32" s="644"/>
      <c r="DG32" s="644"/>
      <c r="DH32" s="644"/>
      <c r="DI32" s="644"/>
      <c r="DJ32" s="644"/>
      <c r="DK32" s="645"/>
      <c r="DL32" s="649" t="s">
        <v>240</v>
      </c>
      <c r="DM32" s="644"/>
      <c r="DN32" s="644"/>
      <c r="DO32" s="644"/>
      <c r="DP32" s="644"/>
      <c r="DQ32" s="644"/>
      <c r="DR32" s="644"/>
      <c r="DS32" s="644"/>
      <c r="DT32" s="644"/>
      <c r="DU32" s="644"/>
      <c r="DV32" s="645"/>
      <c r="DW32" s="646" t="s">
        <v>234</v>
      </c>
      <c r="DX32" s="675"/>
      <c r="DY32" s="675"/>
      <c r="DZ32" s="675"/>
      <c r="EA32" s="675"/>
      <c r="EB32" s="675"/>
      <c r="EC32" s="677"/>
    </row>
    <row r="33" spans="2:133" ht="11.25" customHeight="1">
      <c r="B33" s="638" t="s">
        <v>320</v>
      </c>
      <c r="C33" s="639"/>
      <c r="D33" s="639"/>
      <c r="E33" s="639"/>
      <c r="F33" s="639"/>
      <c r="G33" s="639"/>
      <c r="H33" s="639"/>
      <c r="I33" s="639"/>
      <c r="J33" s="639"/>
      <c r="K33" s="639"/>
      <c r="L33" s="639"/>
      <c r="M33" s="639"/>
      <c r="N33" s="639"/>
      <c r="O33" s="639"/>
      <c r="P33" s="639"/>
      <c r="Q33" s="640"/>
      <c r="R33" s="641">
        <v>145430</v>
      </c>
      <c r="S33" s="644"/>
      <c r="T33" s="644"/>
      <c r="U33" s="644"/>
      <c r="V33" s="644"/>
      <c r="W33" s="644"/>
      <c r="X33" s="644"/>
      <c r="Y33" s="645"/>
      <c r="Z33" s="703">
        <v>3.1</v>
      </c>
      <c r="AA33" s="703"/>
      <c r="AB33" s="703"/>
      <c r="AC33" s="703"/>
      <c r="AD33" s="704" t="s">
        <v>234</v>
      </c>
      <c r="AE33" s="704"/>
      <c r="AF33" s="704"/>
      <c r="AG33" s="704"/>
      <c r="AH33" s="704"/>
      <c r="AI33" s="704"/>
      <c r="AJ33" s="704"/>
      <c r="AK33" s="704"/>
      <c r="AL33" s="646" t="s">
        <v>240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321</v>
      </c>
      <c r="CE33" s="682"/>
      <c r="CF33" s="682"/>
      <c r="CG33" s="682"/>
      <c r="CH33" s="682"/>
      <c r="CI33" s="682"/>
      <c r="CJ33" s="682"/>
      <c r="CK33" s="682"/>
      <c r="CL33" s="682"/>
      <c r="CM33" s="682"/>
      <c r="CN33" s="682"/>
      <c r="CO33" s="682"/>
      <c r="CP33" s="682"/>
      <c r="CQ33" s="683"/>
      <c r="CR33" s="641">
        <v>1710449</v>
      </c>
      <c r="CS33" s="642"/>
      <c r="CT33" s="642"/>
      <c r="CU33" s="642"/>
      <c r="CV33" s="642"/>
      <c r="CW33" s="642"/>
      <c r="CX33" s="642"/>
      <c r="CY33" s="643"/>
      <c r="CZ33" s="646">
        <v>38.5</v>
      </c>
      <c r="DA33" s="675"/>
      <c r="DB33" s="675"/>
      <c r="DC33" s="676"/>
      <c r="DD33" s="649">
        <v>1124475</v>
      </c>
      <c r="DE33" s="642"/>
      <c r="DF33" s="642"/>
      <c r="DG33" s="642"/>
      <c r="DH33" s="642"/>
      <c r="DI33" s="642"/>
      <c r="DJ33" s="642"/>
      <c r="DK33" s="643"/>
      <c r="DL33" s="649">
        <v>494899</v>
      </c>
      <c r="DM33" s="642"/>
      <c r="DN33" s="642"/>
      <c r="DO33" s="642"/>
      <c r="DP33" s="642"/>
      <c r="DQ33" s="642"/>
      <c r="DR33" s="642"/>
      <c r="DS33" s="642"/>
      <c r="DT33" s="642"/>
      <c r="DU33" s="642"/>
      <c r="DV33" s="643"/>
      <c r="DW33" s="646">
        <v>36.1</v>
      </c>
      <c r="DX33" s="675"/>
      <c r="DY33" s="675"/>
      <c r="DZ33" s="675"/>
      <c r="EA33" s="675"/>
      <c r="EB33" s="675"/>
      <c r="EC33" s="677"/>
    </row>
    <row r="34" spans="2:133" ht="11.25" customHeight="1">
      <c r="B34" s="638" t="s">
        <v>322</v>
      </c>
      <c r="C34" s="639"/>
      <c r="D34" s="639"/>
      <c r="E34" s="639"/>
      <c r="F34" s="639"/>
      <c r="G34" s="639"/>
      <c r="H34" s="639"/>
      <c r="I34" s="639"/>
      <c r="J34" s="639"/>
      <c r="K34" s="639"/>
      <c r="L34" s="639"/>
      <c r="M34" s="639"/>
      <c r="N34" s="639"/>
      <c r="O34" s="639"/>
      <c r="P34" s="639"/>
      <c r="Q34" s="640"/>
      <c r="R34" s="641">
        <v>244482</v>
      </c>
      <c r="S34" s="644"/>
      <c r="T34" s="644"/>
      <c r="U34" s="644"/>
      <c r="V34" s="644"/>
      <c r="W34" s="644"/>
      <c r="X34" s="644"/>
      <c r="Y34" s="645"/>
      <c r="Z34" s="703">
        <v>5.3</v>
      </c>
      <c r="AA34" s="703"/>
      <c r="AB34" s="703"/>
      <c r="AC34" s="703"/>
      <c r="AD34" s="704" t="s">
        <v>234</v>
      </c>
      <c r="AE34" s="704"/>
      <c r="AF34" s="704"/>
      <c r="AG34" s="704"/>
      <c r="AH34" s="704"/>
      <c r="AI34" s="704"/>
      <c r="AJ34" s="704"/>
      <c r="AK34" s="704"/>
      <c r="AL34" s="646" t="s">
        <v>240</v>
      </c>
      <c r="AM34" s="647"/>
      <c r="AN34" s="647"/>
      <c r="AO34" s="705"/>
      <c r="AP34" s="214"/>
      <c r="AQ34" s="715" t="s">
        <v>323</v>
      </c>
      <c r="AR34" s="716"/>
      <c r="AS34" s="716"/>
      <c r="AT34" s="716"/>
      <c r="AU34" s="716"/>
      <c r="AV34" s="716"/>
      <c r="AW34" s="716"/>
      <c r="AX34" s="716"/>
      <c r="AY34" s="716"/>
      <c r="AZ34" s="716"/>
      <c r="BA34" s="716"/>
      <c r="BB34" s="716"/>
      <c r="BC34" s="716"/>
      <c r="BD34" s="716"/>
      <c r="BE34" s="716"/>
      <c r="BF34" s="717"/>
      <c r="BG34" s="715" t="s">
        <v>324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325</v>
      </c>
      <c r="CE34" s="682"/>
      <c r="CF34" s="682"/>
      <c r="CG34" s="682"/>
      <c r="CH34" s="682"/>
      <c r="CI34" s="682"/>
      <c r="CJ34" s="682"/>
      <c r="CK34" s="682"/>
      <c r="CL34" s="682"/>
      <c r="CM34" s="682"/>
      <c r="CN34" s="682"/>
      <c r="CO34" s="682"/>
      <c r="CP34" s="682"/>
      <c r="CQ34" s="683"/>
      <c r="CR34" s="641">
        <v>776770</v>
      </c>
      <c r="CS34" s="644"/>
      <c r="CT34" s="644"/>
      <c r="CU34" s="644"/>
      <c r="CV34" s="644"/>
      <c r="CW34" s="644"/>
      <c r="CX34" s="644"/>
      <c r="CY34" s="645"/>
      <c r="CZ34" s="646">
        <v>17.5</v>
      </c>
      <c r="DA34" s="675"/>
      <c r="DB34" s="675"/>
      <c r="DC34" s="676"/>
      <c r="DD34" s="649">
        <v>519173</v>
      </c>
      <c r="DE34" s="644"/>
      <c r="DF34" s="644"/>
      <c r="DG34" s="644"/>
      <c r="DH34" s="644"/>
      <c r="DI34" s="644"/>
      <c r="DJ34" s="644"/>
      <c r="DK34" s="645"/>
      <c r="DL34" s="649">
        <v>172027</v>
      </c>
      <c r="DM34" s="644"/>
      <c r="DN34" s="644"/>
      <c r="DO34" s="644"/>
      <c r="DP34" s="644"/>
      <c r="DQ34" s="644"/>
      <c r="DR34" s="644"/>
      <c r="DS34" s="644"/>
      <c r="DT34" s="644"/>
      <c r="DU34" s="644"/>
      <c r="DV34" s="645"/>
      <c r="DW34" s="646">
        <v>12.6</v>
      </c>
      <c r="DX34" s="675"/>
      <c r="DY34" s="675"/>
      <c r="DZ34" s="675"/>
      <c r="EA34" s="675"/>
      <c r="EB34" s="675"/>
      <c r="EC34" s="677"/>
    </row>
    <row r="35" spans="2:133" ht="11.25" customHeight="1">
      <c r="B35" s="638" t="s">
        <v>326</v>
      </c>
      <c r="C35" s="639"/>
      <c r="D35" s="639"/>
      <c r="E35" s="639"/>
      <c r="F35" s="639"/>
      <c r="G35" s="639"/>
      <c r="H35" s="639"/>
      <c r="I35" s="639"/>
      <c r="J35" s="639"/>
      <c r="K35" s="639"/>
      <c r="L35" s="639"/>
      <c r="M35" s="639"/>
      <c r="N35" s="639"/>
      <c r="O35" s="639"/>
      <c r="P35" s="639"/>
      <c r="Q35" s="640"/>
      <c r="R35" s="641">
        <v>332463</v>
      </c>
      <c r="S35" s="644"/>
      <c r="T35" s="644"/>
      <c r="U35" s="644"/>
      <c r="V35" s="644"/>
      <c r="W35" s="644"/>
      <c r="X35" s="644"/>
      <c r="Y35" s="645"/>
      <c r="Z35" s="703">
        <v>7.2</v>
      </c>
      <c r="AA35" s="703"/>
      <c r="AB35" s="703"/>
      <c r="AC35" s="703"/>
      <c r="AD35" s="704" t="s">
        <v>234</v>
      </c>
      <c r="AE35" s="704"/>
      <c r="AF35" s="704"/>
      <c r="AG35" s="704"/>
      <c r="AH35" s="704"/>
      <c r="AI35" s="704"/>
      <c r="AJ35" s="704"/>
      <c r="AK35" s="704"/>
      <c r="AL35" s="646" t="s">
        <v>240</v>
      </c>
      <c r="AM35" s="647"/>
      <c r="AN35" s="647"/>
      <c r="AO35" s="705"/>
      <c r="AP35" s="214"/>
      <c r="AQ35" s="709" t="s">
        <v>327</v>
      </c>
      <c r="AR35" s="710"/>
      <c r="AS35" s="710"/>
      <c r="AT35" s="710"/>
      <c r="AU35" s="710"/>
      <c r="AV35" s="710"/>
      <c r="AW35" s="710"/>
      <c r="AX35" s="710"/>
      <c r="AY35" s="711"/>
      <c r="AZ35" s="706">
        <v>289896</v>
      </c>
      <c r="BA35" s="707"/>
      <c r="BB35" s="707"/>
      <c r="BC35" s="707"/>
      <c r="BD35" s="707"/>
      <c r="BE35" s="707"/>
      <c r="BF35" s="708"/>
      <c r="BG35" s="712" t="s">
        <v>328</v>
      </c>
      <c r="BH35" s="713"/>
      <c r="BI35" s="713"/>
      <c r="BJ35" s="713"/>
      <c r="BK35" s="713"/>
      <c r="BL35" s="713"/>
      <c r="BM35" s="713"/>
      <c r="BN35" s="713"/>
      <c r="BO35" s="713"/>
      <c r="BP35" s="713"/>
      <c r="BQ35" s="713"/>
      <c r="BR35" s="713"/>
      <c r="BS35" s="713"/>
      <c r="BT35" s="713"/>
      <c r="BU35" s="714"/>
      <c r="BV35" s="706">
        <v>68</v>
      </c>
      <c r="BW35" s="707"/>
      <c r="BX35" s="707"/>
      <c r="BY35" s="707"/>
      <c r="BZ35" s="707"/>
      <c r="CA35" s="707"/>
      <c r="CB35" s="708"/>
      <c r="CD35" s="685" t="s">
        <v>329</v>
      </c>
      <c r="CE35" s="682"/>
      <c r="CF35" s="682"/>
      <c r="CG35" s="682"/>
      <c r="CH35" s="682"/>
      <c r="CI35" s="682"/>
      <c r="CJ35" s="682"/>
      <c r="CK35" s="682"/>
      <c r="CL35" s="682"/>
      <c r="CM35" s="682"/>
      <c r="CN35" s="682"/>
      <c r="CO35" s="682"/>
      <c r="CP35" s="682"/>
      <c r="CQ35" s="683"/>
      <c r="CR35" s="641">
        <v>2419</v>
      </c>
      <c r="CS35" s="642"/>
      <c r="CT35" s="642"/>
      <c r="CU35" s="642"/>
      <c r="CV35" s="642"/>
      <c r="CW35" s="642"/>
      <c r="CX35" s="642"/>
      <c r="CY35" s="643"/>
      <c r="CZ35" s="646">
        <v>0.1</v>
      </c>
      <c r="DA35" s="675"/>
      <c r="DB35" s="675"/>
      <c r="DC35" s="676"/>
      <c r="DD35" s="649">
        <v>2419</v>
      </c>
      <c r="DE35" s="642"/>
      <c r="DF35" s="642"/>
      <c r="DG35" s="642"/>
      <c r="DH35" s="642"/>
      <c r="DI35" s="642"/>
      <c r="DJ35" s="642"/>
      <c r="DK35" s="643"/>
      <c r="DL35" s="649">
        <v>2419</v>
      </c>
      <c r="DM35" s="642"/>
      <c r="DN35" s="642"/>
      <c r="DO35" s="642"/>
      <c r="DP35" s="642"/>
      <c r="DQ35" s="642"/>
      <c r="DR35" s="642"/>
      <c r="DS35" s="642"/>
      <c r="DT35" s="642"/>
      <c r="DU35" s="642"/>
      <c r="DV35" s="643"/>
      <c r="DW35" s="646">
        <v>0.2</v>
      </c>
      <c r="DX35" s="675"/>
      <c r="DY35" s="675"/>
      <c r="DZ35" s="675"/>
      <c r="EA35" s="675"/>
      <c r="EB35" s="675"/>
      <c r="EC35" s="677"/>
    </row>
    <row r="36" spans="2:133" ht="11.25" customHeight="1">
      <c r="B36" s="638" t="s">
        <v>330</v>
      </c>
      <c r="C36" s="639"/>
      <c r="D36" s="639"/>
      <c r="E36" s="639"/>
      <c r="F36" s="639"/>
      <c r="G36" s="639"/>
      <c r="H36" s="639"/>
      <c r="I36" s="639"/>
      <c r="J36" s="639"/>
      <c r="K36" s="639"/>
      <c r="L36" s="639"/>
      <c r="M36" s="639"/>
      <c r="N36" s="639"/>
      <c r="O36" s="639"/>
      <c r="P36" s="639"/>
      <c r="Q36" s="640"/>
      <c r="R36" s="641" t="s">
        <v>234</v>
      </c>
      <c r="S36" s="644"/>
      <c r="T36" s="644"/>
      <c r="U36" s="644"/>
      <c r="V36" s="644"/>
      <c r="W36" s="644"/>
      <c r="X36" s="644"/>
      <c r="Y36" s="645"/>
      <c r="Z36" s="703" t="s">
        <v>234</v>
      </c>
      <c r="AA36" s="703"/>
      <c r="AB36" s="703"/>
      <c r="AC36" s="703"/>
      <c r="AD36" s="704" t="s">
        <v>240</v>
      </c>
      <c r="AE36" s="704"/>
      <c r="AF36" s="704"/>
      <c r="AG36" s="704"/>
      <c r="AH36" s="704"/>
      <c r="AI36" s="704"/>
      <c r="AJ36" s="704"/>
      <c r="AK36" s="704"/>
      <c r="AL36" s="646" t="s">
        <v>234</v>
      </c>
      <c r="AM36" s="647"/>
      <c r="AN36" s="647"/>
      <c r="AO36" s="705"/>
      <c r="AQ36" s="678" t="s">
        <v>331</v>
      </c>
      <c r="AR36" s="679"/>
      <c r="AS36" s="679"/>
      <c r="AT36" s="679"/>
      <c r="AU36" s="679"/>
      <c r="AV36" s="679"/>
      <c r="AW36" s="679"/>
      <c r="AX36" s="679"/>
      <c r="AY36" s="680"/>
      <c r="AZ36" s="641">
        <v>103492</v>
      </c>
      <c r="BA36" s="644"/>
      <c r="BB36" s="644"/>
      <c r="BC36" s="644"/>
      <c r="BD36" s="642"/>
      <c r="BE36" s="642"/>
      <c r="BF36" s="681"/>
      <c r="BG36" s="685" t="s">
        <v>332</v>
      </c>
      <c r="BH36" s="682"/>
      <c r="BI36" s="682"/>
      <c r="BJ36" s="682"/>
      <c r="BK36" s="682"/>
      <c r="BL36" s="682"/>
      <c r="BM36" s="682"/>
      <c r="BN36" s="682"/>
      <c r="BO36" s="682"/>
      <c r="BP36" s="682"/>
      <c r="BQ36" s="682"/>
      <c r="BR36" s="682"/>
      <c r="BS36" s="682"/>
      <c r="BT36" s="682"/>
      <c r="BU36" s="683"/>
      <c r="BV36" s="641">
        <v>-17493</v>
      </c>
      <c r="BW36" s="644"/>
      <c r="BX36" s="644"/>
      <c r="BY36" s="644"/>
      <c r="BZ36" s="644"/>
      <c r="CA36" s="644"/>
      <c r="CB36" s="684"/>
      <c r="CD36" s="685" t="s">
        <v>333</v>
      </c>
      <c r="CE36" s="682"/>
      <c r="CF36" s="682"/>
      <c r="CG36" s="682"/>
      <c r="CH36" s="682"/>
      <c r="CI36" s="682"/>
      <c r="CJ36" s="682"/>
      <c r="CK36" s="682"/>
      <c r="CL36" s="682"/>
      <c r="CM36" s="682"/>
      <c r="CN36" s="682"/>
      <c r="CO36" s="682"/>
      <c r="CP36" s="682"/>
      <c r="CQ36" s="683"/>
      <c r="CR36" s="641">
        <v>445510</v>
      </c>
      <c r="CS36" s="644"/>
      <c r="CT36" s="644"/>
      <c r="CU36" s="644"/>
      <c r="CV36" s="644"/>
      <c r="CW36" s="644"/>
      <c r="CX36" s="644"/>
      <c r="CY36" s="645"/>
      <c r="CZ36" s="646">
        <v>10</v>
      </c>
      <c r="DA36" s="675"/>
      <c r="DB36" s="675"/>
      <c r="DC36" s="676"/>
      <c r="DD36" s="649">
        <v>363472</v>
      </c>
      <c r="DE36" s="644"/>
      <c r="DF36" s="644"/>
      <c r="DG36" s="644"/>
      <c r="DH36" s="644"/>
      <c r="DI36" s="644"/>
      <c r="DJ36" s="644"/>
      <c r="DK36" s="645"/>
      <c r="DL36" s="649">
        <v>159817</v>
      </c>
      <c r="DM36" s="644"/>
      <c r="DN36" s="644"/>
      <c r="DO36" s="644"/>
      <c r="DP36" s="644"/>
      <c r="DQ36" s="644"/>
      <c r="DR36" s="644"/>
      <c r="DS36" s="644"/>
      <c r="DT36" s="644"/>
      <c r="DU36" s="644"/>
      <c r="DV36" s="645"/>
      <c r="DW36" s="646">
        <v>11.7</v>
      </c>
      <c r="DX36" s="675"/>
      <c r="DY36" s="675"/>
      <c r="DZ36" s="675"/>
      <c r="EA36" s="675"/>
      <c r="EB36" s="675"/>
      <c r="EC36" s="677"/>
    </row>
    <row r="37" spans="2:133" ht="11.25" customHeight="1">
      <c r="B37" s="638" t="s">
        <v>334</v>
      </c>
      <c r="C37" s="639"/>
      <c r="D37" s="639"/>
      <c r="E37" s="639"/>
      <c r="F37" s="639"/>
      <c r="G37" s="639"/>
      <c r="H37" s="639"/>
      <c r="I37" s="639"/>
      <c r="J37" s="639"/>
      <c r="K37" s="639"/>
      <c r="L37" s="639"/>
      <c r="M37" s="639"/>
      <c r="N37" s="639"/>
      <c r="O37" s="639"/>
      <c r="P37" s="639"/>
      <c r="Q37" s="640"/>
      <c r="R37" s="641">
        <v>49863</v>
      </c>
      <c r="S37" s="644"/>
      <c r="T37" s="644"/>
      <c r="U37" s="644"/>
      <c r="V37" s="644"/>
      <c r="W37" s="644"/>
      <c r="X37" s="644"/>
      <c r="Y37" s="645"/>
      <c r="Z37" s="703">
        <v>1.1000000000000001</v>
      </c>
      <c r="AA37" s="703"/>
      <c r="AB37" s="703"/>
      <c r="AC37" s="703"/>
      <c r="AD37" s="704" t="s">
        <v>234</v>
      </c>
      <c r="AE37" s="704"/>
      <c r="AF37" s="704"/>
      <c r="AG37" s="704"/>
      <c r="AH37" s="704"/>
      <c r="AI37" s="704"/>
      <c r="AJ37" s="704"/>
      <c r="AK37" s="704"/>
      <c r="AL37" s="646" t="s">
        <v>234</v>
      </c>
      <c r="AM37" s="647"/>
      <c r="AN37" s="647"/>
      <c r="AO37" s="705"/>
      <c r="AQ37" s="678" t="s">
        <v>335</v>
      </c>
      <c r="AR37" s="679"/>
      <c r="AS37" s="679"/>
      <c r="AT37" s="679"/>
      <c r="AU37" s="679"/>
      <c r="AV37" s="679"/>
      <c r="AW37" s="679"/>
      <c r="AX37" s="679"/>
      <c r="AY37" s="680"/>
      <c r="AZ37" s="641" t="s">
        <v>234</v>
      </c>
      <c r="BA37" s="644"/>
      <c r="BB37" s="644"/>
      <c r="BC37" s="644"/>
      <c r="BD37" s="642"/>
      <c r="BE37" s="642"/>
      <c r="BF37" s="681"/>
      <c r="BG37" s="685" t="s">
        <v>336</v>
      </c>
      <c r="BH37" s="682"/>
      <c r="BI37" s="682"/>
      <c r="BJ37" s="682"/>
      <c r="BK37" s="682"/>
      <c r="BL37" s="682"/>
      <c r="BM37" s="682"/>
      <c r="BN37" s="682"/>
      <c r="BO37" s="682"/>
      <c r="BP37" s="682"/>
      <c r="BQ37" s="682"/>
      <c r="BR37" s="682"/>
      <c r="BS37" s="682"/>
      <c r="BT37" s="682"/>
      <c r="BU37" s="683"/>
      <c r="BV37" s="641">
        <v>348</v>
      </c>
      <c r="BW37" s="644"/>
      <c r="BX37" s="644"/>
      <c r="BY37" s="644"/>
      <c r="BZ37" s="644"/>
      <c r="CA37" s="644"/>
      <c r="CB37" s="684"/>
      <c r="CD37" s="685" t="s">
        <v>337</v>
      </c>
      <c r="CE37" s="682"/>
      <c r="CF37" s="682"/>
      <c r="CG37" s="682"/>
      <c r="CH37" s="682"/>
      <c r="CI37" s="682"/>
      <c r="CJ37" s="682"/>
      <c r="CK37" s="682"/>
      <c r="CL37" s="682"/>
      <c r="CM37" s="682"/>
      <c r="CN37" s="682"/>
      <c r="CO37" s="682"/>
      <c r="CP37" s="682"/>
      <c r="CQ37" s="683"/>
      <c r="CR37" s="641">
        <v>105378</v>
      </c>
      <c r="CS37" s="642"/>
      <c r="CT37" s="642"/>
      <c r="CU37" s="642"/>
      <c r="CV37" s="642"/>
      <c r="CW37" s="642"/>
      <c r="CX37" s="642"/>
      <c r="CY37" s="643"/>
      <c r="CZ37" s="646">
        <v>2.4</v>
      </c>
      <c r="DA37" s="675"/>
      <c r="DB37" s="675"/>
      <c r="DC37" s="676"/>
      <c r="DD37" s="649">
        <v>105378</v>
      </c>
      <c r="DE37" s="642"/>
      <c r="DF37" s="642"/>
      <c r="DG37" s="642"/>
      <c r="DH37" s="642"/>
      <c r="DI37" s="642"/>
      <c r="DJ37" s="642"/>
      <c r="DK37" s="643"/>
      <c r="DL37" s="649">
        <v>103503</v>
      </c>
      <c r="DM37" s="642"/>
      <c r="DN37" s="642"/>
      <c r="DO37" s="642"/>
      <c r="DP37" s="642"/>
      <c r="DQ37" s="642"/>
      <c r="DR37" s="642"/>
      <c r="DS37" s="642"/>
      <c r="DT37" s="642"/>
      <c r="DU37" s="642"/>
      <c r="DV37" s="643"/>
      <c r="DW37" s="646">
        <v>7.6</v>
      </c>
      <c r="DX37" s="675"/>
      <c r="DY37" s="675"/>
      <c r="DZ37" s="675"/>
      <c r="EA37" s="675"/>
      <c r="EB37" s="675"/>
      <c r="EC37" s="677"/>
    </row>
    <row r="38" spans="2:133" ht="11.25" customHeight="1">
      <c r="B38" s="653" t="s">
        <v>338</v>
      </c>
      <c r="C38" s="654"/>
      <c r="D38" s="654"/>
      <c r="E38" s="654"/>
      <c r="F38" s="654"/>
      <c r="G38" s="654"/>
      <c r="H38" s="654"/>
      <c r="I38" s="654"/>
      <c r="J38" s="654"/>
      <c r="K38" s="654"/>
      <c r="L38" s="654"/>
      <c r="M38" s="654"/>
      <c r="N38" s="654"/>
      <c r="O38" s="654"/>
      <c r="P38" s="654"/>
      <c r="Q38" s="655"/>
      <c r="R38" s="656">
        <v>4632569</v>
      </c>
      <c r="S38" s="693"/>
      <c r="T38" s="693"/>
      <c r="U38" s="693"/>
      <c r="V38" s="693"/>
      <c r="W38" s="693"/>
      <c r="X38" s="693"/>
      <c r="Y38" s="698"/>
      <c r="Z38" s="699">
        <v>100</v>
      </c>
      <c r="AA38" s="699"/>
      <c r="AB38" s="699"/>
      <c r="AC38" s="699"/>
      <c r="AD38" s="700">
        <v>1319916</v>
      </c>
      <c r="AE38" s="700"/>
      <c r="AF38" s="700"/>
      <c r="AG38" s="700"/>
      <c r="AH38" s="700"/>
      <c r="AI38" s="700"/>
      <c r="AJ38" s="700"/>
      <c r="AK38" s="700"/>
      <c r="AL38" s="659">
        <v>100</v>
      </c>
      <c r="AM38" s="701"/>
      <c r="AN38" s="701"/>
      <c r="AO38" s="702"/>
      <c r="AQ38" s="678" t="s">
        <v>339</v>
      </c>
      <c r="AR38" s="679"/>
      <c r="AS38" s="679"/>
      <c r="AT38" s="679"/>
      <c r="AU38" s="679"/>
      <c r="AV38" s="679"/>
      <c r="AW38" s="679"/>
      <c r="AX38" s="679"/>
      <c r="AY38" s="680"/>
      <c r="AZ38" s="641" t="s">
        <v>240</v>
      </c>
      <c r="BA38" s="644"/>
      <c r="BB38" s="644"/>
      <c r="BC38" s="644"/>
      <c r="BD38" s="642"/>
      <c r="BE38" s="642"/>
      <c r="BF38" s="681"/>
      <c r="BG38" s="685" t="s">
        <v>340</v>
      </c>
      <c r="BH38" s="682"/>
      <c r="BI38" s="682"/>
      <c r="BJ38" s="682"/>
      <c r="BK38" s="682"/>
      <c r="BL38" s="682"/>
      <c r="BM38" s="682"/>
      <c r="BN38" s="682"/>
      <c r="BO38" s="682"/>
      <c r="BP38" s="682"/>
      <c r="BQ38" s="682"/>
      <c r="BR38" s="682"/>
      <c r="BS38" s="682"/>
      <c r="BT38" s="682"/>
      <c r="BU38" s="683"/>
      <c r="BV38" s="641">
        <v>660</v>
      </c>
      <c r="BW38" s="644"/>
      <c r="BX38" s="644"/>
      <c r="BY38" s="644"/>
      <c r="BZ38" s="644"/>
      <c r="CA38" s="644"/>
      <c r="CB38" s="684"/>
      <c r="CD38" s="685" t="s">
        <v>341</v>
      </c>
      <c r="CE38" s="682"/>
      <c r="CF38" s="682"/>
      <c r="CG38" s="682"/>
      <c r="CH38" s="682"/>
      <c r="CI38" s="682"/>
      <c r="CJ38" s="682"/>
      <c r="CK38" s="682"/>
      <c r="CL38" s="682"/>
      <c r="CM38" s="682"/>
      <c r="CN38" s="682"/>
      <c r="CO38" s="682"/>
      <c r="CP38" s="682"/>
      <c r="CQ38" s="683"/>
      <c r="CR38" s="641">
        <v>289896</v>
      </c>
      <c r="CS38" s="644"/>
      <c r="CT38" s="644"/>
      <c r="CU38" s="644"/>
      <c r="CV38" s="644"/>
      <c r="CW38" s="644"/>
      <c r="CX38" s="644"/>
      <c r="CY38" s="645"/>
      <c r="CZ38" s="646">
        <v>6.5</v>
      </c>
      <c r="DA38" s="675"/>
      <c r="DB38" s="675"/>
      <c r="DC38" s="676"/>
      <c r="DD38" s="649">
        <v>236182</v>
      </c>
      <c r="DE38" s="644"/>
      <c r="DF38" s="644"/>
      <c r="DG38" s="644"/>
      <c r="DH38" s="644"/>
      <c r="DI38" s="644"/>
      <c r="DJ38" s="644"/>
      <c r="DK38" s="645"/>
      <c r="DL38" s="649">
        <v>160636</v>
      </c>
      <c r="DM38" s="644"/>
      <c r="DN38" s="644"/>
      <c r="DO38" s="644"/>
      <c r="DP38" s="644"/>
      <c r="DQ38" s="644"/>
      <c r="DR38" s="644"/>
      <c r="DS38" s="644"/>
      <c r="DT38" s="644"/>
      <c r="DU38" s="644"/>
      <c r="DV38" s="645"/>
      <c r="DW38" s="646">
        <v>11.7</v>
      </c>
      <c r="DX38" s="675"/>
      <c r="DY38" s="675"/>
      <c r="DZ38" s="675"/>
      <c r="EA38" s="675"/>
      <c r="EB38" s="675"/>
      <c r="EC38" s="677"/>
    </row>
    <row r="39" spans="2:133" ht="11.25" customHeight="1">
      <c r="AQ39" s="678" t="s">
        <v>342</v>
      </c>
      <c r="AR39" s="679"/>
      <c r="AS39" s="679"/>
      <c r="AT39" s="679"/>
      <c r="AU39" s="679"/>
      <c r="AV39" s="679"/>
      <c r="AW39" s="679"/>
      <c r="AX39" s="679"/>
      <c r="AY39" s="680"/>
      <c r="AZ39" s="641" t="s">
        <v>234</v>
      </c>
      <c r="BA39" s="644"/>
      <c r="BB39" s="644"/>
      <c r="BC39" s="644"/>
      <c r="BD39" s="642"/>
      <c r="BE39" s="642"/>
      <c r="BF39" s="681"/>
      <c r="BG39" s="686" t="s">
        <v>343</v>
      </c>
      <c r="BH39" s="687"/>
      <c r="BI39" s="687"/>
      <c r="BJ39" s="687"/>
      <c r="BK39" s="687"/>
      <c r="BL39" s="215"/>
      <c r="BM39" s="682" t="s">
        <v>344</v>
      </c>
      <c r="BN39" s="682"/>
      <c r="BO39" s="682"/>
      <c r="BP39" s="682"/>
      <c r="BQ39" s="682"/>
      <c r="BR39" s="682"/>
      <c r="BS39" s="682"/>
      <c r="BT39" s="682"/>
      <c r="BU39" s="683"/>
      <c r="BV39" s="641">
        <v>72</v>
      </c>
      <c r="BW39" s="644"/>
      <c r="BX39" s="644"/>
      <c r="BY39" s="644"/>
      <c r="BZ39" s="644"/>
      <c r="CA39" s="644"/>
      <c r="CB39" s="684"/>
      <c r="CD39" s="685" t="s">
        <v>345</v>
      </c>
      <c r="CE39" s="682"/>
      <c r="CF39" s="682"/>
      <c r="CG39" s="682"/>
      <c r="CH39" s="682"/>
      <c r="CI39" s="682"/>
      <c r="CJ39" s="682"/>
      <c r="CK39" s="682"/>
      <c r="CL39" s="682"/>
      <c r="CM39" s="682"/>
      <c r="CN39" s="682"/>
      <c r="CO39" s="682"/>
      <c r="CP39" s="682"/>
      <c r="CQ39" s="683"/>
      <c r="CR39" s="641">
        <v>192354</v>
      </c>
      <c r="CS39" s="642"/>
      <c r="CT39" s="642"/>
      <c r="CU39" s="642"/>
      <c r="CV39" s="642"/>
      <c r="CW39" s="642"/>
      <c r="CX39" s="642"/>
      <c r="CY39" s="643"/>
      <c r="CZ39" s="646">
        <v>4.3</v>
      </c>
      <c r="DA39" s="675"/>
      <c r="DB39" s="675"/>
      <c r="DC39" s="676"/>
      <c r="DD39" s="649">
        <v>3229</v>
      </c>
      <c r="DE39" s="642"/>
      <c r="DF39" s="642"/>
      <c r="DG39" s="642"/>
      <c r="DH39" s="642"/>
      <c r="DI39" s="642"/>
      <c r="DJ39" s="642"/>
      <c r="DK39" s="643"/>
      <c r="DL39" s="649" t="s">
        <v>240</v>
      </c>
      <c r="DM39" s="642"/>
      <c r="DN39" s="642"/>
      <c r="DO39" s="642"/>
      <c r="DP39" s="642"/>
      <c r="DQ39" s="642"/>
      <c r="DR39" s="642"/>
      <c r="DS39" s="642"/>
      <c r="DT39" s="642"/>
      <c r="DU39" s="642"/>
      <c r="DV39" s="643"/>
      <c r="DW39" s="646" t="s">
        <v>234</v>
      </c>
      <c r="DX39" s="675"/>
      <c r="DY39" s="675"/>
      <c r="DZ39" s="675"/>
      <c r="EA39" s="675"/>
      <c r="EB39" s="675"/>
      <c r="EC39" s="677"/>
    </row>
    <row r="40" spans="2:133" ht="11.25" customHeight="1">
      <c r="AQ40" s="678" t="s">
        <v>346</v>
      </c>
      <c r="AR40" s="679"/>
      <c r="AS40" s="679"/>
      <c r="AT40" s="679"/>
      <c r="AU40" s="679"/>
      <c r="AV40" s="679"/>
      <c r="AW40" s="679"/>
      <c r="AX40" s="679"/>
      <c r="AY40" s="680"/>
      <c r="AZ40" s="641">
        <v>51316</v>
      </c>
      <c r="BA40" s="644"/>
      <c r="BB40" s="644"/>
      <c r="BC40" s="644"/>
      <c r="BD40" s="642"/>
      <c r="BE40" s="642"/>
      <c r="BF40" s="681"/>
      <c r="BG40" s="686"/>
      <c r="BH40" s="687"/>
      <c r="BI40" s="687"/>
      <c r="BJ40" s="687"/>
      <c r="BK40" s="687"/>
      <c r="BL40" s="215"/>
      <c r="BM40" s="682" t="s">
        <v>347</v>
      </c>
      <c r="BN40" s="682"/>
      <c r="BO40" s="682"/>
      <c r="BP40" s="682"/>
      <c r="BQ40" s="682"/>
      <c r="BR40" s="682"/>
      <c r="BS40" s="682"/>
      <c r="BT40" s="682"/>
      <c r="BU40" s="683"/>
      <c r="BV40" s="641">
        <v>182</v>
      </c>
      <c r="BW40" s="644"/>
      <c r="BX40" s="644"/>
      <c r="BY40" s="644"/>
      <c r="BZ40" s="644"/>
      <c r="CA40" s="644"/>
      <c r="CB40" s="684"/>
      <c r="CD40" s="685" t="s">
        <v>348</v>
      </c>
      <c r="CE40" s="682"/>
      <c r="CF40" s="682"/>
      <c r="CG40" s="682"/>
      <c r="CH40" s="682"/>
      <c r="CI40" s="682"/>
      <c r="CJ40" s="682"/>
      <c r="CK40" s="682"/>
      <c r="CL40" s="682"/>
      <c r="CM40" s="682"/>
      <c r="CN40" s="682"/>
      <c r="CO40" s="682"/>
      <c r="CP40" s="682"/>
      <c r="CQ40" s="683"/>
      <c r="CR40" s="641">
        <v>3500</v>
      </c>
      <c r="CS40" s="644"/>
      <c r="CT40" s="644"/>
      <c r="CU40" s="644"/>
      <c r="CV40" s="644"/>
      <c r="CW40" s="644"/>
      <c r="CX40" s="644"/>
      <c r="CY40" s="645"/>
      <c r="CZ40" s="646">
        <v>0.1</v>
      </c>
      <c r="DA40" s="675"/>
      <c r="DB40" s="675"/>
      <c r="DC40" s="676"/>
      <c r="DD40" s="649" t="s">
        <v>234</v>
      </c>
      <c r="DE40" s="644"/>
      <c r="DF40" s="644"/>
      <c r="DG40" s="644"/>
      <c r="DH40" s="644"/>
      <c r="DI40" s="644"/>
      <c r="DJ40" s="644"/>
      <c r="DK40" s="645"/>
      <c r="DL40" s="649" t="s">
        <v>234</v>
      </c>
      <c r="DM40" s="644"/>
      <c r="DN40" s="644"/>
      <c r="DO40" s="644"/>
      <c r="DP40" s="644"/>
      <c r="DQ40" s="644"/>
      <c r="DR40" s="644"/>
      <c r="DS40" s="644"/>
      <c r="DT40" s="644"/>
      <c r="DU40" s="644"/>
      <c r="DV40" s="645"/>
      <c r="DW40" s="646" t="s">
        <v>240</v>
      </c>
      <c r="DX40" s="675"/>
      <c r="DY40" s="675"/>
      <c r="DZ40" s="675"/>
      <c r="EA40" s="675"/>
      <c r="EB40" s="675"/>
      <c r="EC40" s="677"/>
    </row>
    <row r="41" spans="2:133" ht="11.25" customHeight="1">
      <c r="AQ41" s="690" t="s">
        <v>349</v>
      </c>
      <c r="AR41" s="691"/>
      <c r="AS41" s="691"/>
      <c r="AT41" s="691"/>
      <c r="AU41" s="691"/>
      <c r="AV41" s="691"/>
      <c r="AW41" s="691"/>
      <c r="AX41" s="691"/>
      <c r="AY41" s="692"/>
      <c r="AZ41" s="656">
        <v>135088</v>
      </c>
      <c r="BA41" s="693"/>
      <c r="BB41" s="693"/>
      <c r="BC41" s="693"/>
      <c r="BD41" s="657"/>
      <c r="BE41" s="657"/>
      <c r="BF41" s="694"/>
      <c r="BG41" s="688"/>
      <c r="BH41" s="689"/>
      <c r="BI41" s="689"/>
      <c r="BJ41" s="689"/>
      <c r="BK41" s="689"/>
      <c r="BL41" s="216"/>
      <c r="BM41" s="695" t="s">
        <v>350</v>
      </c>
      <c r="BN41" s="695"/>
      <c r="BO41" s="695"/>
      <c r="BP41" s="695"/>
      <c r="BQ41" s="695"/>
      <c r="BR41" s="695"/>
      <c r="BS41" s="695"/>
      <c r="BT41" s="695"/>
      <c r="BU41" s="696"/>
      <c r="BV41" s="656">
        <v>363</v>
      </c>
      <c r="BW41" s="693"/>
      <c r="BX41" s="693"/>
      <c r="BY41" s="693"/>
      <c r="BZ41" s="693"/>
      <c r="CA41" s="693"/>
      <c r="CB41" s="697"/>
      <c r="CD41" s="685" t="s">
        <v>351</v>
      </c>
      <c r="CE41" s="682"/>
      <c r="CF41" s="682"/>
      <c r="CG41" s="682"/>
      <c r="CH41" s="682"/>
      <c r="CI41" s="682"/>
      <c r="CJ41" s="682"/>
      <c r="CK41" s="682"/>
      <c r="CL41" s="682"/>
      <c r="CM41" s="682"/>
      <c r="CN41" s="682"/>
      <c r="CO41" s="682"/>
      <c r="CP41" s="682"/>
      <c r="CQ41" s="683"/>
      <c r="CR41" s="641" t="s">
        <v>234</v>
      </c>
      <c r="CS41" s="642"/>
      <c r="CT41" s="642"/>
      <c r="CU41" s="642"/>
      <c r="CV41" s="642"/>
      <c r="CW41" s="642"/>
      <c r="CX41" s="642"/>
      <c r="CY41" s="643"/>
      <c r="CZ41" s="646" t="s">
        <v>234</v>
      </c>
      <c r="DA41" s="675"/>
      <c r="DB41" s="675"/>
      <c r="DC41" s="676"/>
      <c r="DD41" s="649" t="s">
        <v>240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352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353</v>
      </c>
      <c r="CE42" s="639"/>
      <c r="CF42" s="639"/>
      <c r="CG42" s="639"/>
      <c r="CH42" s="639"/>
      <c r="CI42" s="639"/>
      <c r="CJ42" s="639"/>
      <c r="CK42" s="639"/>
      <c r="CL42" s="639"/>
      <c r="CM42" s="639"/>
      <c r="CN42" s="639"/>
      <c r="CO42" s="639"/>
      <c r="CP42" s="639"/>
      <c r="CQ42" s="640"/>
      <c r="CR42" s="641">
        <v>1753744</v>
      </c>
      <c r="CS42" s="644"/>
      <c r="CT42" s="644"/>
      <c r="CU42" s="644"/>
      <c r="CV42" s="644"/>
      <c r="CW42" s="644"/>
      <c r="CX42" s="644"/>
      <c r="CY42" s="645"/>
      <c r="CZ42" s="646">
        <v>39.5</v>
      </c>
      <c r="DA42" s="647"/>
      <c r="DB42" s="647"/>
      <c r="DC42" s="648"/>
      <c r="DD42" s="649">
        <v>892856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355</v>
      </c>
      <c r="CE43" s="639"/>
      <c r="CF43" s="639"/>
      <c r="CG43" s="639"/>
      <c r="CH43" s="639"/>
      <c r="CI43" s="639"/>
      <c r="CJ43" s="639"/>
      <c r="CK43" s="639"/>
      <c r="CL43" s="639"/>
      <c r="CM43" s="639"/>
      <c r="CN43" s="639"/>
      <c r="CO43" s="639"/>
      <c r="CP43" s="639"/>
      <c r="CQ43" s="640"/>
      <c r="CR43" s="641">
        <v>9946</v>
      </c>
      <c r="CS43" s="642"/>
      <c r="CT43" s="642"/>
      <c r="CU43" s="642"/>
      <c r="CV43" s="642"/>
      <c r="CW43" s="642"/>
      <c r="CX43" s="642"/>
      <c r="CY43" s="643"/>
      <c r="CZ43" s="646">
        <v>0.2</v>
      </c>
      <c r="DA43" s="675"/>
      <c r="DB43" s="675"/>
      <c r="DC43" s="676"/>
      <c r="DD43" s="649">
        <v>9946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356</v>
      </c>
      <c r="CD44" s="669" t="s">
        <v>307</v>
      </c>
      <c r="CE44" s="670"/>
      <c r="CF44" s="638" t="s">
        <v>357</v>
      </c>
      <c r="CG44" s="639"/>
      <c r="CH44" s="639"/>
      <c r="CI44" s="639"/>
      <c r="CJ44" s="639"/>
      <c r="CK44" s="639"/>
      <c r="CL44" s="639"/>
      <c r="CM44" s="639"/>
      <c r="CN44" s="639"/>
      <c r="CO44" s="639"/>
      <c r="CP44" s="639"/>
      <c r="CQ44" s="640"/>
      <c r="CR44" s="641">
        <v>376936</v>
      </c>
      <c r="CS44" s="644"/>
      <c r="CT44" s="644"/>
      <c r="CU44" s="644"/>
      <c r="CV44" s="644"/>
      <c r="CW44" s="644"/>
      <c r="CX44" s="644"/>
      <c r="CY44" s="645"/>
      <c r="CZ44" s="646">
        <v>8.5</v>
      </c>
      <c r="DA44" s="647"/>
      <c r="DB44" s="647"/>
      <c r="DC44" s="648"/>
      <c r="DD44" s="649">
        <v>69460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358</v>
      </c>
      <c r="CG45" s="639"/>
      <c r="CH45" s="639"/>
      <c r="CI45" s="639"/>
      <c r="CJ45" s="639"/>
      <c r="CK45" s="639"/>
      <c r="CL45" s="639"/>
      <c r="CM45" s="639"/>
      <c r="CN45" s="639"/>
      <c r="CO45" s="639"/>
      <c r="CP45" s="639"/>
      <c r="CQ45" s="640"/>
      <c r="CR45" s="641">
        <v>229628</v>
      </c>
      <c r="CS45" s="642"/>
      <c r="CT45" s="642"/>
      <c r="CU45" s="642"/>
      <c r="CV45" s="642"/>
      <c r="CW45" s="642"/>
      <c r="CX45" s="642"/>
      <c r="CY45" s="643"/>
      <c r="CZ45" s="646">
        <v>5.2</v>
      </c>
      <c r="DA45" s="675"/>
      <c r="DB45" s="675"/>
      <c r="DC45" s="676"/>
      <c r="DD45" s="649">
        <v>26162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359</v>
      </c>
      <c r="CG46" s="639"/>
      <c r="CH46" s="639"/>
      <c r="CI46" s="639"/>
      <c r="CJ46" s="639"/>
      <c r="CK46" s="639"/>
      <c r="CL46" s="639"/>
      <c r="CM46" s="639"/>
      <c r="CN46" s="639"/>
      <c r="CO46" s="639"/>
      <c r="CP46" s="639"/>
      <c r="CQ46" s="640"/>
      <c r="CR46" s="641">
        <v>146477</v>
      </c>
      <c r="CS46" s="644"/>
      <c r="CT46" s="644"/>
      <c r="CU46" s="644"/>
      <c r="CV46" s="644"/>
      <c r="CW46" s="644"/>
      <c r="CX46" s="644"/>
      <c r="CY46" s="645"/>
      <c r="CZ46" s="646">
        <v>3.3</v>
      </c>
      <c r="DA46" s="647"/>
      <c r="DB46" s="647"/>
      <c r="DC46" s="648"/>
      <c r="DD46" s="649">
        <v>43267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360</v>
      </c>
      <c r="CG47" s="639"/>
      <c r="CH47" s="639"/>
      <c r="CI47" s="639"/>
      <c r="CJ47" s="639"/>
      <c r="CK47" s="639"/>
      <c r="CL47" s="639"/>
      <c r="CM47" s="639"/>
      <c r="CN47" s="639"/>
      <c r="CO47" s="639"/>
      <c r="CP47" s="639"/>
      <c r="CQ47" s="640"/>
      <c r="CR47" s="641">
        <v>1376808</v>
      </c>
      <c r="CS47" s="642"/>
      <c r="CT47" s="642"/>
      <c r="CU47" s="642"/>
      <c r="CV47" s="642"/>
      <c r="CW47" s="642"/>
      <c r="CX47" s="642"/>
      <c r="CY47" s="643"/>
      <c r="CZ47" s="646">
        <v>31</v>
      </c>
      <c r="DA47" s="675"/>
      <c r="DB47" s="675"/>
      <c r="DC47" s="676"/>
      <c r="DD47" s="649">
        <v>823396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361</v>
      </c>
      <c r="CG48" s="639"/>
      <c r="CH48" s="639"/>
      <c r="CI48" s="639"/>
      <c r="CJ48" s="639"/>
      <c r="CK48" s="639"/>
      <c r="CL48" s="639"/>
      <c r="CM48" s="639"/>
      <c r="CN48" s="639"/>
      <c r="CO48" s="639"/>
      <c r="CP48" s="639"/>
      <c r="CQ48" s="640"/>
      <c r="CR48" s="641" t="s">
        <v>234</v>
      </c>
      <c r="CS48" s="644"/>
      <c r="CT48" s="644"/>
      <c r="CU48" s="644"/>
      <c r="CV48" s="644"/>
      <c r="CW48" s="644"/>
      <c r="CX48" s="644"/>
      <c r="CY48" s="645"/>
      <c r="CZ48" s="646" t="s">
        <v>234</v>
      </c>
      <c r="DA48" s="647"/>
      <c r="DB48" s="647"/>
      <c r="DC48" s="648"/>
      <c r="DD48" s="649" t="s">
        <v>234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362</v>
      </c>
      <c r="CE49" s="654"/>
      <c r="CF49" s="654"/>
      <c r="CG49" s="654"/>
      <c r="CH49" s="654"/>
      <c r="CI49" s="654"/>
      <c r="CJ49" s="654"/>
      <c r="CK49" s="654"/>
      <c r="CL49" s="654"/>
      <c r="CM49" s="654"/>
      <c r="CN49" s="654"/>
      <c r="CO49" s="654"/>
      <c r="CP49" s="654"/>
      <c r="CQ49" s="655"/>
      <c r="CR49" s="656">
        <v>4437043</v>
      </c>
      <c r="CS49" s="657"/>
      <c r="CT49" s="657"/>
      <c r="CU49" s="657"/>
      <c r="CV49" s="657"/>
      <c r="CW49" s="657"/>
      <c r="CX49" s="657"/>
      <c r="CY49" s="658"/>
      <c r="CZ49" s="659">
        <v>100</v>
      </c>
      <c r="DA49" s="660"/>
      <c r="DB49" s="660"/>
      <c r="DC49" s="661"/>
      <c r="DD49" s="662">
        <v>2813209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k5BA8QvvtalQ2tLDDsJSoUsQGanhVFWE3pLMkGHmyjDlmakWrW0GAtEmixPst5utGkWBQNLOk1wjWQERnT8P5Q==" saltValue="0bGOPDAuiKKtUOogA4Oza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364</v>
      </c>
      <c r="DK2" s="1180"/>
      <c r="DL2" s="1180"/>
      <c r="DM2" s="1180"/>
      <c r="DN2" s="1180"/>
      <c r="DO2" s="1181"/>
      <c r="DP2" s="229"/>
      <c r="DQ2" s="1179" t="s">
        <v>365</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368</v>
      </c>
      <c r="B5" s="1065"/>
      <c r="C5" s="1065"/>
      <c r="D5" s="1065"/>
      <c r="E5" s="1065"/>
      <c r="F5" s="1065"/>
      <c r="G5" s="1065"/>
      <c r="H5" s="1065"/>
      <c r="I5" s="1065"/>
      <c r="J5" s="1065"/>
      <c r="K5" s="1065"/>
      <c r="L5" s="1065"/>
      <c r="M5" s="1065"/>
      <c r="N5" s="1065"/>
      <c r="O5" s="1065"/>
      <c r="P5" s="1066"/>
      <c r="Q5" s="1070" t="s">
        <v>369</v>
      </c>
      <c r="R5" s="1071"/>
      <c r="S5" s="1071"/>
      <c r="T5" s="1071"/>
      <c r="U5" s="1072"/>
      <c r="V5" s="1070" t="s">
        <v>370</v>
      </c>
      <c r="W5" s="1071"/>
      <c r="X5" s="1071"/>
      <c r="Y5" s="1071"/>
      <c r="Z5" s="1072"/>
      <c r="AA5" s="1070" t="s">
        <v>371</v>
      </c>
      <c r="AB5" s="1071"/>
      <c r="AC5" s="1071"/>
      <c r="AD5" s="1071"/>
      <c r="AE5" s="1071"/>
      <c r="AF5" s="1182" t="s">
        <v>372</v>
      </c>
      <c r="AG5" s="1071"/>
      <c r="AH5" s="1071"/>
      <c r="AI5" s="1071"/>
      <c r="AJ5" s="1086"/>
      <c r="AK5" s="1071" t="s">
        <v>373</v>
      </c>
      <c r="AL5" s="1071"/>
      <c r="AM5" s="1071"/>
      <c r="AN5" s="1071"/>
      <c r="AO5" s="1072"/>
      <c r="AP5" s="1070" t="s">
        <v>374</v>
      </c>
      <c r="AQ5" s="1071"/>
      <c r="AR5" s="1071"/>
      <c r="AS5" s="1071"/>
      <c r="AT5" s="1072"/>
      <c r="AU5" s="1070" t="s">
        <v>375</v>
      </c>
      <c r="AV5" s="1071"/>
      <c r="AW5" s="1071"/>
      <c r="AX5" s="1071"/>
      <c r="AY5" s="1086"/>
      <c r="AZ5" s="236"/>
      <c r="BA5" s="236"/>
      <c r="BB5" s="236"/>
      <c r="BC5" s="236"/>
      <c r="BD5" s="236"/>
      <c r="BE5" s="237"/>
      <c r="BF5" s="237"/>
      <c r="BG5" s="237"/>
      <c r="BH5" s="237"/>
      <c r="BI5" s="237"/>
      <c r="BJ5" s="237"/>
      <c r="BK5" s="237"/>
      <c r="BL5" s="237"/>
      <c r="BM5" s="237"/>
      <c r="BN5" s="237"/>
      <c r="BO5" s="237"/>
      <c r="BP5" s="237"/>
      <c r="BQ5" s="1064" t="s">
        <v>376</v>
      </c>
      <c r="BR5" s="1065"/>
      <c r="BS5" s="1065"/>
      <c r="BT5" s="1065"/>
      <c r="BU5" s="1065"/>
      <c r="BV5" s="1065"/>
      <c r="BW5" s="1065"/>
      <c r="BX5" s="1065"/>
      <c r="BY5" s="1065"/>
      <c r="BZ5" s="1065"/>
      <c r="CA5" s="1065"/>
      <c r="CB5" s="1065"/>
      <c r="CC5" s="1065"/>
      <c r="CD5" s="1065"/>
      <c r="CE5" s="1065"/>
      <c r="CF5" s="1065"/>
      <c r="CG5" s="1066"/>
      <c r="CH5" s="1070" t="s">
        <v>377</v>
      </c>
      <c r="CI5" s="1071"/>
      <c r="CJ5" s="1071"/>
      <c r="CK5" s="1071"/>
      <c r="CL5" s="1072"/>
      <c r="CM5" s="1070" t="s">
        <v>378</v>
      </c>
      <c r="CN5" s="1071"/>
      <c r="CO5" s="1071"/>
      <c r="CP5" s="1071"/>
      <c r="CQ5" s="1072"/>
      <c r="CR5" s="1070" t="s">
        <v>379</v>
      </c>
      <c r="CS5" s="1071"/>
      <c r="CT5" s="1071"/>
      <c r="CU5" s="1071"/>
      <c r="CV5" s="1072"/>
      <c r="CW5" s="1070" t="s">
        <v>380</v>
      </c>
      <c r="CX5" s="1071"/>
      <c r="CY5" s="1071"/>
      <c r="CZ5" s="1071"/>
      <c r="DA5" s="1072"/>
      <c r="DB5" s="1070" t="s">
        <v>381</v>
      </c>
      <c r="DC5" s="1071"/>
      <c r="DD5" s="1071"/>
      <c r="DE5" s="1071"/>
      <c r="DF5" s="1072"/>
      <c r="DG5" s="1167" t="s">
        <v>382</v>
      </c>
      <c r="DH5" s="1168"/>
      <c r="DI5" s="1168"/>
      <c r="DJ5" s="1168"/>
      <c r="DK5" s="1169"/>
      <c r="DL5" s="1167" t="s">
        <v>383</v>
      </c>
      <c r="DM5" s="1168"/>
      <c r="DN5" s="1168"/>
      <c r="DO5" s="1168"/>
      <c r="DP5" s="1169"/>
      <c r="DQ5" s="1070" t="s">
        <v>384</v>
      </c>
      <c r="DR5" s="1071"/>
      <c r="DS5" s="1071"/>
      <c r="DT5" s="1071"/>
      <c r="DU5" s="1072"/>
      <c r="DV5" s="1070" t="s">
        <v>375</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385</v>
      </c>
      <c r="C7" s="1120"/>
      <c r="D7" s="1120"/>
      <c r="E7" s="1120"/>
      <c r="F7" s="1120"/>
      <c r="G7" s="1120"/>
      <c r="H7" s="1120"/>
      <c r="I7" s="1120"/>
      <c r="J7" s="1120"/>
      <c r="K7" s="1120"/>
      <c r="L7" s="1120"/>
      <c r="M7" s="1120"/>
      <c r="N7" s="1120"/>
      <c r="O7" s="1120"/>
      <c r="P7" s="1121"/>
      <c r="Q7" s="1173">
        <v>4633</v>
      </c>
      <c r="R7" s="1174"/>
      <c r="S7" s="1174"/>
      <c r="T7" s="1174"/>
      <c r="U7" s="1174"/>
      <c r="V7" s="1174">
        <v>4437</v>
      </c>
      <c r="W7" s="1174"/>
      <c r="X7" s="1174"/>
      <c r="Y7" s="1174"/>
      <c r="Z7" s="1174"/>
      <c r="AA7" s="1174">
        <f>Q7-V7</f>
        <v>196</v>
      </c>
      <c r="AB7" s="1174"/>
      <c r="AC7" s="1174"/>
      <c r="AD7" s="1174"/>
      <c r="AE7" s="1175"/>
      <c r="AF7" s="1176">
        <v>99</v>
      </c>
      <c r="AG7" s="1177"/>
      <c r="AH7" s="1177"/>
      <c r="AI7" s="1177"/>
      <c r="AJ7" s="1178"/>
      <c r="AK7" s="1160">
        <v>491</v>
      </c>
      <c r="AL7" s="1161"/>
      <c r="AM7" s="1161"/>
      <c r="AN7" s="1161"/>
      <c r="AO7" s="1161"/>
      <c r="AP7" s="1161">
        <v>2562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572</v>
      </c>
      <c r="BT7" s="1165"/>
      <c r="BU7" s="1165"/>
      <c r="BV7" s="1165"/>
      <c r="BW7" s="1165"/>
      <c r="BX7" s="1165"/>
      <c r="BY7" s="1165"/>
      <c r="BZ7" s="1165"/>
      <c r="CA7" s="1165"/>
      <c r="CB7" s="1165"/>
      <c r="CC7" s="1165"/>
      <c r="CD7" s="1165"/>
      <c r="CE7" s="1165"/>
      <c r="CF7" s="1165"/>
      <c r="CG7" s="1166"/>
      <c r="CH7" s="1157">
        <v>0</v>
      </c>
      <c r="CI7" s="1158"/>
      <c r="CJ7" s="1158"/>
      <c r="CK7" s="1158"/>
      <c r="CL7" s="1159"/>
      <c r="CM7" s="1157">
        <v>65</v>
      </c>
      <c r="CN7" s="1158"/>
      <c r="CO7" s="1158"/>
      <c r="CP7" s="1158"/>
      <c r="CQ7" s="1159"/>
      <c r="CR7" s="1157">
        <v>13</v>
      </c>
      <c r="CS7" s="1158"/>
      <c r="CT7" s="1158"/>
      <c r="CU7" s="1158"/>
      <c r="CV7" s="1159"/>
      <c r="CW7" s="1157" t="s">
        <v>573</v>
      </c>
      <c r="CX7" s="1158"/>
      <c r="CY7" s="1158"/>
      <c r="CZ7" s="1158"/>
      <c r="DA7" s="1159"/>
      <c r="DB7" s="1157" t="s">
        <v>573</v>
      </c>
      <c r="DC7" s="1158"/>
      <c r="DD7" s="1158"/>
      <c r="DE7" s="1158"/>
      <c r="DF7" s="1159"/>
      <c r="DG7" s="1157" t="s">
        <v>573</v>
      </c>
      <c r="DH7" s="1158"/>
      <c r="DI7" s="1158"/>
      <c r="DJ7" s="1158"/>
      <c r="DK7" s="1159"/>
      <c r="DL7" s="1157" t="s">
        <v>573</v>
      </c>
      <c r="DM7" s="1158"/>
      <c r="DN7" s="1158"/>
      <c r="DO7" s="1158"/>
      <c r="DP7" s="1159"/>
      <c r="DQ7" s="1157" t="s">
        <v>573</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574</v>
      </c>
      <c r="BT8" s="1084"/>
      <c r="BU8" s="1084"/>
      <c r="BV8" s="1084"/>
      <c r="BW8" s="1084"/>
      <c r="BX8" s="1084"/>
      <c r="BY8" s="1084"/>
      <c r="BZ8" s="1084"/>
      <c r="CA8" s="1084"/>
      <c r="CB8" s="1084"/>
      <c r="CC8" s="1084"/>
      <c r="CD8" s="1084"/>
      <c r="CE8" s="1084"/>
      <c r="CF8" s="1084"/>
      <c r="CG8" s="1085"/>
      <c r="CH8" s="1058">
        <v>-6</v>
      </c>
      <c r="CI8" s="1059"/>
      <c r="CJ8" s="1059"/>
      <c r="CK8" s="1059"/>
      <c r="CL8" s="1060"/>
      <c r="CM8" s="1058">
        <v>170</v>
      </c>
      <c r="CN8" s="1059"/>
      <c r="CO8" s="1059"/>
      <c r="CP8" s="1059"/>
      <c r="CQ8" s="1060"/>
      <c r="CR8" s="1058">
        <v>235</v>
      </c>
      <c r="CS8" s="1059"/>
      <c r="CT8" s="1059"/>
      <c r="CU8" s="1059"/>
      <c r="CV8" s="1060"/>
      <c r="CW8" s="1058" t="s">
        <v>573</v>
      </c>
      <c r="CX8" s="1059"/>
      <c r="CY8" s="1059"/>
      <c r="CZ8" s="1059"/>
      <c r="DA8" s="1060"/>
      <c r="DB8" s="1058" t="s">
        <v>573</v>
      </c>
      <c r="DC8" s="1059"/>
      <c r="DD8" s="1059"/>
      <c r="DE8" s="1059"/>
      <c r="DF8" s="1060"/>
      <c r="DG8" s="1058" t="s">
        <v>573</v>
      </c>
      <c r="DH8" s="1059"/>
      <c r="DI8" s="1059"/>
      <c r="DJ8" s="1059"/>
      <c r="DK8" s="1060"/>
      <c r="DL8" s="1058" t="s">
        <v>573</v>
      </c>
      <c r="DM8" s="1059"/>
      <c r="DN8" s="1059"/>
      <c r="DO8" s="1059"/>
      <c r="DP8" s="1060"/>
      <c r="DQ8" s="1058" t="s">
        <v>573</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387</v>
      </c>
      <c r="B23" s="1013" t="s">
        <v>388</v>
      </c>
      <c r="C23" s="1014"/>
      <c r="D23" s="1014"/>
      <c r="E23" s="1014"/>
      <c r="F23" s="1014"/>
      <c r="G23" s="1014"/>
      <c r="H23" s="1014"/>
      <c r="I23" s="1014"/>
      <c r="J23" s="1014"/>
      <c r="K23" s="1014"/>
      <c r="L23" s="1014"/>
      <c r="M23" s="1014"/>
      <c r="N23" s="1014"/>
      <c r="O23" s="1014"/>
      <c r="P23" s="1015"/>
      <c r="Q23" s="1137">
        <f>Q7</f>
        <v>4633</v>
      </c>
      <c r="R23" s="1138"/>
      <c r="S23" s="1138"/>
      <c r="T23" s="1138"/>
      <c r="U23" s="1138"/>
      <c r="V23" s="1138">
        <f>V7</f>
        <v>4437</v>
      </c>
      <c r="W23" s="1138"/>
      <c r="X23" s="1138"/>
      <c r="Y23" s="1138"/>
      <c r="Z23" s="1138"/>
      <c r="AA23" s="1138">
        <f>AA7</f>
        <v>196</v>
      </c>
      <c r="AB23" s="1138"/>
      <c r="AC23" s="1138"/>
      <c r="AD23" s="1138"/>
      <c r="AE23" s="1139"/>
      <c r="AF23" s="1140">
        <v>99</v>
      </c>
      <c r="AG23" s="1138"/>
      <c r="AH23" s="1138"/>
      <c r="AI23" s="1138"/>
      <c r="AJ23" s="1141"/>
      <c r="AK23" s="1142"/>
      <c r="AL23" s="1143"/>
      <c r="AM23" s="1143"/>
      <c r="AN23" s="1143"/>
      <c r="AO23" s="1143"/>
      <c r="AP23" s="1138">
        <f>AP7</f>
        <v>2562</v>
      </c>
      <c r="AQ23" s="1138"/>
      <c r="AR23" s="1138"/>
      <c r="AS23" s="1138"/>
      <c r="AT23" s="1138"/>
      <c r="AU23" s="1144"/>
      <c r="AV23" s="1144"/>
      <c r="AW23" s="1144"/>
      <c r="AX23" s="1144"/>
      <c r="AY23" s="1145"/>
      <c r="AZ23" s="1134" t="s">
        <v>240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390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368</v>
      </c>
      <c r="B26" s="1065"/>
      <c r="C26" s="1065"/>
      <c r="D26" s="1065"/>
      <c r="E26" s="1065"/>
      <c r="F26" s="1065"/>
      <c r="G26" s="1065"/>
      <c r="H26" s="1065"/>
      <c r="I26" s="1065"/>
      <c r="J26" s="1065"/>
      <c r="K26" s="1065"/>
      <c r="L26" s="1065"/>
      <c r="M26" s="1065"/>
      <c r="N26" s="1065"/>
      <c r="O26" s="1065"/>
      <c r="P26" s="1066"/>
      <c r="Q26" s="1070" t="s">
        <v>391</v>
      </c>
      <c r="R26" s="1071"/>
      <c r="S26" s="1071"/>
      <c r="T26" s="1071"/>
      <c r="U26" s="1072"/>
      <c r="V26" s="1070" t="s">
        <v>392</v>
      </c>
      <c r="W26" s="1071"/>
      <c r="X26" s="1071"/>
      <c r="Y26" s="1071"/>
      <c r="Z26" s="1072"/>
      <c r="AA26" s="1070" t="s">
        <v>393</v>
      </c>
      <c r="AB26" s="1071"/>
      <c r="AC26" s="1071"/>
      <c r="AD26" s="1071"/>
      <c r="AE26" s="1071"/>
      <c r="AF26" s="1128" t="s">
        <v>394</v>
      </c>
      <c r="AG26" s="1077"/>
      <c r="AH26" s="1077"/>
      <c r="AI26" s="1077"/>
      <c r="AJ26" s="1129"/>
      <c r="AK26" s="1071" t="s">
        <v>395</v>
      </c>
      <c r="AL26" s="1071"/>
      <c r="AM26" s="1071"/>
      <c r="AN26" s="1071"/>
      <c r="AO26" s="1072"/>
      <c r="AP26" s="1070" t="s">
        <v>396</v>
      </c>
      <c r="AQ26" s="1071"/>
      <c r="AR26" s="1071"/>
      <c r="AS26" s="1071"/>
      <c r="AT26" s="1072"/>
      <c r="AU26" s="1070" t="s">
        <v>397</v>
      </c>
      <c r="AV26" s="1071"/>
      <c r="AW26" s="1071"/>
      <c r="AX26" s="1071"/>
      <c r="AY26" s="1072"/>
      <c r="AZ26" s="1070" t="s">
        <v>398</v>
      </c>
      <c r="BA26" s="1071"/>
      <c r="BB26" s="1071"/>
      <c r="BC26" s="1071"/>
      <c r="BD26" s="1072"/>
      <c r="BE26" s="1070" t="s">
        <v>375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399</v>
      </c>
      <c r="C28" s="1120"/>
      <c r="D28" s="1120"/>
      <c r="E28" s="1120"/>
      <c r="F28" s="1120"/>
      <c r="G28" s="1120"/>
      <c r="H28" s="1120"/>
      <c r="I28" s="1120"/>
      <c r="J28" s="1120"/>
      <c r="K28" s="1120"/>
      <c r="L28" s="1120"/>
      <c r="M28" s="1120"/>
      <c r="N28" s="1120"/>
      <c r="O28" s="1120"/>
      <c r="P28" s="1121"/>
      <c r="Q28" s="1122">
        <v>415</v>
      </c>
      <c r="R28" s="1123"/>
      <c r="S28" s="1123"/>
      <c r="T28" s="1123"/>
      <c r="U28" s="1123"/>
      <c r="V28" s="1123">
        <v>415</v>
      </c>
      <c r="W28" s="1123"/>
      <c r="X28" s="1123"/>
      <c r="Y28" s="1123"/>
      <c r="Z28" s="1123"/>
      <c r="AA28" s="1123">
        <v>0</v>
      </c>
      <c r="AB28" s="1123"/>
      <c r="AC28" s="1123"/>
      <c r="AD28" s="1123"/>
      <c r="AE28" s="1124"/>
      <c r="AF28" s="1125">
        <v>0</v>
      </c>
      <c r="AG28" s="1123"/>
      <c r="AH28" s="1123"/>
      <c r="AI28" s="1123"/>
      <c r="AJ28" s="1126"/>
      <c r="AK28" s="1127">
        <v>51</v>
      </c>
      <c r="AL28" s="1115"/>
      <c r="AM28" s="1115"/>
      <c r="AN28" s="1115"/>
      <c r="AO28" s="1115"/>
      <c r="AP28" s="1115" t="s">
        <v>571</v>
      </c>
      <c r="AQ28" s="1115"/>
      <c r="AR28" s="1115"/>
      <c r="AS28" s="1115"/>
      <c r="AT28" s="1115"/>
      <c r="AU28" s="1115" t="s">
        <v>571</v>
      </c>
      <c r="AV28" s="1115"/>
      <c r="AW28" s="1115"/>
      <c r="AX28" s="1115"/>
      <c r="AY28" s="1115"/>
      <c r="AZ28" s="1116" t="s">
        <v>571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400</v>
      </c>
      <c r="C29" s="1107"/>
      <c r="D29" s="1107"/>
      <c r="E29" s="1107"/>
      <c r="F29" s="1107"/>
      <c r="G29" s="1107"/>
      <c r="H29" s="1107"/>
      <c r="I29" s="1107"/>
      <c r="J29" s="1107"/>
      <c r="K29" s="1107"/>
      <c r="L29" s="1107"/>
      <c r="M29" s="1107"/>
      <c r="N29" s="1107"/>
      <c r="O29" s="1107"/>
      <c r="P29" s="1108"/>
      <c r="Q29" s="1112">
        <v>40</v>
      </c>
      <c r="R29" s="1113"/>
      <c r="S29" s="1113"/>
      <c r="T29" s="1113"/>
      <c r="U29" s="1113"/>
      <c r="V29" s="1113">
        <v>39</v>
      </c>
      <c r="W29" s="1113"/>
      <c r="X29" s="1113"/>
      <c r="Y29" s="1113"/>
      <c r="Z29" s="1113"/>
      <c r="AA29" s="1113">
        <v>0</v>
      </c>
      <c r="AB29" s="1113"/>
      <c r="AC29" s="1113"/>
      <c r="AD29" s="1113"/>
      <c r="AE29" s="1114"/>
      <c r="AF29" s="1088">
        <v>0</v>
      </c>
      <c r="AG29" s="1089"/>
      <c r="AH29" s="1089"/>
      <c r="AI29" s="1089"/>
      <c r="AJ29" s="1090"/>
      <c r="AK29" s="1049">
        <v>18</v>
      </c>
      <c r="AL29" s="1040"/>
      <c r="AM29" s="1040"/>
      <c r="AN29" s="1040"/>
      <c r="AO29" s="1040"/>
      <c r="AP29" s="1040" t="s">
        <v>571</v>
      </c>
      <c r="AQ29" s="1040"/>
      <c r="AR29" s="1040"/>
      <c r="AS29" s="1040"/>
      <c r="AT29" s="1040"/>
      <c r="AU29" s="1040" t="s">
        <v>571</v>
      </c>
      <c r="AV29" s="1040"/>
      <c r="AW29" s="1040"/>
      <c r="AX29" s="1040"/>
      <c r="AY29" s="1040"/>
      <c r="AZ29" s="1111" t="s">
        <v>571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401</v>
      </c>
      <c r="C30" s="1107"/>
      <c r="D30" s="1107"/>
      <c r="E30" s="1107"/>
      <c r="F30" s="1107"/>
      <c r="G30" s="1107"/>
      <c r="H30" s="1107"/>
      <c r="I30" s="1107"/>
      <c r="J30" s="1107"/>
      <c r="K30" s="1107"/>
      <c r="L30" s="1107"/>
      <c r="M30" s="1107"/>
      <c r="N30" s="1107"/>
      <c r="O30" s="1107"/>
      <c r="P30" s="1108"/>
      <c r="Q30" s="1112">
        <v>288</v>
      </c>
      <c r="R30" s="1113"/>
      <c r="S30" s="1113"/>
      <c r="T30" s="1113"/>
      <c r="U30" s="1113"/>
      <c r="V30" s="1113">
        <v>288</v>
      </c>
      <c r="W30" s="1113"/>
      <c r="X30" s="1113"/>
      <c r="Y30" s="1113"/>
      <c r="Z30" s="1113"/>
      <c r="AA30" s="1113">
        <v>0</v>
      </c>
      <c r="AB30" s="1113"/>
      <c r="AC30" s="1113"/>
      <c r="AD30" s="1113"/>
      <c r="AE30" s="1114"/>
      <c r="AF30" s="1088" t="s">
        <v>402</v>
      </c>
      <c r="AG30" s="1089"/>
      <c r="AH30" s="1089"/>
      <c r="AI30" s="1089"/>
      <c r="AJ30" s="1090"/>
      <c r="AK30" s="1049">
        <v>103</v>
      </c>
      <c r="AL30" s="1040"/>
      <c r="AM30" s="1040"/>
      <c r="AN30" s="1040"/>
      <c r="AO30" s="1040"/>
      <c r="AP30" s="1040">
        <v>204</v>
      </c>
      <c r="AQ30" s="1040"/>
      <c r="AR30" s="1040"/>
      <c r="AS30" s="1040"/>
      <c r="AT30" s="1040"/>
      <c r="AU30" s="1040">
        <v>149</v>
      </c>
      <c r="AV30" s="1040"/>
      <c r="AW30" s="1040"/>
      <c r="AX30" s="1040"/>
      <c r="AY30" s="1040"/>
      <c r="AZ30" s="1111" t="s">
        <v>575</v>
      </c>
      <c r="BA30" s="1111"/>
      <c r="BB30" s="1111"/>
      <c r="BC30" s="1111"/>
      <c r="BD30" s="1111"/>
      <c r="BE30" s="1101" t="s">
        <v>403</v>
      </c>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c r="C31" s="1107"/>
      <c r="D31" s="1107"/>
      <c r="E31" s="1107"/>
      <c r="F31" s="1107"/>
      <c r="G31" s="1107"/>
      <c r="H31" s="1107"/>
      <c r="I31" s="1107"/>
      <c r="J31" s="1107"/>
      <c r="K31" s="1107"/>
      <c r="L31" s="1107"/>
      <c r="M31" s="1107"/>
      <c r="N31" s="1107"/>
      <c r="O31" s="1107"/>
      <c r="P31" s="1108"/>
      <c r="Q31" s="1112"/>
      <c r="R31" s="1113"/>
      <c r="S31" s="1113"/>
      <c r="T31" s="1113"/>
      <c r="U31" s="1113"/>
      <c r="V31" s="1113"/>
      <c r="W31" s="1113"/>
      <c r="X31" s="1113"/>
      <c r="Y31" s="1113"/>
      <c r="Z31" s="1113"/>
      <c r="AA31" s="1113"/>
      <c r="AB31" s="1113"/>
      <c r="AC31" s="1113"/>
      <c r="AD31" s="1113"/>
      <c r="AE31" s="1114"/>
      <c r="AF31" s="1088"/>
      <c r="AG31" s="1089"/>
      <c r="AH31" s="1089"/>
      <c r="AI31" s="1089"/>
      <c r="AJ31" s="1090"/>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387</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0</v>
      </c>
      <c r="AG63" s="1028"/>
      <c r="AH63" s="1028"/>
      <c r="AI63" s="1028"/>
      <c r="AJ63" s="1099"/>
      <c r="AK63" s="1100"/>
      <c r="AL63" s="1032"/>
      <c r="AM63" s="1032"/>
      <c r="AN63" s="1032"/>
      <c r="AO63" s="1032"/>
      <c r="AP63" s="1028">
        <f>SUM(AP28:AT62)</f>
        <v>204</v>
      </c>
      <c r="AQ63" s="1028"/>
      <c r="AR63" s="1028"/>
      <c r="AS63" s="1028"/>
      <c r="AT63" s="1028"/>
      <c r="AU63" s="1028">
        <f>SUM(AU28:AY62)</f>
        <v>149</v>
      </c>
      <c r="AV63" s="1028"/>
      <c r="AW63" s="1028"/>
      <c r="AX63" s="1028"/>
      <c r="AY63" s="1028"/>
      <c r="AZ63" s="1094"/>
      <c r="BA63" s="1094"/>
      <c r="BB63" s="1094"/>
      <c r="BC63" s="1094"/>
      <c r="BD63" s="1094"/>
      <c r="BE63" s="1029"/>
      <c r="BF63" s="1029"/>
      <c r="BG63" s="1029"/>
      <c r="BH63" s="1029"/>
      <c r="BI63" s="1030"/>
      <c r="BJ63" s="1095" t="s">
        <v>240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392</v>
      </c>
      <c r="W66" s="1071"/>
      <c r="X66" s="1071"/>
      <c r="Y66" s="1071"/>
      <c r="Z66" s="1072"/>
      <c r="AA66" s="1070" t="s">
        <v>409</v>
      </c>
      <c r="AB66" s="1071"/>
      <c r="AC66" s="1071"/>
      <c r="AD66" s="1071"/>
      <c r="AE66" s="1072"/>
      <c r="AF66" s="1076" t="s">
        <v>394</v>
      </c>
      <c r="AG66" s="1077"/>
      <c r="AH66" s="1077"/>
      <c r="AI66" s="1077"/>
      <c r="AJ66" s="1078"/>
      <c r="AK66" s="1070" t="s">
        <v>410</v>
      </c>
      <c r="AL66" s="1065"/>
      <c r="AM66" s="1065"/>
      <c r="AN66" s="1065"/>
      <c r="AO66" s="1066"/>
      <c r="AP66" s="1070" t="s">
        <v>396</v>
      </c>
      <c r="AQ66" s="1071"/>
      <c r="AR66" s="1071"/>
      <c r="AS66" s="1071"/>
      <c r="AT66" s="1072"/>
      <c r="AU66" s="1070" t="s">
        <v>411</v>
      </c>
      <c r="AV66" s="1071"/>
      <c r="AW66" s="1071"/>
      <c r="AX66" s="1071"/>
      <c r="AY66" s="1072"/>
      <c r="AZ66" s="1070" t="s">
        <v>375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556</v>
      </c>
      <c r="C68" s="1055"/>
      <c r="D68" s="1055"/>
      <c r="E68" s="1055"/>
      <c r="F68" s="1055"/>
      <c r="G68" s="1055"/>
      <c r="H68" s="1055"/>
      <c r="I68" s="1055"/>
      <c r="J68" s="1055"/>
      <c r="K68" s="1055"/>
      <c r="L68" s="1055"/>
      <c r="M68" s="1055"/>
      <c r="N68" s="1055"/>
      <c r="O68" s="1055"/>
      <c r="P68" s="1056"/>
      <c r="Q68" s="1057">
        <v>90</v>
      </c>
      <c r="R68" s="1051"/>
      <c r="S68" s="1051"/>
      <c r="T68" s="1051"/>
      <c r="U68" s="1051"/>
      <c r="V68" s="1051">
        <v>90</v>
      </c>
      <c r="W68" s="1051"/>
      <c r="X68" s="1051"/>
      <c r="Y68" s="1051"/>
      <c r="Z68" s="1051"/>
      <c r="AA68" s="1051">
        <v>0</v>
      </c>
      <c r="AB68" s="1051"/>
      <c r="AC68" s="1051"/>
      <c r="AD68" s="1051"/>
      <c r="AE68" s="1051"/>
      <c r="AF68" s="1051">
        <v>0</v>
      </c>
      <c r="AG68" s="1051"/>
      <c r="AH68" s="1051"/>
      <c r="AI68" s="1051"/>
      <c r="AJ68" s="1051"/>
      <c r="AK68" s="1051">
        <v>2</v>
      </c>
      <c r="AL68" s="1051"/>
      <c r="AM68" s="1051"/>
      <c r="AN68" s="1051"/>
      <c r="AO68" s="1051"/>
      <c r="AP68" s="1051" t="s">
        <v>569</v>
      </c>
      <c r="AQ68" s="1051"/>
      <c r="AR68" s="1051"/>
      <c r="AS68" s="1051"/>
      <c r="AT68" s="1051"/>
      <c r="AU68" s="1051" t="s">
        <v>575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557</v>
      </c>
      <c r="C69" s="1044"/>
      <c r="D69" s="1044"/>
      <c r="E69" s="1044"/>
      <c r="F69" s="1044"/>
      <c r="G69" s="1044"/>
      <c r="H69" s="1044"/>
      <c r="I69" s="1044"/>
      <c r="J69" s="1044"/>
      <c r="K69" s="1044"/>
      <c r="L69" s="1044"/>
      <c r="M69" s="1044"/>
      <c r="N69" s="1044"/>
      <c r="O69" s="1044"/>
      <c r="P69" s="1045"/>
      <c r="Q69" s="1046">
        <v>11954</v>
      </c>
      <c r="R69" s="1040"/>
      <c r="S69" s="1040"/>
      <c r="T69" s="1040"/>
      <c r="U69" s="1040"/>
      <c r="V69" s="1040">
        <v>11741</v>
      </c>
      <c r="W69" s="1040"/>
      <c r="X69" s="1040"/>
      <c r="Y69" s="1040"/>
      <c r="Z69" s="1040"/>
      <c r="AA69" s="1040">
        <v>213</v>
      </c>
      <c r="AB69" s="1040"/>
      <c r="AC69" s="1040"/>
      <c r="AD69" s="1040"/>
      <c r="AE69" s="1040"/>
      <c r="AF69" s="1040">
        <v>213</v>
      </c>
      <c r="AG69" s="1040"/>
      <c r="AH69" s="1040"/>
      <c r="AI69" s="1040"/>
      <c r="AJ69" s="1040"/>
      <c r="AK69" s="1040" t="s">
        <v>569</v>
      </c>
      <c r="AL69" s="1040"/>
      <c r="AM69" s="1040"/>
      <c r="AN69" s="1040"/>
      <c r="AO69" s="1040"/>
      <c r="AP69" s="1040" t="s">
        <v>569</v>
      </c>
      <c r="AQ69" s="1040"/>
      <c r="AR69" s="1040"/>
      <c r="AS69" s="1040"/>
      <c r="AT69" s="1040"/>
      <c r="AU69" s="1040" t="s">
        <v>575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558</v>
      </c>
      <c r="C70" s="1044"/>
      <c r="D70" s="1044"/>
      <c r="E70" s="1044"/>
      <c r="F70" s="1044"/>
      <c r="G70" s="1044"/>
      <c r="H70" s="1044"/>
      <c r="I70" s="1044"/>
      <c r="J70" s="1044"/>
      <c r="K70" s="1044"/>
      <c r="L70" s="1044"/>
      <c r="M70" s="1044"/>
      <c r="N70" s="1044"/>
      <c r="O70" s="1044"/>
      <c r="P70" s="1045"/>
      <c r="Q70" s="1046">
        <v>59</v>
      </c>
      <c r="R70" s="1040"/>
      <c r="S70" s="1040"/>
      <c r="T70" s="1040"/>
      <c r="U70" s="1040"/>
      <c r="V70" s="1040">
        <v>59</v>
      </c>
      <c r="W70" s="1040"/>
      <c r="X70" s="1040"/>
      <c r="Y70" s="1040"/>
      <c r="Z70" s="1040"/>
      <c r="AA70" s="1040" t="s">
        <v>569</v>
      </c>
      <c r="AB70" s="1040"/>
      <c r="AC70" s="1040"/>
      <c r="AD70" s="1040"/>
      <c r="AE70" s="1040"/>
      <c r="AF70" s="1040" t="s">
        <v>570</v>
      </c>
      <c r="AG70" s="1040"/>
      <c r="AH70" s="1040"/>
      <c r="AI70" s="1040"/>
      <c r="AJ70" s="1040"/>
      <c r="AK70" s="1040" t="s">
        <v>569</v>
      </c>
      <c r="AL70" s="1040"/>
      <c r="AM70" s="1040"/>
      <c r="AN70" s="1040"/>
      <c r="AO70" s="1040"/>
      <c r="AP70" s="1040" t="s">
        <v>569</v>
      </c>
      <c r="AQ70" s="1040"/>
      <c r="AR70" s="1040"/>
      <c r="AS70" s="1040"/>
      <c r="AT70" s="1040"/>
      <c r="AU70" s="1040" t="s">
        <v>575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559</v>
      </c>
      <c r="C71" s="1044"/>
      <c r="D71" s="1044"/>
      <c r="E71" s="1044"/>
      <c r="F71" s="1044"/>
      <c r="G71" s="1044"/>
      <c r="H71" s="1044"/>
      <c r="I71" s="1044"/>
      <c r="J71" s="1044"/>
      <c r="K71" s="1044"/>
      <c r="L71" s="1044"/>
      <c r="M71" s="1044"/>
      <c r="N71" s="1044"/>
      <c r="O71" s="1044"/>
      <c r="P71" s="1045"/>
      <c r="Q71" s="1046">
        <v>185</v>
      </c>
      <c r="R71" s="1040"/>
      <c r="S71" s="1040"/>
      <c r="T71" s="1040"/>
      <c r="U71" s="1040"/>
      <c r="V71" s="1040">
        <v>177</v>
      </c>
      <c r="W71" s="1040"/>
      <c r="X71" s="1040"/>
      <c r="Y71" s="1040"/>
      <c r="Z71" s="1040"/>
      <c r="AA71" s="1040">
        <v>8</v>
      </c>
      <c r="AB71" s="1040"/>
      <c r="AC71" s="1040"/>
      <c r="AD71" s="1040"/>
      <c r="AE71" s="1040"/>
      <c r="AF71" s="1040">
        <v>8</v>
      </c>
      <c r="AG71" s="1040"/>
      <c r="AH71" s="1040"/>
      <c r="AI71" s="1040"/>
      <c r="AJ71" s="1040"/>
      <c r="AK71" s="1040" t="s">
        <v>569</v>
      </c>
      <c r="AL71" s="1040"/>
      <c r="AM71" s="1040"/>
      <c r="AN71" s="1040"/>
      <c r="AO71" s="1040"/>
      <c r="AP71" s="1040" t="s">
        <v>569</v>
      </c>
      <c r="AQ71" s="1040"/>
      <c r="AR71" s="1040"/>
      <c r="AS71" s="1040"/>
      <c r="AT71" s="1040"/>
      <c r="AU71" s="1040" t="s">
        <v>575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560</v>
      </c>
      <c r="C72" s="1044"/>
      <c r="D72" s="1044"/>
      <c r="E72" s="1044"/>
      <c r="F72" s="1044"/>
      <c r="G72" s="1044"/>
      <c r="H72" s="1044"/>
      <c r="I72" s="1044"/>
      <c r="J72" s="1044"/>
      <c r="K72" s="1044"/>
      <c r="L72" s="1044"/>
      <c r="M72" s="1044"/>
      <c r="N72" s="1044"/>
      <c r="O72" s="1044"/>
      <c r="P72" s="1045"/>
      <c r="Q72" s="1046">
        <v>146</v>
      </c>
      <c r="R72" s="1040"/>
      <c r="S72" s="1040"/>
      <c r="T72" s="1040"/>
      <c r="U72" s="1040"/>
      <c r="V72" s="1040">
        <v>141</v>
      </c>
      <c r="W72" s="1040"/>
      <c r="X72" s="1040"/>
      <c r="Y72" s="1040"/>
      <c r="Z72" s="1040"/>
      <c r="AA72" s="1040">
        <v>5</v>
      </c>
      <c r="AB72" s="1040"/>
      <c r="AC72" s="1040"/>
      <c r="AD72" s="1040"/>
      <c r="AE72" s="1040"/>
      <c r="AF72" s="1040">
        <v>5</v>
      </c>
      <c r="AG72" s="1040"/>
      <c r="AH72" s="1040"/>
      <c r="AI72" s="1040"/>
      <c r="AJ72" s="1040"/>
      <c r="AK72" s="1040" t="s">
        <v>569</v>
      </c>
      <c r="AL72" s="1040"/>
      <c r="AM72" s="1040"/>
      <c r="AN72" s="1040"/>
      <c r="AO72" s="1040"/>
      <c r="AP72" s="1040" t="s">
        <v>569</v>
      </c>
      <c r="AQ72" s="1040"/>
      <c r="AR72" s="1040"/>
      <c r="AS72" s="1040"/>
      <c r="AT72" s="1040"/>
      <c r="AU72" s="1040" t="s">
        <v>575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561</v>
      </c>
      <c r="C73" s="1044"/>
      <c r="D73" s="1044"/>
      <c r="E73" s="1044"/>
      <c r="F73" s="1044"/>
      <c r="G73" s="1044"/>
      <c r="H73" s="1044"/>
      <c r="I73" s="1044"/>
      <c r="J73" s="1044"/>
      <c r="K73" s="1044"/>
      <c r="L73" s="1044"/>
      <c r="M73" s="1044"/>
      <c r="N73" s="1044"/>
      <c r="O73" s="1044"/>
      <c r="P73" s="1045"/>
      <c r="Q73" s="1046">
        <v>1333</v>
      </c>
      <c r="R73" s="1040"/>
      <c r="S73" s="1040"/>
      <c r="T73" s="1040"/>
      <c r="U73" s="1040"/>
      <c r="V73" s="1040">
        <v>1280</v>
      </c>
      <c r="W73" s="1040"/>
      <c r="X73" s="1040"/>
      <c r="Y73" s="1040"/>
      <c r="Z73" s="1040"/>
      <c r="AA73" s="1040">
        <v>53</v>
      </c>
      <c r="AB73" s="1040"/>
      <c r="AC73" s="1040"/>
      <c r="AD73" s="1040"/>
      <c r="AE73" s="1040"/>
      <c r="AF73" s="1040">
        <v>45</v>
      </c>
      <c r="AG73" s="1040"/>
      <c r="AH73" s="1040"/>
      <c r="AI73" s="1040"/>
      <c r="AJ73" s="1040"/>
      <c r="AK73" s="1040" t="s">
        <v>569</v>
      </c>
      <c r="AL73" s="1040"/>
      <c r="AM73" s="1040"/>
      <c r="AN73" s="1040"/>
      <c r="AO73" s="1040"/>
      <c r="AP73" s="1040">
        <v>525</v>
      </c>
      <c r="AQ73" s="1040"/>
      <c r="AR73" s="1040"/>
      <c r="AS73" s="1040"/>
      <c r="AT73" s="1040"/>
      <c r="AU73" s="1040">
        <v>37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562</v>
      </c>
      <c r="C74" s="1044"/>
      <c r="D74" s="1044"/>
      <c r="E74" s="1044"/>
      <c r="F74" s="1044"/>
      <c r="G74" s="1044"/>
      <c r="H74" s="1044"/>
      <c r="I74" s="1044"/>
      <c r="J74" s="1044"/>
      <c r="K74" s="1044"/>
      <c r="L74" s="1044"/>
      <c r="M74" s="1044"/>
      <c r="N74" s="1044"/>
      <c r="O74" s="1044"/>
      <c r="P74" s="1045"/>
      <c r="Q74" s="1046">
        <v>2491</v>
      </c>
      <c r="R74" s="1040"/>
      <c r="S74" s="1040"/>
      <c r="T74" s="1040"/>
      <c r="U74" s="1040"/>
      <c r="V74" s="1040">
        <v>2237</v>
      </c>
      <c r="W74" s="1040"/>
      <c r="X74" s="1040"/>
      <c r="Y74" s="1040"/>
      <c r="Z74" s="1040"/>
      <c r="AA74" s="1040">
        <v>254</v>
      </c>
      <c r="AB74" s="1040"/>
      <c r="AC74" s="1040"/>
      <c r="AD74" s="1040"/>
      <c r="AE74" s="1040"/>
      <c r="AF74" s="1040">
        <v>176</v>
      </c>
      <c r="AG74" s="1040"/>
      <c r="AH74" s="1040"/>
      <c r="AI74" s="1040"/>
      <c r="AJ74" s="1040"/>
      <c r="AK74" s="1040">
        <v>304</v>
      </c>
      <c r="AL74" s="1040"/>
      <c r="AM74" s="1040"/>
      <c r="AN74" s="1040"/>
      <c r="AO74" s="1040"/>
      <c r="AP74" s="1040">
        <v>385</v>
      </c>
      <c r="AQ74" s="1040"/>
      <c r="AR74" s="1040"/>
      <c r="AS74" s="1040"/>
      <c r="AT74" s="1040"/>
      <c r="AU74" s="1040">
        <v>15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563</v>
      </c>
      <c r="C75" s="1044"/>
      <c r="D75" s="1044"/>
      <c r="E75" s="1044"/>
      <c r="F75" s="1044"/>
      <c r="G75" s="1044"/>
      <c r="H75" s="1044"/>
      <c r="I75" s="1044"/>
      <c r="J75" s="1044"/>
      <c r="K75" s="1044"/>
      <c r="L75" s="1044"/>
      <c r="M75" s="1044"/>
      <c r="N75" s="1044"/>
      <c r="O75" s="1044"/>
      <c r="P75" s="1045"/>
      <c r="Q75" s="1047">
        <v>204</v>
      </c>
      <c r="R75" s="1048"/>
      <c r="S75" s="1048"/>
      <c r="T75" s="1048"/>
      <c r="U75" s="1049"/>
      <c r="V75" s="1050">
        <v>195</v>
      </c>
      <c r="W75" s="1048"/>
      <c r="X75" s="1048"/>
      <c r="Y75" s="1048"/>
      <c r="Z75" s="1049"/>
      <c r="AA75" s="1050">
        <v>9</v>
      </c>
      <c r="AB75" s="1048"/>
      <c r="AC75" s="1048"/>
      <c r="AD75" s="1048"/>
      <c r="AE75" s="1049"/>
      <c r="AF75" s="1050">
        <v>9</v>
      </c>
      <c r="AG75" s="1048"/>
      <c r="AH75" s="1048"/>
      <c r="AI75" s="1048"/>
      <c r="AJ75" s="1049"/>
      <c r="AK75" s="1050">
        <v>16</v>
      </c>
      <c r="AL75" s="1048"/>
      <c r="AM75" s="1048"/>
      <c r="AN75" s="1048"/>
      <c r="AO75" s="1049"/>
      <c r="AP75" s="1050" t="s">
        <v>569</v>
      </c>
      <c r="AQ75" s="1048"/>
      <c r="AR75" s="1048"/>
      <c r="AS75" s="1048"/>
      <c r="AT75" s="1049"/>
      <c r="AU75" s="1050" t="s">
        <v>575</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564</v>
      </c>
      <c r="C76" s="1044"/>
      <c r="D76" s="1044"/>
      <c r="E76" s="1044"/>
      <c r="F76" s="1044"/>
      <c r="G76" s="1044"/>
      <c r="H76" s="1044"/>
      <c r="I76" s="1044"/>
      <c r="J76" s="1044"/>
      <c r="K76" s="1044"/>
      <c r="L76" s="1044"/>
      <c r="M76" s="1044"/>
      <c r="N76" s="1044"/>
      <c r="O76" s="1044"/>
      <c r="P76" s="1045"/>
      <c r="Q76" s="1047">
        <v>66</v>
      </c>
      <c r="R76" s="1048"/>
      <c r="S76" s="1048"/>
      <c r="T76" s="1048"/>
      <c r="U76" s="1049"/>
      <c r="V76" s="1050">
        <v>66</v>
      </c>
      <c r="W76" s="1048"/>
      <c r="X76" s="1048"/>
      <c r="Y76" s="1048"/>
      <c r="Z76" s="1049"/>
      <c r="AA76" s="1050" t="s">
        <v>569</v>
      </c>
      <c r="AB76" s="1048"/>
      <c r="AC76" s="1048"/>
      <c r="AD76" s="1048"/>
      <c r="AE76" s="1049"/>
      <c r="AF76" s="1050" t="s">
        <v>569</v>
      </c>
      <c r="AG76" s="1048"/>
      <c r="AH76" s="1048"/>
      <c r="AI76" s="1048"/>
      <c r="AJ76" s="1049"/>
      <c r="AK76" s="1050" t="s">
        <v>569</v>
      </c>
      <c r="AL76" s="1048"/>
      <c r="AM76" s="1048"/>
      <c r="AN76" s="1048"/>
      <c r="AO76" s="1049"/>
      <c r="AP76" s="1050" t="s">
        <v>569</v>
      </c>
      <c r="AQ76" s="1048"/>
      <c r="AR76" s="1048"/>
      <c r="AS76" s="1048"/>
      <c r="AT76" s="1049"/>
      <c r="AU76" s="1050" t="s">
        <v>575</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565</v>
      </c>
      <c r="C77" s="1044"/>
      <c r="D77" s="1044"/>
      <c r="E77" s="1044"/>
      <c r="F77" s="1044"/>
      <c r="G77" s="1044"/>
      <c r="H77" s="1044"/>
      <c r="I77" s="1044"/>
      <c r="J77" s="1044"/>
      <c r="K77" s="1044"/>
      <c r="L77" s="1044"/>
      <c r="M77" s="1044"/>
      <c r="N77" s="1044"/>
      <c r="O77" s="1044"/>
      <c r="P77" s="1045"/>
      <c r="Q77" s="1047">
        <v>1054</v>
      </c>
      <c r="R77" s="1048"/>
      <c r="S77" s="1048"/>
      <c r="T77" s="1048"/>
      <c r="U77" s="1049"/>
      <c r="V77" s="1050">
        <v>1025</v>
      </c>
      <c r="W77" s="1048"/>
      <c r="X77" s="1048"/>
      <c r="Y77" s="1048"/>
      <c r="Z77" s="1049"/>
      <c r="AA77" s="1050">
        <v>29</v>
      </c>
      <c r="AB77" s="1048"/>
      <c r="AC77" s="1048"/>
      <c r="AD77" s="1048"/>
      <c r="AE77" s="1049"/>
      <c r="AF77" s="1050">
        <v>29</v>
      </c>
      <c r="AG77" s="1048"/>
      <c r="AH77" s="1048"/>
      <c r="AI77" s="1048"/>
      <c r="AJ77" s="1049"/>
      <c r="AK77" s="1050" t="s">
        <v>569</v>
      </c>
      <c r="AL77" s="1048"/>
      <c r="AM77" s="1048"/>
      <c r="AN77" s="1048"/>
      <c r="AO77" s="1049"/>
      <c r="AP77" s="1050" t="s">
        <v>569</v>
      </c>
      <c r="AQ77" s="1048"/>
      <c r="AR77" s="1048"/>
      <c r="AS77" s="1048"/>
      <c r="AT77" s="1049"/>
      <c r="AU77" s="1050" t="s">
        <v>576</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566</v>
      </c>
      <c r="C78" s="1044"/>
      <c r="D78" s="1044"/>
      <c r="E78" s="1044"/>
      <c r="F78" s="1044"/>
      <c r="G78" s="1044"/>
      <c r="H78" s="1044"/>
      <c r="I78" s="1044"/>
      <c r="J78" s="1044"/>
      <c r="K78" s="1044"/>
      <c r="L78" s="1044"/>
      <c r="M78" s="1044"/>
      <c r="N78" s="1044"/>
      <c r="O78" s="1044"/>
      <c r="P78" s="1045"/>
      <c r="Q78" s="1046">
        <v>68421</v>
      </c>
      <c r="R78" s="1040"/>
      <c r="S78" s="1040"/>
      <c r="T78" s="1040"/>
      <c r="U78" s="1040"/>
      <c r="V78" s="1040">
        <v>65798</v>
      </c>
      <c r="W78" s="1040"/>
      <c r="X78" s="1040"/>
      <c r="Y78" s="1040"/>
      <c r="Z78" s="1040"/>
      <c r="AA78" s="1040">
        <v>2623</v>
      </c>
      <c r="AB78" s="1040"/>
      <c r="AC78" s="1040"/>
      <c r="AD78" s="1040"/>
      <c r="AE78" s="1040"/>
      <c r="AF78" s="1040">
        <v>2623</v>
      </c>
      <c r="AG78" s="1040"/>
      <c r="AH78" s="1040"/>
      <c r="AI78" s="1040"/>
      <c r="AJ78" s="1040"/>
      <c r="AK78" s="1040">
        <v>499</v>
      </c>
      <c r="AL78" s="1040"/>
      <c r="AM78" s="1040"/>
      <c r="AN78" s="1040"/>
      <c r="AO78" s="1040"/>
      <c r="AP78" s="1040" t="s">
        <v>569</v>
      </c>
      <c r="AQ78" s="1040"/>
      <c r="AR78" s="1040"/>
      <c r="AS78" s="1040"/>
      <c r="AT78" s="1040"/>
      <c r="AU78" s="1040" t="s">
        <v>575</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567</v>
      </c>
      <c r="C79" s="1044"/>
      <c r="D79" s="1044"/>
      <c r="E79" s="1044"/>
      <c r="F79" s="1044"/>
      <c r="G79" s="1044"/>
      <c r="H79" s="1044"/>
      <c r="I79" s="1044"/>
      <c r="J79" s="1044"/>
      <c r="K79" s="1044"/>
      <c r="L79" s="1044"/>
      <c r="M79" s="1044"/>
      <c r="N79" s="1044"/>
      <c r="O79" s="1044"/>
      <c r="P79" s="1045"/>
      <c r="Q79" s="1046">
        <v>247</v>
      </c>
      <c r="R79" s="1040"/>
      <c r="S79" s="1040"/>
      <c r="T79" s="1040"/>
      <c r="U79" s="1040"/>
      <c r="V79" s="1040">
        <v>205</v>
      </c>
      <c r="W79" s="1040"/>
      <c r="X79" s="1040"/>
      <c r="Y79" s="1040"/>
      <c r="Z79" s="1040"/>
      <c r="AA79" s="1040">
        <v>42</v>
      </c>
      <c r="AB79" s="1040"/>
      <c r="AC79" s="1040"/>
      <c r="AD79" s="1040"/>
      <c r="AE79" s="1040"/>
      <c r="AF79" s="1040">
        <v>42</v>
      </c>
      <c r="AG79" s="1040"/>
      <c r="AH79" s="1040"/>
      <c r="AI79" s="1040"/>
      <c r="AJ79" s="1040"/>
      <c r="AK79" s="1040">
        <v>53</v>
      </c>
      <c r="AL79" s="1040"/>
      <c r="AM79" s="1040"/>
      <c r="AN79" s="1040"/>
      <c r="AO79" s="1040"/>
      <c r="AP79" s="1040" t="s">
        <v>569</v>
      </c>
      <c r="AQ79" s="1040"/>
      <c r="AR79" s="1040"/>
      <c r="AS79" s="1040"/>
      <c r="AT79" s="1040"/>
      <c r="AU79" s="1040" t="s">
        <v>575</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568</v>
      </c>
      <c r="C80" s="1044"/>
      <c r="D80" s="1044"/>
      <c r="E80" s="1044"/>
      <c r="F80" s="1044"/>
      <c r="G80" s="1044"/>
      <c r="H80" s="1044"/>
      <c r="I80" s="1044"/>
      <c r="J80" s="1044"/>
      <c r="K80" s="1044"/>
      <c r="L80" s="1044"/>
      <c r="M80" s="1044"/>
      <c r="N80" s="1044"/>
      <c r="O80" s="1044"/>
      <c r="P80" s="1045"/>
      <c r="Q80" s="1046">
        <v>758744</v>
      </c>
      <c r="R80" s="1040"/>
      <c r="S80" s="1040"/>
      <c r="T80" s="1040"/>
      <c r="U80" s="1040"/>
      <c r="V80" s="1040">
        <v>730814</v>
      </c>
      <c r="W80" s="1040"/>
      <c r="X80" s="1040"/>
      <c r="Y80" s="1040"/>
      <c r="Z80" s="1040"/>
      <c r="AA80" s="1040">
        <v>27930</v>
      </c>
      <c r="AB80" s="1040"/>
      <c r="AC80" s="1040"/>
      <c r="AD80" s="1040"/>
      <c r="AE80" s="1040"/>
      <c r="AF80" s="1040">
        <v>27930</v>
      </c>
      <c r="AG80" s="1040"/>
      <c r="AH80" s="1040"/>
      <c r="AI80" s="1040"/>
      <c r="AJ80" s="1040"/>
      <c r="AK80" s="1040" t="s">
        <v>569</v>
      </c>
      <c r="AL80" s="1040"/>
      <c r="AM80" s="1040"/>
      <c r="AN80" s="1040"/>
      <c r="AO80" s="1040"/>
      <c r="AP80" s="1040" t="s">
        <v>569</v>
      </c>
      <c r="AQ80" s="1040"/>
      <c r="AR80" s="1040"/>
      <c r="AS80" s="1040"/>
      <c r="AT80" s="1040"/>
      <c r="AU80" s="1040" t="s">
        <v>575</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387</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SUM(AF68:AJ87)</f>
        <v>31080</v>
      </c>
      <c r="AG88" s="1028"/>
      <c r="AH88" s="1028"/>
      <c r="AI88" s="1028"/>
      <c r="AJ88" s="1028"/>
      <c r="AK88" s="1032"/>
      <c r="AL88" s="1032"/>
      <c r="AM88" s="1032"/>
      <c r="AN88" s="1032"/>
      <c r="AO88" s="1032"/>
      <c r="AP88" s="1028">
        <f>SUM(AP68:AT87)</f>
        <v>910</v>
      </c>
      <c r="AQ88" s="1028"/>
      <c r="AR88" s="1028"/>
      <c r="AS88" s="1028"/>
      <c r="AT88" s="1028"/>
      <c r="AU88" s="1028">
        <v>52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SUM(CR7:CV88)</f>
        <v>248</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306</v>
      </c>
      <c r="AG109" s="963"/>
      <c r="AH109" s="963"/>
      <c r="AI109" s="963"/>
      <c r="AJ109" s="964"/>
      <c r="AK109" s="965" t="s">
        <v>305</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306</v>
      </c>
      <c r="BW109" s="963"/>
      <c r="BX109" s="963"/>
      <c r="BY109" s="963"/>
      <c r="BZ109" s="964"/>
      <c r="CA109" s="965" t="s">
        <v>305</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306</v>
      </c>
      <c r="DM109" s="963"/>
      <c r="DN109" s="963"/>
      <c r="DO109" s="963"/>
      <c r="DP109" s="964"/>
      <c r="DQ109" s="965" t="s">
        <v>305</v>
      </c>
      <c r="DR109" s="963"/>
      <c r="DS109" s="963"/>
      <c r="DT109" s="963"/>
      <c r="DU109" s="964"/>
      <c r="DV109" s="965" t="s">
        <v>422</v>
      </c>
      <c r="DW109" s="963"/>
      <c r="DX109" s="963"/>
      <c r="DY109" s="963"/>
      <c r="DZ109" s="994"/>
    </row>
    <row r="110" spans="1:131" s="226" customFormat="1" ht="26.25" customHeight="1">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330516</v>
      </c>
      <c r="AB110" s="956"/>
      <c r="AC110" s="956"/>
      <c r="AD110" s="956"/>
      <c r="AE110" s="957"/>
      <c r="AF110" s="958">
        <v>250253</v>
      </c>
      <c r="AG110" s="956"/>
      <c r="AH110" s="956"/>
      <c r="AI110" s="956"/>
      <c r="AJ110" s="957"/>
      <c r="AK110" s="958">
        <v>206582</v>
      </c>
      <c r="AL110" s="956"/>
      <c r="AM110" s="956"/>
      <c r="AN110" s="956"/>
      <c r="AO110" s="957"/>
      <c r="AP110" s="959">
        <v>17.2</v>
      </c>
      <c r="AQ110" s="960"/>
      <c r="AR110" s="960"/>
      <c r="AS110" s="960"/>
      <c r="AT110" s="961"/>
      <c r="AU110" s="995" t="s">
        <v>67</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2400888</v>
      </c>
      <c r="BR110" s="903"/>
      <c r="BS110" s="903"/>
      <c r="BT110" s="903"/>
      <c r="BU110" s="903"/>
      <c r="BV110" s="903">
        <v>2419713</v>
      </c>
      <c r="BW110" s="903"/>
      <c r="BX110" s="903"/>
      <c r="BY110" s="903"/>
      <c r="BZ110" s="903"/>
      <c r="CA110" s="903">
        <v>2562325</v>
      </c>
      <c r="CB110" s="903"/>
      <c r="CC110" s="903"/>
      <c r="CD110" s="903"/>
      <c r="CE110" s="903"/>
      <c r="CF110" s="927">
        <v>213.9</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240</v>
      </c>
      <c r="DH110" s="903"/>
      <c r="DI110" s="903"/>
      <c r="DJ110" s="903"/>
      <c r="DK110" s="903"/>
      <c r="DL110" s="903" t="s">
        <v>240</v>
      </c>
      <c r="DM110" s="903"/>
      <c r="DN110" s="903"/>
      <c r="DO110" s="903"/>
      <c r="DP110" s="903"/>
      <c r="DQ110" s="903" t="s">
        <v>428</v>
      </c>
      <c r="DR110" s="903"/>
      <c r="DS110" s="903"/>
      <c r="DT110" s="903"/>
      <c r="DU110" s="903"/>
      <c r="DV110" s="904" t="s">
        <v>428</v>
      </c>
      <c r="DW110" s="904"/>
      <c r="DX110" s="904"/>
      <c r="DY110" s="904"/>
      <c r="DZ110" s="905"/>
    </row>
    <row r="111" spans="1:131" s="226" customFormat="1" ht="26.25" customHeight="1">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240</v>
      </c>
      <c r="AB111" s="984"/>
      <c r="AC111" s="984"/>
      <c r="AD111" s="984"/>
      <c r="AE111" s="985"/>
      <c r="AF111" s="986" t="s">
        <v>240</v>
      </c>
      <c r="AG111" s="984"/>
      <c r="AH111" s="984"/>
      <c r="AI111" s="984"/>
      <c r="AJ111" s="985"/>
      <c r="AK111" s="986" t="s">
        <v>428</v>
      </c>
      <c r="AL111" s="984"/>
      <c r="AM111" s="984"/>
      <c r="AN111" s="984"/>
      <c r="AO111" s="985"/>
      <c r="AP111" s="987" t="s">
        <v>240</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v>8859</v>
      </c>
      <c r="BR111" s="875"/>
      <c r="BS111" s="875"/>
      <c r="BT111" s="875"/>
      <c r="BU111" s="875"/>
      <c r="BV111" s="875">
        <v>4430</v>
      </c>
      <c r="BW111" s="875"/>
      <c r="BX111" s="875"/>
      <c r="BY111" s="875"/>
      <c r="BZ111" s="875"/>
      <c r="CA111" s="875" t="s">
        <v>428</v>
      </c>
      <c r="CB111" s="875"/>
      <c r="CC111" s="875"/>
      <c r="CD111" s="875"/>
      <c r="CE111" s="875"/>
      <c r="CF111" s="936" t="s">
        <v>240</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428</v>
      </c>
      <c r="DH111" s="875"/>
      <c r="DI111" s="875"/>
      <c r="DJ111" s="875"/>
      <c r="DK111" s="875"/>
      <c r="DL111" s="875" t="s">
        <v>240</v>
      </c>
      <c r="DM111" s="875"/>
      <c r="DN111" s="875"/>
      <c r="DO111" s="875"/>
      <c r="DP111" s="875"/>
      <c r="DQ111" s="875" t="s">
        <v>240</v>
      </c>
      <c r="DR111" s="875"/>
      <c r="DS111" s="875"/>
      <c r="DT111" s="875"/>
      <c r="DU111" s="875"/>
      <c r="DV111" s="852" t="s">
        <v>428</v>
      </c>
      <c r="DW111" s="852"/>
      <c r="DX111" s="852"/>
      <c r="DY111" s="852"/>
      <c r="DZ111" s="853"/>
    </row>
    <row r="112" spans="1:131" s="226" customFormat="1" ht="26.25" customHeight="1">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240</v>
      </c>
      <c r="AB112" s="838"/>
      <c r="AC112" s="838"/>
      <c r="AD112" s="838"/>
      <c r="AE112" s="839"/>
      <c r="AF112" s="840" t="s">
        <v>240</v>
      </c>
      <c r="AG112" s="838"/>
      <c r="AH112" s="838"/>
      <c r="AI112" s="838"/>
      <c r="AJ112" s="839"/>
      <c r="AK112" s="840" t="s">
        <v>428</v>
      </c>
      <c r="AL112" s="838"/>
      <c r="AM112" s="838"/>
      <c r="AN112" s="838"/>
      <c r="AO112" s="839"/>
      <c r="AP112" s="885" t="s">
        <v>240</v>
      </c>
      <c r="AQ112" s="886"/>
      <c r="AR112" s="886"/>
      <c r="AS112" s="886"/>
      <c r="AT112" s="887"/>
      <c r="AU112" s="997"/>
      <c r="AV112" s="998"/>
      <c r="AW112" s="998"/>
      <c r="AX112" s="998"/>
      <c r="AY112" s="998"/>
      <c r="AZ112" s="873" t="s">
        <v>434</v>
      </c>
      <c r="BA112" s="808"/>
      <c r="BB112" s="808"/>
      <c r="BC112" s="808"/>
      <c r="BD112" s="808"/>
      <c r="BE112" s="808"/>
      <c r="BF112" s="808"/>
      <c r="BG112" s="808"/>
      <c r="BH112" s="808"/>
      <c r="BI112" s="808"/>
      <c r="BJ112" s="808"/>
      <c r="BK112" s="808"/>
      <c r="BL112" s="808"/>
      <c r="BM112" s="808"/>
      <c r="BN112" s="808"/>
      <c r="BO112" s="808"/>
      <c r="BP112" s="809"/>
      <c r="BQ112" s="874">
        <v>137256</v>
      </c>
      <c r="BR112" s="875"/>
      <c r="BS112" s="875"/>
      <c r="BT112" s="875"/>
      <c r="BU112" s="875"/>
      <c r="BV112" s="875">
        <v>137892</v>
      </c>
      <c r="BW112" s="875"/>
      <c r="BX112" s="875"/>
      <c r="BY112" s="875"/>
      <c r="BZ112" s="875"/>
      <c r="CA112" s="875">
        <v>148622</v>
      </c>
      <c r="CB112" s="875"/>
      <c r="CC112" s="875"/>
      <c r="CD112" s="875"/>
      <c r="CE112" s="875"/>
      <c r="CF112" s="936">
        <v>12.4</v>
      </c>
      <c r="CG112" s="937"/>
      <c r="CH112" s="937"/>
      <c r="CI112" s="937"/>
      <c r="CJ112" s="937"/>
      <c r="CK112" s="992"/>
      <c r="CL112" s="879"/>
      <c r="CM112" s="882" t="s">
        <v>435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240</v>
      </c>
      <c r="DH112" s="875"/>
      <c r="DI112" s="875"/>
      <c r="DJ112" s="875"/>
      <c r="DK112" s="875"/>
      <c r="DL112" s="875" t="s">
        <v>240</v>
      </c>
      <c r="DM112" s="875"/>
      <c r="DN112" s="875"/>
      <c r="DO112" s="875"/>
      <c r="DP112" s="875"/>
      <c r="DQ112" s="875" t="s">
        <v>240</v>
      </c>
      <c r="DR112" s="875"/>
      <c r="DS112" s="875"/>
      <c r="DT112" s="875"/>
      <c r="DU112" s="875"/>
      <c r="DV112" s="852" t="s">
        <v>240</v>
      </c>
      <c r="DW112" s="852"/>
      <c r="DX112" s="852"/>
      <c r="DY112" s="852"/>
      <c r="DZ112" s="853"/>
    </row>
    <row r="113" spans="1:130" s="226" customFormat="1" ht="26.25" customHeight="1">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14215</v>
      </c>
      <c r="AB113" s="984"/>
      <c r="AC113" s="984"/>
      <c r="AD113" s="984"/>
      <c r="AE113" s="985"/>
      <c r="AF113" s="986">
        <v>17097</v>
      </c>
      <c r="AG113" s="984"/>
      <c r="AH113" s="984"/>
      <c r="AI113" s="984"/>
      <c r="AJ113" s="985"/>
      <c r="AK113" s="986">
        <v>12830</v>
      </c>
      <c r="AL113" s="984"/>
      <c r="AM113" s="984"/>
      <c r="AN113" s="984"/>
      <c r="AO113" s="985"/>
      <c r="AP113" s="987">
        <v>1.1000000000000001</v>
      </c>
      <c r="AQ113" s="988"/>
      <c r="AR113" s="988"/>
      <c r="AS113" s="988"/>
      <c r="AT113" s="989"/>
      <c r="AU113" s="997"/>
      <c r="AV113" s="998"/>
      <c r="AW113" s="998"/>
      <c r="AX113" s="998"/>
      <c r="AY113" s="998"/>
      <c r="AZ113" s="873" t="s">
        <v>437</v>
      </c>
      <c r="BA113" s="808"/>
      <c r="BB113" s="808"/>
      <c r="BC113" s="808"/>
      <c r="BD113" s="808"/>
      <c r="BE113" s="808"/>
      <c r="BF113" s="808"/>
      <c r="BG113" s="808"/>
      <c r="BH113" s="808"/>
      <c r="BI113" s="808"/>
      <c r="BJ113" s="808"/>
      <c r="BK113" s="808"/>
      <c r="BL113" s="808"/>
      <c r="BM113" s="808"/>
      <c r="BN113" s="808"/>
      <c r="BO113" s="808"/>
      <c r="BP113" s="809"/>
      <c r="BQ113" s="874">
        <v>88275</v>
      </c>
      <c r="BR113" s="875"/>
      <c r="BS113" s="875"/>
      <c r="BT113" s="875"/>
      <c r="BU113" s="875"/>
      <c r="BV113" s="875">
        <v>59522</v>
      </c>
      <c r="BW113" s="875"/>
      <c r="BX113" s="875"/>
      <c r="BY113" s="875"/>
      <c r="BZ113" s="875"/>
      <c r="CA113" s="875">
        <v>51828</v>
      </c>
      <c r="CB113" s="875"/>
      <c r="CC113" s="875"/>
      <c r="CD113" s="875"/>
      <c r="CE113" s="875"/>
      <c r="CF113" s="936">
        <v>4.3</v>
      </c>
      <c r="CG113" s="937"/>
      <c r="CH113" s="937"/>
      <c r="CI113" s="937"/>
      <c r="CJ113" s="937"/>
      <c r="CK113" s="992"/>
      <c r="CL113" s="879"/>
      <c r="CM113" s="882" t="s">
        <v>438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240</v>
      </c>
      <c r="DH113" s="838"/>
      <c r="DI113" s="838"/>
      <c r="DJ113" s="838"/>
      <c r="DK113" s="839"/>
      <c r="DL113" s="840" t="s">
        <v>240</v>
      </c>
      <c r="DM113" s="838"/>
      <c r="DN113" s="838"/>
      <c r="DO113" s="838"/>
      <c r="DP113" s="839"/>
      <c r="DQ113" s="840" t="s">
        <v>240</v>
      </c>
      <c r="DR113" s="838"/>
      <c r="DS113" s="838"/>
      <c r="DT113" s="838"/>
      <c r="DU113" s="839"/>
      <c r="DV113" s="885" t="s">
        <v>240</v>
      </c>
      <c r="DW113" s="886"/>
      <c r="DX113" s="886"/>
      <c r="DY113" s="886"/>
      <c r="DZ113" s="887"/>
    </row>
    <row r="114" spans="1:130" s="226" customFormat="1" ht="26.25" customHeight="1">
      <c r="A114" s="979"/>
      <c r="B114" s="980"/>
      <c r="C114" s="808" t="s">
        <v>439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30467</v>
      </c>
      <c r="AB114" s="838"/>
      <c r="AC114" s="838"/>
      <c r="AD114" s="838"/>
      <c r="AE114" s="839"/>
      <c r="AF114" s="840">
        <v>26476</v>
      </c>
      <c r="AG114" s="838"/>
      <c r="AH114" s="838"/>
      <c r="AI114" s="838"/>
      <c r="AJ114" s="839"/>
      <c r="AK114" s="840">
        <v>19269</v>
      </c>
      <c r="AL114" s="838"/>
      <c r="AM114" s="838"/>
      <c r="AN114" s="838"/>
      <c r="AO114" s="839"/>
      <c r="AP114" s="885">
        <v>1.6</v>
      </c>
      <c r="AQ114" s="886"/>
      <c r="AR114" s="886"/>
      <c r="AS114" s="886"/>
      <c r="AT114" s="887"/>
      <c r="AU114" s="997"/>
      <c r="AV114" s="998"/>
      <c r="AW114" s="998"/>
      <c r="AX114" s="998"/>
      <c r="AY114" s="998"/>
      <c r="AZ114" s="873" t="s">
        <v>440</v>
      </c>
      <c r="BA114" s="808"/>
      <c r="BB114" s="808"/>
      <c r="BC114" s="808"/>
      <c r="BD114" s="808"/>
      <c r="BE114" s="808"/>
      <c r="BF114" s="808"/>
      <c r="BG114" s="808"/>
      <c r="BH114" s="808"/>
      <c r="BI114" s="808"/>
      <c r="BJ114" s="808"/>
      <c r="BK114" s="808"/>
      <c r="BL114" s="808"/>
      <c r="BM114" s="808"/>
      <c r="BN114" s="808"/>
      <c r="BO114" s="808"/>
      <c r="BP114" s="809"/>
      <c r="BQ114" s="874">
        <v>323163</v>
      </c>
      <c r="BR114" s="875"/>
      <c r="BS114" s="875"/>
      <c r="BT114" s="875"/>
      <c r="BU114" s="875"/>
      <c r="BV114" s="875">
        <v>327936</v>
      </c>
      <c r="BW114" s="875"/>
      <c r="BX114" s="875"/>
      <c r="BY114" s="875"/>
      <c r="BZ114" s="875"/>
      <c r="CA114" s="875">
        <v>298281</v>
      </c>
      <c r="CB114" s="875"/>
      <c r="CC114" s="875"/>
      <c r="CD114" s="875"/>
      <c r="CE114" s="875"/>
      <c r="CF114" s="936">
        <v>24.9</v>
      </c>
      <c r="CG114" s="937"/>
      <c r="CH114" s="937"/>
      <c r="CI114" s="937"/>
      <c r="CJ114" s="937"/>
      <c r="CK114" s="992"/>
      <c r="CL114" s="879"/>
      <c r="CM114" s="882" t="s">
        <v>441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428</v>
      </c>
      <c r="DH114" s="838"/>
      <c r="DI114" s="838"/>
      <c r="DJ114" s="838"/>
      <c r="DK114" s="839"/>
      <c r="DL114" s="840" t="s">
        <v>240</v>
      </c>
      <c r="DM114" s="838"/>
      <c r="DN114" s="838"/>
      <c r="DO114" s="838"/>
      <c r="DP114" s="839"/>
      <c r="DQ114" s="840" t="s">
        <v>240</v>
      </c>
      <c r="DR114" s="838"/>
      <c r="DS114" s="838"/>
      <c r="DT114" s="838"/>
      <c r="DU114" s="839"/>
      <c r="DV114" s="885" t="s">
        <v>240</v>
      </c>
      <c r="DW114" s="886"/>
      <c r="DX114" s="886"/>
      <c r="DY114" s="886"/>
      <c r="DZ114" s="887"/>
    </row>
    <row r="115" spans="1:130" s="226" customFormat="1" ht="26.25" customHeight="1">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4430</v>
      </c>
      <c r="AB115" s="984"/>
      <c r="AC115" s="984"/>
      <c r="AD115" s="984"/>
      <c r="AE115" s="985"/>
      <c r="AF115" s="986">
        <v>4430</v>
      </c>
      <c r="AG115" s="984"/>
      <c r="AH115" s="984"/>
      <c r="AI115" s="984"/>
      <c r="AJ115" s="985"/>
      <c r="AK115" s="986">
        <v>4430</v>
      </c>
      <c r="AL115" s="984"/>
      <c r="AM115" s="984"/>
      <c r="AN115" s="984"/>
      <c r="AO115" s="985"/>
      <c r="AP115" s="987">
        <v>0.4</v>
      </c>
      <c r="AQ115" s="988"/>
      <c r="AR115" s="988"/>
      <c r="AS115" s="988"/>
      <c r="AT115" s="989"/>
      <c r="AU115" s="997"/>
      <c r="AV115" s="998"/>
      <c r="AW115" s="998"/>
      <c r="AX115" s="998"/>
      <c r="AY115" s="998"/>
      <c r="AZ115" s="873" t="s">
        <v>443</v>
      </c>
      <c r="BA115" s="808"/>
      <c r="BB115" s="808"/>
      <c r="BC115" s="808"/>
      <c r="BD115" s="808"/>
      <c r="BE115" s="808"/>
      <c r="BF115" s="808"/>
      <c r="BG115" s="808"/>
      <c r="BH115" s="808"/>
      <c r="BI115" s="808"/>
      <c r="BJ115" s="808"/>
      <c r="BK115" s="808"/>
      <c r="BL115" s="808"/>
      <c r="BM115" s="808"/>
      <c r="BN115" s="808"/>
      <c r="BO115" s="808"/>
      <c r="BP115" s="809"/>
      <c r="BQ115" s="874" t="s">
        <v>240</v>
      </c>
      <c r="BR115" s="875"/>
      <c r="BS115" s="875"/>
      <c r="BT115" s="875"/>
      <c r="BU115" s="875"/>
      <c r="BV115" s="875" t="s">
        <v>240</v>
      </c>
      <c r="BW115" s="875"/>
      <c r="BX115" s="875"/>
      <c r="BY115" s="875"/>
      <c r="BZ115" s="875"/>
      <c r="CA115" s="875" t="s">
        <v>240</v>
      </c>
      <c r="CB115" s="875"/>
      <c r="CC115" s="875"/>
      <c r="CD115" s="875"/>
      <c r="CE115" s="875"/>
      <c r="CF115" s="936" t="s">
        <v>240</v>
      </c>
      <c r="CG115" s="937"/>
      <c r="CH115" s="937"/>
      <c r="CI115" s="937"/>
      <c r="CJ115" s="937"/>
      <c r="CK115" s="992"/>
      <c r="CL115" s="879"/>
      <c r="CM115" s="873"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240</v>
      </c>
      <c r="DH115" s="838"/>
      <c r="DI115" s="838"/>
      <c r="DJ115" s="838"/>
      <c r="DK115" s="839"/>
      <c r="DL115" s="840" t="s">
        <v>240</v>
      </c>
      <c r="DM115" s="838"/>
      <c r="DN115" s="838"/>
      <c r="DO115" s="838"/>
      <c r="DP115" s="839"/>
      <c r="DQ115" s="840" t="s">
        <v>428</v>
      </c>
      <c r="DR115" s="838"/>
      <c r="DS115" s="838"/>
      <c r="DT115" s="838"/>
      <c r="DU115" s="839"/>
      <c r="DV115" s="885" t="s">
        <v>240</v>
      </c>
      <c r="DW115" s="886"/>
      <c r="DX115" s="886"/>
      <c r="DY115" s="886"/>
      <c r="DZ115" s="887"/>
    </row>
    <row r="116" spans="1:130" s="226" customFormat="1" ht="26.25" customHeight="1">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240</v>
      </c>
      <c r="AB116" s="838"/>
      <c r="AC116" s="838"/>
      <c r="AD116" s="838"/>
      <c r="AE116" s="839"/>
      <c r="AF116" s="840" t="s">
        <v>240</v>
      </c>
      <c r="AG116" s="838"/>
      <c r="AH116" s="838"/>
      <c r="AI116" s="838"/>
      <c r="AJ116" s="839"/>
      <c r="AK116" s="840" t="s">
        <v>240</v>
      </c>
      <c r="AL116" s="838"/>
      <c r="AM116" s="838"/>
      <c r="AN116" s="838"/>
      <c r="AO116" s="839"/>
      <c r="AP116" s="885" t="s">
        <v>240</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74" t="s">
        <v>240</v>
      </c>
      <c r="BR116" s="875"/>
      <c r="BS116" s="875"/>
      <c r="BT116" s="875"/>
      <c r="BU116" s="875"/>
      <c r="BV116" s="875" t="s">
        <v>240</v>
      </c>
      <c r="BW116" s="875"/>
      <c r="BX116" s="875"/>
      <c r="BY116" s="875"/>
      <c r="BZ116" s="875"/>
      <c r="CA116" s="875" t="s">
        <v>428</v>
      </c>
      <c r="CB116" s="875"/>
      <c r="CC116" s="875"/>
      <c r="CD116" s="875"/>
      <c r="CE116" s="875"/>
      <c r="CF116" s="936" t="s">
        <v>240</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240</v>
      </c>
      <c r="DH116" s="838"/>
      <c r="DI116" s="838"/>
      <c r="DJ116" s="838"/>
      <c r="DK116" s="839"/>
      <c r="DL116" s="840" t="s">
        <v>428</v>
      </c>
      <c r="DM116" s="838"/>
      <c r="DN116" s="838"/>
      <c r="DO116" s="838"/>
      <c r="DP116" s="839"/>
      <c r="DQ116" s="840" t="s">
        <v>240</v>
      </c>
      <c r="DR116" s="838"/>
      <c r="DS116" s="838"/>
      <c r="DT116" s="838"/>
      <c r="DU116" s="839"/>
      <c r="DV116" s="885" t="s">
        <v>240</v>
      </c>
      <c r="DW116" s="886"/>
      <c r="DX116" s="886"/>
      <c r="DY116" s="886"/>
      <c r="DZ116" s="887"/>
    </row>
    <row r="117" spans="1:130" s="226" customFormat="1" ht="26.25" customHeight="1">
      <c r="A117" s="962" t="s">
        <v>185</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379628</v>
      </c>
      <c r="AB117" s="970"/>
      <c r="AC117" s="970"/>
      <c r="AD117" s="970"/>
      <c r="AE117" s="971"/>
      <c r="AF117" s="972">
        <v>298256</v>
      </c>
      <c r="AG117" s="970"/>
      <c r="AH117" s="970"/>
      <c r="AI117" s="970"/>
      <c r="AJ117" s="971"/>
      <c r="AK117" s="972">
        <v>243111</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74" t="s">
        <v>428</v>
      </c>
      <c r="BR117" s="875"/>
      <c r="BS117" s="875"/>
      <c r="BT117" s="875"/>
      <c r="BU117" s="875"/>
      <c r="BV117" s="875" t="s">
        <v>240</v>
      </c>
      <c r="BW117" s="875"/>
      <c r="BX117" s="875"/>
      <c r="BY117" s="875"/>
      <c r="BZ117" s="875"/>
      <c r="CA117" s="875" t="s">
        <v>240</v>
      </c>
      <c r="CB117" s="875"/>
      <c r="CC117" s="875"/>
      <c r="CD117" s="875"/>
      <c r="CE117" s="875"/>
      <c r="CF117" s="936" t="s">
        <v>428</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240</v>
      </c>
      <c r="DH117" s="838"/>
      <c r="DI117" s="838"/>
      <c r="DJ117" s="838"/>
      <c r="DK117" s="839"/>
      <c r="DL117" s="840" t="s">
        <v>240</v>
      </c>
      <c r="DM117" s="838"/>
      <c r="DN117" s="838"/>
      <c r="DO117" s="838"/>
      <c r="DP117" s="839"/>
      <c r="DQ117" s="840" t="s">
        <v>240</v>
      </c>
      <c r="DR117" s="838"/>
      <c r="DS117" s="838"/>
      <c r="DT117" s="838"/>
      <c r="DU117" s="839"/>
      <c r="DV117" s="885" t="s">
        <v>240</v>
      </c>
      <c r="DW117" s="886"/>
      <c r="DX117" s="886"/>
      <c r="DY117" s="886"/>
      <c r="DZ117" s="887"/>
    </row>
    <row r="118" spans="1:130" s="226" customFormat="1" ht="26.25" customHeight="1">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306</v>
      </c>
      <c r="AG118" s="963"/>
      <c r="AH118" s="963"/>
      <c r="AI118" s="963"/>
      <c r="AJ118" s="964"/>
      <c r="AK118" s="965" t="s">
        <v>305</v>
      </c>
      <c r="AL118" s="963"/>
      <c r="AM118" s="963"/>
      <c r="AN118" s="963"/>
      <c r="AO118" s="964"/>
      <c r="AP118" s="966" t="s">
        <v>422</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240</v>
      </c>
      <c r="BR118" s="906"/>
      <c r="BS118" s="906"/>
      <c r="BT118" s="906"/>
      <c r="BU118" s="906"/>
      <c r="BV118" s="906" t="s">
        <v>240</v>
      </c>
      <c r="BW118" s="906"/>
      <c r="BX118" s="906"/>
      <c r="BY118" s="906"/>
      <c r="BZ118" s="906"/>
      <c r="CA118" s="906" t="s">
        <v>428</v>
      </c>
      <c r="CB118" s="906"/>
      <c r="CC118" s="906"/>
      <c r="CD118" s="906"/>
      <c r="CE118" s="906"/>
      <c r="CF118" s="936" t="s">
        <v>428</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240</v>
      </c>
      <c r="DH118" s="838"/>
      <c r="DI118" s="838"/>
      <c r="DJ118" s="838"/>
      <c r="DK118" s="839"/>
      <c r="DL118" s="840" t="s">
        <v>240</v>
      </c>
      <c r="DM118" s="838"/>
      <c r="DN118" s="838"/>
      <c r="DO118" s="838"/>
      <c r="DP118" s="839"/>
      <c r="DQ118" s="840" t="s">
        <v>240</v>
      </c>
      <c r="DR118" s="838"/>
      <c r="DS118" s="838"/>
      <c r="DT118" s="838"/>
      <c r="DU118" s="839"/>
      <c r="DV118" s="885" t="s">
        <v>240</v>
      </c>
      <c r="DW118" s="886"/>
      <c r="DX118" s="886"/>
      <c r="DY118" s="886"/>
      <c r="DZ118" s="887"/>
    </row>
    <row r="119" spans="1:130" s="226" customFormat="1" ht="26.25" customHeight="1">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240</v>
      </c>
      <c r="AB119" s="956"/>
      <c r="AC119" s="956"/>
      <c r="AD119" s="956"/>
      <c r="AE119" s="957"/>
      <c r="AF119" s="958" t="s">
        <v>240</v>
      </c>
      <c r="AG119" s="956"/>
      <c r="AH119" s="956"/>
      <c r="AI119" s="956"/>
      <c r="AJ119" s="957"/>
      <c r="AK119" s="958" t="s">
        <v>240</v>
      </c>
      <c r="AL119" s="956"/>
      <c r="AM119" s="956"/>
      <c r="AN119" s="956"/>
      <c r="AO119" s="957"/>
      <c r="AP119" s="959" t="s">
        <v>240</v>
      </c>
      <c r="AQ119" s="960"/>
      <c r="AR119" s="960"/>
      <c r="AS119" s="960"/>
      <c r="AT119" s="961"/>
      <c r="AU119" s="999"/>
      <c r="AV119" s="1000"/>
      <c r="AW119" s="1000"/>
      <c r="AX119" s="1000"/>
      <c r="AY119" s="1000"/>
      <c r="AZ119" s="257" t="s">
        <v>185</v>
      </c>
      <c r="BA119" s="257"/>
      <c r="BB119" s="257"/>
      <c r="BC119" s="257"/>
      <c r="BD119" s="257"/>
      <c r="BE119" s="257"/>
      <c r="BF119" s="257"/>
      <c r="BG119" s="257"/>
      <c r="BH119" s="257"/>
      <c r="BI119" s="257"/>
      <c r="BJ119" s="257"/>
      <c r="BK119" s="257"/>
      <c r="BL119" s="257"/>
      <c r="BM119" s="257"/>
      <c r="BN119" s="257"/>
      <c r="BO119" s="938" t="s">
        <v>453</v>
      </c>
      <c r="BP119" s="939"/>
      <c r="BQ119" s="943">
        <v>2958441</v>
      </c>
      <c r="BR119" s="906"/>
      <c r="BS119" s="906"/>
      <c r="BT119" s="906"/>
      <c r="BU119" s="906"/>
      <c r="BV119" s="906">
        <v>2949493</v>
      </c>
      <c r="BW119" s="906"/>
      <c r="BX119" s="906"/>
      <c r="BY119" s="906"/>
      <c r="BZ119" s="906"/>
      <c r="CA119" s="906">
        <v>3061056</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8859</v>
      </c>
      <c r="DH119" s="821"/>
      <c r="DI119" s="821"/>
      <c r="DJ119" s="821"/>
      <c r="DK119" s="822"/>
      <c r="DL119" s="823">
        <v>4430</v>
      </c>
      <c r="DM119" s="821"/>
      <c r="DN119" s="821"/>
      <c r="DO119" s="821"/>
      <c r="DP119" s="822"/>
      <c r="DQ119" s="823" t="s">
        <v>240</v>
      </c>
      <c r="DR119" s="821"/>
      <c r="DS119" s="821"/>
      <c r="DT119" s="821"/>
      <c r="DU119" s="822"/>
      <c r="DV119" s="909" t="s">
        <v>240</v>
      </c>
      <c r="DW119" s="910"/>
      <c r="DX119" s="910"/>
      <c r="DY119" s="910"/>
      <c r="DZ119" s="911"/>
    </row>
    <row r="120" spans="1:130" s="226" customFormat="1" ht="26.25" customHeight="1">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240</v>
      </c>
      <c r="AB120" s="838"/>
      <c r="AC120" s="838"/>
      <c r="AD120" s="838"/>
      <c r="AE120" s="839"/>
      <c r="AF120" s="840" t="s">
        <v>428</v>
      </c>
      <c r="AG120" s="838"/>
      <c r="AH120" s="838"/>
      <c r="AI120" s="838"/>
      <c r="AJ120" s="839"/>
      <c r="AK120" s="840" t="s">
        <v>240</v>
      </c>
      <c r="AL120" s="838"/>
      <c r="AM120" s="838"/>
      <c r="AN120" s="838"/>
      <c r="AO120" s="839"/>
      <c r="AP120" s="885" t="s">
        <v>428</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2987560</v>
      </c>
      <c r="BR120" s="903"/>
      <c r="BS120" s="903"/>
      <c r="BT120" s="903"/>
      <c r="BU120" s="903"/>
      <c r="BV120" s="903">
        <v>2873019</v>
      </c>
      <c r="BW120" s="903"/>
      <c r="BX120" s="903"/>
      <c r="BY120" s="903"/>
      <c r="BZ120" s="903"/>
      <c r="CA120" s="903">
        <v>2578512</v>
      </c>
      <c r="CB120" s="903"/>
      <c r="CC120" s="903"/>
      <c r="CD120" s="903"/>
      <c r="CE120" s="903"/>
      <c r="CF120" s="927">
        <v>215.2</v>
      </c>
      <c r="CG120" s="928"/>
      <c r="CH120" s="928"/>
      <c r="CI120" s="928"/>
      <c r="CJ120" s="928"/>
      <c r="CK120" s="929" t="s">
        <v>457</v>
      </c>
      <c r="CL120" s="913"/>
      <c r="CM120" s="913"/>
      <c r="CN120" s="913"/>
      <c r="CO120" s="914"/>
      <c r="CP120" s="933" t="s">
        <v>458</v>
      </c>
      <c r="CQ120" s="934"/>
      <c r="CR120" s="934"/>
      <c r="CS120" s="934"/>
      <c r="CT120" s="934"/>
      <c r="CU120" s="934"/>
      <c r="CV120" s="934"/>
      <c r="CW120" s="934"/>
      <c r="CX120" s="934"/>
      <c r="CY120" s="934"/>
      <c r="CZ120" s="934"/>
      <c r="DA120" s="934"/>
      <c r="DB120" s="934"/>
      <c r="DC120" s="934"/>
      <c r="DD120" s="934"/>
      <c r="DE120" s="934"/>
      <c r="DF120" s="935"/>
      <c r="DG120" s="922">
        <v>137256</v>
      </c>
      <c r="DH120" s="903"/>
      <c r="DI120" s="903"/>
      <c r="DJ120" s="903"/>
      <c r="DK120" s="903"/>
      <c r="DL120" s="903">
        <v>137892</v>
      </c>
      <c r="DM120" s="903"/>
      <c r="DN120" s="903"/>
      <c r="DO120" s="903"/>
      <c r="DP120" s="903"/>
      <c r="DQ120" s="903">
        <v>148622</v>
      </c>
      <c r="DR120" s="903"/>
      <c r="DS120" s="903"/>
      <c r="DT120" s="903"/>
      <c r="DU120" s="903"/>
      <c r="DV120" s="904">
        <v>12.4</v>
      </c>
      <c r="DW120" s="904"/>
      <c r="DX120" s="904"/>
      <c r="DY120" s="904"/>
      <c r="DZ120" s="905"/>
    </row>
    <row r="121" spans="1:130" s="226" customFormat="1" ht="26.25" customHeight="1">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428</v>
      </c>
      <c r="AB121" s="838"/>
      <c r="AC121" s="838"/>
      <c r="AD121" s="838"/>
      <c r="AE121" s="839"/>
      <c r="AF121" s="840" t="s">
        <v>428</v>
      </c>
      <c r="AG121" s="838"/>
      <c r="AH121" s="838"/>
      <c r="AI121" s="838"/>
      <c r="AJ121" s="839"/>
      <c r="AK121" s="840" t="s">
        <v>428</v>
      </c>
      <c r="AL121" s="838"/>
      <c r="AM121" s="838"/>
      <c r="AN121" s="838"/>
      <c r="AO121" s="839"/>
      <c r="AP121" s="885" t="s">
        <v>428</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v>70902</v>
      </c>
      <c r="BR121" s="875"/>
      <c r="BS121" s="875"/>
      <c r="BT121" s="875"/>
      <c r="BU121" s="875"/>
      <c r="BV121" s="875">
        <v>69231</v>
      </c>
      <c r="BW121" s="875"/>
      <c r="BX121" s="875"/>
      <c r="BY121" s="875"/>
      <c r="BZ121" s="875"/>
      <c r="CA121" s="875">
        <v>65750</v>
      </c>
      <c r="CB121" s="875"/>
      <c r="CC121" s="875"/>
      <c r="CD121" s="875"/>
      <c r="CE121" s="875"/>
      <c r="CF121" s="936">
        <v>5.5</v>
      </c>
      <c r="CG121" s="937"/>
      <c r="CH121" s="937"/>
      <c r="CI121" s="937"/>
      <c r="CJ121" s="937"/>
      <c r="CK121" s="930"/>
      <c r="CL121" s="916"/>
      <c r="CM121" s="916"/>
      <c r="CN121" s="916"/>
      <c r="CO121" s="917"/>
      <c r="CP121" s="896"/>
      <c r="CQ121" s="897"/>
      <c r="CR121" s="897"/>
      <c r="CS121" s="897"/>
      <c r="CT121" s="897"/>
      <c r="CU121" s="897"/>
      <c r="CV121" s="897"/>
      <c r="CW121" s="897"/>
      <c r="CX121" s="897"/>
      <c r="CY121" s="897"/>
      <c r="CZ121" s="897"/>
      <c r="DA121" s="897"/>
      <c r="DB121" s="897"/>
      <c r="DC121" s="897"/>
      <c r="DD121" s="897"/>
      <c r="DE121" s="897"/>
      <c r="DF121" s="898"/>
      <c r="DG121" s="874"/>
      <c r="DH121" s="875"/>
      <c r="DI121" s="875"/>
      <c r="DJ121" s="875"/>
      <c r="DK121" s="875"/>
      <c r="DL121" s="875"/>
      <c r="DM121" s="875"/>
      <c r="DN121" s="875"/>
      <c r="DO121" s="875"/>
      <c r="DP121" s="875"/>
      <c r="DQ121" s="875"/>
      <c r="DR121" s="875"/>
      <c r="DS121" s="875"/>
      <c r="DT121" s="875"/>
      <c r="DU121" s="875"/>
      <c r="DV121" s="852"/>
      <c r="DW121" s="852"/>
      <c r="DX121" s="852"/>
      <c r="DY121" s="852"/>
      <c r="DZ121" s="853"/>
    </row>
    <row r="122" spans="1:130" s="226" customFormat="1" ht="26.25" customHeight="1">
      <c r="A122" s="878"/>
      <c r="B122" s="879"/>
      <c r="C122" s="882" t="s">
        <v>441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428</v>
      </c>
      <c r="AB122" s="838"/>
      <c r="AC122" s="838"/>
      <c r="AD122" s="838"/>
      <c r="AE122" s="839"/>
      <c r="AF122" s="840" t="s">
        <v>240</v>
      </c>
      <c r="AG122" s="838"/>
      <c r="AH122" s="838"/>
      <c r="AI122" s="838"/>
      <c r="AJ122" s="839"/>
      <c r="AK122" s="840" t="s">
        <v>240</v>
      </c>
      <c r="AL122" s="838"/>
      <c r="AM122" s="838"/>
      <c r="AN122" s="838"/>
      <c r="AO122" s="839"/>
      <c r="AP122" s="885" t="s">
        <v>240</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1996483</v>
      </c>
      <c r="BR122" s="906"/>
      <c r="BS122" s="906"/>
      <c r="BT122" s="906"/>
      <c r="BU122" s="906"/>
      <c r="BV122" s="906">
        <v>2031261</v>
      </c>
      <c r="BW122" s="906"/>
      <c r="BX122" s="906"/>
      <c r="BY122" s="906"/>
      <c r="BZ122" s="906"/>
      <c r="CA122" s="906">
        <v>2033684</v>
      </c>
      <c r="CB122" s="906"/>
      <c r="CC122" s="906"/>
      <c r="CD122" s="906"/>
      <c r="CE122" s="906"/>
      <c r="CF122" s="907">
        <v>169.7</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240</v>
      </c>
      <c r="AB123" s="838"/>
      <c r="AC123" s="838"/>
      <c r="AD123" s="838"/>
      <c r="AE123" s="839"/>
      <c r="AF123" s="840" t="s">
        <v>428</v>
      </c>
      <c r="AG123" s="838"/>
      <c r="AH123" s="838"/>
      <c r="AI123" s="838"/>
      <c r="AJ123" s="839"/>
      <c r="AK123" s="840" t="s">
        <v>428</v>
      </c>
      <c r="AL123" s="838"/>
      <c r="AM123" s="838"/>
      <c r="AN123" s="838"/>
      <c r="AO123" s="839"/>
      <c r="AP123" s="885" t="s">
        <v>240</v>
      </c>
      <c r="AQ123" s="886"/>
      <c r="AR123" s="886"/>
      <c r="AS123" s="886"/>
      <c r="AT123" s="887"/>
      <c r="AU123" s="950"/>
      <c r="AV123" s="951"/>
      <c r="AW123" s="951"/>
      <c r="AX123" s="951"/>
      <c r="AY123" s="951"/>
      <c r="AZ123" s="257" t="s">
        <v>185</v>
      </c>
      <c r="BA123" s="257"/>
      <c r="BB123" s="257"/>
      <c r="BC123" s="257"/>
      <c r="BD123" s="257"/>
      <c r="BE123" s="257"/>
      <c r="BF123" s="257"/>
      <c r="BG123" s="257"/>
      <c r="BH123" s="257"/>
      <c r="BI123" s="257"/>
      <c r="BJ123" s="257"/>
      <c r="BK123" s="257"/>
      <c r="BL123" s="257"/>
      <c r="BM123" s="257"/>
      <c r="BN123" s="257"/>
      <c r="BO123" s="938" t="s">
        <v>462</v>
      </c>
      <c r="BP123" s="939"/>
      <c r="BQ123" s="893">
        <v>5054945</v>
      </c>
      <c r="BR123" s="894"/>
      <c r="BS123" s="894"/>
      <c r="BT123" s="894"/>
      <c r="BU123" s="894"/>
      <c r="BV123" s="894">
        <v>4973511</v>
      </c>
      <c r="BW123" s="894"/>
      <c r="BX123" s="894"/>
      <c r="BY123" s="894"/>
      <c r="BZ123" s="894"/>
      <c r="CA123" s="894">
        <v>4677946</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240</v>
      </c>
      <c r="AB124" s="838"/>
      <c r="AC124" s="838"/>
      <c r="AD124" s="838"/>
      <c r="AE124" s="839"/>
      <c r="AF124" s="840" t="s">
        <v>428</v>
      </c>
      <c r="AG124" s="838"/>
      <c r="AH124" s="838"/>
      <c r="AI124" s="838"/>
      <c r="AJ124" s="839"/>
      <c r="AK124" s="840" t="s">
        <v>428</v>
      </c>
      <c r="AL124" s="838"/>
      <c r="AM124" s="838"/>
      <c r="AN124" s="838"/>
      <c r="AO124" s="839"/>
      <c r="AP124" s="885" t="s">
        <v>428</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428</v>
      </c>
      <c r="BR124" s="892"/>
      <c r="BS124" s="892"/>
      <c r="BT124" s="892"/>
      <c r="BU124" s="892"/>
      <c r="BV124" s="892" t="s">
        <v>428</v>
      </c>
      <c r="BW124" s="892"/>
      <c r="BX124" s="892"/>
      <c r="BY124" s="892"/>
      <c r="BZ124" s="892"/>
      <c r="CA124" s="892" t="s">
        <v>240</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t="s">
        <v>428</v>
      </c>
      <c r="DH124" s="821"/>
      <c r="DI124" s="821"/>
      <c r="DJ124" s="821"/>
      <c r="DK124" s="822"/>
      <c r="DL124" s="823" t="s">
        <v>240</v>
      </c>
      <c r="DM124" s="821"/>
      <c r="DN124" s="821"/>
      <c r="DO124" s="821"/>
      <c r="DP124" s="822"/>
      <c r="DQ124" s="823" t="s">
        <v>240</v>
      </c>
      <c r="DR124" s="821"/>
      <c r="DS124" s="821"/>
      <c r="DT124" s="821"/>
      <c r="DU124" s="822"/>
      <c r="DV124" s="909" t="s">
        <v>240</v>
      </c>
      <c r="DW124" s="910"/>
      <c r="DX124" s="910"/>
      <c r="DY124" s="910"/>
      <c r="DZ124" s="911"/>
    </row>
    <row r="125" spans="1:130" s="226" customFormat="1" ht="26.25" customHeight="1">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240</v>
      </c>
      <c r="AB125" s="838"/>
      <c r="AC125" s="838"/>
      <c r="AD125" s="838"/>
      <c r="AE125" s="839"/>
      <c r="AF125" s="840" t="s">
        <v>428</v>
      </c>
      <c r="AG125" s="838"/>
      <c r="AH125" s="838"/>
      <c r="AI125" s="838"/>
      <c r="AJ125" s="839"/>
      <c r="AK125" s="840" t="s">
        <v>428</v>
      </c>
      <c r="AL125" s="838"/>
      <c r="AM125" s="838"/>
      <c r="AN125" s="838"/>
      <c r="AO125" s="839"/>
      <c r="AP125" s="885" t="s">
        <v>240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465</v>
      </c>
      <c r="CL125" s="913"/>
      <c r="CM125" s="913"/>
      <c r="CN125" s="913"/>
      <c r="CO125" s="914"/>
      <c r="CP125" s="921" t="s">
        <v>466</v>
      </c>
      <c r="CQ125" s="866"/>
      <c r="CR125" s="866"/>
      <c r="CS125" s="866"/>
      <c r="CT125" s="866"/>
      <c r="CU125" s="866"/>
      <c r="CV125" s="866"/>
      <c r="CW125" s="866"/>
      <c r="CX125" s="866"/>
      <c r="CY125" s="866"/>
      <c r="CZ125" s="866"/>
      <c r="DA125" s="866"/>
      <c r="DB125" s="866"/>
      <c r="DC125" s="866"/>
      <c r="DD125" s="866"/>
      <c r="DE125" s="866"/>
      <c r="DF125" s="867"/>
      <c r="DG125" s="922" t="s">
        <v>240</v>
      </c>
      <c r="DH125" s="903"/>
      <c r="DI125" s="903"/>
      <c r="DJ125" s="903"/>
      <c r="DK125" s="903"/>
      <c r="DL125" s="903" t="s">
        <v>428</v>
      </c>
      <c r="DM125" s="903"/>
      <c r="DN125" s="903"/>
      <c r="DO125" s="903"/>
      <c r="DP125" s="903"/>
      <c r="DQ125" s="903" t="s">
        <v>428</v>
      </c>
      <c r="DR125" s="903"/>
      <c r="DS125" s="903"/>
      <c r="DT125" s="903"/>
      <c r="DU125" s="903"/>
      <c r="DV125" s="904" t="s">
        <v>240</v>
      </c>
      <c r="DW125" s="904"/>
      <c r="DX125" s="904"/>
      <c r="DY125" s="904"/>
      <c r="DZ125" s="905"/>
    </row>
    <row r="126" spans="1:130" s="226" customFormat="1" ht="26.25" customHeight="1" thickBot="1">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428</v>
      </c>
      <c r="AB126" s="838"/>
      <c r="AC126" s="838"/>
      <c r="AD126" s="838"/>
      <c r="AE126" s="839"/>
      <c r="AF126" s="840" t="s">
        <v>428</v>
      </c>
      <c r="AG126" s="838"/>
      <c r="AH126" s="838"/>
      <c r="AI126" s="838"/>
      <c r="AJ126" s="839"/>
      <c r="AK126" s="840" t="s">
        <v>428</v>
      </c>
      <c r="AL126" s="838"/>
      <c r="AM126" s="838"/>
      <c r="AN126" s="838"/>
      <c r="AO126" s="839"/>
      <c r="AP126" s="885" t="s">
        <v>428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467</v>
      </c>
      <c r="CQ126" s="808"/>
      <c r="CR126" s="808"/>
      <c r="CS126" s="808"/>
      <c r="CT126" s="808"/>
      <c r="CU126" s="808"/>
      <c r="CV126" s="808"/>
      <c r="CW126" s="808"/>
      <c r="CX126" s="808"/>
      <c r="CY126" s="808"/>
      <c r="CZ126" s="808"/>
      <c r="DA126" s="808"/>
      <c r="DB126" s="808"/>
      <c r="DC126" s="808"/>
      <c r="DD126" s="808"/>
      <c r="DE126" s="808"/>
      <c r="DF126" s="809"/>
      <c r="DG126" s="874" t="s">
        <v>428</v>
      </c>
      <c r="DH126" s="875"/>
      <c r="DI126" s="875"/>
      <c r="DJ126" s="875"/>
      <c r="DK126" s="875"/>
      <c r="DL126" s="875" t="s">
        <v>428</v>
      </c>
      <c r="DM126" s="875"/>
      <c r="DN126" s="875"/>
      <c r="DO126" s="875"/>
      <c r="DP126" s="875"/>
      <c r="DQ126" s="875" t="s">
        <v>428</v>
      </c>
      <c r="DR126" s="875"/>
      <c r="DS126" s="875"/>
      <c r="DT126" s="875"/>
      <c r="DU126" s="875"/>
      <c r="DV126" s="852" t="s">
        <v>428</v>
      </c>
      <c r="DW126" s="852"/>
      <c r="DX126" s="852"/>
      <c r="DY126" s="852"/>
      <c r="DZ126" s="853"/>
    </row>
    <row r="127" spans="1:130" s="226" customFormat="1" ht="26.25" customHeight="1">
      <c r="A127" s="880"/>
      <c r="B127" s="881"/>
      <c r="C127" s="899" t="s">
        <v>468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4430</v>
      </c>
      <c r="AB127" s="838"/>
      <c r="AC127" s="838"/>
      <c r="AD127" s="838"/>
      <c r="AE127" s="839"/>
      <c r="AF127" s="840">
        <v>4430</v>
      </c>
      <c r="AG127" s="838"/>
      <c r="AH127" s="838"/>
      <c r="AI127" s="838"/>
      <c r="AJ127" s="839"/>
      <c r="AK127" s="840">
        <v>4430</v>
      </c>
      <c r="AL127" s="838"/>
      <c r="AM127" s="838"/>
      <c r="AN127" s="838"/>
      <c r="AO127" s="839"/>
      <c r="AP127" s="885">
        <v>0.4</v>
      </c>
      <c r="AQ127" s="886"/>
      <c r="AR127" s="886"/>
      <c r="AS127" s="886"/>
      <c r="AT127" s="887"/>
      <c r="AU127" s="262"/>
      <c r="AV127" s="262"/>
      <c r="AW127" s="262"/>
      <c r="AX127" s="902" t="s">
        <v>469</v>
      </c>
      <c r="AY127" s="870"/>
      <c r="AZ127" s="870"/>
      <c r="BA127" s="870"/>
      <c r="BB127" s="870"/>
      <c r="BC127" s="870"/>
      <c r="BD127" s="870"/>
      <c r="BE127" s="871"/>
      <c r="BF127" s="869" t="s">
        <v>470</v>
      </c>
      <c r="BG127" s="870"/>
      <c r="BH127" s="870"/>
      <c r="BI127" s="870"/>
      <c r="BJ127" s="870"/>
      <c r="BK127" s="870"/>
      <c r="BL127" s="871"/>
      <c r="BM127" s="869" t="s">
        <v>471</v>
      </c>
      <c r="BN127" s="870"/>
      <c r="BO127" s="870"/>
      <c r="BP127" s="870"/>
      <c r="BQ127" s="870"/>
      <c r="BR127" s="870"/>
      <c r="BS127" s="871"/>
      <c r="BT127" s="869" t="s">
        <v>472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473</v>
      </c>
      <c r="CQ127" s="808"/>
      <c r="CR127" s="808"/>
      <c r="CS127" s="808"/>
      <c r="CT127" s="808"/>
      <c r="CU127" s="808"/>
      <c r="CV127" s="808"/>
      <c r="CW127" s="808"/>
      <c r="CX127" s="808"/>
      <c r="CY127" s="808"/>
      <c r="CZ127" s="808"/>
      <c r="DA127" s="808"/>
      <c r="DB127" s="808"/>
      <c r="DC127" s="808"/>
      <c r="DD127" s="808"/>
      <c r="DE127" s="808"/>
      <c r="DF127" s="809"/>
      <c r="DG127" s="874" t="s">
        <v>240</v>
      </c>
      <c r="DH127" s="875"/>
      <c r="DI127" s="875"/>
      <c r="DJ127" s="875"/>
      <c r="DK127" s="875"/>
      <c r="DL127" s="875" t="s">
        <v>428</v>
      </c>
      <c r="DM127" s="875"/>
      <c r="DN127" s="875"/>
      <c r="DO127" s="875"/>
      <c r="DP127" s="875"/>
      <c r="DQ127" s="875" t="s">
        <v>428</v>
      </c>
      <c r="DR127" s="875"/>
      <c r="DS127" s="875"/>
      <c r="DT127" s="875"/>
      <c r="DU127" s="875"/>
      <c r="DV127" s="852" t="s">
        <v>428</v>
      </c>
      <c r="DW127" s="852"/>
      <c r="DX127" s="852"/>
      <c r="DY127" s="852"/>
      <c r="DZ127" s="853"/>
    </row>
    <row r="128" spans="1:130" s="226" customFormat="1" ht="26.25" customHeight="1" thickBot="1">
      <c r="A128" s="854" t="s">
        <v>474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475</v>
      </c>
      <c r="X128" s="856"/>
      <c r="Y128" s="856"/>
      <c r="Z128" s="857"/>
      <c r="AA128" s="858">
        <v>7456</v>
      </c>
      <c r="AB128" s="859"/>
      <c r="AC128" s="859"/>
      <c r="AD128" s="859"/>
      <c r="AE128" s="860"/>
      <c r="AF128" s="861">
        <v>7456</v>
      </c>
      <c r="AG128" s="859"/>
      <c r="AH128" s="859"/>
      <c r="AI128" s="859"/>
      <c r="AJ128" s="860"/>
      <c r="AK128" s="861">
        <v>7456</v>
      </c>
      <c r="AL128" s="859"/>
      <c r="AM128" s="859"/>
      <c r="AN128" s="859"/>
      <c r="AO128" s="860"/>
      <c r="AP128" s="862"/>
      <c r="AQ128" s="863"/>
      <c r="AR128" s="863"/>
      <c r="AS128" s="863"/>
      <c r="AT128" s="864"/>
      <c r="AU128" s="262"/>
      <c r="AV128" s="262"/>
      <c r="AW128" s="262"/>
      <c r="AX128" s="865" t="s">
        <v>476</v>
      </c>
      <c r="AY128" s="866"/>
      <c r="AZ128" s="866"/>
      <c r="BA128" s="866"/>
      <c r="BB128" s="866"/>
      <c r="BC128" s="866"/>
      <c r="BD128" s="866"/>
      <c r="BE128" s="867"/>
      <c r="BF128" s="844" t="s">
        <v>240</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t="s">
        <v>240</v>
      </c>
      <c r="DH128" s="849"/>
      <c r="DI128" s="849"/>
      <c r="DJ128" s="849"/>
      <c r="DK128" s="849"/>
      <c r="DL128" s="849" t="s">
        <v>240</v>
      </c>
      <c r="DM128" s="849"/>
      <c r="DN128" s="849"/>
      <c r="DO128" s="849"/>
      <c r="DP128" s="849"/>
      <c r="DQ128" s="849" t="s">
        <v>240</v>
      </c>
      <c r="DR128" s="849"/>
      <c r="DS128" s="849"/>
      <c r="DT128" s="849"/>
      <c r="DU128" s="849"/>
      <c r="DV128" s="850" t="s">
        <v>240</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478</v>
      </c>
      <c r="X129" s="835"/>
      <c r="Y129" s="835"/>
      <c r="Z129" s="836"/>
      <c r="AA129" s="837">
        <v>1578881</v>
      </c>
      <c r="AB129" s="838"/>
      <c r="AC129" s="838"/>
      <c r="AD129" s="838"/>
      <c r="AE129" s="839"/>
      <c r="AF129" s="840">
        <v>1472682</v>
      </c>
      <c r="AG129" s="838"/>
      <c r="AH129" s="838"/>
      <c r="AI129" s="838"/>
      <c r="AJ129" s="839"/>
      <c r="AK129" s="840">
        <v>1367833</v>
      </c>
      <c r="AL129" s="838"/>
      <c r="AM129" s="838"/>
      <c r="AN129" s="838"/>
      <c r="AO129" s="839"/>
      <c r="AP129" s="841"/>
      <c r="AQ129" s="842"/>
      <c r="AR129" s="842"/>
      <c r="AS129" s="842"/>
      <c r="AT129" s="843"/>
      <c r="AU129" s="264"/>
      <c r="AV129" s="264"/>
      <c r="AW129" s="264"/>
      <c r="AX129" s="807" t="s">
        <v>479</v>
      </c>
      <c r="AY129" s="808"/>
      <c r="AZ129" s="808"/>
      <c r="BA129" s="808"/>
      <c r="BB129" s="808"/>
      <c r="BC129" s="808"/>
      <c r="BD129" s="808"/>
      <c r="BE129" s="809"/>
      <c r="BF129" s="827" t="s">
        <v>240</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280922</v>
      </c>
      <c r="AB130" s="838"/>
      <c r="AC130" s="838"/>
      <c r="AD130" s="838"/>
      <c r="AE130" s="839"/>
      <c r="AF130" s="840">
        <v>217167</v>
      </c>
      <c r="AG130" s="838"/>
      <c r="AH130" s="838"/>
      <c r="AI130" s="838"/>
      <c r="AJ130" s="839"/>
      <c r="AK130" s="840">
        <v>169658</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6.1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1297959</v>
      </c>
      <c r="AB131" s="821"/>
      <c r="AC131" s="821"/>
      <c r="AD131" s="821"/>
      <c r="AE131" s="822"/>
      <c r="AF131" s="823">
        <v>1255515</v>
      </c>
      <c r="AG131" s="821"/>
      <c r="AH131" s="821"/>
      <c r="AI131" s="821"/>
      <c r="AJ131" s="822"/>
      <c r="AK131" s="823">
        <v>1198175</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t="s">
        <v>240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7.0302682900000004</v>
      </c>
      <c r="AB132" s="801"/>
      <c r="AC132" s="801"/>
      <c r="AD132" s="801"/>
      <c r="AE132" s="802"/>
      <c r="AF132" s="803">
        <v>5.8647646580000004</v>
      </c>
      <c r="AG132" s="801"/>
      <c r="AH132" s="801"/>
      <c r="AI132" s="801"/>
      <c r="AJ132" s="802"/>
      <c r="AK132" s="803">
        <v>5.5081269429999997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8.6999999999999993</v>
      </c>
      <c r="AB133" s="780"/>
      <c r="AC133" s="780"/>
      <c r="AD133" s="780"/>
      <c r="AE133" s="781"/>
      <c r="AF133" s="779">
        <v>7.4</v>
      </c>
      <c r="AG133" s="780"/>
      <c r="AH133" s="780"/>
      <c r="AI133" s="780"/>
      <c r="AJ133" s="781"/>
      <c r="AK133" s="779">
        <v>6.1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IORc6j+uYvQYJcXbOCo/MMCW1/MfPXK5M7D42G8oTWue14h/hTEAP6ti8zbxp/x7WZpj0qVuJvcPkD5ABlqGw==" saltValue="k7/jn8t10Ns96LQoowdtB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G3Cze0THsoU6bOu4dhJXuJPZHZgD0WCyneByeG/41CKWx9ODiGXY/IsLfoL8qlKoMEACiVnrDOcsUmA/2oWWMg==" saltValue="55v6zrA+nFunNVPWtZtml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dEF5pttvp569IOhFtfsOtYHJMW+OI8DO17BCBSswA1DihqsvdWlf7jqO4Vx5q/VRdqOxtq2jJPHFDXOdP9Evg==" saltValue="LzBCCoeZ6TUaH/goPe8i3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496</v>
      </c>
      <c r="AL9" s="1207"/>
      <c r="AM9" s="1207"/>
      <c r="AN9" s="1208"/>
      <c r="AO9" s="292">
        <v>581960</v>
      </c>
      <c r="AP9" s="292">
        <v>267568</v>
      </c>
      <c r="AQ9" s="293">
        <v>163768</v>
      </c>
      <c r="AR9" s="294">
        <v>63.4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497</v>
      </c>
      <c r="AL10" s="1207"/>
      <c r="AM10" s="1207"/>
      <c r="AN10" s="1208"/>
      <c r="AO10" s="295">
        <v>29304</v>
      </c>
      <c r="AP10" s="295">
        <v>13473</v>
      </c>
      <c r="AQ10" s="296">
        <v>20420</v>
      </c>
      <c r="AR10" s="297">
        <v>-34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498</v>
      </c>
      <c r="AL11" s="1207"/>
      <c r="AM11" s="1207"/>
      <c r="AN11" s="1208"/>
      <c r="AO11" s="295">
        <v>48503</v>
      </c>
      <c r="AP11" s="295">
        <v>22300</v>
      </c>
      <c r="AQ11" s="296">
        <v>24792</v>
      </c>
      <c r="AR11" s="297">
        <v>-10.1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499</v>
      </c>
      <c r="AL12" s="1207"/>
      <c r="AM12" s="1207"/>
      <c r="AN12" s="1208"/>
      <c r="AO12" s="295" t="s">
        <v>500</v>
      </c>
      <c r="AP12" s="295" t="s">
        <v>500</v>
      </c>
      <c r="AQ12" s="296">
        <v>1566</v>
      </c>
      <c r="AR12" s="297" t="s">
        <v>500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501</v>
      </c>
      <c r="AL13" s="1207"/>
      <c r="AM13" s="1207"/>
      <c r="AN13" s="1208"/>
      <c r="AO13" s="295" t="s">
        <v>500</v>
      </c>
      <c r="AP13" s="295" t="s">
        <v>500</v>
      </c>
      <c r="AQ13" s="296" t="s">
        <v>500</v>
      </c>
      <c r="AR13" s="297" t="s">
        <v>500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502</v>
      </c>
      <c r="AL14" s="1207"/>
      <c r="AM14" s="1207"/>
      <c r="AN14" s="1208"/>
      <c r="AO14" s="295">
        <v>26890</v>
      </c>
      <c r="AP14" s="295">
        <v>12363</v>
      </c>
      <c r="AQ14" s="296">
        <v>8316</v>
      </c>
      <c r="AR14" s="297">
        <v>48.7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503</v>
      </c>
      <c r="AL15" s="1207"/>
      <c r="AM15" s="1207"/>
      <c r="AN15" s="1208"/>
      <c r="AO15" s="295">
        <v>9946</v>
      </c>
      <c r="AP15" s="295">
        <v>4573</v>
      </c>
      <c r="AQ15" s="296">
        <v>4918</v>
      </c>
      <c r="AR15" s="297">
        <v>-7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504</v>
      </c>
      <c r="AL16" s="1210"/>
      <c r="AM16" s="1210"/>
      <c r="AN16" s="1211"/>
      <c r="AO16" s="295">
        <v>-51533</v>
      </c>
      <c r="AP16" s="295">
        <v>-23693</v>
      </c>
      <c r="AQ16" s="296">
        <v>-16679</v>
      </c>
      <c r="AR16" s="297">
        <v>42.1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185</v>
      </c>
      <c r="AL17" s="1210"/>
      <c r="AM17" s="1210"/>
      <c r="AN17" s="1211"/>
      <c r="AO17" s="295">
        <v>645070</v>
      </c>
      <c r="AP17" s="295">
        <v>296584</v>
      </c>
      <c r="AQ17" s="296">
        <v>207100</v>
      </c>
      <c r="AR17" s="297">
        <v>43.2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509</v>
      </c>
      <c r="AL21" s="1204"/>
      <c r="AM21" s="1204"/>
      <c r="AN21" s="1205"/>
      <c r="AO21" s="307">
        <v>22.99</v>
      </c>
      <c r="AP21" s="308">
        <v>18.739999999999998</v>
      </c>
      <c r="AQ21" s="309">
        <v>4.25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510</v>
      </c>
      <c r="AL22" s="1204"/>
      <c r="AM22" s="1204"/>
      <c r="AN22" s="1205"/>
      <c r="AO22" s="312">
        <v>98.5</v>
      </c>
      <c r="AP22" s="313">
        <v>94.9</v>
      </c>
      <c r="AQ22" s="314">
        <v>3.6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515</v>
      </c>
      <c r="AL32" s="1195"/>
      <c r="AM32" s="1195"/>
      <c r="AN32" s="1196"/>
      <c r="AO32" s="322">
        <v>206582</v>
      </c>
      <c r="AP32" s="322">
        <v>94980</v>
      </c>
      <c r="AQ32" s="323">
        <v>99822</v>
      </c>
      <c r="AR32" s="324">
        <v>-4.9000000000000004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516</v>
      </c>
      <c r="AL33" s="1195"/>
      <c r="AM33" s="1195"/>
      <c r="AN33" s="1196"/>
      <c r="AO33" s="322" t="s">
        <v>500</v>
      </c>
      <c r="AP33" s="322" t="s">
        <v>500</v>
      </c>
      <c r="AQ33" s="323" t="s">
        <v>500</v>
      </c>
      <c r="AR33" s="324" t="s">
        <v>500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517</v>
      </c>
      <c r="AL34" s="1195"/>
      <c r="AM34" s="1195"/>
      <c r="AN34" s="1196"/>
      <c r="AO34" s="322" t="s">
        <v>500</v>
      </c>
      <c r="AP34" s="322" t="s">
        <v>500</v>
      </c>
      <c r="AQ34" s="323" t="s">
        <v>500</v>
      </c>
      <c r="AR34" s="324" t="s">
        <v>500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518</v>
      </c>
      <c r="AL35" s="1195"/>
      <c r="AM35" s="1195"/>
      <c r="AN35" s="1196"/>
      <c r="AO35" s="322">
        <v>12830</v>
      </c>
      <c r="AP35" s="322">
        <v>5899</v>
      </c>
      <c r="AQ35" s="323">
        <v>28667</v>
      </c>
      <c r="AR35" s="324">
        <v>-79.400000000000006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519</v>
      </c>
      <c r="AL36" s="1195"/>
      <c r="AM36" s="1195"/>
      <c r="AN36" s="1196"/>
      <c r="AO36" s="322">
        <v>19269</v>
      </c>
      <c r="AP36" s="322">
        <v>8859</v>
      </c>
      <c r="AQ36" s="323">
        <v>3929</v>
      </c>
      <c r="AR36" s="324">
        <v>125.5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520</v>
      </c>
      <c r="AL37" s="1195"/>
      <c r="AM37" s="1195"/>
      <c r="AN37" s="1196"/>
      <c r="AO37" s="322">
        <v>4430</v>
      </c>
      <c r="AP37" s="322">
        <v>2037</v>
      </c>
      <c r="AQ37" s="323">
        <v>922</v>
      </c>
      <c r="AR37" s="324">
        <v>120.9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521</v>
      </c>
      <c r="AL38" s="1198"/>
      <c r="AM38" s="1198"/>
      <c r="AN38" s="1199"/>
      <c r="AO38" s="325" t="s">
        <v>500</v>
      </c>
      <c r="AP38" s="325" t="s">
        <v>500</v>
      </c>
      <c r="AQ38" s="326">
        <v>32</v>
      </c>
      <c r="AR38" s="314" t="s">
        <v>500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522</v>
      </c>
      <c r="AL39" s="1198"/>
      <c r="AM39" s="1198"/>
      <c r="AN39" s="1199"/>
      <c r="AO39" s="322">
        <v>-7456</v>
      </c>
      <c r="AP39" s="322">
        <v>-3428</v>
      </c>
      <c r="AQ39" s="323">
        <v>-3300</v>
      </c>
      <c r="AR39" s="324">
        <v>3.9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523</v>
      </c>
      <c r="AL40" s="1195"/>
      <c r="AM40" s="1195"/>
      <c r="AN40" s="1196"/>
      <c r="AO40" s="322">
        <v>-169658</v>
      </c>
      <c r="AP40" s="322">
        <v>-78004</v>
      </c>
      <c r="AQ40" s="323">
        <v>-100418</v>
      </c>
      <c r="AR40" s="324">
        <v>-22.3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300</v>
      </c>
      <c r="AL41" s="1201"/>
      <c r="AM41" s="1201"/>
      <c r="AN41" s="1202"/>
      <c r="AO41" s="322">
        <v>65997</v>
      </c>
      <c r="AP41" s="322">
        <v>30343</v>
      </c>
      <c r="AQ41" s="323">
        <v>29653</v>
      </c>
      <c r="AR41" s="324">
        <v>2.2999999999999998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491</v>
      </c>
      <c r="AN49" s="1189" t="s">
        <v>527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121971</v>
      </c>
      <c r="AN51" s="344">
        <v>50568</v>
      </c>
      <c r="AO51" s="345">
        <v>1.6</v>
      </c>
      <c r="AP51" s="346">
        <v>263041</v>
      </c>
      <c r="AQ51" s="347">
        <v>18.600000000000001</v>
      </c>
      <c r="AR51" s="348">
        <v>-17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104468</v>
      </c>
      <c r="AN52" s="352">
        <v>43312</v>
      </c>
      <c r="AO52" s="353">
        <v>34.6</v>
      </c>
      <c r="AP52" s="354">
        <v>103171</v>
      </c>
      <c r="AQ52" s="355">
        <v>-1.2</v>
      </c>
      <c r="AR52" s="356">
        <v>35.799999999999997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352896</v>
      </c>
      <c r="AN53" s="344">
        <v>149977</v>
      </c>
      <c r="AO53" s="345">
        <v>196.6</v>
      </c>
      <c r="AP53" s="346">
        <v>272886</v>
      </c>
      <c r="AQ53" s="347">
        <v>3.7</v>
      </c>
      <c r="AR53" s="348">
        <v>192.9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251394</v>
      </c>
      <c r="AN54" s="352">
        <v>106840</v>
      </c>
      <c r="AO54" s="353">
        <v>146.69999999999999</v>
      </c>
      <c r="AP54" s="354">
        <v>125724</v>
      </c>
      <c r="AQ54" s="355">
        <v>21.9</v>
      </c>
      <c r="AR54" s="356">
        <v>124.8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483384</v>
      </c>
      <c r="AN55" s="344">
        <v>209984</v>
      </c>
      <c r="AO55" s="345">
        <v>40</v>
      </c>
      <c r="AP55" s="346">
        <v>245039</v>
      </c>
      <c r="AQ55" s="347">
        <v>-10.199999999999999</v>
      </c>
      <c r="AR55" s="348">
        <v>50.2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254817</v>
      </c>
      <c r="AN56" s="352">
        <v>110694</v>
      </c>
      <c r="AO56" s="353">
        <v>3.6</v>
      </c>
      <c r="AP56" s="354">
        <v>108922</v>
      </c>
      <c r="AQ56" s="355">
        <v>-13.4</v>
      </c>
      <c r="AR56" s="356">
        <v>17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596907</v>
      </c>
      <c r="AN57" s="344">
        <v>266834</v>
      </c>
      <c r="AO57" s="345">
        <v>27.1</v>
      </c>
      <c r="AP57" s="346">
        <v>237994</v>
      </c>
      <c r="AQ57" s="347">
        <v>-2.9</v>
      </c>
      <c r="AR57" s="348">
        <v>30</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233997</v>
      </c>
      <c r="AN58" s="352">
        <v>104603</v>
      </c>
      <c r="AO58" s="353">
        <v>-5.5</v>
      </c>
      <c r="AP58" s="354">
        <v>110361</v>
      </c>
      <c r="AQ58" s="355">
        <v>1.3</v>
      </c>
      <c r="AR58" s="356">
        <v>-6.8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376936</v>
      </c>
      <c r="AN59" s="344">
        <v>173304</v>
      </c>
      <c r="AO59" s="345">
        <v>-35.1</v>
      </c>
      <c r="AP59" s="346">
        <v>267911</v>
      </c>
      <c r="AQ59" s="347">
        <v>12.6</v>
      </c>
      <c r="AR59" s="348">
        <v>-47.7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146477</v>
      </c>
      <c r="AN60" s="352">
        <v>67346</v>
      </c>
      <c r="AO60" s="353">
        <v>-35.6</v>
      </c>
      <c r="AP60" s="354">
        <v>106425</v>
      </c>
      <c r="AQ60" s="355">
        <v>-3.6</v>
      </c>
      <c r="AR60" s="356">
        <v>-32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386419</v>
      </c>
      <c r="AN61" s="359">
        <v>170133</v>
      </c>
      <c r="AO61" s="360">
        <v>46</v>
      </c>
      <c r="AP61" s="361">
        <v>257374</v>
      </c>
      <c r="AQ61" s="362">
        <v>4.4000000000000004</v>
      </c>
      <c r="AR61" s="348">
        <v>41.6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198231</v>
      </c>
      <c r="AN62" s="352">
        <v>86559</v>
      </c>
      <c r="AO62" s="353">
        <v>28.8</v>
      </c>
      <c r="AP62" s="354">
        <v>110921</v>
      </c>
      <c r="AQ62" s="355">
        <v>1</v>
      </c>
      <c r="AR62" s="356">
        <v>27.8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mwyO09fB6h44zVpTXcuhQBmFofTaYW9kzb3auUr5OSbRTwdWEzKeMInTq8tGOvZ2nEfP1wG4CBZTTHY2c1Cxmw==" saltValue="bYiUCDNG8UFd/V+/q0qv5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r3W74u53d9BIA7CBnIMXDXjBoMqB3zq/94/OgQpKdlY2hp+WawyLDOJBV5D11of6njKUo1tajlV86L/w8MY2Q==" saltValue="9S8C9rbslEvuBHKTGGqHP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rIiHPgP2Wl0XJX7oOec1bvZs96hal8ZfwDz28A0l4ucM63Yg1ZGYYuYIM97o4rqEtIo8R79TisAoHXKUtTQ5w==" saltValue="lXQS+xSsQmROxNBZXGe+Z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12" t="s">
        <v>3</v>
      </c>
      <c r="D47" s="1212"/>
      <c r="E47" s="1213"/>
      <c r="F47" s="11">
        <v>86.29</v>
      </c>
      <c r="G47" s="12">
        <v>94.62</v>
      </c>
      <c r="H47" s="12">
        <v>97.6</v>
      </c>
      <c r="I47" s="12">
        <v>110.94</v>
      </c>
      <c r="J47" s="13">
        <v>97.71</v>
      </c>
    </row>
    <row r="48" spans="2:10" ht="57.75" customHeight="1">
      <c r="B48" s="14"/>
      <c r="C48" s="1214" t="s">
        <v>4</v>
      </c>
      <c r="D48" s="1214"/>
      <c r="E48" s="1215"/>
      <c r="F48" s="15">
        <v>13.57</v>
      </c>
      <c r="G48" s="16">
        <v>7.72</v>
      </c>
      <c r="H48" s="16">
        <v>10.18</v>
      </c>
      <c r="I48" s="16">
        <v>8.42</v>
      </c>
      <c r="J48" s="17">
        <v>7.22</v>
      </c>
    </row>
    <row r="49" spans="2:10" ht="57.75" customHeight="1" thickBot="1">
      <c r="B49" s="18"/>
      <c r="C49" s="1216" t="s">
        <v>5</v>
      </c>
      <c r="D49" s="1216"/>
      <c r="E49" s="1217"/>
      <c r="F49" s="19">
        <v>14.48</v>
      </c>
      <c r="G49" s="20">
        <v>1.24</v>
      </c>
      <c r="H49" s="20">
        <v>9.23</v>
      </c>
      <c r="I49" s="20" t="s">
        <v>548</v>
      </c>
      <c r="J49" s="21" t="s">
        <v>549</v>
      </c>
    </row>
    <row r="50" spans="2:10" ht="13.5" customHeight="1"/>
    <row r="51" spans="2:10" ht="13.5" hidden="1" customHeight="1"/>
    <row r="52" spans="2:10" ht="13.5" hidden="1" customHeight="1"/>
    <row r="53" spans="2:10" ht="13.5" hidden="1" customHeight="1"/>
  </sheetData>
  <sheetProtection algorithmName="SHA-512" hashValue="+1L/uRzsADz3oVzl9i3b4LSaIzeGhIEIFy4zfzrI0Cc1e9xK85NDJy+4ijjwf0Z8Ldi2GLRxh0nI6VuizLdr9g==" saltValue="uLlR0mZxQ3FVR+izwtn7i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2019-10-25T09:52:41Z</cp:lastPrinted>
  <dcterms:modified xsi:type="dcterms:W3CDTF">2019-10-25T10:02:45Z</dcterms:modified>
</cp:coreProperties>
</file>