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<sst xmlns="http://schemas.openxmlformats.org/spreadsheetml/2006/main" count="1183" uniqueCount="606">
  <si>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</si>
  <si>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</si>
  <si>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</si>
  <si>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</si>
  <si>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</si>
  <si>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</si>
  <si>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</si>
  <si>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</si>
  <si>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</si>
  <si>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</si>
  <si>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</si>
  <si>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</si>
  <si>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</si>
  <si>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</si>
  <si>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</si>
  <si>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</si>
  <si>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</si>
  <si>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</si>
  <si>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</si>
  <si>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</si>
  <si>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</si>
  <si>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</si>
  <si>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</si>
  <si>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</si>
  <si>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</si>
  <si>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</si>
  <si>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</si>
  <si>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</si>
  <si>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</si>
  <si>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</si>
  <si>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</si>
  <si>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</si>
  <si>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</si>
  <si>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</si>
  <si>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</si>
  <si>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</si>
  <si>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</si>
  <si>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</si>
  <si>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</si>
  <si>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</si>
  <si>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</si>
  <si>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</si>
  <si>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</si>
  <si>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</si>
  <si>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</si>
  <si>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</si>
  <si>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</si>
  <si>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</si>
  <si>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</si>
  <si>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</si>
  <si>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</si>
  <si>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</si>
  <si>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</si>
  <si>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</si>
  <si>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</si>
  <si>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</si>
  <si>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</si>
  <si>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</si>
  <si>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</si>
  <si>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</si>
  <si>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</si>
  <si>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</si>
  <si>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</si>
  <si>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</si>
  <si>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</si>
  <si>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</si>
  <si>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</si>
  <si>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</si>
  <si>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</si>
  <si>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</si>
  <si>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</si>
  <si>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</si>
  <si>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</si>
  <si>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</si>
  <si>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</si>
  <si>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</si>
  <si>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</si>
  <si>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</si>
  <si>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</si>
  <si>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</si>
  <si>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</si>
  <si>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</si>
  <si>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</si>
  <si>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</si>
  <si>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</si>
  <si>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</si>
  <si>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</si>
  <si>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</si>
  <si>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</si>
  <si>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</si>
  <si>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</si>
  <si>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宇美町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</si>
  <si>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</si>
  <si>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</si>
  <si>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</si>
  <si>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</si>
  <si>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</si>
  <si>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</si>
  <si>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</si>
  <si>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</si>
  <si>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</si>
  <si>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</si>
  <si>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</si>
  <si>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</si>
  <si>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</si>
  <si>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</si>
  <si>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</si>
  <si>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</si>
  <si>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</si>
  <si>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</si>
  <si>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</si>
  <si>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</si>
  <si>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</si>
  <si>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</si>
  <si>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</si>
  <si>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</si>
  <si>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</si>
  <si>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</si>
  <si>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</si>
  <si>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</si>
  <si>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</si>
  <si>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</si>
  <si>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</si>
  <si>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</si>
  <si>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</si>
  <si>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</si>
  <si>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</si>
  <si>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</si>
  <si>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</si>
  <si>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</si>
  <si>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</si>
  <si>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</si>
  <si>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</si>
  <si>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</si>
  <si>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</si>
  <si>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</si>
  <si>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</si>
  <si>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</si>
  <si>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</si>
  <si>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</si>
  <si>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</si>
  <si>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</si>
  <si>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</si>
  <si>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</si>
  <si>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</si>
  <si>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</si>
  <si>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</si>
  <si>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</si>
  <si>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</si>
  <si>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</si>
  <si>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</si>
  <si>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</si>
  <si>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</si>
  <si>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</si>
  <si>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</si>
  <si>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</si>
  <si>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</si>
  <si>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</si>
  <si>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</si>
  <si>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</si>
  <si>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</si>
  <si>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</si>
  <si>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</si>
  <si>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</si>
  <si>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</si>
  <si>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</si>
  <si>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</si>
  <si>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</si>
  <si>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</si>
  <si>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</si>
  <si>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</si>
  <si>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</si>
  <si>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</si>
  <si>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</si>
  <si>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</si>
  <si>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</si>
  <si>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</si>
  <si>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</si>
  <si>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</si>
  <si>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</si>
  <si>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</si>
  <si>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</si>
  <si>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</si>
  <si>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</si>
  <si>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</si>
  <si>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</si>
  <si>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</si>
  <si>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</si>
  <si>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</si>
  <si>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</si>
  <si>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</si>
  <si>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</si>
  <si>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</si>
  <si>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</si>
  <si>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</si>
  <si>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</si>
  <si>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</si>
  <si>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</si>
  <si>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</si>
  <si>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</si>
  <si>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</si>
  <si>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</si>
  <si>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</si>
  <si>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</si>
  <si>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</si>
  <si>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</si>
  <si>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</si>
  <si>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</si>
  <si>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福岡県宇美町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</si>
  <si>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</si>
  <si>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</si>
  <si>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</si>
  <si>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</si>
  <si>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</si>
  <si>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</si>
  <si>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</si>
  <si>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</si>
  <si>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</si>
  <si>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</si>
  <si>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</si>
  <si>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</si>
  <si>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</si>
  <si>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</si>
  <si>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</si>
  <si>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</si>
  <si>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</si>
  <si>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</si>
  <si>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</si>
  <si>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</si>
  <si>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</si>
  <si>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</si>
  <si>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</si>
  <si>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</si>
  <si>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</si>
  <si>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</si>
  <si>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</si>
  <si>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</si>
  <si>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</si>
  <si>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</si>
  <si>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</si>
  <si>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</si>
  <si>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</si>
  <si>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</si>
  <si>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</si>
  <si>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</si>
  <si>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</si>
  <si>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</si>
  <si>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</si>
  <si>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</si>
  <si>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</si>
  <si>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</si>
  <si>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</si>
  <si>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</si>
  <si>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</si>
  <si>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</si>
  <si>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</si>
  <si>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</si>
  <si>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</si>
  <si>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</si>
  <si>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</si>
  <si>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</si>
  <si>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</si>
  <si>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</si>
  <si>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</si>
  <si>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</si>
  <si>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</si>
  <si>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</si>
  <si>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</si>
  <si>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</si>
  <si>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</si>
  <si>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</si>
  <si>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</si>
  <si>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</si>
  <si>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</si>
  <si>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</si>
  <si>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</si>
  <si>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</si>
  <si>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</si>
  <si>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</si>
  <si>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</si>
  <si>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</si>
  <si>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</si>
  <si>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</si>
  <si>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</si>
  <si>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</si>
  <si>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</si>
  <si>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</si>
  <si>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</si>
  <si>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</si>
  <si>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</si>
  <si>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</si>
  <si>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</si>
  <si>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</si>
  <si>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</si>
  <si>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</si>
  <si>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</si>
  <si>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</si>
  <si>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</si>
  <si>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</si>
  <si>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</si>
  <si>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</si>
  <si>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</si>
  <si>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</si>
  <si>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</si>
  <si>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</si>
  <si>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</si>
  <si>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</si>
  <si>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</si>
  <si>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</si>
  <si>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</si>
  <si>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</si>
  <si>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</si>
  <si>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</si>
  <si>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</si>
  <si>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</si>
  <si>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</si>
  <si>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</si>
  <si>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</si>
  <si>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</si>
  <si>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</si>
  <si>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</si>
  <si>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</si>
  <si>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</si>
  <si>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</si>
  <si>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</si>
  <si>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</si>
  <si>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</si>
  <si>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</si>
  <si>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</si>
  <si>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</si>
  <si>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</si>
  <si>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</si>
  <si>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</si>
  <si>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</si>
  <si>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</si>
  <si>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</si>
  <si>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</si>
  <si>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</si>
  <si>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</si>
  <si>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</si>
  <si>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</si>
  <si>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</si>
  <si>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</si>
  <si>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</si>
  <si>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</si>
  <si>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</si>
  <si>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</si>
  <si>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</si>
  <si>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</si>
  <si>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</si>
  <si>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</si>
  <si>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</si>
  <si>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</si>
  <si>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</si>
  <si>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</si>
  <si>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</si>
  <si>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</si>
  <si>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福岡県宇美町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</si>
  <si>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</si>
  <si>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</si>
  <si>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</si>
  <si>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</si>
  <si>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</si>
  <si>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</si>
  <si>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</si>
  <si>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</si>
  <si>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</si>
  <si>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</si>
  <si>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</si>
  <si>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</si>
  <si>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</si>
  <si>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</si>
  <si>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</si>
  <si>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</si>
  <si>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</si>
  <si>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</si>
  <si>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</si>
  <si>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</si>
  <si>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</si>
  <si>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</si>
  <si>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</si>
  <si>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</si>
  <si>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</si>
  <si>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</si>
  <si>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</si>
  <si>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</si>
  <si>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</si>
  <si>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</si>
  <si>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</si>
  <si>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</si>
  <si>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</si>
  <si>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</si>
  <si>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宇美町国民健康保険特別会計</t>
    <phoneticPr fontId="5"/>
  </si>
  <si>
    <t>宇美町後期高齢者医療特別会計</t>
    <phoneticPr fontId="5"/>
  </si>
  <si>
    <t>宇美町上水道事業会計</t>
    <phoneticPr fontId="5"/>
  </si>
  <si>
    <t>法適用企業</t>
    <phoneticPr fontId="5"/>
  </si>
  <si>
    <t>宇美町流域関連公共下水道事業会計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</si>
  <si>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</si>
  <si>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</si>
  <si>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</si>
  <si>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</si>
  <si>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</si>
  <si>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</si>
  <si>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</si>
  <si>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</si>
  <si>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</si>
  <si>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</si>
  <si>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</si>
  <si>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</si>
  <si>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</si>
  <si>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</si>
  <si>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</si>
  <si>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</si>
  <si>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</si>
  <si>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</si>
  <si>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</si>
  <si>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</si>
  <si>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</si>
  <si>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</si>
  <si>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</si>
  <si>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</si>
  <si>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</si>
  <si>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</si>
  <si>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</si>
  <si>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</si>
  <si>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</si>
  <si>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</si>
  <si>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</si>
  <si>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</si>
  <si>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</si>
  <si>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</si>
  <si>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</si>
  <si>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</si>
  <si>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</si>
  <si>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</si>
  <si>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</si>
  <si>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</si>
  <si>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</si>
  <si>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</si>
  <si>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</si>
  <si>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</si>
  <si>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</si>
  <si>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</si>
  <si>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</si>
  <si>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</si>
  <si>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</si>
  <si>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</si>
  <si>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</si>
  <si>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</si>
  <si>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</si>
  <si>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</si>
  <si>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</si>
  <si>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宇美町流域関連公共下水道事業会計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</si>
  <si>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</si>
  <si>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</si>
  <si>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宇美町上水道事業会計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</si>
  <si>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</si>
  <si>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</si>
  <si>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</si>
  <si>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</si>
  <si>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</si>
  <si>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</si>
  <si>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</si>
  <si>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</si>
  <si>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</si>
  <si>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</si>
  <si>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</si>
  <si>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</si>
  <si>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</si>
  <si>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</si>
  <si>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</si>
  <si>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</si>
  <si>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</si>
  <si>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</si>
  <si>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</si>
  <si>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</si>
  <si>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</si>
  <si>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</si>
  <si>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</si>
  <si>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</si>
  <si>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</si>
  <si>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</si>
  <si>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</si>
  <si>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</si>
  <si>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</si>
  <si>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</si>
  <si>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</si>
  <si>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</si>
  <si>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</si>
  <si>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</si>
  <si>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</si>
  <si>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</si>
  <si>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</si>
  <si>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</si>
  <si>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</si>
  <si>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</si>
  <si>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</si>
  <si>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</si>
  <si>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</si>
  <si>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</si>
  <si>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</si>
  <si>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</si>
  <si>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</si>
  <si>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</si>
  <si>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</si>
  <si>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</si>
  <si>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</si>
  <si>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</si>
  <si>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</si>
  <si>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</si>
  <si>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</si>
  <si>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</si>
  <si>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</si>
  <si>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</si>
  <si>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</si>
  <si>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</si>
  <si>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</si>
  <si>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</si>
  <si>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</si>
  <si>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</si>
  <si>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</si>
  <si>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</si>
  <si>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</si>
  <si>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</si>
  <si>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</si>
  <si>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</si>
  <si>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</si>
  <si>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</si>
  <si>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</si>
  <si>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</si>
  <si>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</si>
  <si>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</si>
  <si>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</si>
  <si>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</si>
  <si>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</si>
  <si>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</si>
  <si>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</si>
  <si>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</si>
  <si>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</si>
  <si>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</si>
  <si>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</si>
  <si>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</si>
  <si>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</si>
  <si>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</si>
  <si>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1.35</t>
  </si>
  <si>
    <t>宇美町国民健康保険特別会計</t>
  </si>
  <si>
    <t>▲ 1.63</t>
  </si>
  <si>
    <t>▲ 2.09</t>
  </si>
  <si>
    <t>▲ 1.81</t>
  </si>
  <si>
    <t>▲ 0.16</t>
  </si>
  <si>
    <t>▲ 0.12</t>
  </si>
  <si>
    <t>宇美町上水道事業会計</t>
  </si>
  <si>
    <t>一般会計</t>
  </si>
  <si>
    <t>宇美町流域関連公共下水道事業会計</t>
  </si>
  <si>
    <t>宇美町後期高齢者医療特別会計</t>
  </si>
  <si>
    <t>その他会計（赤字）</t>
  </si>
  <si>
    <t>その他会計（黒字）</t>
  </si>
  <si>
    <t>-</t>
    <phoneticPr fontId="2"/>
  </si>
  <si>
    <t>北筑昇華苑組合（一般会計）</t>
  </si>
  <si>
    <t>福岡都市圏広域行政事業組合（一般会計）</t>
  </si>
  <si>
    <t>福岡都市圏広域行政事業組合（流域連携事業特別会計）</t>
  </si>
  <si>
    <t>福岡都市圏広域行政事業組合（競艇事業特別会計）</t>
  </si>
  <si>
    <t>粕屋南部消防組合（一般会計）</t>
  </si>
  <si>
    <t>粕屋南部消防組合（粕屋中南部休日診療所事業特別会計）</t>
  </si>
  <si>
    <t>福岡県後期高齢者医療広域連合（一般会計）</t>
  </si>
  <si>
    <t>福岡県後期高齢者医療広域連合（後期高齢者医療特別会計）</t>
    <rPh sb="15" eb="17">
      <t>コウキ</t>
    </rPh>
    <rPh sb="17" eb="20">
      <t>コウレイシャ</t>
    </rPh>
    <rPh sb="20" eb="22">
      <t>イリョウ</t>
    </rPh>
    <phoneticPr fontId="2"/>
  </si>
  <si>
    <t>福岡県市町村消防団員等公務災害補償組合（一般会計）</t>
  </si>
  <si>
    <t>福岡県市町村職員退職手当組合（一般会計）</t>
  </si>
  <si>
    <t>福岡県市町村職員退職手当組合（基金特別会計）</t>
    <rPh sb="15" eb="17">
      <t>キキン</t>
    </rPh>
    <phoneticPr fontId="2"/>
  </si>
  <si>
    <t>福岡県自治会館管理組合（一般会計）</t>
  </si>
  <si>
    <t>糟屋郡自治会館組合（一般会計）</t>
  </si>
  <si>
    <t>福岡県自治振興組合（一般会計）</t>
  </si>
  <si>
    <t>福岡県自治振興組合（公文書館事業特別会計）</t>
  </si>
  <si>
    <t>宇美町・志免町衛生施設組合（一般会計）</t>
  </si>
  <si>
    <t>福岡県介護保険広域連合（一般会計）</t>
  </si>
  <si>
    <t>福岡県介護保険広域連合（介護保険事業特別会計）</t>
  </si>
  <si>
    <t>福岡地区水道企業団（水道用水供給事業）</t>
  </si>
  <si>
    <t>糟屋郡篠栗町外一市五町財産組合（一般会計）</t>
  </si>
  <si>
    <t>-</t>
    <phoneticPr fontId="2"/>
  </si>
  <si>
    <t>宇美町コミュニティー・センター</t>
    <rPh sb="0" eb="3">
      <t>ウミマチ</t>
    </rPh>
    <phoneticPr fontId="30"/>
  </si>
  <si>
    <t>法適用企業</t>
  </si>
  <si>
    <t>-</t>
    <phoneticPr fontId="2"/>
  </si>
  <si>
    <t>-</t>
    <phoneticPr fontId="2"/>
  </si>
  <si>
    <t>-</t>
    <phoneticPr fontId="2"/>
  </si>
  <si>
    <t>-</t>
    <phoneticPr fontId="2"/>
  </si>
  <si>
    <t>-</t>
    <phoneticPr fontId="2"/>
  </si>
  <si>
    <t>宇美町庁舎建設等基金</t>
    <rPh sb="0" eb="3">
      <t>ウミマチ</t>
    </rPh>
    <rPh sb="3" eb="5">
      <t>チョウシャ</t>
    </rPh>
    <rPh sb="5" eb="7">
      <t>ケンセツ</t>
    </rPh>
    <rPh sb="7" eb="8">
      <t>トウ</t>
    </rPh>
    <rPh sb="8" eb="10">
      <t>キキン</t>
    </rPh>
    <phoneticPr fontId="11"/>
  </si>
  <si>
    <t>宇美町町制施行100周年記念事業基金</t>
    <rPh sb="0" eb="3">
      <t>ウミマチ</t>
    </rPh>
    <rPh sb="3" eb="5">
      <t>チョウセイ</t>
    </rPh>
    <rPh sb="5" eb="7">
      <t>セコウ</t>
    </rPh>
    <rPh sb="10" eb="12">
      <t>シュウネン</t>
    </rPh>
    <rPh sb="12" eb="14">
      <t>キネン</t>
    </rPh>
    <rPh sb="14" eb="16">
      <t>ジギョウ</t>
    </rPh>
    <rPh sb="16" eb="18">
      <t>キキン</t>
    </rPh>
    <phoneticPr fontId="11"/>
  </si>
  <si>
    <t>宇美町農業振興事業費財政基金</t>
    <rPh sb="0" eb="3">
      <t>ウミマチ</t>
    </rPh>
    <rPh sb="3" eb="5">
      <t>ノウギョウ</t>
    </rPh>
    <rPh sb="5" eb="7">
      <t>シンコウ</t>
    </rPh>
    <rPh sb="7" eb="9">
      <t>ジギョウ</t>
    </rPh>
    <rPh sb="9" eb="10">
      <t>ヒ</t>
    </rPh>
    <rPh sb="10" eb="12">
      <t>ザイセイ</t>
    </rPh>
    <rPh sb="12" eb="14">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</si>
  <si>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</si>
  <si>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</si>
  <si>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</si>
  <si>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</si>
  <si>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残高の増加及び充当可能基金の減少により、将来負担比率が類似団体と比較して高い水準となっている。また、有形固定資産減価償却率も類似団体よりも高い水準であり、主な要因としては、昭和50年代に建設された本庁舎が、有形固定資産減価償却率80％以上になっていること、町内に存在する公民館の有形固定資産減価償却率が74％であることなどが挙げられる。公共施設等総合管理計画に基づき、今後、老朽化対策に取り組んでいく方針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</si>
  <si>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</si>
  <si>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</si>
  <si>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</si>
  <si>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</si>
  <si>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</si>
  <si>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</si>
  <si>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</si>
  <si>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</si>
  <si>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</si>
  <si>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</si>
  <si>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</si>
  <si>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実質公債費比率、将来負担比率は共に類似団体と比較して高い水準となっていが、実質公債費比率の当該団体値は、0.7ポイント改善している。これは、災害復旧費等に係る基準財政需要額の増による算入公債費等の額が増加したことにより、実質的な公債費負担金が減となったためである。一方、将来負担比率については、地方債残高が減少したことに加え、下水道事業会計の地方債残高の減少等による公営企業債等繰入見込額が減少したことと、充当可能基金が増加したことで当該団体値の単年度数値としては、17.4ポイント改善している。今後も地方債残高の減少や充当可能基金の増加が見込まれるため、低下してくるものと想定される。</t>
    <rPh sb="46" eb="47">
      <t>トウ</t>
    </rPh>
    <rPh sb="50" eb="51">
      <t>チ</t>
    </rPh>
    <rPh sb="60" eb="62">
      <t>カイゼン</t>
    </rPh>
    <rPh sb="71" eb="73">
      <t>サイガイ</t>
    </rPh>
    <rPh sb="73" eb="75">
      <t>フッキュウ</t>
    </rPh>
    <rPh sb="75" eb="76">
      <t>ヒ</t>
    </rPh>
    <rPh sb="76" eb="77">
      <t>トウ</t>
    </rPh>
    <rPh sb="78" eb="79">
      <t>カカ</t>
    </rPh>
    <rPh sb="80" eb="82">
      <t>キジュン</t>
    </rPh>
    <rPh sb="82" eb="84">
      <t>ザイセイ</t>
    </rPh>
    <rPh sb="84" eb="86">
      <t>ジュヨウ</t>
    </rPh>
    <rPh sb="86" eb="87">
      <t>ガク</t>
    </rPh>
    <rPh sb="88" eb="89">
      <t>ゾウ</t>
    </rPh>
    <rPh sb="92" eb="94">
      <t>サンニュウ</t>
    </rPh>
    <rPh sb="94" eb="96">
      <t>コウサイ</t>
    </rPh>
    <rPh sb="96" eb="97">
      <t>ヒ</t>
    </rPh>
    <rPh sb="97" eb="98">
      <t>トウ</t>
    </rPh>
    <rPh sb="99" eb="100">
      <t>ガク</t>
    </rPh>
    <rPh sb="101" eb="103">
      <t>ゾウカ</t>
    </rPh>
    <rPh sb="218" eb="219">
      <t>トウ</t>
    </rPh>
    <rPh sb="222" eb="223">
      <t>チ</t>
    </rPh>
    <rPh sb="224" eb="227">
      <t>タンネンド</t>
    </rPh>
    <rPh sb="227" eb="229">
      <t>スウチ</t>
    </rPh>
    <rPh sb="242" eb="244">
      <t>カイゼン</t>
    </rPh>
    <rPh sb="249" eb="251">
      <t>コンゴ</t>
    </rPh>
    <rPh sb="279" eb="281">
      <t>テイカ</t>
    </rPh>
    <rPh sb="288" eb="290">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</si>
</sst>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F9EE-4209-9A31-91F9DC6557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22101</c:v>
                </c:pt>
                <c:pt idx="1">
                  <c:v>36848</c:v>
                </c:pt>
                <c:pt idx="2">
                  <c:v>24513</c:v>
                </c:pt>
                <c:pt idx="3">
                  <c:v>39565</c:v>
                </c:pt>
                <c:pt idx="4">
                  <c:v>27728</c:v>
                </c:pt>
              </c:numCache>
            </c:numRef>
          </c:val>
          <c:smooth val="0"/>
          <c:extLst xmlns:c16r2="http://schemas.microsoft.com/office/drawing/2015/06/chart">
            <c:ext xmlns:c16="http://schemas.microsoft.com/office/drawing/2014/chart" uri="{C3380CC4-5D6E-409C-BE32-E72D297353CC}">
              <c16:uniqueId val="{00000001-F9EE-4209-9A31-91F9DC65574F}"/>
            </c:ext>
          </c:extLst>
        </c:ser>
        <c:dLbls>
          <c:showLegendKey val="0"/>
          <c:showVal val="0"/>
          <c:showCatName val="0"/>
          <c:showSerName val="0"/>
          <c:showPercent val="0"/>
          <c:showBubbleSize val="0"/>
        </c:dLbls>
        <c:marker val="1"/>
        <c:smooth val="0"/>
        <c:axId val="274689408"/>
        <c:axId val="274689016"/>
      </c:lineChart>
      <c:catAx>
        <c:axId val="274689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4689016"/>
        <c:crosses val="autoZero"/>
        <c:auto val="1"/>
        <c:lblAlgn val="ctr"/>
        <c:lblOffset val="100"/>
        <c:tickLblSkip val="1"/>
        <c:tickMarkSkip val="1"/>
        <c:noMultiLvlLbl val="0"/>
      </c:catAx>
      <c:valAx>
        <c:axId val="2746890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468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5.53</c:v>
                </c:pt>
                <c:pt idx="1">
                  <c:v>4.07</c:v>
                </c:pt>
                <c:pt idx="2">
                  <c:v>6.81</c:v>
                </c:pt>
                <c:pt idx="3">
                  <c:v>6.36</c:v>
                </c:pt>
                <c:pt idx="4">
                  <c:v>4.78</c:v>
                </c:pt>
              </c:numCache>
            </c:numRef>
          </c:val>
          <c:extLst xmlns:c16r2="http://schemas.microsoft.com/office/drawing/2015/06/chart">
            <c:ext xmlns:c16="http://schemas.microsoft.com/office/drawing/2014/chart" uri="{C3380CC4-5D6E-409C-BE32-E72D297353CC}">
              <c16:uniqueId val="{00000000-5775-4A85-8239-D4F0AD9ED4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5.78</c:v>
                </c:pt>
                <c:pt idx="1">
                  <c:v>5.96</c:v>
                </c:pt>
                <c:pt idx="2">
                  <c:v>8.11</c:v>
                </c:pt>
                <c:pt idx="3">
                  <c:v>19</c:v>
                </c:pt>
                <c:pt idx="4">
                  <c:v>20.92</c:v>
                </c:pt>
              </c:numCache>
            </c:numRef>
          </c:val>
          <c:extLst xmlns:c16r2="http://schemas.microsoft.com/office/drawing/2015/06/chart">
            <c:ext xmlns:c16="http://schemas.microsoft.com/office/drawing/2014/chart" uri="{C3380CC4-5D6E-409C-BE32-E72D297353CC}">
              <c16:uniqueId val="{00000001-5775-4A85-8239-D4F0AD9ED452}"/>
            </c:ext>
          </c:extLst>
        </c:ser>
        <c:dLbls>
          <c:showLegendKey val="0"/>
          <c:showVal val="0"/>
          <c:showCatName val="0"/>
          <c:showSerName val="0"/>
          <c:showPercent val="0"/>
          <c:showBubbleSize val="0"/>
        </c:dLbls>
        <c:gapWidth val="250"/>
        <c:overlap val="100"/>
        <c:axId val="274688232"/>
        <c:axId val="274687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0.77</c:v>
                </c:pt>
                <c:pt idx="1">
                  <c:v>-1.35</c:v>
                </c:pt>
                <c:pt idx="2">
                  <c:v>4.99</c:v>
                </c:pt>
                <c:pt idx="3">
                  <c:v>10.220000000000001</c:v>
                </c:pt>
                <c:pt idx="4">
                  <c:v>0.16</c:v>
                </c:pt>
              </c:numCache>
            </c:numRef>
          </c:val>
          <c:smooth val="0"/>
          <c:extLst xmlns:c16r2="http://schemas.microsoft.com/office/drawing/2015/06/chart">
            <c:ext xmlns:c16="http://schemas.microsoft.com/office/drawing/2014/chart" uri="{C3380CC4-5D6E-409C-BE32-E72D297353CC}">
              <c16:uniqueId val="{00000002-5775-4A85-8239-D4F0AD9ED452}"/>
            </c:ext>
          </c:extLst>
        </c:ser>
        <c:dLbls>
          <c:showLegendKey val="0"/>
          <c:showVal val="0"/>
          <c:showCatName val="0"/>
          <c:showSerName val="0"/>
          <c:showPercent val="0"/>
          <c:showBubbleSize val="0"/>
        </c:dLbls>
        <c:marker val="1"/>
        <c:smooth val="0"/>
        <c:axId val="274688232"/>
        <c:axId val="274687840"/>
      </c:lineChart>
      <c:catAx>
        <c:axId val="27468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4687840"/>
        <c:crosses val="autoZero"/>
        <c:auto val="1"/>
        <c:lblAlgn val="ctr"/>
        <c:lblOffset val="100"/>
        <c:tickLblSkip val="1"/>
        <c:tickMarkSkip val="1"/>
        <c:noMultiLvlLbl val="0"/>
      </c:catAx>
      <c:valAx>
        <c:axId val="27468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68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0.24</c:v>
                </c:pt>
                <c:pt idx="4">
                  <c:v>#N/A</c:v>
                </c:pt>
                <c:pt idx="5">
                  <c:v>0.93</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947-4DBF-9B62-F995126098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947-4DBF-9B62-F995126098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947-4DBF-9B62-F9951260980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947-4DBF-9B62-F9951260980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947-4DBF-9B62-F99512609806}"/>
            </c:ext>
          </c:extLst>
        </c:ser>
        <c:ser>
          <c:idx val="5"/>
          <c:order val="5"/>
          <c:tx>
            <c:strRef>
              <c:f>データシート!$A$32</c:f>
              <c:strCache>
                <c:ptCount val="1"/>
                <c:pt idx="0">
                  <c:v>宇美町後期高齢者医療特別会計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0.18</c:v>
                </c:pt>
                <c:pt idx="4">
                  <c:v>#N/A</c:v>
                </c:pt>
                <c:pt idx="5">
                  <c:v>0.18</c:v>
                </c:pt>
                <c:pt idx="6">
                  <c:v>#N/A</c:v>
                </c:pt>
                <c:pt idx="7">
                  <c:v>0.24</c:v>
                </c:pt>
                <c:pt idx="8">
                  <c:v>#N/A</c:v>
                </c:pt>
                <c:pt idx="9">
                  <c:v>0.34</c:v>
                </c:pt>
              </c:numCache>
            </c:numRef>
          </c:val>
          <c:extLst xmlns:c16r2="http://schemas.microsoft.com/office/drawing/2015/06/chart">
            <c:ext xmlns:c16="http://schemas.microsoft.com/office/drawing/2014/chart" uri="{C3380CC4-5D6E-409C-BE32-E72D297353CC}">
              <c16:uniqueId val="{00000005-4947-4DBF-9B62-F99512609806}"/>
            </c:ext>
          </c:extLst>
        </c:ser>
        <c:ser>
          <c:idx val="6"/>
          <c:order val="6"/>
          <c:tx>
            <c:strRef>
              <c:f>データシート!$A$33</c:f>
              <c:strCache>
                <c:ptCount val="1"/>
                <c:pt idx="0">
                  <c:v>宇美町流域関連公共下水道事業会計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0.99</c:v>
                </c:pt>
                <c:pt idx="8">
                  <c:v>#N/A</c:v>
                </c:pt>
                <c:pt idx="9">
                  <c:v>0.69</c:v>
                </c:pt>
              </c:numCache>
            </c:numRef>
          </c:val>
          <c:extLst xmlns:c16r2="http://schemas.microsoft.com/office/drawing/2015/06/chart">
            <c:ext xmlns:c16="http://schemas.microsoft.com/office/drawing/2014/chart" uri="{C3380CC4-5D6E-409C-BE32-E72D297353CC}">
              <c16:uniqueId val="{00000006-4947-4DBF-9B62-F995126098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5.52</c:v>
                </c:pt>
                <c:pt idx="2">
                  <c:v>#N/A</c:v>
                </c:pt>
                <c:pt idx="3">
                  <c:v>4.0599999999999996</c:v>
                </c:pt>
                <c:pt idx="4">
                  <c:v>#N/A</c:v>
                </c:pt>
                <c:pt idx="5">
                  <c:v>6.81</c:v>
                </c:pt>
                <c:pt idx="6">
                  <c:v>#N/A</c:v>
                </c:pt>
                <c:pt idx="7">
                  <c:v>6.36</c:v>
                </c:pt>
                <c:pt idx="8">
                  <c:v>#N/A</c:v>
                </c:pt>
                <c:pt idx="9">
                  <c:v>4.7699999999999996</c:v>
                </c:pt>
              </c:numCache>
            </c:numRef>
          </c:val>
          <c:extLst xmlns:c16r2="http://schemas.microsoft.com/office/drawing/2015/06/chart">
            <c:ext xmlns:c16="http://schemas.microsoft.com/office/drawing/2014/chart" uri="{C3380CC4-5D6E-409C-BE32-E72D297353CC}">
              <c16:uniqueId val="{00000007-4947-4DBF-9B62-F99512609806}"/>
            </c:ext>
          </c:extLst>
        </c:ser>
        <c:ser>
          <c:idx val="8"/>
          <c:order val="8"/>
          <c:tx>
            <c:strRef>
              <c:f>データシート!$A$35</c:f>
              <c:strCache>
                <c:ptCount val="1"/>
                <c:pt idx="0">
                  <c:v>宇美町上水道事業会計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5.58</c:v>
                </c:pt>
                <c:pt idx="2">
                  <c:v>#N/A</c:v>
                </c:pt>
                <c:pt idx="3">
                  <c:v>5.03</c:v>
                </c:pt>
                <c:pt idx="4">
                  <c:v>#N/A</c:v>
                </c:pt>
                <c:pt idx="5">
                  <c:v>5.81</c:v>
                </c:pt>
                <c:pt idx="6">
                  <c:v>#N/A</c:v>
                </c:pt>
                <c:pt idx="7">
                  <c:v>5.74</c:v>
                </c:pt>
                <c:pt idx="8">
                  <c:v>#N/A</c:v>
                </c:pt>
                <c:pt idx="9">
                  <c:v>6.73</c:v>
                </c:pt>
              </c:numCache>
            </c:numRef>
          </c:val>
          <c:extLst xmlns:c16r2="http://schemas.microsoft.com/office/drawing/2015/06/chart">
            <c:ext xmlns:c16="http://schemas.microsoft.com/office/drawing/2014/chart" uri="{C3380CC4-5D6E-409C-BE32-E72D297353CC}">
              <c16:uniqueId val="{00000008-4947-4DBF-9B62-F99512609806}"/>
            </c:ext>
          </c:extLst>
        </c:ser>
        <c:ser>
          <c:idx val="9"/>
          <c:order val="9"/>
          <c:tx>
            <c:strRef>
              <c:f>データシート!$A$36</c:f>
              <c:strCache>
                <c:ptCount val="1"/>
                <c:pt idx="0">
                  <c:v>宇美町国民健康保険特別会計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1.63</c:v>
                </c:pt>
                <c:pt idx="1">
                  <c:v>#N/A</c:v>
                </c:pt>
                <c:pt idx="2">
                  <c:v>2.09</c:v>
                </c:pt>
                <c:pt idx="3">
                  <c:v>#N/A</c:v>
                </c:pt>
                <c:pt idx="4">
                  <c:v>1.81</c:v>
                </c:pt>
                <c:pt idx="5">
                  <c:v>#N/A</c:v>
                </c:pt>
                <c:pt idx="6">
                  <c:v>0.16</c:v>
                </c:pt>
                <c:pt idx="7">
                  <c:v>#N/A</c:v>
                </c:pt>
                <c:pt idx="8">
                  <c:v>0.12</c:v>
                </c:pt>
                <c:pt idx="9">
                  <c:v>#N/A</c:v>
                </c:pt>
              </c:numCache>
            </c:numRef>
          </c:val>
          <c:extLst xmlns:c16r2="http://schemas.microsoft.com/office/drawing/2015/06/chart">
            <c:ext xmlns:c16="http://schemas.microsoft.com/office/drawing/2014/chart" uri="{C3380CC4-5D6E-409C-BE32-E72D297353CC}">
              <c16:uniqueId val="{00000009-4947-4DBF-9B62-F99512609806}"/>
            </c:ext>
          </c:extLst>
        </c:ser>
        <c:dLbls>
          <c:showLegendKey val="0"/>
          <c:showVal val="0"/>
          <c:showCatName val="0"/>
          <c:showSerName val="0"/>
          <c:showPercent val="0"/>
          <c:showBubbleSize val="0"/>
        </c:dLbls>
        <c:gapWidth val="150"/>
        <c:overlap val="100"/>
        <c:axId val="274687056"/>
        <c:axId val="274686664"/>
      </c:barChart>
      <c:catAx>
        <c:axId val="27468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686664"/>
        <c:crosses val="autoZero"/>
        <c:auto val="1"/>
        <c:lblAlgn val="ctr"/>
        <c:lblOffset val="100"/>
        <c:tickLblSkip val="1"/>
        <c:tickMarkSkip val="1"/>
        <c:noMultiLvlLbl val="0"/>
      </c:catAx>
      <c:valAx>
        <c:axId val="274686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68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991</c:v>
                </c:pt>
                <c:pt idx="5">
                  <c:v>1045</c:v>
                </c:pt>
                <c:pt idx="8">
                  <c:v>899</c:v>
                </c:pt>
                <c:pt idx="11">
                  <c:v>898</c:v>
                </c:pt>
                <c:pt idx="14">
                  <c:v>917</c:v>
                </c:pt>
              </c:numCache>
            </c:numRef>
          </c:val>
          <c:extLst xmlns:c16r2="http://schemas.microsoft.com/office/drawing/2015/06/chart">
            <c:ext xmlns:c16="http://schemas.microsoft.com/office/drawing/2014/chart" uri="{C3380CC4-5D6E-409C-BE32-E72D297353CC}">
              <c16:uniqueId val="{00000000-2C08-4E71-AD63-519C560F1B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C08-4E71-AD63-519C560F1B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84</c:v>
                </c:pt>
                <c:pt idx="3">
                  <c:v>83</c:v>
                </c:pt>
                <c:pt idx="6">
                  <c:v>85</c:v>
                </c:pt>
                <c:pt idx="9">
                  <c:v>79</c:v>
                </c:pt>
                <c:pt idx="12">
                  <c:v>95</c:v>
                </c:pt>
              </c:numCache>
            </c:numRef>
          </c:val>
          <c:extLst xmlns:c16r2="http://schemas.microsoft.com/office/drawing/2015/06/chart">
            <c:ext xmlns:c16="http://schemas.microsoft.com/office/drawing/2014/chart" uri="{C3380CC4-5D6E-409C-BE32-E72D297353CC}">
              <c16:uniqueId val="{00000002-2C08-4E71-AD63-519C560F1B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49</c:v>
                </c:pt>
                <c:pt idx="6">
                  <c:v>41</c:v>
                </c:pt>
                <c:pt idx="9">
                  <c:v>9</c:v>
                </c:pt>
                <c:pt idx="12">
                  <c:v>7</c:v>
                </c:pt>
              </c:numCache>
            </c:numRef>
          </c:val>
          <c:extLst xmlns:c16r2="http://schemas.microsoft.com/office/drawing/2015/06/chart">
            <c:ext xmlns:c16="http://schemas.microsoft.com/office/drawing/2014/chart" uri="{C3380CC4-5D6E-409C-BE32-E72D297353CC}">
              <c16:uniqueId val="{00000003-2C08-4E71-AD63-519C560F1B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401</c:v>
                </c:pt>
                <c:pt idx="3">
                  <c:v>495</c:v>
                </c:pt>
                <c:pt idx="6">
                  <c:v>509</c:v>
                </c:pt>
                <c:pt idx="9">
                  <c:v>429</c:v>
                </c:pt>
                <c:pt idx="12">
                  <c:v>393</c:v>
                </c:pt>
              </c:numCache>
            </c:numRef>
          </c:val>
          <c:extLst xmlns:c16r2="http://schemas.microsoft.com/office/drawing/2015/06/chart">
            <c:ext xmlns:c16="http://schemas.microsoft.com/office/drawing/2014/chart" uri="{C3380CC4-5D6E-409C-BE32-E72D297353CC}">
              <c16:uniqueId val="{00000004-2C08-4E71-AD63-519C560F1B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08-4E71-AD63-519C560F1B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08-4E71-AD63-519C560F1B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1013</c:v>
                </c:pt>
                <c:pt idx="3">
                  <c:v>1028</c:v>
                </c:pt>
                <c:pt idx="6">
                  <c:v>949</c:v>
                </c:pt>
                <c:pt idx="9">
                  <c:v>888</c:v>
                </c:pt>
                <c:pt idx="12">
                  <c:v>908</c:v>
                </c:pt>
              </c:numCache>
            </c:numRef>
          </c:val>
          <c:extLst xmlns:c16r2="http://schemas.microsoft.com/office/drawing/2015/06/chart">
            <c:ext xmlns:c16="http://schemas.microsoft.com/office/drawing/2014/chart" uri="{C3380CC4-5D6E-409C-BE32-E72D297353CC}">
              <c16:uniqueId val="{00000007-2C08-4E71-AD63-519C560F1B1E}"/>
            </c:ext>
          </c:extLst>
        </c:ser>
        <c:dLbls>
          <c:showLegendKey val="0"/>
          <c:showVal val="0"/>
          <c:showCatName val="0"/>
          <c:showSerName val="0"/>
          <c:showPercent val="0"/>
          <c:showBubbleSize val="0"/>
        </c:dLbls>
        <c:gapWidth val="100"/>
        <c:overlap val="100"/>
        <c:axId val="274685880"/>
        <c:axId val="274685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541</c:v>
                </c:pt>
                <c:pt idx="2">
                  <c:v>#N/A</c:v>
                </c:pt>
                <c:pt idx="3">
                  <c:v>#N/A</c:v>
                </c:pt>
                <c:pt idx="4">
                  <c:v>610</c:v>
                </c:pt>
                <c:pt idx="5">
                  <c:v>#N/A</c:v>
                </c:pt>
                <c:pt idx="6">
                  <c:v>#N/A</c:v>
                </c:pt>
                <c:pt idx="7">
                  <c:v>685</c:v>
                </c:pt>
                <c:pt idx="8">
                  <c:v>#N/A</c:v>
                </c:pt>
                <c:pt idx="9">
                  <c:v>#N/A</c:v>
                </c:pt>
                <c:pt idx="10">
                  <c:v>507</c:v>
                </c:pt>
                <c:pt idx="11">
                  <c:v>#N/A</c:v>
                </c:pt>
                <c:pt idx="12">
                  <c:v>#N/A</c:v>
                </c:pt>
                <c:pt idx="13">
                  <c:v>486</c:v>
                </c:pt>
                <c:pt idx="14">
                  <c:v>#N/A</c:v>
                </c:pt>
              </c:numCache>
            </c:numRef>
          </c:val>
          <c:smooth val="0"/>
          <c:extLst xmlns:c16r2="http://schemas.microsoft.com/office/drawing/2015/06/chart">
            <c:ext xmlns:c16="http://schemas.microsoft.com/office/drawing/2014/chart" uri="{C3380CC4-5D6E-409C-BE32-E72D297353CC}">
              <c16:uniqueId val="{00000008-2C08-4E71-AD63-519C560F1B1E}"/>
            </c:ext>
          </c:extLst>
        </c:ser>
        <c:dLbls>
          <c:showLegendKey val="0"/>
          <c:showVal val="0"/>
          <c:showCatName val="0"/>
          <c:showSerName val="0"/>
          <c:showPercent val="0"/>
          <c:showBubbleSize val="0"/>
        </c:dLbls>
        <c:marker val="1"/>
        <c:smooth val="0"/>
        <c:axId val="274685880"/>
        <c:axId val="274685488"/>
      </c:lineChart>
      <c:catAx>
        <c:axId val="27468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4685488"/>
        <c:crosses val="autoZero"/>
        <c:auto val="1"/>
        <c:lblAlgn val="ctr"/>
        <c:lblOffset val="100"/>
        <c:tickLblSkip val="1"/>
        <c:tickMarkSkip val="1"/>
        <c:noMultiLvlLbl val="0"/>
      </c:catAx>
      <c:valAx>
        <c:axId val="27468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68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11743</c:v>
                </c:pt>
                <c:pt idx="5">
                  <c:v>11714</c:v>
                </c:pt>
                <c:pt idx="8">
                  <c:v>11889</c:v>
                </c:pt>
                <c:pt idx="11">
                  <c:v>11871</c:v>
                </c:pt>
                <c:pt idx="14">
                  <c:v>11815</c:v>
                </c:pt>
              </c:numCache>
            </c:numRef>
          </c:val>
          <c:extLst xmlns:c16r2="http://schemas.microsoft.com/office/drawing/2015/06/chart">
            <c:ext xmlns:c16="http://schemas.microsoft.com/office/drawing/2014/chart" uri="{C3380CC4-5D6E-409C-BE32-E72D297353CC}">
              <c16:uniqueId val="{00000000-4F08-4669-B0D7-CF5D8ECCC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c:v>
                </c:pt>
                <c:pt idx="5">
                  <c:v>45</c:v>
                </c:pt>
                <c:pt idx="8">
                  <c:v>29</c:v>
                </c:pt>
                <c:pt idx="11">
                  <c:v>38</c:v>
                </c:pt>
                <c:pt idx="14">
                  <c:v>133</c:v>
                </c:pt>
              </c:numCache>
            </c:numRef>
          </c:val>
          <c:extLst xmlns:c16r2="http://schemas.microsoft.com/office/drawing/2015/06/chart">
            <c:ext xmlns:c16="http://schemas.microsoft.com/office/drawing/2014/chart" uri="{C3380CC4-5D6E-409C-BE32-E72D297353CC}">
              <c16:uniqueId val="{00000001-4F08-4669-B0D7-CF5D8ECCC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2082</c:v>
                </c:pt>
                <c:pt idx="5">
                  <c:v>1737</c:v>
                </c:pt>
                <c:pt idx="8">
                  <c:v>1417</c:v>
                </c:pt>
                <c:pt idx="11">
                  <c:v>1343</c:v>
                </c:pt>
                <c:pt idx="14">
                  <c:v>1595</c:v>
                </c:pt>
              </c:numCache>
            </c:numRef>
          </c:val>
          <c:extLst xmlns:c16r2="http://schemas.microsoft.com/office/drawing/2015/06/chart">
            <c:ext xmlns:c16="http://schemas.microsoft.com/office/drawing/2014/chart" uri="{C3380CC4-5D6E-409C-BE32-E72D297353CC}">
              <c16:uniqueId val="{00000002-4F08-4669-B0D7-CF5D8ECCC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08-4669-B0D7-CF5D8ECCC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08-4669-B0D7-CF5D8ECCC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08-4669-B0D7-CF5D8ECCC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08-4669-B0D7-CF5D8ECCC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800</c:v>
                </c:pt>
                <c:pt idx="3">
                  <c:v>703</c:v>
                </c:pt>
                <c:pt idx="6">
                  <c:v>716</c:v>
                </c:pt>
                <c:pt idx="9">
                  <c:v>630</c:v>
                </c:pt>
                <c:pt idx="12">
                  <c:v>608</c:v>
                </c:pt>
              </c:numCache>
            </c:numRef>
          </c:val>
          <c:extLst xmlns:c16r2="http://schemas.microsoft.com/office/drawing/2015/06/chart">
            <c:ext xmlns:c16="http://schemas.microsoft.com/office/drawing/2014/chart" uri="{C3380CC4-5D6E-409C-BE32-E72D297353CC}">
              <c16:uniqueId val="{00000007-4F08-4669-B0D7-CF5D8ECCC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5033</c:v>
                </c:pt>
                <c:pt idx="3">
                  <c:v>5026</c:v>
                </c:pt>
                <c:pt idx="6">
                  <c:v>5225</c:v>
                </c:pt>
                <c:pt idx="9">
                  <c:v>5158</c:v>
                </c:pt>
                <c:pt idx="12">
                  <c:v>4581</c:v>
                </c:pt>
              </c:numCache>
            </c:numRef>
          </c:val>
          <c:extLst xmlns:c16r2="http://schemas.microsoft.com/office/drawing/2015/06/chart">
            <c:ext xmlns:c16="http://schemas.microsoft.com/office/drawing/2014/chart" uri="{C3380CC4-5D6E-409C-BE32-E72D297353CC}">
              <c16:uniqueId val="{00000008-4F08-4669-B0D7-CF5D8ECCC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F08-4669-B0D7-CF5D8ECCC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9829</c:v>
                </c:pt>
                <c:pt idx="3">
                  <c:v>10087</c:v>
                </c:pt>
                <c:pt idx="6">
                  <c:v>9919</c:v>
                </c:pt>
                <c:pt idx="9">
                  <c:v>10307</c:v>
                </c:pt>
                <c:pt idx="12">
                  <c:v>10114</c:v>
                </c:pt>
              </c:numCache>
            </c:numRef>
          </c:val>
          <c:extLst xmlns:c16r2="http://schemas.microsoft.com/office/drawing/2015/06/chart">
            <c:ext xmlns:c16="http://schemas.microsoft.com/office/drawing/2014/chart" uri="{C3380CC4-5D6E-409C-BE32-E72D297353CC}">
              <c16:uniqueId val="{0000000A-4F08-4669-B0D7-CF5D8ECCCCB3}"/>
            </c:ext>
          </c:extLst>
        </c:ser>
        <c:dLbls>
          <c:showLegendKey val="0"/>
          <c:showVal val="0"/>
          <c:showCatName val="0"/>
          <c:showSerName val="0"/>
          <c:showPercent val="0"/>
          <c:showBubbleSize val="0"/>
        </c:dLbls>
        <c:gapWidth val="100"/>
        <c:overlap val="100"/>
        <c:axId val="274684704"/>
        <c:axId val="274684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1834</c:v>
                </c:pt>
                <c:pt idx="2">
                  <c:v>#N/A</c:v>
                </c:pt>
                <c:pt idx="3">
                  <c:v>#N/A</c:v>
                </c:pt>
                <c:pt idx="4">
                  <c:v>2320</c:v>
                </c:pt>
                <c:pt idx="5">
                  <c:v>#N/A</c:v>
                </c:pt>
                <c:pt idx="6">
                  <c:v>#N/A</c:v>
                </c:pt>
                <c:pt idx="7">
                  <c:v>2524</c:v>
                </c:pt>
                <c:pt idx="8">
                  <c:v>#N/A</c:v>
                </c:pt>
                <c:pt idx="9">
                  <c:v>#N/A</c:v>
                </c:pt>
                <c:pt idx="10">
                  <c:v>2842</c:v>
                </c:pt>
                <c:pt idx="11">
                  <c:v>#N/A</c:v>
                </c:pt>
                <c:pt idx="12">
                  <c:v>#N/A</c:v>
                </c:pt>
                <c:pt idx="13">
                  <c:v>1760</c:v>
                </c:pt>
                <c:pt idx="14">
                  <c:v>#N/A</c:v>
                </c:pt>
              </c:numCache>
            </c:numRef>
          </c:val>
          <c:smooth val="0"/>
          <c:extLst xmlns:c16r2="http://schemas.microsoft.com/office/drawing/2015/06/chart">
            <c:ext xmlns:c16="http://schemas.microsoft.com/office/drawing/2014/chart" uri="{C3380CC4-5D6E-409C-BE32-E72D297353CC}">
              <c16:uniqueId val="{0000000B-4F08-4669-B0D7-CF5D8ECCCCB3}"/>
            </c:ext>
          </c:extLst>
        </c:ser>
        <c:dLbls>
          <c:showLegendKey val="0"/>
          <c:showVal val="0"/>
          <c:showCatName val="0"/>
          <c:showSerName val="0"/>
          <c:showPercent val="0"/>
          <c:showBubbleSize val="0"/>
        </c:dLbls>
        <c:marker val="1"/>
        <c:smooth val="0"/>
        <c:axId val="274684704"/>
        <c:axId val="274684312"/>
      </c:lineChart>
      <c:catAx>
        <c:axId val="27468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4684312"/>
        <c:crosses val="autoZero"/>
        <c:auto val="1"/>
        <c:lblAlgn val="ctr"/>
        <c:lblOffset val="100"/>
        <c:tickLblSkip val="1"/>
        <c:tickMarkSkip val="1"/>
        <c:noMultiLvlLbl val="0"/>
      </c:catAx>
      <c:valAx>
        <c:axId val="27468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68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575</c:v>
                </c:pt>
                <c:pt idx="1">
                  <c:v>1327</c:v>
                </c:pt>
                <c:pt idx="2">
                  <c:v>1451</c:v>
                </c:pt>
              </c:numCache>
            </c:numRef>
          </c:val>
          <c:extLst xmlns:c16r2="http://schemas.microsoft.com/office/drawing/2015/06/chart">
            <c:ext xmlns:c16="http://schemas.microsoft.com/office/drawing/2014/chart" uri="{C3380CC4-5D6E-409C-BE32-E72D297353CC}">
              <c16:uniqueId val="{00000000-0F01-4660-834A-9F8CB3919E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180</c:v>
                </c:pt>
                <c:pt idx="1">
                  <c:v>0</c:v>
                </c:pt>
                <c:pt idx="2">
                  <c:v>0</c:v>
                </c:pt>
              </c:numCache>
            </c:numRef>
          </c:val>
          <c:extLst xmlns:c16r2="http://schemas.microsoft.com/office/drawing/2015/06/chart">
            <c:ext xmlns:c16="http://schemas.microsoft.com/office/drawing/2014/chart" uri="{C3380CC4-5D6E-409C-BE32-E72D297353CC}">
              <c16:uniqueId val="{00000001-0F01-4660-834A-9F8CB3919E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244</c:v>
                </c:pt>
                <c:pt idx="1">
                  <c:v>12</c:v>
                </c:pt>
                <c:pt idx="2">
                  <c:v>140</c:v>
                </c:pt>
              </c:numCache>
            </c:numRef>
          </c:val>
          <c:extLst xmlns:c16r2="http://schemas.microsoft.com/office/drawing/2015/06/chart">
            <c:ext xmlns:c16="http://schemas.microsoft.com/office/drawing/2014/chart" uri="{C3380CC4-5D6E-409C-BE32-E72D297353CC}">
              <c16:uniqueId val="{00000002-0F01-4660-834A-9F8CB3919EED}"/>
            </c:ext>
          </c:extLst>
        </c:ser>
        <c:dLbls>
          <c:showLegendKey val="0"/>
          <c:showVal val="0"/>
          <c:showCatName val="0"/>
          <c:showSerName val="0"/>
          <c:showPercent val="0"/>
          <c:showBubbleSize val="0"/>
        </c:dLbls>
        <c:gapWidth val="120"/>
        <c:overlap val="100"/>
        <c:axId val="274690976"/>
        <c:axId val="274691368"/>
      </c:barChart>
      <c:catAx>
        <c:axId val="2746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4691368"/>
        <c:crosses val="autoZero"/>
        <c:auto val="1"/>
        <c:lblAlgn val="ctr"/>
        <c:lblOffset val="100"/>
        <c:tickLblSkip val="1"/>
        <c:tickMarkSkip val="1"/>
        <c:noMultiLvlLbl val="0"/>
      </c:catAx>
      <c:valAx>
        <c:axId val="274691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469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9A-419C-95E7-28DC32D2D04F}"/>
                </c:ext>
                <c:ext xmlns:c15="http://schemas.microsoft.com/office/drawing/2012/chart" uri="{CE6537A1-D6FC-4f65-9D91-7224C49458BB}">
                  <c15:dlblFieldTable>
                    <c15:dlblFTEntry>
                      <c15:txfldGUID>{DEE294FF-0A25-468E-85B1-4824C0717400}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9A-419C-95E7-28DC32D2D04F}"/>
                </c:ext>
                <c:ext xmlns:c15="http://schemas.microsoft.com/office/drawing/2012/chart" uri="{CE6537A1-D6FC-4f65-9D91-7224C49458BB}">
                  <c15:dlblFieldTable>
                    <c15:dlblFTEntry>
                      <c15:txfldGUID>{A922ADBB-6113-4186-B7ED-716DF73D7FFD}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9A-419C-95E7-28DC32D2D04F}"/>
                </c:ext>
                <c:ext xmlns:c15="http://schemas.microsoft.com/office/drawing/2012/chart" uri="{CE6537A1-D6FC-4f65-9D91-7224C49458BB}">
                  <c15:dlblFieldTable>
                    <c15:dlblFTEntry>
                      <c15:txfldGUID>{00DB2804-8B1A-4F05-9A76-46E0371B9D94}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9A-419C-95E7-28DC32D2D04F}"/>
                </c:ext>
                <c:ext xmlns:c15="http://schemas.microsoft.com/office/drawing/2012/chart" uri="{CE6537A1-D6FC-4f65-9D91-7224C49458BB}">
                  <c15:dlblFieldTable>
                    <c15:dlblFTEntry>
                      <c15:txfldGUID>{2015BA39-F149-4246-A95E-157A1C8D7CA9}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9A-419C-95E7-28DC32D2D04F}"/>
                </c:ext>
                <c:ext xmlns:c15="http://schemas.microsoft.com/office/drawing/2012/chart" uri="{CE6537A1-D6FC-4f65-9D91-7224C49458BB}">
                  <c15:dlblFieldTable>
                    <c15:dlblFTEntry>
                      <c15:txfldGUID>{193171F1-6743-4AF2-AB07-3A3437BF7F00}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9A-419C-95E7-28DC32D2D04F}"/>
                </c:ext>
                <c:ext xmlns:c15="http://schemas.microsoft.com/office/drawing/2012/chart" uri="{CE6537A1-D6FC-4f65-9D91-7224C49458BB}">
                  <c15:dlblFieldTable>
                    <c15:dlblFTEntry>
                      <c15:txfldGUID>{963BB4FB-DF4A-4E86-8FAA-940B00B244A7}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9A-419C-95E7-28DC32D2D04F}"/>
                </c:ext>
                <c:ext xmlns:c15="http://schemas.microsoft.com/office/drawing/2012/chart" uri="{CE6537A1-D6FC-4f65-9D91-7224C49458BB}">
                  <c15:dlblFieldTable>
                    <c15:dlblFTEntry>
                      <c15:txfldGUID>{619BC636-7B56-4B6E-97ED-5EB6B96907BF}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9A-419C-95E7-28DC32D2D04F}"/>
                </c:ext>
                <c:ext xmlns:c15="http://schemas.microsoft.com/office/drawing/2012/chart" uri="{CE6537A1-D6FC-4f65-9D91-7224C49458BB}">
                  <c15:dlblFieldTable>
                    <c15:dlblFTEntry>
                      <c15:txfldGUID>{83A3AEE6-2DED-4AE5-9BEE-A932641465BD}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9A-419C-95E7-28DC32D2D04F}"/>
                </c:ext>
                <c:ext xmlns:c15="http://schemas.microsoft.com/office/drawing/2012/chart" uri="{CE6537A1-D6FC-4f65-9D91-7224C49458BB}">
                  <c15:dlblFieldTable>
                    <c15:dlblFTEntry>
                      <c15:txfldGUID>{89661AF3-71DD-4EE8-97AF-4E37D6A91F8D}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79.8</c:v>
                </c:pt>
              </c:numCache>
            </c:numRef>
          </c:xVal>
          <c:yVal>
            <c:numRef>
              <c:f>公会計指標分析・財政指標組合せ分析表!$BP$51:$DC$51</c:f>
              <c:numCache>
                <c:formatCode>#,##0.0;"▲ "#,##0.0</c:formatCode>
                <c:ptCount val="40"/>
                <c:pt idx="16">
                  <c:v>40.700000000000003</c:v>
                </c:pt>
              </c:numCache>
            </c:numRef>
          </c:yVal>
          <c:smooth val="0"/>
          <c:extLst xmlns:c16r2="http://schemas.microsoft.com/office/drawing/2015/06/chart">
            <c:ext xmlns:c16="http://schemas.microsoft.com/office/drawing/2014/chart" uri="{C3380CC4-5D6E-409C-BE32-E72D297353CC}">
              <c16:uniqueId val="{00000009-B39A-419C-95E7-28DC32D2D0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9A-419C-95E7-28DC32D2D04F}"/>
                </c:ext>
                <c:ext xmlns:c15="http://schemas.microsoft.com/office/drawing/2012/chart" uri="{CE6537A1-D6FC-4f65-9D91-7224C49458BB}">
                  <c15:dlblFieldTable>
                    <c15:dlblFTEntry>
                      <c15:txfldGUID>{0239CF1C-B317-40ED-862D-8D4AB7406224}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9A-419C-95E7-28DC32D2D04F}"/>
                </c:ext>
                <c:ext xmlns:c15="http://schemas.microsoft.com/office/drawing/2012/chart" uri="{CE6537A1-D6FC-4f65-9D91-7224C49458BB}">
                  <c15:dlblFieldTable>
                    <c15:dlblFTEntry>
                      <c15:txfldGUID>{36504641-BEC7-4DC2-A257-3A9FBAACF50D}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9A-419C-95E7-28DC32D2D04F}"/>
                </c:ext>
                <c:ext xmlns:c15="http://schemas.microsoft.com/office/drawing/2012/chart" uri="{CE6537A1-D6FC-4f65-9D91-7224C49458BB}">
                  <c15:dlblFieldTable>
                    <c15:dlblFTEntry>
                      <c15:txfldGUID>{3FF77FA5-38AF-4C74-9B94-29FCF8CE4351}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9A-419C-95E7-28DC32D2D04F}"/>
                </c:ext>
                <c:ext xmlns:c15="http://schemas.microsoft.com/office/drawing/2012/chart" uri="{CE6537A1-D6FC-4f65-9D91-7224C49458BB}">
                  <c15:dlblFieldTable>
                    <c15:dlblFTEntry>
                      <c15:txfldGUID>{E8D5D8A5-9E49-46F6-9A6D-9F19FBE38496}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9A-419C-95E7-28DC32D2D04F}"/>
                </c:ext>
                <c:ext xmlns:c15="http://schemas.microsoft.com/office/drawing/2012/chart" uri="{CE6537A1-D6FC-4f65-9D91-7224C49458BB}">
                  <c15:dlblFieldTable>
                    <c15:dlblFTEntry>
                      <c15:txfldGUID>{610CFF3F-3920-48BB-B4A1-DC04CF0FECD1}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9A-419C-95E7-28DC32D2D04F}"/>
                </c:ext>
                <c:ext xmlns:c15="http://schemas.microsoft.com/office/drawing/2012/chart" uri="{CE6537A1-D6FC-4f65-9D91-7224C49458BB}">
                  <c15:dlblFieldTable>
                    <c15:dlblFTEntry>
                      <c15:txfldGUID>{DF737E73-69FE-4521-880E-E9712FE058B3}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9A-419C-95E7-28DC32D2D04F}"/>
                </c:ext>
                <c:ext xmlns:c15="http://schemas.microsoft.com/office/drawing/2012/chart" uri="{CE6537A1-D6FC-4f65-9D91-7224C49458BB}">
                  <c15:dlblFieldTable>
                    <c15:dlblFTEntry>
                      <c15:txfldGUID>{BF3597FB-260B-4E30-8624-8B473CD6015C}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9A-419C-95E7-28DC32D2D04F}"/>
                </c:ext>
                <c:ext xmlns:c15="http://schemas.microsoft.com/office/drawing/2012/chart" uri="{CE6537A1-D6FC-4f65-9D91-7224C49458BB}">
                  <c15:dlblFieldTable>
                    <c15:dlblFTEntry>
                      <c15:txfldGUID>{18456345-EA19-43F7-9487-FF601AE8DD7B}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9A-419C-95E7-28DC32D2D04F}"/>
                </c:ext>
                <c:ext xmlns:c15="http://schemas.microsoft.com/office/drawing/2012/chart" uri="{CE6537A1-D6FC-4f65-9D91-7224C49458BB}">
                  <c15:dlblFieldTable>
                    <c15:dlblFTEntry>
                      <c15:txfldGUID>{3CA445FA-F44B-4198-ACB8-F2C63E139E04}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numCache>
            </c:numRef>
          </c:xVal>
          <c:yVal>
            <c:numRef>
              <c:f>公会計指標分析・財政指標組合せ分析表!$BP$55:$DC$55</c:f>
              <c:numCache>
                <c:formatCode>#,##0.0;"▲ "#,##0.0</c:formatCode>
                <c:ptCount val="40"/>
                <c:pt idx="16">
                  <c:v>13</c:v>
                </c:pt>
              </c:numCache>
            </c:numRef>
          </c:yVal>
          <c:smooth val="0"/>
          <c:extLst xmlns:c16r2="http://schemas.microsoft.com/office/drawing/2015/06/chart">
            <c:ext xmlns:c16="http://schemas.microsoft.com/office/drawing/2014/chart" uri="{C3380CC4-5D6E-409C-BE32-E72D297353CC}">
              <c16:uniqueId val="{00000013-B39A-419C-95E7-28DC32D2D04F}"/>
            </c:ext>
          </c:extLst>
        </c:ser>
        <c:dLbls>
          <c:showLegendKey val="0"/>
          <c:showVal val="1"/>
          <c:showCatName val="0"/>
          <c:showSerName val="0"/>
          <c:showPercent val="0"/>
          <c:showBubbleSize val="0"/>
        </c:dLbls>
        <c:axId val="413922488"/>
        <c:axId val="413922880"/>
      </c:scatterChart>
      <c:valAx>
        <c:axId val="413922488"/>
        <c:scaling>
          <c:orientation val="minMax"/>
          <c:max val="82"/>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922880"/>
        <c:crosses val="autoZero"/>
        <c:crossBetween val="midCat"/>
      </c:valAx>
      <c:valAx>
        <c:axId val="413922880"/>
        <c:scaling>
          <c:orientation val="minMax"/>
          <c:max val="4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922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68-4A18-BEF5-EE7BD6D7B3DC}"/>
                </c:ext>
                <c:ext xmlns:c15="http://schemas.microsoft.com/office/drawing/2012/chart" uri="{CE6537A1-D6FC-4f65-9D91-7224C49458BB}">
                  <c15:dlblFieldTable>
                    <c15:dlblFTEntry>
                      <c15:txfldGUID>{7DC0CB11-A2D2-437B-9CD7-60FEEC8E96A3}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68-4A18-BEF5-EE7BD6D7B3DC}"/>
                </c:ext>
                <c:ext xmlns:c15="http://schemas.microsoft.com/office/drawing/2012/chart" uri="{CE6537A1-D6FC-4f65-9D91-7224C49458BB}">
                  <c15:dlblFieldTable>
                    <c15:dlblFTEntry>
                      <c15:txfldGUID>{59241ED9-79CB-451B-B340-F2C15B292057}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68-4A18-BEF5-EE7BD6D7B3DC}"/>
                </c:ext>
                <c:ext xmlns:c15="http://schemas.microsoft.com/office/drawing/2012/chart" uri="{CE6537A1-D6FC-4f65-9D91-7224C49458BB}">
                  <c15:dlblFieldTable>
                    <c15:dlblFTEntry>
                      <c15:txfldGUID>{04EA93C4-909C-42E4-B92C-05D9BDAC85A6}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68-4A18-BEF5-EE7BD6D7B3DC}"/>
                </c:ext>
                <c:ext xmlns:c15="http://schemas.microsoft.com/office/drawing/2012/chart" uri="{CE6537A1-D6FC-4f65-9D91-7224C49458BB}">
                  <c15:dlblFieldTable>
                    <c15:dlblFTEntry>
                      <c15:txfldGUID>{C954E2BF-0179-4CC4-9043-0602B6A22E8C}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68-4A18-BEF5-EE7BD6D7B3DC}"/>
                </c:ext>
                <c:ext xmlns:c15="http://schemas.microsoft.com/office/drawing/2012/chart" uri="{CE6537A1-D6FC-4f65-9D91-7224C49458BB}">
                  <c15:dlblFieldTable>
                    <c15:dlblFTEntry>
                      <c15:txfldGUID>{D14B551B-3375-4181-931A-B1512E13B546}</c15:txfldGUID>
                      <c15:f>#REF!</c15:f>
                      <c15:dlblFieldTableCache>
                        <c:ptCount val="1"/>
                        <c:pt idx="0">
                          <c:v>#REF!</c:v>
                        </c:pt>
                      </c15:dlblFieldTableCache>
                    </c15:dlblFTEntry>
                  </c15:dlblFieldTable>
                  <c15:showDataLabelsRange val="0"/>
                </c:ext>
              </c:extLst>
            </c:dLbl>
            <c:dLbl>
              <c:idx val="8"/>
              <c:layout>
                <c:manualLayout>
                  <c:x val="-3.5743269787445207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68-4A18-BEF5-EE7BD6D7B3DC}"/>
                </c:ext>
                <c:ext xmlns:c15="http://schemas.microsoft.com/office/drawing/2012/chart" uri="{CE6537A1-D6FC-4f65-9D91-7224C49458BB}">
                  <c15:dlblFieldTable>
                    <c15:dlblFTEntry>
                      <c15:txfldGUID>{FA07E58F-C519-4186-9326-1B5807711C66}</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765271345077605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68-4A18-BEF5-EE7BD6D7B3DC}"/>
                </c:ext>
                <c:ext xmlns:c15="http://schemas.microsoft.com/office/drawing/2012/chart" uri="{CE6537A1-D6FC-4f65-9D91-7224C49458BB}">
                  <c15:dlblFieldTable>
                    <c15:dlblFTEntry>
                      <c15:txfldGUID>{1B035358-41E0-485C-B5EA-D870D1CE7303}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68-4A18-BEF5-EE7BD6D7B3DC}"/>
                </c:ext>
                <c:ext xmlns:c15="http://schemas.microsoft.com/office/drawing/2012/chart" uri="{CE6537A1-D6FC-4f65-9D91-7224C49458BB}">
                  <c15:dlblFieldTable>
                    <c15:dlblFTEntry>
                      <c15:txfldGUID>{C4375368-1AE9-4F63-81E1-55B1F17AA2E0}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68-4A18-BEF5-EE7BD6D7B3DC}"/>
                </c:ext>
                <c:ext xmlns:c15="http://schemas.microsoft.com/office/drawing/2012/chart" uri="{CE6537A1-D6FC-4f65-9D91-7224C49458BB}">
                  <c15:dlblFieldTable>
                    <c15:dlblFTEntry>
                      <c15:txfldGUID>{D9273676-233B-499D-BC6F-2ADC3C506EC3}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9.9</c:v>
                </c:pt>
                <c:pt idx="16">
                  <c:v>10</c:v>
                </c:pt>
                <c:pt idx="24">
                  <c:v>9.8000000000000007</c:v>
                </c:pt>
                <c:pt idx="32">
                  <c:v>9.1</c:v>
                </c:pt>
              </c:numCache>
            </c:numRef>
          </c:xVal>
          <c:yVal>
            <c:numRef>
              <c:f>公会計指標分析・財政指標組合せ分析表!$BP$73:$DC$73</c:f>
              <c:numCache>
                <c:formatCode>#,##0.0;"▲ "#,##0.0</c:formatCode>
                <c:ptCount val="40"/>
                <c:pt idx="0">
                  <c:v>30.2</c:v>
                </c:pt>
                <c:pt idx="8">
                  <c:v>38.799999999999997</c:v>
                </c:pt>
                <c:pt idx="16">
                  <c:v>40.700000000000003</c:v>
                </c:pt>
                <c:pt idx="24">
                  <c:v>46.5</c:v>
                </c:pt>
                <c:pt idx="32">
                  <c:v>29.1</c:v>
                </c:pt>
              </c:numCache>
            </c:numRef>
          </c:yVal>
          <c:smooth val="0"/>
          <c:extLst xmlns:c16r2="http://schemas.microsoft.com/office/drawing/2015/06/chart">
            <c:ext xmlns:c16="http://schemas.microsoft.com/office/drawing/2014/chart" uri="{C3380CC4-5D6E-409C-BE32-E72D297353CC}">
              <c16:uniqueId val="{00000009-9968-4A18-BEF5-EE7BD6D7B3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68-4A18-BEF5-EE7BD6D7B3DC}"/>
                </c:ext>
                <c:ext xmlns:c15="http://schemas.microsoft.com/office/drawing/2012/chart" uri="{CE6537A1-D6FC-4f65-9D91-7224C49458BB}">
                  <c15:dlblFieldTable>
                    <c15:dlblFTEntry>
                      <c15:txfldGUID>{6BCF1F89-4034-4A90-82EF-0F07F23EB7F0}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68-4A18-BEF5-EE7BD6D7B3DC}"/>
                </c:ext>
                <c:ext xmlns:c15="http://schemas.microsoft.com/office/drawing/2012/chart" uri="{CE6537A1-D6FC-4f65-9D91-7224C49458BB}">
                  <c15:dlblFieldTable>
                    <c15:dlblFTEntry>
                      <c15:txfldGUID>{CECB7830-DC7E-45D5-879E-1ABEAC47FDF2}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68-4A18-BEF5-EE7BD6D7B3DC}"/>
                </c:ext>
                <c:ext xmlns:c15="http://schemas.microsoft.com/office/drawing/2012/chart" uri="{CE6537A1-D6FC-4f65-9D91-7224C49458BB}">
                  <c15:dlblFieldTable>
                    <c15:dlblFTEntry>
                      <c15:txfldGUID>{F90D7BBD-1FD1-4181-BABD-E46696A9EE1B}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68-4A18-BEF5-EE7BD6D7B3DC}"/>
                </c:ext>
                <c:ext xmlns:c15="http://schemas.microsoft.com/office/drawing/2012/chart" uri="{CE6537A1-D6FC-4f65-9D91-7224C49458BB}">
                  <c15:dlblFieldTable>
                    <c15:dlblFTEntry>
                      <c15:txfldGUID>{43355270-87C2-41E3-AC65-3EFB3892BAA6}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68-4A18-BEF5-EE7BD6D7B3DC}"/>
                </c:ext>
                <c:ext xmlns:c15="http://schemas.microsoft.com/office/drawing/2012/chart" uri="{CE6537A1-D6FC-4f65-9D91-7224C49458BB}">
                  <c15:dlblFieldTable>
                    <c15:dlblFTEntry>
                      <c15:txfldGUID>{930A4C56-BBEA-439E-8E66-B312E111A11F}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68-4A18-BEF5-EE7BD6D7B3DC}"/>
                </c:ext>
                <c:ext xmlns:c15="http://schemas.microsoft.com/office/drawing/2012/chart" uri="{CE6537A1-D6FC-4f65-9D91-7224C49458BB}">
                  <c15:dlblFieldTable>
                    <c15:dlblFTEntry>
                      <c15:txfldGUID>{3D31A5B1-4F21-414F-B6A3-519E4BAE8EC6}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68-4A18-BEF5-EE7BD6D7B3DC}"/>
                </c:ext>
                <c:ext xmlns:c15="http://schemas.microsoft.com/office/drawing/2012/chart" uri="{CE6537A1-D6FC-4f65-9D91-7224C49458BB}">
                  <c15:dlblFieldTable>
                    <c15:dlblFTEntry>
                      <c15:txfldGUID>{D078CB30-C7FA-4BC3-9FE3-047D5F0464C3}</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68-4A18-BEF5-EE7BD6D7B3DC}"/>
                </c:ext>
                <c:ext xmlns:c15="http://schemas.microsoft.com/office/drawing/2012/chart" uri="{CE6537A1-D6FC-4f65-9D91-7224C49458BB}">
                  <c15:dlblFieldTable>
                    <c15:dlblFTEntry>
                      <c15:txfldGUID>{2C53A653-DD14-404B-A590-FD9C418C4F87}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68-4A18-BEF5-EE7BD6D7B3DC}"/>
                </c:ext>
                <c:ext xmlns:c15="http://schemas.microsoft.com/office/drawing/2012/chart" uri="{CE6537A1-D6FC-4f65-9D91-7224C49458BB}">
                  <c15:dlblFieldTable>
                    <c15:dlblFTEntry>
                      <c15:txfldGUID>{8703DC46-0E47-4823-9BF4-374937CFE244}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9968-4A18-BEF5-EE7BD6D7B3DC}"/>
            </c:ext>
          </c:extLst>
        </c:ser>
        <c:dLbls>
          <c:showLegendKey val="0"/>
          <c:showVal val="1"/>
          <c:showCatName val="0"/>
          <c:showSerName val="0"/>
          <c:showPercent val="0"/>
          <c:showBubbleSize val="0"/>
        </c:dLbls>
        <c:axId val="413923664"/>
        <c:axId val="413924056"/>
      </c:scatterChart>
      <c:valAx>
        <c:axId val="413923664"/>
        <c:scaling>
          <c:orientation val="minMax"/>
          <c:max val="11"/>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924056"/>
        <c:crosses val="autoZero"/>
        <c:crossBetween val="midCat"/>
      </c:valAx>
      <c:valAx>
        <c:axId val="413924056"/>
        <c:scaling>
          <c:orientation val="minMax"/>
          <c:max val="5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923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となっており、前年度比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ポイント減少した。単年度の数値においては</a:t>
          </a:r>
          <a:r>
            <a:rPr kumimoji="1" lang="en-US" altLang="ja-JP" sz="1100">
              <a:latin typeface="ＭＳ Ｐゴシック" panose="020B0600070205080204" pitchFamily="50" charset="-128"/>
              <a:ea typeface="ＭＳ Ｐゴシック" panose="020B0600070205080204" pitchFamily="50" charset="-128"/>
            </a:rPr>
            <a:t>0.27</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8.04</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カ年平均値の改善要因は平成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年度の単年度数値（</a:t>
          </a:r>
          <a:r>
            <a:rPr kumimoji="1" lang="en-US" altLang="ja-JP" sz="1100">
              <a:latin typeface="ＭＳ Ｐゴシック" panose="020B0600070205080204" pitchFamily="50" charset="-128"/>
              <a:ea typeface="ＭＳ Ｐゴシック" panose="020B0600070205080204" pitchFamily="50" charset="-128"/>
            </a:rPr>
            <a:t>10.21</a:t>
          </a:r>
          <a:r>
            <a:rPr kumimoji="1" lang="ja-JP" altLang="en-US" sz="1100">
              <a:latin typeface="ＭＳ Ｐゴシック" panose="020B0600070205080204" pitchFamily="50" charset="-128"/>
              <a:ea typeface="ＭＳ Ｐゴシック" panose="020B0600070205080204" pitchFamily="50" charset="-128"/>
            </a:rPr>
            <a:t>）と平成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年度の単年度数値（</a:t>
          </a:r>
          <a:r>
            <a:rPr kumimoji="1" lang="en-US" altLang="ja-JP" sz="1100">
              <a:latin typeface="ＭＳ Ｐゴシック" panose="020B0600070205080204" pitchFamily="50" charset="-128"/>
              <a:ea typeface="ＭＳ Ｐゴシック" panose="020B0600070205080204" pitchFamily="50" charset="-128"/>
            </a:rPr>
            <a:t>8.04</a:t>
          </a:r>
          <a:r>
            <a:rPr kumimoji="1" lang="ja-JP" altLang="en-US" sz="1100">
              <a:latin typeface="ＭＳ Ｐゴシック" panose="020B0600070205080204" pitchFamily="50" charset="-128"/>
              <a:ea typeface="ＭＳ Ｐゴシック" panose="020B0600070205080204" pitchFamily="50" charset="-128"/>
            </a:rPr>
            <a:t>）の差によるものである。単年度数値の改善要因としては、公営企業債等繰入額が</a:t>
          </a:r>
          <a:r>
            <a:rPr kumimoji="1" lang="en-US" altLang="ja-JP" sz="1100">
              <a:latin typeface="ＭＳ Ｐゴシック" panose="020B0600070205080204" pitchFamily="50" charset="-128"/>
              <a:ea typeface="ＭＳ Ｐゴシック" panose="020B0600070205080204" pitchFamily="50" charset="-128"/>
            </a:rPr>
            <a:t>3,619</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％）減少したこと、中部消防署庁舎建設に伴う償還が終了したこと等により、一部事務組合等補助金又は負担金が△</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千円減少したこと等によるものである。　</a:t>
          </a:r>
        </a:p>
        <a:p>
          <a:r>
            <a:rPr kumimoji="1" lang="ja-JP" altLang="en-US" sz="1100">
              <a:latin typeface="ＭＳ Ｐゴシック" panose="020B0600070205080204" pitchFamily="50" charset="-128"/>
              <a:ea typeface="ＭＳ Ｐゴシック" panose="020B0600070205080204" pitchFamily="50" charset="-128"/>
            </a:rPr>
            <a:t>　今後の見通しについては、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年度に一般廃棄物処理事業債の償還が開始となり、</a:t>
          </a:r>
          <a:r>
            <a:rPr kumimoji="1" lang="ja-JP" altLang="en-US" sz="1100">
              <a:latin typeface="ＭＳ Ｐゴシック" panose="020B0600070205080204" pitchFamily="50" charset="-128"/>
              <a:ea typeface="ＭＳ Ｐゴシック" panose="020B0600070205080204" pitchFamily="50" charset="-128"/>
            </a:rPr>
            <a:t>一般会計の元利償還金が平成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年度にピークとなる見込みであり、数値の悪化が見込まれるため、引き続き地方債残高の適切な管理に努める。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％となっており、前年度比</a:t>
          </a:r>
          <a:r>
            <a:rPr kumimoji="1" lang="en-US" altLang="ja-JP" sz="1100">
              <a:latin typeface="ＭＳ Ｐゴシック" panose="020B0600070205080204" pitchFamily="50" charset="-128"/>
              <a:ea typeface="ＭＳ Ｐゴシック" panose="020B0600070205080204" pitchFamily="50" charset="-128"/>
            </a:rPr>
            <a:t>17.4</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要因は、地方債残高が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9,231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千円減少したことに加え、下水道事業会計の地方債残高の減少等による公営企業債等繰入見込額が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7,678</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千円減少したこと、充当可能基金が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5,199</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千円増加したことなどが挙げられる。</a:t>
          </a:r>
        </a:p>
        <a:p>
          <a:r>
            <a:rPr kumimoji="1" lang="ja-JP" altLang="en-US" sz="1100">
              <a:latin typeface="ＭＳ Ｐゴシック" panose="020B0600070205080204" pitchFamily="50" charset="-128"/>
              <a:ea typeface="ＭＳ Ｐゴシック" panose="020B0600070205080204" pitchFamily="50" charset="-128"/>
            </a:rPr>
            <a:t>　今後の見通しについては、地方債残高の増加が見込まれることや充当可能基金の減少に伴い数値の上昇が予想される。</a:t>
          </a:r>
        </a:p>
        <a:p>
          <a:r>
            <a:rPr kumimoji="1" lang="ja-JP" altLang="en-US" sz="1100">
              <a:latin typeface="ＭＳ Ｐゴシック" panose="020B0600070205080204" pitchFamily="50" charset="-128"/>
              <a:ea typeface="ＭＳ Ｐゴシック" panose="020B0600070205080204" pitchFamily="50" charset="-128"/>
            </a:rPr>
            <a:t>　今後は、新発債の抑制（当該年度の元金償還金の額以内の新発債の発行を堅持）による地方債の適正な管理を行うとともに、基金に頼らない財政運営に取り組み、退職手当の見込みや一部事務組合負担金などの将来負担にも留意し、中長期的視点に立った健全な財政運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福岡県宇美町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・今後想定される庁舎等の維持補修及び平成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年に予定されている宇美町町制施行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周年記念事業の財源とする目的で、平成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月に創設した「宇美町庁舎建設等基金」及び「宇美町町制施行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周年記念事業基金」に平成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年度補正予算編成時に生じた財源剰余額を合計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万円積み立てた。更に生じた財源剰余額については、財政調整基金及び宇美町農業振興事業費財政基金に積立てることができたため、基金全体で約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等については、当初予算編成時の取崩額の積戻しを除いては、特定目的基金に想定される事業費分を優先的に積立てを行い、基金の使途の明確化を図る。更に生じた剰余額については、災害等の不測の事態に備えるため財政調整基金に積立て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・宇美町庁舎建設等基金：役場本庁舎等公共施設の建設費等（新設、増築及び改築、改修、設備の更新等）へ充当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・宇美町町制施行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周年記念事業基金：町制施行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周年記念事業に係る経費に充当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・宇美町農業振興事業費財政基金：宇美町農業振興事業費へ充当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・宇美町庁舎建設等基金：今後想定される公共施設等の改修等に備えるため、前年度決算剰余金等を財源として、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・宇美町町制施行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周年記念事業基金：平成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年度に実施予定である町制施行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周年記念事業に係る経費に充当するため、前年度決算剰余金等を財源として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・宇美町農業振興事業費財政基金：宇美町猪被害防止対策補助金及び宇美町農業経営基盤強化促進事業流動化助成金に充当するため、前年度決算剰余金等を財源として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万円を積み立てたこと等により増加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・宇美町庁舎建設等基金：平成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に策定予定の公共施設等再配置計画に基づき、町内の各施設の改修等を進めていく方針であるが、多額の財源が必要となるため、現在の積立額では到底足りない状況である。よって、前年度決算剰余金等を財源としてできる限り当該基金に優先的に積み立て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・宇美町町制施行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周年記念事業基金：平成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年度に実施予定である町制施行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周年記念事業の事業内容が決定次第、その事業費に見合う額を「ふるさと応援寄附金」等を財源として積み立てる方針である。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宇美町農業振興事業費財政基金：宇美町猪被害防止対策補助金及び宇美町農業経営基盤強化促進事業流動化助成金の相当額を前年度決算剰余金等を財源として積立てを行っているが、当該基金の目的と実情が合致しないなどの理由により、運用方法等の見直しを行う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・前年度決算剰余金等について、平成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年度当初予算編成時の取崩額（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万円）の積戻しを除いては、特定目的基金に想定される事業費分を優先的に積立てを行ったが、更に剰余額が生じたため、財政調整基金に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・基本的には、災害等の不測の事態に備え、標準財政規模（約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％に当たる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億円程度を維持していく方針である。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37,376
37,054
30.21
11,538,588
11,183,553
331,257
6,932,805
10,114,204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76.2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ポイント下がっているが類似団体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上まわっており、主な要因としては、資産の多くを占める道路、橋梁などの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減価償却率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が影響していることにある。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年度に今後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年間の公共箱物施設の方向性を示す公共施設再配置計画を策定し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、老朽化した施設の再配置の方向（廃止・統廃合・複合化など）を明確化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し、今後それぞれの公共施設等について当該計画に基づいた施設の維持管理を適切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進めていくこととしている。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25</xdr:row>
      <xdr:rowOff>159022</xdr:rowOff>
    </xdr:from>
    <xdr:to>
      <xdr:col>15</xdr:col>
      <xdr:colOff>187325</xdr:colOff>
      <xdr:row>26</xdr:row>
      <xdr:rowOff>89172</xdr:rowOff>
    </xdr:to>
    <xdr:sp macro="" textlink="">
      <xdr:nvSpPr>
        <xdr:cNvPr id="80" name="楕円 79"/>
        <xdr:cNvSpPr/>
      </xdr:nvSpPr>
      <xdr:spPr>
        <a:xfrm>
          <a:off x="3238500" y="52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150875</xdr:rowOff>
    </xdr:from>
    <xdr:ext cx="405111" cy="259045"/>
    <xdr:sp macro="" textlink="">
      <xdr:nvSpPr>
        <xdr:cNvPr id="81"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2"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105699</xdr:rowOff>
    </xdr:from>
    <xdr:ext cx="405111" cy="259045"/>
    <xdr:sp macro="" textlink="">
      <xdr:nvSpPr>
        <xdr:cNvPr id="83" name="n_2mainValue有形固定資産減価償却率"/>
        <xdr:cNvSpPr txBox="1"/>
      </xdr:nvSpPr>
      <xdr:spPr>
        <a:xfrm>
          <a:off x="3086744" y="4992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債務償還可能年数は、充当可能基金残高が類以団体よりも少ないこと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latin typeface="ＭＳ Ｐゴシック" panose="020B0600070205080204" pitchFamily="50" charset="-128"/>
              <a:ea typeface="ＭＳ Ｐゴシック" panose="020B0600070205080204" pitchFamily="50" charset="-128"/>
            </a:rPr>
            <a:t>類似団体平均値</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年であるのに対し、当町では、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年と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類以団体平均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より長くなっている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月に定めた「人件費の抑制及び適切な人事配置についての方針」に基づき人件費の削減に努め、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今後も老朽化した公共施設の改修等に伴う地方債の発行に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あたっては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、引き続き新規地方債の発行は当該年度の元金償還金の額以内とする目標を堅持し、将来負担額の減少に努めていく方針である。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4" name="テキスト ボックス 10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6" name="テキスト ボックス 10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2" name="直線コネクタ 11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6" name="直線コネクタ 11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17"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18" name="フローチャート: 判断 11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153035</xdr:rowOff>
    </xdr:from>
    <xdr:to>
      <xdr:col>76</xdr:col>
      <xdr:colOff>73025</xdr:colOff>
      <xdr:row>31</xdr:row>
      <xdr:rowOff>83185</xdr:rowOff>
    </xdr:to>
    <xdr:sp macro="" textlink="">
      <xdr:nvSpPr>
        <xdr:cNvPr id="124" name="楕円 123"/>
        <xdr:cNvSpPr/>
      </xdr:nvSpPr>
      <xdr:spPr>
        <a:xfrm>
          <a:off x="14744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4462</xdr:rowOff>
    </xdr:from>
    <xdr:ext cx="340478" cy="259045"/>
    <xdr:sp macro="" textlink="">
      <xdr:nvSpPr>
        <xdr:cNvPr id="125" name="債務償還可能年数該当値テキスト"/>
        <xdr:cNvSpPr txBox="1"/>
      </xdr:nvSpPr>
      <xdr:spPr>
        <a:xfrm>
          <a:off x="14846300" y="591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37,376
37,054
30.21
11,538,588
11,183,553
331,257
6,932,805
10,114,204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38735</xdr:rowOff>
    </xdr:from>
    <xdr:to>
      <xdr:col>15</xdr:col>
      <xdr:colOff>101600</xdr:colOff>
      <xdr:row>38</xdr:row>
      <xdr:rowOff>140335</xdr:rowOff>
    </xdr:to>
    <xdr:sp macro="" textlink="">
      <xdr:nvSpPr>
        <xdr:cNvPr id="70" name="楕円 69"/>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53992</xdr:rowOff>
    </xdr:from>
    <xdr:ext cx="405111" cy="259045"/>
    <xdr:sp macro="" textlink="">
      <xdr:nvSpPr>
        <xdr:cNvPr id="71"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73"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46797</xdr:rowOff>
    </xdr:from>
    <xdr:to>
      <xdr:col>46</xdr:col>
      <xdr:colOff>38100</xdr:colOff>
      <xdr:row>40</xdr:row>
      <xdr:rowOff>148397</xdr:rowOff>
    </xdr:to>
    <xdr:sp macro="" textlink="">
      <xdr:nvSpPr>
        <xdr:cNvPr id="109" name="楕円 108"/>
        <xdr:cNvSpPr/>
      </xdr:nvSpPr>
      <xdr:spPr>
        <a:xfrm>
          <a:off x="8699500" y="69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110"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139524</xdr:rowOff>
    </xdr:from>
    <xdr:ext cx="469744" cy="259045"/>
    <xdr:sp macro="" textlink="">
      <xdr:nvSpPr>
        <xdr:cNvPr id="112" name="n_2mainValue【道路】&#10;一人当たり延長"/>
        <xdr:cNvSpPr txBox="1"/>
      </xdr:nvSpPr>
      <xdr:spPr>
        <a:xfrm>
          <a:off x="8515427" y="69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110853</xdr:rowOff>
    </xdr:from>
    <xdr:to>
      <xdr:col>15</xdr:col>
      <xdr:colOff>101600</xdr:colOff>
      <xdr:row>58</xdr:row>
      <xdr:rowOff>41003</xdr:rowOff>
    </xdr:to>
    <xdr:sp macro="" textlink="">
      <xdr:nvSpPr>
        <xdr:cNvPr id="152" name="楕円 151"/>
        <xdr:cNvSpPr/>
      </xdr:nvSpPr>
      <xdr:spPr>
        <a:xfrm>
          <a:off x="2857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3"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54"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57530</xdr:rowOff>
    </xdr:from>
    <xdr:ext cx="405111" cy="259045"/>
    <xdr:sp macro="" textlink="">
      <xdr:nvSpPr>
        <xdr:cNvPr id="155" name="n_2mainValue【橋りょう・トンネル】&#10;有形固定資産減価償却率"/>
        <xdr:cNvSpPr txBox="1"/>
      </xdr:nvSpPr>
      <xdr:spPr>
        <a:xfrm>
          <a:off x="2705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26878</xdr:rowOff>
    </xdr:from>
    <xdr:to>
      <xdr:col>46</xdr:col>
      <xdr:colOff>38100</xdr:colOff>
      <xdr:row>63</xdr:row>
      <xdr:rowOff>128478</xdr:rowOff>
    </xdr:to>
    <xdr:sp macro="" textlink="">
      <xdr:nvSpPr>
        <xdr:cNvPr id="193" name="楕円 192"/>
        <xdr:cNvSpPr/>
      </xdr:nvSpPr>
      <xdr:spPr>
        <a:xfrm>
          <a:off x="8699500" y="108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119605</xdr:rowOff>
    </xdr:from>
    <xdr:ext cx="599010" cy="259045"/>
    <xdr:sp macro="" textlink="">
      <xdr:nvSpPr>
        <xdr:cNvPr id="196" name="n_2mainValue【橋りょう・トンネル】&#10;一人当たり有形固定資産（償却資産）額"/>
        <xdr:cNvSpPr txBox="1"/>
      </xdr:nvSpPr>
      <xdr:spPr>
        <a:xfrm>
          <a:off x="8450795" y="1092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1" name="直線コネクタ 220"/>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2"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3" name="直線コネクタ 222"/>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5" name="直線コネクタ 22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26"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27" name="フローチャート: 判断 226"/>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28" name="フローチャート: 判断 227"/>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29" name="フローチャート: 判断 22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78739</xdr:rowOff>
    </xdr:from>
    <xdr:to>
      <xdr:col>15</xdr:col>
      <xdr:colOff>101600</xdr:colOff>
      <xdr:row>82</xdr:row>
      <xdr:rowOff>8889</xdr:rowOff>
    </xdr:to>
    <xdr:sp macro="" textlink="">
      <xdr:nvSpPr>
        <xdr:cNvPr id="235" name="楕円 234"/>
        <xdr:cNvSpPr/>
      </xdr:nvSpPr>
      <xdr:spPr>
        <a:xfrm>
          <a:off x="2857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67327</xdr:rowOff>
    </xdr:from>
    <xdr:ext cx="405111" cy="259045"/>
    <xdr:sp macro="" textlink="">
      <xdr:nvSpPr>
        <xdr:cNvPr id="236"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37"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238" name="n_2main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9" name="直線コネクタ 24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0" name="テキスト ボックス 24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1" name="直線コネクタ 25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2" name="テキスト ボックス 25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3" name="直線コネクタ 25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4" name="テキスト ボックス 25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5" name="直線コネクタ 25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6" name="テキスト ボックス 25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7" name="直線コネクタ 25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8" name="テキスト ボックス 25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9" name="直線コネクタ 25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0" name="テキスト ボックス 25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64" name="直線コネクタ 26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6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66" name="直線コネクタ 26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8" name="直線コネクタ 26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6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0" name="フローチャート: 判断 26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71" name="フローチャート: 判断 27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72" name="フローチャート: 判断 27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39226</xdr:rowOff>
    </xdr:from>
    <xdr:to>
      <xdr:col>46</xdr:col>
      <xdr:colOff>38100</xdr:colOff>
      <xdr:row>86</xdr:row>
      <xdr:rowOff>140826</xdr:rowOff>
    </xdr:to>
    <xdr:sp macro="" textlink="">
      <xdr:nvSpPr>
        <xdr:cNvPr id="278" name="楕円 277"/>
        <xdr:cNvSpPr/>
      </xdr:nvSpPr>
      <xdr:spPr>
        <a:xfrm>
          <a:off x="8699500" y="147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34234</xdr:rowOff>
    </xdr:from>
    <xdr:ext cx="469744" cy="259045"/>
    <xdr:sp macro="" textlink="">
      <xdr:nvSpPr>
        <xdr:cNvPr id="279"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80"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131953</xdr:rowOff>
    </xdr:from>
    <xdr:ext cx="469744" cy="259045"/>
    <xdr:sp macro="" textlink="">
      <xdr:nvSpPr>
        <xdr:cNvPr id="281" name="n_2mainValue【公営住宅】&#10;一人当たり面積"/>
        <xdr:cNvSpPr txBox="1"/>
      </xdr:nvSpPr>
      <xdr:spPr>
        <a:xfrm>
          <a:off x="8515427" y="148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23" name="直線コネクタ 322"/>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24"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25" name="直線コネクタ 324"/>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7" name="直線コネクタ 32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28"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29" name="フローチャート: 判断 328"/>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30" name="フローチャート: 判断 329"/>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31" name="フローチャート: 判断 330"/>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103777</xdr:rowOff>
    </xdr:from>
    <xdr:to>
      <xdr:col>76</xdr:col>
      <xdr:colOff>165100</xdr:colOff>
      <xdr:row>37</xdr:row>
      <xdr:rowOff>33927</xdr:rowOff>
    </xdr:to>
    <xdr:sp macro="" textlink="">
      <xdr:nvSpPr>
        <xdr:cNvPr id="337" name="楕円 336"/>
        <xdr:cNvSpPr/>
      </xdr:nvSpPr>
      <xdr:spPr>
        <a:xfrm>
          <a:off x="14541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94541</xdr:rowOff>
    </xdr:from>
    <xdr:ext cx="405111" cy="259045"/>
    <xdr:sp macro="" textlink="">
      <xdr:nvSpPr>
        <xdr:cNvPr id="338"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39"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50454</xdr:rowOff>
    </xdr:from>
    <xdr:ext cx="405111" cy="259045"/>
    <xdr:sp macro="" textlink="">
      <xdr:nvSpPr>
        <xdr:cNvPr id="340" name="n_2mainValue【認定こども園・幼稚園・保育所】&#10;有形固定資産減価償却率"/>
        <xdr:cNvSpPr txBox="1"/>
      </xdr:nvSpPr>
      <xdr:spPr>
        <a:xfrm>
          <a:off x="14389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64" name="直線コネクタ 363"/>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6" name="直線コネクタ 36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6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68" name="直線コネクタ 36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69"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70" name="フローチャート: 判断 369"/>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71" name="フローチャート: 判断 370"/>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72" name="フローチャート: 判断 371"/>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17780</xdr:rowOff>
    </xdr:from>
    <xdr:to>
      <xdr:col>107</xdr:col>
      <xdr:colOff>101600</xdr:colOff>
      <xdr:row>40</xdr:row>
      <xdr:rowOff>119380</xdr:rowOff>
    </xdr:to>
    <xdr:sp macro="" textlink="">
      <xdr:nvSpPr>
        <xdr:cNvPr id="378" name="楕円 377"/>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652</xdr:rowOff>
    </xdr:from>
    <xdr:ext cx="469744" cy="259045"/>
    <xdr:sp macro="" textlink="">
      <xdr:nvSpPr>
        <xdr:cNvPr id="379"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380"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135907</xdr:rowOff>
    </xdr:from>
    <xdr:ext cx="469744" cy="259045"/>
    <xdr:sp macro="" textlink="">
      <xdr:nvSpPr>
        <xdr:cNvPr id="381" name="n_2mainValue【認定こども園・幼稚園・保育所】&#10;一人当たり面積"/>
        <xdr:cNvSpPr txBox="1"/>
      </xdr:nvSpPr>
      <xdr:spPr>
        <a:xfrm>
          <a:off x="20199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06" name="直線コネクタ 405"/>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07"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08" name="直線コネクタ 407"/>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09"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10" name="直線コネクタ 409"/>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11"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12" name="フローチャート: 判断 411"/>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13" name="フローチャート: 判断 412"/>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14" name="フローチャート: 判断 413"/>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90170</xdr:rowOff>
    </xdr:from>
    <xdr:to>
      <xdr:col>76</xdr:col>
      <xdr:colOff>165100</xdr:colOff>
      <xdr:row>60</xdr:row>
      <xdr:rowOff>20320</xdr:rowOff>
    </xdr:to>
    <xdr:sp macro="" textlink="">
      <xdr:nvSpPr>
        <xdr:cNvPr id="420" name="楕円 419"/>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42562</xdr:rowOff>
    </xdr:from>
    <xdr:ext cx="405111" cy="259045"/>
    <xdr:sp macro="" textlink="">
      <xdr:nvSpPr>
        <xdr:cNvPr id="421"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22"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23" name="n_2main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5" name="直線コネクタ 4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6" name="テキスト ボックス 4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7" name="直線コネクタ 4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8" name="テキスト ボックス 4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9" name="直線コネクタ 4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0" name="テキスト ボックス 4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1" name="直線コネクタ 4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2" name="テキスト ボックス 4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46" name="直線コネクタ 445"/>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47"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48" name="直線コネクタ 447"/>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49"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50" name="直線コネクタ 449"/>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51"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52" name="フローチャート: 判断 451"/>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53" name="フローチャート: 判断 452"/>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54" name="フローチャート: 判断 453"/>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153112</xdr:rowOff>
    </xdr:from>
    <xdr:to>
      <xdr:col>107</xdr:col>
      <xdr:colOff>101600</xdr:colOff>
      <xdr:row>61</xdr:row>
      <xdr:rowOff>83262</xdr:rowOff>
    </xdr:to>
    <xdr:sp macro="" textlink="">
      <xdr:nvSpPr>
        <xdr:cNvPr id="460" name="楕円 459"/>
        <xdr:cNvSpPr/>
      </xdr:nvSpPr>
      <xdr:spPr>
        <a:xfrm>
          <a:off x="20383500" y="104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152823</xdr:rowOff>
    </xdr:from>
    <xdr:ext cx="469744" cy="259045"/>
    <xdr:sp macro="" textlink="">
      <xdr:nvSpPr>
        <xdr:cNvPr id="461"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462"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99789</xdr:rowOff>
    </xdr:from>
    <xdr:ext cx="469744" cy="259045"/>
    <xdr:sp macro="" textlink="">
      <xdr:nvSpPr>
        <xdr:cNvPr id="463" name="n_2mainValue【学校施設】&#10;一人当たり面積"/>
        <xdr:cNvSpPr txBox="1"/>
      </xdr:nvSpPr>
      <xdr:spPr>
        <a:xfrm>
          <a:off x="20199427" y="102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90" name="テキスト ボックス 4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91" name="直線コネクタ 4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2" name="テキスト ボックス 4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3" name="直線コネクタ 4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4" name="テキスト ボックス 4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5" name="直線コネクタ 4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6" name="テキスト ボックス 4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7" name="直線コネクタ 4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8" name="テキスト ボックス 4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02" name="直線コネクタ 50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0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04" name="直線コネクタ 50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6" name="直線コネクタ 50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0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08" name="フローチャート: 判断 50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09" name="フローチャート: 判断 50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10" name="フローチャート: 判断 50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105411</xdr:rowOff>
    </xdr:from>
    <xdr:to>
      <xdr:col>76</xdr:col>
      <xdr:colOff>165100</xdr:colOff>
      <xdr:row>104</xdr:row>
      <xdr:rowOff>35561</xdr:rowOff>
    </xdr:to>
    <xdr:sp macro="" textlink="">
      <xdr:nvSpPr>
        <xdr:cNvPr id="516" name="楕円 515"/>
        <xdr:cNvSpPr/>
      </xdr:nvSpPr>
      <xdr:spPr>
        <a:xfrm>
          <a:off x="14541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157242</xdr:rowOff>
    </xdr:from>
    <xdr:ext cx="405111" cy="259045"/>
    <xdr:sp macro="" textlink="">
      <xdr:nvSpPr>
        <xdr:cNvPr id="517"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18"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519" name="n_2mainValue【公民館】&#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0" name="直線コネクタ 52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1" name="テキスト ボックス 53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2" name="直線コネクタ 53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3" name="テキスト ボックス 53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4" name="直線コネクタ 53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5" name="テキスト ボックス 53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6" name="直線コネクタ 53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7" name="テキスト ボックス 53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541" name="直線コネクタ 540"/>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542"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543" name="直線コネクタ 542"/>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544"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545" name="直線コネクタ 544"/>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546"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547" name="フローチャート: 判断 546"/>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548" name="フローチャート: 判断 547"/>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549" name="フローチャート: 判断 548"/>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80263</xdr:rowOff>
    </xdr:from>
    <xdr:to>
      <xdr:col>107</xdr:col>
      <xdr:colOff>101600</xdr:colOff>
      <xdr:row>108</xdr:row>
      <xdr:rowOff>10413</xdr:rowOff>
    </xdr:to>
    <xdr:sp macro="" textlink="">
      <xdr:nvSpPr>
        <xdr:cNvPr id="555" name="楕円 554"/>
        <xdr:cNvSpPr/>
      </xdr:nvSpPr>
      <xdr:spPr>
        <a:xfrm>
          <a:off x="20383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55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55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1540</xdr:rowOff>
    </xdr:from>
    <xdr:ext cx="469744" cy="259045"/>
    <xdr:sp macro="" textlink="">
      <xdr:nvSpPr>
        <xdr:cNvPr id="558" name="n_2mainValue【公民館】&#10;一人当たり面積"/>
        <xdr:cNvSpPr txBox="1"/>
      </xdr:nvSpPr>
      <xdr:spPr>
        <a:xfrm>
          <a:off x="20199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類似団体と比較して特に有形固定資産減価償却率が高くなっている施設は、橋りょう・トンネル、公民館である。橋りょう・トンネルについては、有形固定資産減価償却率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71.6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度に今後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年間の公共箱物施設の方向性を示す公共施設再配置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計画を策定し、施設の再配置の方向（廃止・統廃合・複合化など）を明確化する方針である。また、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を除く施設の一人当たり面積は、類似団体と同程度の水準または低い水準となっているものの、今後も同計画に基づいた適正な施設の管理に努め、老朽化した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等の大規模改修などの維持管理にかかる経費の増加に留意しつつ、引き続き、子育て環境の整備に取り組んでいく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37,376
37,054
30.21
11,538,588
11,183,553
331,257
6,932,805
10,114,204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45974</xdr:rowOff>
    </xdr:from>
    <xdr:to>
      <xdr:col>15</xdr:col>
      <xdr:colOff>101600</xdr:colOff>
      <xdr:row>41</xdr:row>
      <xdr:rowOff>147574</xdr:rowOff>
    </xdr:to>
    <xdr:sp macro="" textlink="">
      <xdr:nvSpPr>
        <xdr:cNvPr id="70" name="楕円 69"/>
        <xdr:cNvSpPr/>
      </xdr:nvSpPr>
      <xdr:spPr>
        <a:xfrm>
          <a:off x="2857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41</xdr:row>
      <xdr:rowOff>138701</xdr:rowOff>
    </xdr:from>
    <xdr:ext cx="405111" cy="259045"/>
    <xdr:sp macro="" textlink="">
      <xdr:nvSpPr>
        <xdr:cNvPr id="71" name="n_2mainValue【図書館】&#10;有形固定資産減価償却率"/>
        <xdr:cNvSpPr txBox="1"/>
      </xdr:nvSpPr>
      <xdr:spPr>
        <a:xfrm>
          <a:off x="2705744" y="716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1"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11684</xdr:rowOff>
    </xdr:from>
    <xdr:to>
      <xdr:col>46</xdr:col>
      <xdr:colOff>38100</xdr:colOff>
      <xdr:row>40</xdr:row>
      <xdr:rowOff>113284</xdr:rowOff>
    </xdr:to>
    <xdr:sp macro="" textlink="">
      <xdr:nvSpPr>
        <xdr:cNvPr id="109" name="楕円 108"/>
        <xdr:cNvSpPr/>
      </xdr:nvSpPr>
      <xdr:spPr>
        <a:xfrm>
          <a:off x="8699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104411</xdr:rowOff>
    </xdr:from>
    <xdr:ext cx="469744" cy="259045"/>
    <xdr:sp macro="" textlink="">
      <xdr:nvSpPr>
        <xdr:cNvPr id="110" name="n_2mainValue【図書館】&#10;一人当たり面積"/>
        <xdr:cNvSpPr txBox="1"/>
      </xdr:nvSpPr>
      <xdr:spPr>
        <a:xfrm>
          <a:off x="8515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144"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7983</xdr:rowOff>
    </xdr:from>
    <xdr:to>
      <xdr:col>15</xdr:col>
      <xdr:colOff>101600</xdr:colOff>
      <xdr:row>59</xdr:row>
      <xdr:rowOff>109583</xdr:rowOff>
    </xdr:to>
    <xdr:sp macro="" textlink="">
      <xdr:nvSpPr>
        <xdr:cNvPr id="152" name="楕円 151"/>
        <xdr:cNvSpPr/>
      </xdr:nvSpPr>
      <xdr:spPr>
        <a:xfrm>
          <a:off x="2857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100710</xdr:rowOff>
    </xdr:from>
    <xdr:ext cx="405111" cy="259045"/>
    <xdr:sp macro="" textlink="">
      <xdr:nvSpPr>
        <xdr:cNvPr id="153" name="n_2mainValue【体育館・プール】&#10;有形固定資産減価償却率"/>
        <xdr:cNvSpPr txBox="1"/>
      </xdr:nvSpPr>
      <xdr:spPr>
        <a:xfrm>
          <a:off x="2705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77" name="直線コネクタ 176"/>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7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79" name="直線コネクタ 17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0"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1" name="直線コネクタ 180"/>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82"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3" name="フローチャート: 判断 182"/>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84" name="フローチャート: 判断 183"/>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8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86" name="フローチャート: 判断 18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87"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71120</xdr:rowOff>
    </xdr:from>
    <xdr:to>
      <xdr:col>46</xdr:col>
      <xdr:colOff>38100</xdr:colOff>
      <xdr:row>61</xdr:row>
      <xdr:rowOff>1270</xdr:rowOff>
    </xdr:to>
    <xdr:sp macro="" textlink="">
      <xdr:nvSpPr>
        <xdr:cNvPr id="193" name="楕円 192"/>
        <xdr:cNvSpPr/>
      </xdr:nvSpPr>
      <xdr:spPr>
        <a:xfrm>
          <a:off x="869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17797</xdr:rowOff>
    </xdr:from>
    <xdr:ext cx="469744" cy="259045"/>
    <xdr:sp macro="" textlink="">
      <xdr:nvSpPr>
        <xdr:cNvPr id="194" name="n_2mainValue【体育館・プール】&#10;一人当たり面積"/>
        <xdr:cNvSpPr txBox="1"/>
      </xdr:nvSpPr>
      <xdr:spPr>
        <a:xfrm>
          <a:off x="8515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17" name="直線コネクタ 216"/>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18"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19" name="直線コネクタ 218"/>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22"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23" name="フローチャート: 判断 222"/>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24" name="フローチャート: 判断 223"/>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25"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26" name="フローチャート: 判断 225"/>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27"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161037</xdr:rowOff>
    </xdr:from>
    <xdr:to>
      <xdr:col>15</xdr:col>
      <xdr:colOff>101600</xdr:colOff>
      <xdr:row>81</xdr:row>
      <xdr:rowOff>91187</xdr:rowOff>
    </xdr:to>
    <xdr:sp macro="" textlink="">
      <xdr:nvSpPr>
        <xdr:cNvPr id="233" name="楕円 232"/>
        <xdr:cNvSpPr/>
      </xdr:nvSpPr>
      <xdr:spPr>
        <a:xfrm>
          <a:off x="2857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107714</xdr:rowOff>
    </xdr:from>
    <xdr:ext cx="405111" cy="259045"/>
    <xdr:sp macro="" textlink="">
      <xdr:nvSpPr>
        <xdr:cNvPr id="234" name="n_2mainValue【福祉施設】&#10;有形固定資産減価償却率"/>
        <xdr:cNvSpPr txBox="1"/>
      </xdr:nvSpPr>
      <xdr:spPr>
        <a:xfrm>
          <a:off x="2705744" y="136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56" name="直線コネクタ 25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58" name="直線コネクタ 25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5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60" name="直線コネクタ 25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6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62" name="フローチャート: 判断 26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63" name="フローチャート: 判断 26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64"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65" name="フローチャート: 判断 26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66"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44450</xdr:rowOff>
    </xdr:from>
    <xdr:to>
      <xdr:col>46</xdr:col>
      <xdr:colOff>38100</xdr:colOff>
      <xdr:row>85</xdr:row>
      <xdr:rowOff>146050</xdr:rowOff>
    </xdr:to>
    <xdr:sp macro="" textlink="">
      <xdr:nvSpPr>
        <xdr:cNvPr id="272" name="楕円 271"/>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137177</xdr:rowOff>
    </xdr:from>
    <xdr:ext cx="469744" cy="259045"/>
    <xdr:sp macro="" textlink="">
      <xdr:nvSpPr>
        <xdr:cNvPr id="273"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314" name="直線コネクタ 313"/>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15"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16" name="直線コネクタ 315"/>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17"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18" name="直線コネクタ 31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319"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320" name="フローチャート: 判断 319"/>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321" name="フローチャート: 判断 320"/>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322"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323" name="フローチャート: 判断 3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86377</xdr:rowOff>
    </xdr:from>
    <xdr:ext cx="405111" cy="259045"/>
    <xdr:sp macro="" textlink="">
      <xdr:nvSpPr>
        <xdr:cNvPr id="324"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5" name="テキスト ボックス 3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6" name="テキスト ボックス 3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7" name="テキスト ボックス 3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8" name="テキスト ボックス 3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9" name="テキスト ボックス 3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46355</xdr:rowOff>
    </xdr:from>
    <xdr:to>
      <xdr:col>76</xdr:col>
      <xdr:colOff>165100</xdr:colOff>
      <xdr:row>41</xdr:row>
      <xdr:rowOff>147955</xdr:rowOff>
    </xdr:to>
    <xdr:sp macro="" textlink="">
      <xdr:nvSpPr>
        <xdr:cNvPr id="330" name="楕円 329"/>
        <xdr:cNvSpPr/>
      </xdr:nvSpPr>
      <xdr:spPr>
        <a:xfrm>
          <a:off x="14541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41</xdr:row>
      <xdr:rowOff>139082</xdr:rowOff>
    </xdr:from>
    <xdr:ext cx="405111" cy="259045"/>
    <xdr:sp macro="" textlink="">
      <xdr:nvSpPr>
        <xdr:cNvPr id="331" name="n_2mainValue【一般廃棄物処理施設】&#10;有形固定資産減価償却率"/>
        <xdr:cNvSpPr txBox="1"/>
      </xdr:nvSpPr>
      <xdr:spPr>
        <a:xfrm>
          <a:off x="14389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3" name="テキスト ボックス 3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5" name="テキスト ボックス 3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7" name="テキスト ボックス 3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9" name="テキスト ボックス 3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1" name="テキスト ボックス 3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53" name="直線コネクタ 352"/>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54"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55" name="直線コネクタ 354"/>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56"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57" name="直線コネクタ 356"/>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58"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59" name="フローチャート: 判断 358"/>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60" name="フローチャート: 判断 359"/>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61"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62" name="フローチャート: 判断 361"/>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63"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4" name="テキスト ボックス 3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5" name="テキスト ボックス 3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6" name="テキスト ボックス 3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7" name="テキスト ボックス 3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8" name="テキスト ボックス 3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51502</xdr:rowOff>
    </xdr:from>
    <xdr:to>
      <xdr:col>107</xdr:col>
      <xdr:colOff>101600</xdr:colOff>
      <xdr:row>40</xdr:row>
      <xdr:rowOff>153102</xdr:rowOff>
    </xdr:to>
    <xdr:sp macro="" textlink="">
      <xdr:nvSpPr>
        <xdr:cNvPr id="369" name="楕円 368"/>
        <xdr:cNvSpPr/>
      </xdr:nvSpPr>
      <xdr:spPr>
        <a:xfrm>
          <a:off x="20383500" y="69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144229</xdr:rowOff>
    </xdr:from>
    <xdr:ext cx="534377" cy="259045"/>
    <xdr:sp macro="" textlink="">
      <xdr:nvSpPr>
        <xdr:cNvPr id="370" name="n_2mainValue【一般廃棄物処理施設】&#10;一人当たり有形固定資産（償却資産）額"/>
        <xdr:cNvSpPr txBox="1"/>
      </xdr:nvSpPr>
      <xdr:spPr>
        <a:xfrm>
          <a:off x="20167111" y="70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1" name="テキスト ボックス 3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1" name="テキスト ボックス 39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95" name="直線コネクタ 394"/>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96"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97" name="直線コネクタ 396"/>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98"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99" name="直線コネクタ 398"/>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00"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401" name="フローチャート: 判断 400"/>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402" name="フローチャート: 判断 401"/>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403"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404" name="フローチャート: 判断 403"/>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405"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154940</xdr:rowOff>
    </xdr:from>
    <xdr:to>
      <xdr:col>76</xdr:col>
      <xdr:colOff>165100</xdr:colOff>
      <xdr:row>62</xdr:row>
      <xdr:rowOff>85090</xdr:rowOff>
    </xdr:to>
    <xdr:sp macro="" textlink="">
      <xdr:nvSpPr>
        <xdr:cNvPr id="411" name="楕円 410"/>
        <xdr:cNvSpPr/>
      </xdr:nvSpPr>
      <xdr:spPr>
        <a:xfrm>
          <a:off x="1454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76217</xdr:rowOff>
    </xdr:from>
    <xdr:ext cx="405111" cy="259045"/>
    <xdr:sp macro="" textlink="">
      <xdr:nvSpPr>
        <xdr:cNvPr id="412" name="n_2mainValue【保健センター・保健所】&#10;有形固定資産減価償却率"/>
        <xdr:cNvSpPr txBox="1"/>
      </xdr:nvSpPr>
      <xdr:spPr>
        <a:xfrm>
          <a:off x="14389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3" name="直線コネクタ 4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4" name="テキスト ボックス 4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5" name="直線コネクタ 4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6" name="テキスト ボックス 4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7" name="直線コネクタ 4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8" name="テキスト ボックス 4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9" name="直線コネクタ 4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0" name="テキスト ボックス 4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1" name="直線コネクタ 4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2" name="テキスト ボックス 4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3" name="直線コネクタ 4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4" name="テキスト ボックス 4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5" name="直線コネクタ 4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6" name="テキスト ボックス 4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38" name="直線コネクタ 437"/>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39"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40" name="直線コネクタ 439"/>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41"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42" name="直線コネクタ 441"/>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43"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44" name="フローチャート: 判断 443"/>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45" name="フローチャート: 判断 444"/>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46"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47" name="フローチャート: 判断 446"/>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108874</xdr:rowOff>
    </xdr:from>
    <xdr:ext cx="469744" cy="259045"/>
    <xdr:sp macro="" textlink="">
      <xdr:nvSpPr>
        <xdr:cNvPr id="448" name="n_2aveValue【保健センター・保健所】&#10;一人当たり面積"/>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109220</xdr:rowOff>
    </xdr:from>
    <xdr:to>
      <xdr:col>107</xdr:col>
      <xdr:colOff>101600</xdr:colOff>
      <xdr:row>63</xdr:row>
      <xdr:rowOff>39370</xdr:rowOff>
    </xdr:to>
    <xdr:sp macro="" textlink="">
      <xdr:nvSpPr>
        <xdr:cNvPr id="454" name="楕円 453"/>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55897</xdr:rowOff>
    </xdr:from>
    <xdr:ext cx="469744" cy="259045"/>
    <xdr:sp macro="" textlink="">
      <xdr:nvSpPr>
        <xdr:cNvPr id="455" name="n_2mainValue【保健センター・保健所】&#10;一人当たり面積"/>
        <xdr:cNvSpPr txBox="1"/>
      </xdr:nvSpPr>
      <xdr:spPr>
        <a:xfrm>
          <a:off x="20199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6" name="正方形/長方形 4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7" name="正方形/長方形 4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8" name="正方形/長方形 4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9" name="正方形/長方形 4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0" name="正方形/長方形 4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1" name="正方形/長方形 4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2" name="正方形/長方形 4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正方形/長方形 4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4" name="テキスト ボックス 4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5" name="直線コネクタ 4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6" name="直線コネクタ 4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7" name="テキスト ボックス 4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8" name="直線コネクタ 4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9" name="テキスト ボックス 4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0" name="直線コネクタ 4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1" name="テキスト ボックス 4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2" name="直線コネクタ 4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3" name="テキスト ボックス 4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4" name="直線コネクタ 4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5" name="テキスト ボックス 4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6" name="直線コネクタ 4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7" name="テキスト ボックス 4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8" name="直線コネクタ 4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9" name="テキスト ボックス 4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81" name="直線コネクタ 480"/>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82"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83" name="直線コネクタ 482"/>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8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85" name="直線コネクタ 48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86"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87" name="フローチャート: 判断 486"/>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88" name="フローチャート: 判断 487"/>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489"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90" name="フローチャート: 判断 48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491"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54248</xdr:rowOff>
    </xdr:from>
    <xdr:to>
      <xdr:col>76</xdr:col>
      <xdr:colOff>165100</xdr:colOff>
      <xdr:row>79</xdr:row>
      <xdr:rowOff>155848</xdr:rowOff>
    </xdr:to>
    <xdr:sp macro="" textlink="">
      <xdr:nvSpPr>
        <xdr:cNvPr id="497" name="楕円 496"/>
        <xdr:cNvSpPr/>
      </xdr:nvSpPr>
      <xdr:spPr>
        <a:xfrm>
          <a:off x="145415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925</xdr:rowOff>
    </xdr:from>
    <xdr:ext cx="405111" cy="259045"/>
    <xdr:sp macro="" textlink="">
      <xdr:nvSpPr>
        <xdr:cNvPr id="498" name="n_2mainValue【消防施設】&#10;有形固定資産減価償却率"/>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9" name="直線コネクタ 5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0" name="テキスト ボックス 5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1" name="直線コネクタ 5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2" name="テキスト ボックス 5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3" name="直線コネクタ 5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4" name="テキスト ボックス 5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5" name="直線コネクタ 5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6" name="テキスト ボックス 5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8" name="テキスト ボックス 5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20" name="直線コネクタ 519"/>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21"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22" name="直線コネクタ 521"/>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23"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24" name="直線コネクタ 523"/>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25"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26" name="フローチャート: 判断 525"/>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27" name="フローチャート: 判断 526"/>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28"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29" name="フローチャート: 判断 528"/>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30"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1" name="テキスト ボックス 5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7874</xdr:rowOff>
    </xdr:from>
    <xdr:to>
      <xdr:col>107</xdr:col>
      <xdr:colOff>101600</xdr:colOff>
      <xdr:row>85</xdr:row>
      <xdr:rowOff>109474</xdr:rowOff>
    </xdr:to>
    <xdr:sp macro="" textlink="">
      <xdr:nvSpPr>
        <xdr:cNvPr id="536" name="楕円 535"/>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100601</xdr:rowOff>
    </xdr:from>
    <xdr:ext cx="469744" cy="259045"/>
    <xdr:sp macro="" textlink="">
      <xdr:nvSpPr>
        <xdr:cNvPr id="537"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9" name="テキスト ボックス 5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9" name="テキスト ボックス 5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63" name="直線コネクタ 562"/>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6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7" name="直線コネクタ 56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8"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9" name="フローチャート: 判断 568"/>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70" name="フローチャート: 判断 569"/>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571"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72" name="フローチャート: 判断 57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573"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35198</xdr:rowOff>
    </xdr:from>
    <xdr:to>
      <xdr:col>76</xdr:col>
      <xdr:colOff>165100</xdr:colOff>
      <xdr:row>101</xdr:row>
      <xdr:rowOff>136798</xdr:rowOff>
    </xdr:to>
    <xdr:sp macro="" textlink="">
      <xdr:nvSpPr>
        <xdr:cNvPr id="579" name="楕円 578"/>
        <xdr:cNvSpPr/>
      </xdr:nvSpPr>
      <xdr:spPr>
        <a:xfrm>
          <a:off x="14541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153325</xdr:rowOff>
    </xdr:from>
    <xdr:ext cx="405111" cy="259045"/>
    <xdr:sp macro="" textlink="">
      <xdr:nvSpPr>
        <xdr:cNvPr id="580" name="n_2mainValue【庁舎】&#10;有形固定資産減価償却率"/>
        <xdr:cNvSpPr txBox="1"/>
      </xdr:nvSpPr>
      <xdr:spPr>
        <a:xfrm>
          <a:off x="14389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1" name="直線コネクタ 5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2" name="テキスト ボックス 5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3" name="直線コネクタ 5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4" name="テキスト ボックス 5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5" name="直線コネクタ 5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6" name="テキスト ボックス 5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7" name="直線コネクタ 5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8" name="テキスト ボックス 5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9" name="直線コネクタ 5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0" name="テキスト ボックス 5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1" name="直線コネクタ 6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2" name="テキスト ボックス 6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6" name="直線コネクタ 605"/>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7"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8" name="直線コネクタ 607"/>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9"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0" name="直線コネクタ 609"/>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11"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2" name="フローチャート: 判断 611"/>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3" name="フローチャート: 判断 612"/>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14"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15" name="フローチャート: 判断 614"/>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16"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9071</xdr:rowOff>
    </xdr:from>
    <xdr:to>
      <xdr:col>107</xdr:col>
      <xdr:colOff>101600</xdr:colOff>
      <xdr:row>108</xdr:row>
      <xdr:rowOff>110671</xdr:rowOff>
    </xdr:to>
    <xdr:sp macro="" textlink="">
      <xdr:nvSpPr>
        <xdr:cNvPr id="622" name="楕円 621"/>
        <xdr:cNvSpPr/>
      </xdr:nvSpPr>
      <xdr:spPr>
        <a:xfrm>
          <a:off x="203835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101798</xdr:rowOff>
    </xdr:from>
    <xdr:ext cx="469744" cy="259045"/>
    <xdr:sp macro="" textlink="">
      <xdr:nvSpPr>
        <xdr:cNvPr id="623" name="n_2mainValue【庁舎】&#10;一人当たり面積"/>
        <xdr:cNvSpPr txBox="1"/>
      </xdr:nvSpPr>
      <xdr:spPr>
        <a:xfrm>
          <a:off x="2019942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類似団体と比較して特に有形固定資産減価償却率が高くなっている施設は、庁舎、福祉施設、消防施設である。庁舎については、昭和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年に建設され老朽化が進み、有形固定資産減価償却率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％と高い数値を示している。福祉施設と消防施設の有形固定資産減価償却率は共に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％で、庁舎と同様に老朽化が進み、維持管理費が増加して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いくと想定される。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に今後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年間の公共箱物施設の方向性を示す公共施設再配置計画を策定し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、施設の再配置の方向（廃止・統廃合・複合化など）を明確化する方針である。また、当町では平成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月に庁舎建設等基金を創設し、個別計画に基づき、庁舎をはじめとした各施設の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長期修繕計画に基づいて適切に日々の修繕及び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大規模改修等の維持管理にかかる経費に備えていくこととしている。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37,376
37,054
30.21
11,538,588
11,183,553
331,257
6,932,805
10,114,204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年度まで年々悪化してきたが、平成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a:t>
          </a:r>
          <a:r>
            <a:rPr kumimoji="1" lang="ja-JP" altLang="ja-JP" sz="1100">
              <a:solidFill>
                <a:schemeClr val="dk1"/>
              </a:solidFill>
              <a:effectLst/>
              <a:latin typeface="+mn-lt"/>
              <a:ea typeface="+mn-ea"/>
              <a:cs typeface="+mn-cs"/>
            </a:rPr>
            <a:t>に続き</a:t>
          </a:r>
          <a:r>
            <a:rPr kumimoji="1" lang="ja-JP" altLang="en-US" sz="1100">
              <a:latin typeface="ＭＳ Ｐゴシック" panose="020B0600070205080204" pitchFamily="50" charset="-128"/>
              <a:ea typeface="ＭＳ Ｐゴシック" panose="020B0600070205080204" pitchFamily="50" charset="-128"/>
            </a:rPr>
            <a:t>前年度から回復し、</a:t>
          </a:r>
          <a:r>
            <a:rPr kumimoji="1" lang="en-US" altLang="ja-JP" sz="1100">
              <a:latin typeface="ＭＳ Ｐゴシック" panose="020B0600070205080204" pitchFamily="50" charset="-128"/>
              <a:ea typeface="ＭＳ Ｐゴシック" panose="020B0600070205080204" pitchFamily="50" charset="-128"/>
            </a:rPr>
            <a:t>0.60</a:t>
          </a:r>
          <a:r>
            <a:rPr kumimoji="1" lang="ja-JP" altLang="en-US" sz="1100">
              <a:latin typeface="ＭＳ Ｐゴシック" panose="020B0600070205080204" pitchFamily="50" charset="-128"/>
              <a:ea typeface="ＭＳ Ｐゴシック" panose="020B0600070205080204" pitchFamily="50" charset="-128"/>
            </a:rPr>
            <a:t>となった。しかし、町内に中心となる産業がないこと等により財政基盤が弱く、類似団体平均と比べても</a:t>
          </a:r>
          <a:r>
            <a:rPr kumimoji="1" lang="en-US" altLang="ja-JP" sz="1100">
              <a:latin typeface="ＭＳ Ｐゴシック" panose="020B0600070205080204" pitchFamily="50" charset="-128"/>
              <a:ea typeface="ＭＳ Ｐゴシック" panose="020B0600070205080204" pitchFamily="50" charset="-128"/>
            </a:rPr>
            <a:t>0.06</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税収は過去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年間で最も高い水準であるものの、今後の税収の大幅な増加は見込めない状況であり、交付税に依存した状況に大きな変化はないが、今後は平成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宇美町企業立地及び住宅団地の開発促進条例を制定したことで、より一層、企業誘致による産業の振興、雇用機会の拡大や定住促進による人口増加を図り、町税等の自主財源の確保を確実に進めていきたいと考えている。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月に策定した「財政改革推進プラン」に基づいた行財政運営をより一層推進していく方針である。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41628</xdr:rowOff>
    </xdr:to>
    <xdr:cxnSp macro="">
      <xdr:nvCxnSpPr>
        <xdr:cNvPr id="69" name="直線コネクタ 68"/>
        <xdr:cNvCxnSpPr/>
      </xdr:nvCxnSpPr>
      <xdr:spPr>
        <a:xfrm flipV="1">
          <a:off x="4114800" y="73871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68439</xdr:rowOff>
    </xdr:to>
    <xdr:cxnSp macro="">
      <xdr:nvCxnSpPr>
        <xdr:cNvPr id="72" name="直線コネクタ 71"/>
        <xdr:cNvCxnSpPr/>
      </xdr:nvCxnSpPr>
      <xdr:spPr>
        <a:xfrm flipV="1">
          <a:off x="3225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95250</xdr:rowOff>
    </xdr:to>
    <xdr:cxnSp macro="">
      <xdr:nvCxnSpPr>
        <xdr:cNvPr id="75" name="直線コネクタ 74"/>
        <xdr:cNvCxnSpPr/>
      </xdr:nvCxnSpPr>
      <xdr:spPr>
        <a:xfrm flipV="1">
          <a:off x="2336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回復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町税収入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年度中に取り組んだサマーレビューの結果を平成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年度当初予算編に反映し、約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万円の経常経費の削減を実現することができた結果であるが、第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次総合計画では平成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％以下にするという目標を掲げており、それとは程遠い数値となっている。今後この目標を達成するために、平成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月に策定した「宇美町財政改革推進プラン」に基づき、町税をはじめとした経常的一般財源の確保及び、事務事業の聖域なき見直しによる経常経費の削減に徹底的に取り組んでいるところである。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83608</xdr:rowOff>
    </xdr:from>
    <xdr:to>
      <xdr:col>23</xdr:col>
      <xdr:colOff>133350</xdr:colOff>
      <xdr:row>65</xdr:row>
      <xdr:rowOff>8679</xdr:rowOff>
    </xdr:to>
    <xdr:cxnSp macro="">
      <xdr:nvCxnSpPr>
        <xdr:cNvPr id="132" name="直線コネクタ 131"/>
        <xdr:cNvCxnSpPr/>
      </xdr:nvCxnSpPr>
      <xdr:spPr>
        <a:xfrm flipV="1">
          <a:off x="4114800" y="11056408"/>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8679</xdr:rowOff>
    </xdr:to>
    <xdr:cxnSp macro="">
      <xdr:nvCxnSpPr>
        <xdr:cNvPr id="135" name="直線コネクタ 134"/>
        <xdr:cNvCxnSpPr/>
      </xdr:nvCxnSpPr>
      <xdr:spPr>
        <a:xfrm>
          <a:off x="3225800" y="1105238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64</xdr:row>
      <xdr:rowOff>123825</xdr:rowOff>
    </xdr:to>
    <xdr:cxnSp macro="">
      <xdr:nvCxnSpPr>
        <xdr:cNvPr id="138" name="直線コネクタ 137"/>
        <xdr:cNvCxnSpPr/>
      </xdr:nvCxnSpPr>
      <xdr:spPr>
        <a:xfrm flipV="1">
          <a:off x="2336800" y="110523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123825</xdr:rowOff>
    </xdr:to>
    <xdr:cxnSp macro="">
      <xdr:nvCxnSpPr>
        <xdr:cNvPr id="141" name="直線コネクタ 140"/>
        <xdr:cNvCxnSpPr/>
      </xdr:nvCxnSpPr>
      <xdr:spPr>
        <a:xfrm>
          <a:off x="1447800" y="10931737"/>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1" name="楕円 150"/>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2" name="財政構造の弾力性該当値テキスト"/>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3" name="楕円 152"/>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4" name="テキスト ボックス 153"/>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6" name="テキスト ボックス 155"/>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7" name="楕円 156"/>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8" name="テキスト ボックス 157"/>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9" name="楕円 158"/>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60" name="テキスト ボックス 159"/>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人件費、物件費及び維持補修費の決算額合計の人口１人当たりの金額が類似団体平均を</a:t>
          </a:r>
          <a:r>
            <a:rPr kumimoji="1" lang="en-US" altLang="ja-JP" sz="1100">
              <a:latin typeface="ＭＳ Ｐゴシック" panose="020B0600070205080204" pitchFamily="50" charset="-128"/>
              <a:ea typeface="ＭＳ Ｐゴシック" panose="020B0600070205080204" pitchFamily="50" charset="-128"/>
            </a:rPr>
            <a:t>18,518</a:t>
          </a:r>
          <a:r>
            <a:rPr kumimoji="1" lang="ja-JP" altLang="en-US" sz="1100">
              <a:latin typeface="ＭＳ Ｐゴシック" panose="020B0600070205080204" pitchFamily="50" charset="-128"/>
              <a:ea typeface="ＭＳ Ｐゴシック" panose="020B0600070205080204" pitchFamily="50" charset="-128"/>
            </a:rPr>
            <a:t>円下回っているのは、人口千人当たりの職員数が類似団体と比較して少なく、職員給の総額が抑制されていること、サマーレビューにより経常経費の削減を実現できたことが要因である。しかしながら、ラスパイレス指数が類似団体平均より高い傾向にあるため、給与水準の適正化にこれまで以上に取り組むとともに、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月に定めた「人件費の抑制及び適正な人事配置についての方針」による再任用職員の任用制度の見直しの徹底を行う方針である。</a:t>
          </a:r>
        </a:p>
        <a:p>
          <a:r>
            <a:rPr kumimoji="1" lang="ja-JP" altLang="en-US" sz="1100">
              <a:latin typeface="ＭＳ Ｐゴシック" panose="020B0600070205080204" pitchFamily="50" charset="-128"/>
              <a:ea typeface="ＭＳ Ｐゴシック" panose="020B0600070205080204" pitchFamily="50" charset="-128"/>
            </a:rPr>
            <a:t>　また、老朽化した公共施設の維持補修費が今後増大する可能性があるため、計画的な維持補修に努める必要があるとともに、物件費等の更なる抑制に努めていく。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107634</xdr:rowOff>
    </xdr:from>
    <xdr:to>
      <xdr:col>23</xdr:col>
      <xdr:colOff>133350</xdr:colOff>
      <xdr:row>82</xdr:row>
      <xdr:rowOff>132183</xdr:rowOff>
    </xdr:to>
    <xdr:cxnSp macro="">
      <xdr:nvCxnSpPr>
        <xdr:cNvPr id="195" name="直線コネクタ 194"/>
        <xdr:cNvCxnSpPr/>
      </xdr:nvCxnSpPr>
      <xdr:spPr>
        <a:xfrm flipV="1">
          <a:off x="4114800" y="1416653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132183</xdr:rowOff>
    </xdr:from>
    <xdr:to>
      <xdr:col>19</xdr:col>
      <xdr:colOff>133350</xdr:colOff>
      <xdr:row>82</xdr:row>
      <xdr:rowOff>150585</xdr:rowOff>
    </xdr:to>
    <xdr:cxnSp macro="">
      <xdr:nvCxnSpPr>
        <xdr:cNvPr id="198" name="直線コネクタ 197"/>
        <xdr:cNvCxnSpPr/>
      </xdr:nvCxnSpPr>
      <xdr:spPr>
        <a:xfrm flipV="1">
          <a:off x="3225800" y="14191083"/>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150087</xdr:rowOff>
    </xdr:from>
    <xdr:to>
      <xdr:col>15</xdr:col>
      <xdr:colOff>82550</xdr:colOff>
      <xdr:row>82</xdr:row>
      <xdr:rowOff>150585</xdr:rowOff>
    </xdr:to>
    <xdr:cxnSp macro="">
      <xdr:nvCxnSpPr>
        <xdr:cNvPr id="201" name="直線コネクタ 200"/>
        <xdr:cNvCxnSpPr/>
      </xdr:nvCxnSpPr>
      <xdr:spPr>
        <a:xfrm>
          <a:off x="2336800" y="14208987"/>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111213</xdr:rowOff>
    </xdr:from>
    <xdr:to>
      <xdr:col>11</xdr:col>
      <xdr:colOff>31750</xdr:colOff>
      <xdr:row>82</xdr:row>
      <xdr:rowOff>150087</xdr:rowOff>
    </xdr:to>
    <xdr:cxnSp macro="">
      <xdr:nvCxnSpPr>
        <xdr:cNvPr id="204" name="直線コネクタ 203"/>
        <xdr:cNvCxnSpPr/>
      </xdr:nvCxnSpPr>
      <xdr:spPr>
        <a:xfrm>
          <a:off x="1447800" y="14170113"/>
          <a:ext cx="889000" cy="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56834</xdr:rowOff>
    </xdr:from>
    <xdr:to>
      <xdr:col>23</xdr:col>
      <xdr:colOff>184150</xdr:colOff>
      <xdr:row>82</xdr:row>
      <xdr:rowOff>158434</xdr:rowOff>
    </xdr:to>
    <xdr:sp macro="" textlink="">
      <xdr:nvSpPr>
        <xdr:cNvPr id="214" name="楕円 213"/>
        <xdr:cNvSpPr/>
      </xdr:nvSpPr>
      <xdr:spPr>
        <a:xfrm>
          <a:off x="4902200" y="141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73361</xdr:rowOff>
    </xdr:from>
    <xdr:ext cx="762000" cy="259045"/>
    <xdr:sp macro="" textlink="">
      <xdr:nvSpPr>
        <xdr:cNvPr id="215" name="人件費・物件費等の状況該当値テキスト"/>
        <xdr:cNvSpPr txBox="1"/>
      </xdr:nvSpPr>
      <xdr:spPr>
        <a:xfrm>
          <a:off x="5041900" y="139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81383</xdr:rowOff>
    </xdr:from>
    <xdr:to>
      <xdr:col>19</xdr:col>
      <xdr:colOff>184150</xdr:colOff>
      <xdr:row>83</xdr:row>
      <xdr:rowOff>11533</xdr:rowOff>
    </xdr:to>
    <xdr:sp macro="" textlink="">
      <xdr:nvSpPr>
        <xdr:cNvPr id="216" name="楕円 215"/>
        <xdr:cNvSpPr/>
      </xdr:nvSpPr>
      <xdr:spPr>
        <a:xfrm>
          <a:off x="4064000" y="1414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21710</xdr:rowOff>
    </xdr:from>
    <xdr:ext cx="736600" cy="259045"/>
    <xdr:sp macro="" textlink="">
      <xdr:nvSpPr>
        <xdr:cNvPr id="217" name="テキスト ボックス 216"/>
        <xdr:cNvSpPr txBox="1"/>
      </xdr:nvSpPr>
      <xdr:spPr>
        <a:xfrm>
          <a:off x="3733800" y="13909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99785</xdr:rowOff>
    </xdr:from>
    <xdr:to>
      <xdr:col>15</xdr:col>
      <xdr:colOff>133350</xdr:colOff>
      <xdr:row>83</xdr:row>
      <xdr:rowOff>29935</xdr:rowOff>
    </xdr:to>
    <xdr:sp macro="" textlink="">
      <xdr:nvSpPr>
        <xdr:cNvPr id="218" name="楕円 217"/>
        <xdr:cNvSpPr/>
      </xdr:nvSpPr>
      <xdr:spPr>
        <a:xfrm>
          <a:off x="3175000" y="141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40112</xdr:rowOff>
    </xdr:from>
    <xdr:ext cx="762000" cy="259045"/>
    <xdr:sp macro="" textlink="">
      <xdr:nvSpPr>
        <xdr:cNvPr id="219" name="テキスト ボックス 218"/>
        <xdr:cNvSpPr txBox="1"/>
      </xdr:nvSpPr>
      <xdr:spPr>
        <a:xfrm>
          <a:off x="2844800" y="1392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99287</xdr:rowOff>
    </xdr:from>
    <xdr:to>
      <xdr:col>11</xdr:col>
      <xdr:colOff>82550</xdr:colOff>
      <xdr:row>83</xdr:row>
      <xdr:rowOff>29437</xdr:rowOff>
    </xdr:to>
    <xdr:sp macro="" textlink="">
      <xdr:nvSpPr>
        <xdr:cNvPr id="220" name="楕円 219"/>
        <xdr:cNvSpPr/>
      </xdr:nvSpPr>
      <xdr:spPr>
        <a:xfrm>
          <a:off x="2286000" y="141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39614</xdr:rowOff>
    </xdr:from>
    <xdr:ext cx="762000" cy="259045"/>
    <xdr:sp macro="" textlink="">
      <xdr:nvSpPr>
        <xdr:cNvPr id="221" name="テキスト ボックス 220"/>
        <xdr:cNvSpPr txBox="1"/>
      </xdr:nvSpPr>
      <xdr:spPr>
        <a:xfrm>
          <a:off x="1955800" y="139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60413</xdr:rowOff>
    </xdr:from>
    <xdr:to>
      <xdr:col>7</xdr:col>
      <xdr:colOff>31750</xdr:colOff>
      <xdr:row>82</xdr:row>
      <xdr:rowOff>162013</xdr:rowOff>
    </xdr:to>
    <xdr:sp macro="" textlink="">
      <xdr:nvSpPr>
        <xdr:cNvPr id="222" name="楕円 221"/>
        <xdr:cNvSpPr/>
      </xdr:nvSpPr>
      <xdr:spPr>
        <a:xfrm>
          <a:off x="1397000" y="1411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740</xdr:rowOff>
    </xdr:from>
    <xdr:ext cx="762000" cy="259045"/>
    <xdr:sp macro="" textlink="">
      <xdr:nvSpPr>
        <xdr:cNvPr id="223" name="テキスト ボックス 222"/>
        <xdr:cNvSpPr txBox="1"/>
      </xdr:nvSpPr>
      <xdr:spPr>
        <a:xfrm>
          <a:off x="1066800" y="1388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en-US" sz="1100">
              <a:latin typeface="ＭＳ Ｐゴシック" panose="020B0600070205080204" pitchFamily="50" charset="-128"/>
              <a:ea typeface="ＭＳ Ｐゴシック" panose="020B0600070205080204" pitchFamily="50" charset="-128"/>
            </a:rPr>
            <a:t>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年度は平成</a:t>
          </a:r>
          <a:r>
            <a:rPr lang="en-US" altLang="ja-JP" sz="1100">
              <a:latin typeface="ＭＳ Ｐゴシック" panose="020B0600070205080204" pitchFamily="50" charset="-128"/>
              <a:ea typeface="ＭＳ Ｐゴシック" panose="020B0600070205080204" pitchFamily="50" charset="-128"/>
            </a:rPr>
            <a:t>28</a:t>
          </a:r>
          <a:r>
            <a:rPr lang="ja-JP" altLang="en-US" sz="1100">
              <a:latin typeface="ＭＳ Ｐゴシック" panose="020B0600070205080204" pitchFamily="50" charset="-128"/>
              <a:ea typeface="ＭＳ Ｐゴシック" panose="020B0600070205080204" pitchFamily="50" charset="-128"/>
            </a:rPr>
            <a:t>年度数値を引用。 </a:t>
          </a:r>
          <a:br>
            <a:rPr lang="ja-JP" altLang="en-US" sz="1100">
              <a:latin typeface="ＭＳ Ｐゴシック" panose="020B0600070205080204" pitchFamily="50" charset="-128"/>
              <a:ea typeface="ＭＳ Ｐゴシック" panose="020B0600070205080204" pitchFamily="50" charset="-128"/>
            </a:rPr>
          </a:br>
          <a:r>
            <a:rPr lang="ja-JP" altLang="en-US" sz="1100">
              <a:latin typeface="ＭＳ Ｐゴシック" panose="020B0600070205080204" pitchFamily="50" charset="-128"/>
              <a:ea typeface="ＭＳ Ｐゴシック" panose="020B0600070205080204" pitchFamily="50" charset="-128"/>
            </a:rPr>
            <a:t>なお、平成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年度類似団体関係数値（平均値、最大値及び最小値、順位）は、平成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年度の選定団体によるもの。</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7" name="直線コネクタ 256"/>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60" name="直線コネクタ 259"/>
        <xdr:cNvCxnSpPr/>
      </xdr:nvCxnSpPr>
      <xdr:spPr>
        <a:xfrm flipV="1">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168628</xdr:rowOff>
    </xdr:to>
    <xdr:cxnSp macro="">
      <xdr:nvCxnSpPr>
        <xdr:cNvPr id="263" name="直線コネクタ 262"/>
        <xdr:cNvCxnSpPr/>
      </xdr:nvCxnSpPr>
      <xdr:spPr>
        <a:xfrm>
          <a:off x="14401800" y="148194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168628</xdr:rowOff>
    </xdr:to>
    <xdr:cxnSp macro="">
      <xdr:nvCxnSpPr>
        <xdr:cNvPr id="266" name="直線コネクタ 265"/>
        <xdr:cNvCxnSpPr/>
      </xdr:nvCxnSpPr>
      <xdr:spPr>
        <a:xfrm flipV="1">
          <a:off x="13512800" y="148194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6" name="楕円 275"/>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7"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0" name="楕円 279"/>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1" name="テキスト ボックス 280"/>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82" name="楕円 281"/>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3" name="テキスト ボックス 282"/>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4" name="楕円 283"/>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5" name="テキスト ボックス 284"/>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en-US" sz="1100">
              <a:latin typeface="ＭＳ Ｐゴシック" panose="020B0600070205080204" pitchFamily="50" charset="-128"/>
              <a:ea typeface="ＭＳ Ｐゴシック" panose="020B0600070205080204" pitchFamily="50" charset="-128"/>
            </a:rPr>
            <a:t>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年度は平成</a:t>
          </a:r>
          <a:r>
            <a:rPr lang="en-US" altLang="ja-JP" sz="1100">
              <a:latin typeface="ＭＳ Ｐゴシック" panose="020B0600070205080204" pitchFamily="50" charset="-128"/>
              <a:ea typeface="ＭＳ Ｐゴシック" panose="020B0600070205080204" pitchFamily="50" charset="-128"/>
            </a:rPr>
            <a:t>28</a:t>
          </a:r>
          <a:r>
            <a:rPr lang="ja-JP" altLang="en-US" sz="1100">
              <a:latin typeface="ＭＳ Ｐゴシック" panose="020B0600070205080204" pitchFamily="50" charset="-128"/>
              <a:ea typeface="ＭＳ Ｐゴシック" panose="020B0600070205080204" pitchFamily="50" charset="-128"/>
            </a:rPr>
            <a:t>年度数値を引用。</a:t>
          </a:r>
          <a:br>
            <a:rPr lang="ja-JP" altLang="en-US" sz="1100">
              <a:latin typeface="ＭＳ Ｐゴシック" panose="020B0600070205080204" pitchFamily="50" charset="-128"/>
              <a:ea typeface="ＭＳ Ｐゴシック" panose="020B0600070205080204" pitchFamily="50" charset="-128"/>
            </a:rPr>
          </a:br>
          <a:r>
            <a:rPr lang="ja-JP" altLang="en-US" sz="1100">
              <a:latin typeface="ＭＳ Ｐゴシック" panose="020B0600070205080204" pitchFamily="50" charset="-128"/>
              <a:ea typeface="ＭＳ Ｐゴシック" panose="020B0600070205080204" pitchFamily="50" charset="-128"/>
            </a:rPr>
            <a:t>（職員数：平成</a:t>
          </a:r>
          <a:r>
            <a:rPr lang="en-US" altLang="ja-JP" sz="1100">
              <a:latin typeface="ＭＳ Ｐゴシック" panose="020B0600070205080204" pitchFamily="50" charset="-128"/>
              <a:ea typeface="ＭＳ Ｐゴシック" panose="020B0600070205080204" pitchFamily="50" charset="-128"/>
            </a:rPr>
            <a:t>28</a:t>
          </a:r>
          <a:r>
            <a:rPr lang="ja-JP" altLang="en-US" sz="1100">
              <a:latin typeface="ＭＳ Ｐゴシック" panose="020B0600070205080204" pitchFamily="50" charset="-128"/>
              <a:ea typeface="ＭＳ Ｐゴシック" panose="020B0600070205080204" pitchFamily="50" charset="-128"/>
            </a:rPr>
            <a:t>年度数値、人口：平成</a:t>
          </a:r>
          <a:r>
            <a:rPr lang="en-US" altLang="ja-JP" sz="1100">
              <a:latin typeface="ＭＳ Ｐゴシック" panose="020B0600070205080204" pitchFamily="50" charset="-128"/>
              <a:ea typeface="ＭＳ Ｐゴシック" panose="020B0600070205080204" pitchFamily="50" charset="-128"/>
            </a:rPr>
            <a:t>30</a:t>
          </a:r>
          <a:r>
            <a:rPr lang="ja-JP" altLang="en-US" sz="1100">
              <a:latin typeface="ＭＳ Ｐゴシック" panose="020B0600070205080204" pitchFamily="50" charset="-128"/>
              <a:ea typeface="ＭＳ Ｐゴシック" panose="020B0600070205080204" pitchFamily="50" charset="-128"/>
            </a:rPr>
            <a:t>年１月１日現在の人口）</a:t>
          </a:r>
          <a:br>
            <a:rPr lang="ja-JP" altLang="en-US" sz="1100">
              <a:latin typeface="ＭＳ Ｐゴシック" panose="020B0600070205080204" pitchFamily="50" charset="-128"/>
              <a:ea typeface="ＭＳ Ｐゴシック" panose="020B0600070205080204" pitchFamily="50" charset="-128"/>
            </a:rPr>
          </a:br>
          <a:r>
            <a:rPr lang="ja-JP" altLang="en-US" sz="1100">
              <a:latin typeface="ＭＳ Ｐゴシック" panose="020B0600070205080204" pitchFamily="50" charset="-128"/>
              <a:ea typeface="ＭＳ Ｐゴシック" panose="020B0600070205080204" pitchFamily="50" charset="-128"/>
            </a:rPr>
            <a:t>なお、平成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年度類似団体関係数値（平均値、最大値及び最小値、順位）は、平成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年度の選定団体によるもの。</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93627</xdr:rowOff>
    </xdr:from>
    <xdr:to>
      <xdr:col>81</xdr:col>
      <xdr:colOff>44450</xdr:colOff>
      <xdr:row>59</xdr:row>
      <xdr:rowOff>94968</xdr:rowOff>
    </xdr:to>
    <xdr:cxnSp macro="">
      <xdr:nvCxnSpPr>
        <xdr:cNvPr id="320" name="直線コネクタ 319"/>
        <xdr:cNvCxnSpPr/>
      </xdr:nvCxnSpPr>
      <xdr:spPr>
        <a:xfrm flipV="1">
          <a:off x="16179800" y="10209177"/>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80221</xdr:rowOff>
    </xdr:from>
    <xdr:to>
      <xdr:col>77</xdr:col>
      <xdr:colOff>44450</xdr:colOff>
      <xdr:row>59</xdr:row>
      <xdr:rowOff>94968</xdr:rowOff>
    </xdr:to>
    <xdr:cxnSp macro="">
      <xdr:nvCxnSpPr>
        <xdr:cNvPr id="323" name="直線コネクタ 322"/>
        <xdr:cNvCxnSpPr/>
      </xdr:nvCxnSpPr>
      <xdr:spPr>
        <a:xfrm>
          <a:off x="15290800" y="10195771"/>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66816</xdr:rowOff>
    </xdr:from>
    <xdr:to>
      <xdr:col>72</xdr:col>
      <xdr:colOff>203200</xdr:colOff>
      <xdr:row>59</xdr:row>
      <xdr:rowOff>80221</xdr:rowOff>
    </xdr:to>
    <xdr:cxnSp macro="">
      <xdr:nvCxnSpPr>
        <xdr:cNvPr id="326" name="直線コネクタ 325"/>
        <xdr:cNvCxnSpPr/>
      </xdr:nvCxnSpPr>
      <xdr:spPr>
        <a:xfrm>
          <a:off x="14401800" y="10182366"/>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56092</xdr:rowOff>
    </xdr:from>
    <xdr:to>
      <xdr:col>68</xdr:col>
      <xdr:colOff>152400</xdr:colOff>
      <xdr:row>59</xdr:row>
      <xdr:rowOff>66816</xdr:rowOff>
    </xdr:to>
    <xdr:cxnSp macro="">
      <xdr:nvCxnSpPr>
        <xdr:cNvPr id="329" name="直線コネクタ 328"/>
        <xdr:cNvCxnSpPr/>
      </xdr:nvCxnSpPr>
      <xdr:spPr>
        <a:xfrm>
          <a:off x="13512800" y="10171642"/>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42827</xdr:rowOff>
    </xdr:from>
    <xdr:to>
      <xdr:col>81</xdr:col>
      <xdr:colOff>95250</xdr:colOff>
      <xdr:row>59</xdr:row>
      <xdr:rowOff>144427</xdr:rowOff>
    </xdr:to>
    <xdr:sp macro="" textlink="">
      <xdr:nvSpPr>
        <xdr:cNvPr id="339" name="楕円 338"/>
        <xdr:cNvSpPr/>
      </xdr:nvSpPr>
      <xdr:spPr>
        <a:xfrm>
          <a:off x="16967200" y="101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135554</xdr:rowOff>
    </xdr:from>
    <xdr:ext cx="762000" cy="259045"/>
    <xdr:sp macro="" textlink="">
      <xdr:nvSpPr>
        <xdr:cNvPr id="340" name="定員管理の状況該当値テキスト"/>
        <xdr:cNvSpPr txBox="1"/>
      </xdr:nvSpPr>
      <xdr:spPr>
        <a:xfrm>
          <a:off x="17106900" y="100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44168</xdr:rowOff>
    </xdr:from>
    <xdr:to>
      <xdr:col>77</xdr:col>
      <xdr:colOff>95250</xdr:colOff>
      <xdr:row>59</xdr:row>
      <xdr:rowOff>145768</xdr:rowOff>
    </xdr:to>
    <xdr:sp macro="" textlink="">
      <xdr:nvSpPr>
        <xdr:cNvPr id="341" name="楕円 340"/>
        <xdr:cNvSpPr/>
      </xdr:nvSpPr>
      <xdr:spPr>
        <a:xfrm>
          <a:off x="16129000" y="101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155945</xdr:rowOff>
    </xdr:from>
    <xdr:ext cx="736600" cy="259045"/>
    <xdr:sp macro="" textlink="">
      <xdr:nvSpPr>
        <xdr:cNvPr id="342" name="テキスト ボックス 341"/>
        <xdr:cNvSpPr txBox="1"/>
      </xdr:nvSpPr>
      <xdr:spPr>
        <a:xfrm>
          <a:off x="15798800" y="992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29421</xdr:rowOff>
    </xdr:from>
    <xdr:to>
      <xdr:col>73</xdr:col>
      <xdr:colOff>44450</xdr:colOff>
      <xdr:row>59</xdr:row>
      <xdr:rowOff>131021</xdr:rowOff>
    </xdr:to>
    <xdr:sp macro="" textlink="">
      <xdr:nvSpPr>
        <xdr:cNvPr id="343" name="楕円 342"/>
        <xdr:cNvSpPr/>
      </xdr:nvSpPr>
      <xdr:spPr>
        <a:xfrm>
          <a:off x="15240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141198</xdr:rowOff>
    </xdr:from>
    <xdr:ext cx="762000" cy="259045"/>
    <xdr:sp macro="" textlink="">
      <xdr:nvSpPr>
        <xdr:cNvPr id="344" name="テキスト ボックス 343"/>
        <xdr:cNvSpPr txBox="1"/>
      </xdr:nvSpPr>
      <xdr:spPr>
        <a:xfrm>
          <a:off x="14909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16016</xdr:rowOff>
    </xdr:from>
    <xdr:to>
      <xdr:col>68</xdr:col>
      <xdr:colOff>203200</xdr:colOff>
      <xdr:row>59</xdr:row>
      <xdr:rowOff>117616</xdr:rowOff>
    </xdr:to>
    <xdr:sp macro="" textlink="">
      <xdr:nvSpPr>
        <xdr:cNvPr id="345" name="楕円 344"/>
        <xdr:cNvSpPr/>
      </xdr:nvSpPr>
      <xdr:spPr>
        <a:xfrm>
          <a:off x="14351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127793</xdr:rowOff>
    </xdr:from>
    <xdr:ext cx="762000" cy="259045"/>
    <xdr:sp macro="" textlink="">
      <xdr:nvSpPr>
        <xdr:cNvPr id="346" name="テキスト ボックス 345"/>
        <xdr:cNvSpPr txBox="1"/>
      </xdr:nvSpPr>
      <xdr:spPr>
        <a:xfrm>
          <a:off x="14020800" y="99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5292</xdr:rowOff>
    </xdr:from>
    <xdr:to>
      <xdr:col>64</xdr:col>
      <xdr:colOff>152400</xdr:colOff>
      <xdr:row>59</xdr:row>
      <xdr:rowOff>106892</xdr:rowOff>
    </xdr:to>
    <xdr:sp macro="" textlink="">
      <xdr:nvSpPr>
        <xdr:cNvPr id="347" name="楕円 346"/>
        <xdr:cNvSpPr/>
      </xdr:nvSpPr>
      <xdr:spPr>
        <a:xfrm>
          <a:off x="13462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117069</xdr:rowOff>
    </xdr:from>
    <xdr:ext cx="762000" cy="259045"/>
    <xdr:sp macro="" textlink="">
      <xdr:nvSpPr>
        <xdr:cNvPr id="348" name="テキスト ボックス 347"/>
        <xdr:cNvSpPr txBox="1"/>
      </xdr:nvSpPr>
      <xdr:spPr>
        <a:xfrm>
          <a:off x="13131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カ年平均）は</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となっており、平成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年度の単年度数値（</a:t>
          </a:r>
          <a:r>
            <a:rPr kumimoji="1" lang="en-US" altLang="ja-JP" sz="1100">
              <a:latin typeface="ＭＳ Ｐゴシック" panose="020B0600070205080204" pitchFamily="50" charset="-128"/>
              <a:ea typeface="ＭＳ Ｐゴシック" panose="020B0600070205080204" pitchFamily="50" charset="-128"/>
            </a:rPr>
            <a:t>10.21</a:t>
          </a:r>
          <a:r>
            <a:rPr kumimoji="1" lang="ja-JP" altLang="en-US" sz="1100">
              <a:latin typeface="ＭＳ Ｐゴシック" panose="020B0600070205080204" pitchFamily="50" charset="-128"/>
              <a:ea typeface="ＭＳ Ｐゴシック" panose="020B0600070205080204" pitchFamily="50" charset="-128"/>
            </a:rPr>
            <a:t>）と平成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年度の単年度数値（</a:t>
          </a:r>
          <a:r>
            <a:rPr kumimoji="1" lang="en-US" altLang="ja-JP" sz="1100">
              <a:latin typeface="ＭＳ Ｐゴシック" panose="020B0600070205080204" pitchFamily="50" charset="-128"/>
              <a:ea typeface="ＭＳ Ｐゴシック" panose="020B0600070205080204" pitchFamily="50" charset="-128"/>
            </a:rPr>
            <a:t>8.04</a:t>
          </a:r>
          <a:r>
            <a:rPr kumimoji="1" lang="ja-JP" altLang="en-US" sz="1100">
              <a:latin typeface="ＭＳ Ｐゴシック" panose="020B0600070205080204" pitchFamily="50" charset="-128"/>
              <a:ea typeface="ＭＳ Ｐゴシック" panose="020B0600070205080204" pitchFamily="50" charset="-128"/>
            </a:rPr>
            <a:t>）の差により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ポイント改善している。単年度数値の改善要因としては、公営企業債等繰入額が△</a:t>
          </a:r>
          <a:r>
            <a:rPr kumimoji="1" lang="en-US" altLang="ja-JP" sz="1100">
              <a:latin typeface="ＭＳ Ｐゴシック" panose="020B0600070205080204" pitchFamily="50" charset="-128"/>
              <a:ea typeface="ＭＳ Ｐゴシック" panose="020B0600070205080204" pitchFamily="50" charset="-128"/>
            </a:rPr>
            <a:t>3,619</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％）減少したこと、</a:t>
          </a:r>
          <a:r>
            <a:rPr kumimoji="1" lang="ja-JP" altLang="ja-JP" sz="1100">
              <a:solidFill>
                <a:schemeClr val="dk1"/>
              </a:solidFill>
              <a:effectLst/>
              <a:latin typeface="+mn-lt"/>
              <a:ea typeface="+mn-ea"/>
              <a:cs typeface="+mn-cs"/>
            </a:rPr>
            <a:t>中部消防署庁舎建設に伴う償還が終了</a:t>
          </a:r>
          <a:r>
            <a:rPr kumimoji="1" lang="ja-JP" altLang="en-US" sz="1100">
              <a:solidFill>
                <a:schemeClr val="dk1"/>
              </a:solidFill>
              <a:effectLst/>
              <a:latin typeface="+mn-lt"/>
              <a:ea typeface="+mn-ea"/>
              <a:cs typeface="+mn-cs"/>
            </a:rPr>
            <a:t>したこと等により、</a:t>
          </a:r>
          <a:r>
            <a:rPr kumimoji="1" lang="ja-JP" altLang="en-US" sz="1100">
              <a:latin typeface="ＭＳ Ｐゴシック" panose="020B0600070205080204" pitchFamily="50" charset="-128"/>
              <a:ea typeface="ＭＳ Ｐゴシック" panose="020B0600070205080204" pitchFamily="50" charset="-128"/>
            </a:rPr>
            <a:t>一部事務組合等補助金又は負担金が△</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千円減少したこと等によるものである。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類似団体平均との比較では</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ポイント上回り、その差は昨年度から縮小している。今後も新規に発行する地方債は、当該年度の元金償還金の額以内とする目標を堅持し、通常債を減少させ、地方債残高の適正な管理に努める。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6096</xdr:rowOff>
    </xdr:to>
    <xdr:cxnSp macro="">
      <xdr:nvCxnSpPr>
        <xdr:cNvPr id="380" name="直線コネクタ 379"/>
        <xdr:cNvCxnSpPr/>
      </xdr:nvCxnSpPr>
      <xdr:spPr>
        <a:xfrm flipV="1">
          <a:off x="16179800" y="713943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25400</xdr:rowOff>
    </xdr:to>
    <xdr:cxnSp macro="">
      <xdr:nvCxnSpPr>
        <xdr:cNvPr id="383" name="直線コネクタ 382"/>
        <xdr:cNvCxnSpPr/>
      </xdr:nvCxnSpPr>
      <xdr:spPr>
        <a:xfrm flipV="1">
          <a:off x="15290800" y="720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25400</xdr:rowOff>
    </xdr:to>
    <xdr:cxnSp macro="">
      <xdr:nvCxnSpPr>
        <xdr:cNvPr id="386" name="直線コネクタ 385"/>
        <xdr:cNvCxnSpPr/>
      </xdr:nvCxnSpPr>
      <xdr:spPr>
        <a:xfrm>
          <a:off x="14401800" y="72166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83312</xdr:rowOff>
    </xdr:to>
    <xdr:cxnSp macro="">
      <xdr:nvCxnSpPr>
        <xdr:cNvPr id="389" name="直線コネクタ 388"/>
        <xdr:cNvCxnSpPr/>
      </xdr:nvCxnSpPr>
      <xdr:spPr>
        <a:xfrm flipV="1">
          <a:off x="13512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0"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5" name="楕円 404"/>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6" name="テキスト ボックス 405"/>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7" name="楕円 406"/>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8" name="テキスト ボックス 407"/>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年度は、防災行政無線デジタル化工事に伴う緊急防災・減災事業債の借入等により地方債残高が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8,780</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千円増加したことに加えて、平成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年度決算では充当可能基金が前年度比で</a:t>
          </a:r>
          <a:r>
            <a:rPr kumimoji="1" lang="en-US" altLang="ja-JP" sz="1100">
              <a:latin typeface="ＭＳ Ｐゴシック" panose="020B0600070205080204" pitchFamily="50" charset="-128"/>
              <a:ea typeface="ＭＳ Ｐゴシック" panose="020B0600070205080204" pitchFamily="50" charset="-128"/>
            </a:rPr>
            <a:t>7,318</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千円の減となったこと等により</a:t>
          </a:r>
          <a:r>
            <a:rPr kumimoji="1" lang="en-US" altLang="ja-JP" sz="1100">
              <a:latin typeface="ＭＳ Ｐゴシック" panose="020B0600070205080204" pitchFamily="50" charset="-128"/>
              <a:ea typeface="ＭＳ Ｐゴシック" panose="020B0600070205080204" pitchFamily="50" charset="-128"/>
            </a:rPr>
            <a:t>46.5</a:t>
          </a:r>
          <a:r>
            <a:rPr kumimoji="1" lang="ja-JP" altLang="en-US" sz="1100">
              <a:latin typeface="ＭＳ Ｐゴシック" panose="020B0600070205080204" pitchFamily="50" charset="-128"/>
              <a:ea typeface="ＭＳ Ｐゴシック" panose="020B0600070205080204" pitchFamily="50" charset="-128"/>
            </a:rPr>
            <a:t>％まで悪化した。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年度は地方債残高が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9,231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千円減少したことに加え、下水道事業会計の地方債残高の減少等による公営企業債等繰入見込額が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7,678</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千円減少したこと、充当可能基金が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5,199</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千円増加したことで、前年度から</a:t>
          </a:r>
          <a:r>
            <a:rPr kumimoji="1" lang="en-US" altLang="ja-JP" sz="1100">
              <a:latin typeface="ＭＳ Ｐゴシック" panose="020B0600070205080204" pitchFamily="50" charset="-128"/>
              <a:ea typeface="ＭＳ Ｐゴシック" panose="020B0600070205080204" pitchFamily="50" charset="-128"/>
            </a:rPr>
            <a:t>17.4</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29.1</a:t>
          </a:r>
          <a:r>
            <a:rPr kumimoji="1" lang="ja-JP" altLang="en-US" sz="1100">
              <a:latin typeface="ＭＳ Ｐゴシック" panose="020B0600070205080204" pitchFamily="50" charset="-128"/>
              <a:ea typeface="ＭＳ Ｐゴシック" panose="020B0600070205080204" pitchFamily="50" charset="-128"/>
            </a:rPr>
            <a:t>％となった。また、類似団体平均を</a:t>
          </a:r>
          <a:r>
            <a:rPr kumimoji="1" lang="en-US" altLang="ja-JP" sz="1100">
              <a:latin typeface="ＭＳ Ｐゴシック" panose="020B0600070205080204" pitchFamily="50" charset="-128"/>
              <a:ea typeface="ＭＳ Ｐゴシック" panose="020B0600070205080204" pitchFamily="50" charset="-128"/>
            </a:rPr>
            <a:t>8.9</a:t>
          </a:r>
          <a:r>
            <a:rPr kumimoji="1" lang="ja-JP" altLang="en-US" sz="1100">
              <a:latin typeface="ＭＳ Ｐゴシック" panose="020B0600070205080204" pitchFamily="50" charset="-128"/>
              <a:ea typeface="ＭＳ Ｐゴシック" panose="020B0600070205080204" pitchFamily="50" charset="-128"/>
            </a:rPr>
            <a:t>ポイント上回ったが、平成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年度と比較するとその差は縮小している。今後も、一般会計の地方債残高の管理と充当可能基金の維持に努め、中長期的視点に立った財政運営に努めることが重要な課題である。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75837</xdr:rowOff>
    </xdr:from>
    <xdr:to>
      <xdr:col>81</xdr:col>
      <xdr:colOff>44450</xdr:colOff>
      <xdr:row>16</xdr:row>
      <xdr:rowOff>104321</xdr:rowOff>
    </xdr:to>
    <xdr:cxnSp macro="">
      <xdr:nvCxnSpPr>
        <xdr:cNvPr id="444" name="直線コネクタ 443"/>
        <xdr:cNvCxnSpPr/>
      </xdr:nvCxnSpPr>
      <xdr:spPr>
        <a:xfrm flipV="1">
          <a:off x="16179800" y="2647587"/>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104321</xdr:rowOff>
    </xdr:to>
    <xdr:cxnSp macro="">
      <xdr:nvCxnSpPr>
        <xdr:cNvPr id="447" name="直線コネクタ 446"/>
        <xdr:cNvCxnSpPr/>
      </xdr:nvCxnSpPr>
      <xdr:spPr>
        <a:xfrm>
          <a:off x="15290800" y="2780877"/>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15845</xdr:rowOff>
    </xdr:from>
    <xdr:to>
      <xdr:col>72</xdr:col>
      <xdr:colOff>203200</xdr:colOff>
      <xdr:row>16</xdr:row>
      <xdr:rowOff>37677</xdr:rowOff>
    </xdr:to>
    <xdr:cxnSp macro="">
      <xdr:nvCxnSpPr>
        <xdr:cNvPr id="450" name="直線コネクタ 449"/>
        <xdr:cNvCxnSpPr/>
      </xdr:nvCxnSpPr>
      <xdr:spPr>
        <a:xfrm>
          <a:off x="14401800" y="2759045"/>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88477</xdr:rowOff>
    </xdr:from>
    <xdr:to>
      <xdr:col>68</xdr:col>
      <xdr:colOff>152400</xdr:colOff>
      <xdr:row>16</xdr:row>
      <xdr:rowOff>15845</xdr:rowOff>
    </xdr:to>
    <xdr:cxnSp macro="">
      <xdr:nvCxnSpPr>
        <xdr:cNvPr id="453" name="直線コネクタ 452"/>
        <xdr:cNvCxnSpPr/>
      </xdr:nvCxnSpPr>
      <xdr:spPr>
        <a:xfrm>
          <a:off x="13512800" y="2660227"/>
          <a:ext cx="889000" cy="9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25037</xdr:rowOff>
    </xdr:from>
    <xdr:to>
      <xdr:col>81</xdr:col>
      <xdr:colOff>95250</xdr:colOff>
      <xdr:row>15</xdr:row>
      <xdr:rowOff>126637</xdr:rowOff>
    </xdr:to>
    <xdr:sp macro="" textlink="">
      <xdr:nvSpPr>
        <xdr:cNvPr id="463" name="楕円 462"/>
        <xdr:cNvSpPr/>
      </xdr:nvSpPr>
      <xdr:spPr>
        <a:xfrm>
          <a:off x="16967200" y="25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168564</xdr:rowOff>
    </xdr:from>
    <xdr:ext cx="762000" cy="259045"/>
    <xdr:sp macro="" textlink="">
      <xdr:nvSpPr>
        <xdr:cNvPr id="464" name="将来負担の状況該当値テキスト"/>
        <xdr:cNvSpPr txBox="1"/>
      </xdr:nvSpPr>
      <xdr:spPr>
        <a:xfrm>
          <a:off x="17106900" y="256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53521</xdr:rowOff>
    </xdr:from>
    <xdr:to>
      <xdr:col>77</xdr:col>
      <xdr:colOff>95250</xdr:colOff>
      <xdr:row>16</xdr:row>
      <xdr:rowOff>155121</xdr:rowOff>
    </xdr:to>
    <xdr:sp macro="" textlink="">
      <xdr:nvSpPr>
        <xdr:cNvPr id="465" name="楕円 464"/>
        <xdr:cNvSpPr/>
      </xdr:nvSpPr>
      <xdr:spPr>
        <a:xfrm>
          <a:off x="16129000" y="279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139898</xdr:rowOff>
    </xdr:from>
    <xdr:ext cx="736600" cy="259045"/>
    <xdr:sp macro="" textlink="">
      <xdr:nvSpPr>
        <xdr:cNvPr id="466" name="テキスト ボックス 465"/>
        <xdr:cNvSpPr txBox="1"/>
      </xdr:nvSpPr>
      <xdr:spPr>
        <a:xfrm>
          <a:off x="15798800" y="2883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67" name="楕円 466"/>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68" name="テキスト ボックス 467"/>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136495</xdr:rowOff>
    </xdr:from>
    <xdr:to>
      <xdr:col>68</xdr:col>
      <xdr:colOff>203200</xdr:colOff>
      <xdr:row>16</xdr:row>
      <xdr:rowOff>66645</xdr:rowOff>
    </xdr:to>
    <xdr:sp macro="" textlink="">
      <xdr:nvSpPr>
        <xdr:cNvPr id="469" name="楕円 468"/>
        <xdr:cNvSpPr/>
      </xdr:nvSpPr>
      <xdr:spPr>
        <a:xfrm>
          <a:off x="14351000" y="2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51422</xdr:rowOff>
    </xdr:from>
    <xdr:ext cx="762000" cy="259045"/>
    <xdr:sp macro="" textlink="">
      <xdr:nvSpPr>
        <xdr:cNvPr id="470" name="テキスト ボックス 469"/>
        <xdr:cNvSpPr txBox="1"/>
      </xdr:nvSpPr>
      <xdr:spPr>
        <a:xfrm>
          <a:off x="14020800" y="279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37677</xdr:rowOff>
    </xdr:from>
    <xdr:to>
      <xdr:col>64</xdr:col>
      <xdr:colOff>152400</xdr:colOff>
      <xdr:row>15</xdr:row>
      <xdr:rowOff>139277</xdr:rowOff>
    </xdr:to>
    <xdr:sp macro="" textlink="">
      <xdr:nvSpPr>
        <xdr:cNvPr id="471" name="楕円 470"/>
        <xdr:cNvSpPr/>
      </xdr:nvSpPr>
      <xdr:spPr>
        <a:xfrm>
          <a:off x="13462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124054</xdr:rowOff>
    </xdr:from>
    <xdr:ext cx="762000" cy="259045"/>
    <xdr:sp macro="" textlink="">
      <xdr:nvSpPr>
        <xdr:cNvPr id="472" name="テキスト ボックス 471"/>
        <xdr:cNvSpPr txBox="1"/>
      </xdr:nvSpPr>
      <xdr:spPr>
        <a:xfrm>
          <a:off x="13131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37,376
37,054
30.21
11,538,588
11,183,553
331,257
6,932,805
10,114,204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年度の人件費決算額は、平成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705</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千円減少し、対前年度比で</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ポイント減少した。また、類似団体平均を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非正規職員の任用については、総人件費抑制とのバランスを図りながら、平成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月に定めた「人件費の抑制及び適正な人事配置についての方針」に基づき、見直しを進めている。</a:t>
          </a:r>
        </a:p>
        <a:p>
          <a:r>
            <a:rPr kumimoji="1" lang="ja-JP" altLang="en-US" sz="1100">
              <a:latin typeface="ＭＳ Ｐゴシック" panose="020B0600070205080204" pitchFamily="50" charset="-128"/>
              <a:ea typeface="ＭＳ Ｐゴシック" panose="020B0600070205080204" pitchFamily="50" charset="-128"/>
            </a:rPr>
            <a:t>　人件費のうち</a:t>
          </a:r>
          <a:r>
            <a:rPr kumimoji="1" lang="en-US" altLang="ja-JP" sz="1100">
              <a:latin typeface="ＭＳ Ｐゴシック" panose="020B0600070205080204" pitchFamily="50" charset="-128"/>
              <a:ea typeface="ＭＳ Ｐゴシック" panose="020B0600070205080204" pitchFamily="50" charset="-128"/>
            </a:rPr>
            <a:t>54.4</a:t>
          </a:r>
          <a:r>
            <a:rPr kumimoji="1" lang="ja-JP" altLang="en-US" sz="1100">
              <a:latin typeface="ＭＳ Ｐゴシック" panose="020B0600070205080204" pitchFamily="50" charset="-128"/>
              <a:ea typeface="ＭＳ Ｐゴシック" panose="020B0600070205080204" pitchFamily="50" charset="-128"/>
            </a:rPr>
            <a:t>％を占めている職員給与は、平成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年度と比べて</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2,000</a:t>
          </a:r>
          <a:r>
            <a:rPr kumimoji="1" lang="ja-JP" altLang="en-US" sz="1100">
              <a:latin typeface="ＭＳ Ｐゴシック" panose="020B0600070205080204" pitchFamily="50" charset="-128"/>
              <a:ea typeface="ＭＳ Ｐゴシック" panose="020B0600070205080204" pitchFamily="50" charset="-128"/>
            </a:rPr>
            <a:t>万円程減少しているため、今後も人件費を抑制しつつ、適正な人事配置に努める。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24130</xdr:rowOff>
    </xdr:to>
    <xdr:cxnSp macro="">
      <xdr:nvCxnSpPr>
        <xdr:cNvPr id="64" name="直線コネクタ 63"/>
        <xdr:cNvCxnSpPr/>
      </xdr:nvCxnSpPr>
      <xdr:spPr>
        <a:xfrm flipV="1">
          <a:off x="3987800" y="6358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24130</xdr:rowOff>
    </xdr:to>
    <xdr:cxnSp macro="">
      <xdr:nvCxnSpPr>
        <xdr:cNvPr id="67" name="直線コネクタ 66"/>
        <xdr:cNvCxnSpPr/>
      </xdr:nvCxnSpPr>
      <xdr:spPr>
        <a:xfrm>
          <a:off x="3098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46990</xdr:rowOff>
    </xdr:to>
    <xdr:cxnSp macro="">
      <xdr:nvCxnSpPr>
        <xdr:cNvPr id="70" name="直線コネクタ 69"/>
        <xdr:cNvCxnSpPr/>
      </xdr:nvCxnSpPr>
      <xdr:spPr>
        <a:xfrm flipV="1">
          <a:off x="2209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46990</xdr:rowOff>
    </xdr:to>
    <xdr:cxnSp macro="">
      <xdr:nvCxnSpPr>
        <xdr:cNvPr id="73" name="直線コネクタ 72"/>
        <xdr:cNvCxnSpPr/>
      </xdr:nvCxnSpPr>
      <xdr:spPr>
        <a:xfrm>
          <a:off x="1320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年度から経常経費の一部に枠配分予算編成を導入して事務事業の見直しを進め、平成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年間で類似団体平均との差は縮まったものの、依然として全国平均、福岡県平均、類似団体平均を上回っている。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年度については、庁舎警備業務委託料や社会福祉事業委託料をはじめ、各種委託料が大幅に減となったことで、物件費全体としては前年度と比較して約</a:t>
          </a:r>
          <a:r>
            <a:rPr kumimoji="1" lang="en-US" altLang="ja-JP" sz="1100">
              <a:latin typeface="ＭＳ Ｐゴシック" panose="020B0600070205080204" pitchFamily="50" charset="-128"/>
              <a:ea typeface="ＭＳ Ｐゴシック" panose="020B0600070205080204" pitchFamily="50" charset="-128"/>
            </a:rPr>
            <a:t>8,100</a:t>
          </a:r>
          <a:r>
            <a:rPr kumimoji="1" lang="ja-JP" altLang="en-US" sz="1100">
              <a:latin typeface="ＭＳ Ｐゴシック" panose="020B0600070205080204" pitchFamily="50" charset="-128"/>
              <a:ea typeface="ＭＳ Ｐゴシック" panose="020B0600070205080204" pitchFamily="50" charset="-128"/>
            </a:rPr>
            <a:t>万円の減となった。今後も、サマーレビューによる経常経費の抑制を含め、「財政改革推進プラン」に基づいた、経費削減を進めていく方針である。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127000</xdr:rowOff>
    </xdr:to>
    <xdr:cxnSp macro="">
      <xdr:nvCxnSpPr>
        <xdr:cNvPr id="125" name="直線コネクタ 124"/>
        <xdr:cNvCxnSpPr/>
      </xdr:nvCxnSpPr>
      <xdr:spPr>
        <a:xfrm flipV="1">
          <a:off x="15671800" y="284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28" name="直線コネクタ 127"/>
        <xdr:cNvCxnSpPr/>
      </xdr:nvCxnSpPr>
      <xdr:spPr>
        <a:xfrm flipV="1">
          <a:off x="14782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165100</xdr:rowOff>
    </xdr:to>
    <xdr:cxnSp macro="">
      <xdr:nvCxnSpPr>
        <xdr:cNvPr id="131" name="直線コネクタ 130"/>
        <xdr:cNvCxnSpPr/>
      </xdr:nvCxnSpPr>
      <xdr:spPr>
        <a:xfrm>
          <a:off x="13893800" y="2809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123190</xdr:rowOff>
    </xdr:from>
    <xdr:to>
      <xdr:col>69</xdr:col>
      <xdr:colOff>92075</xdr:colOff>
      <xdr:row>16</xdr:row>
      <xdr:rowOff>66040</xdr:rowOff>
    </xdr:to>
    <xdr:cxnSp macro="">
      <xdr:nvCxnSpPr>
        <xdr:cNvPr id="134" name="直線コネクタ 133"/>
        <xdr:cNvCxnSpPr/>
      </xdr:nvCxnSpPr>
      <xdr:spPr>
        <a:xfrm>
          <a:off x="13004800" y="269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25417</xdr:rowOff>
    </xdr:from>
    <xdr:ext cx="762000" cy="259045"/>
    <xdr:sp macro="" textlink="">
      <xdr:nvSpPr>
        <xdr:cNvPr id="145"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7" name="テキスト ボックス 146"/>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49" name="テキスト ボックス 148"/>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0" name="楕円 149"/>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51" name="テキスト ボックス 150"/>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52" name="楕円 151"/>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53" name="テキスト ボックス 152"/>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福岡県平均、類似団体平均をいずれも下回ってはいるものの、年々上昇し続けているのは、民間保育園運営費等負担金や障害者自立支援給付費及び障害児施設給付費の増加等が要因である。今後も、扶助費は上昇していくことが予想され対応が極めて困難となっており、決算額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年度と比べて約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3,000</a:t>
          </a:r>
          <a:r>
            <a:rPr kumimoji="1" lang="ja-JP" altLang="en-US" sz="1100">
              <a:latin typeface="ＭＳ Ｐゴシック" panose="020B0600070205080204" pitchFamily="50" charset="-128"/>
              <a:ea typeface="ＭＳ Ｐゴシック" panose="020B0600070205080204" pitchFamily="50" charset="-128"/>
            </a:rPr>
            <a:t>万円増加している。</a:t>
          </a:r>
        </a:p>
        <a:p>
          <a:r>
            <a:rPr kumimoji="1" lang="ja-JP" altLang="en-US" sz="1100">
              <a:latin typeface="ＭＳ Ｐゴシック" panose="020B0600070205080204" pitchFamily="50" charset="-128"/>
              <a:ea typeface="ＭＳ Ｐゴシック" panose="020B0600070205080204" pitchFamily="50" charset="-128"/>
            </a:rPr>
            <a:t>　更に高齢化の進行等に伴い、医療費をはじめとする扶助費の増加が見込まれるため、特定健診や特定保健指導の充実、訪問指導等を実施し、できる限り緩やかな伸びとなるよう努める。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45357</xdr:rowOff>
    </xdr:to>
    <xdr:cxnSp macro="">
      <xdr:nvCxnSpPr>
        <xdr:cNvPr id="188" name="直線コネクタ 187"/>
        <xdr:cNvCxnSpPr/>
      </xdr:nvCxnSpPr>
      <xdr:spPr>
        <a:xfrm>
          <a:off x="3987800" y="9570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64407</xdr:rowOff>
    </xdr:from>
    <xdr:to>
      <xdr:col>19</xdr:col>
      <xdr:colOff>187325</xdr:colOff>
      <xdr:row>55</xdr:row>
      <xdr:rowOff>140607</xdr:rowOff>
    </xdr:to>
    <xdr:cxnSp macro="">
      <xdr:nvCxnSpPr>
        <xdr:cNvPr id="191" name="直線コネクタ 190"/>
        <xdr:cNvCxnSpPr/>
      </xdr:nvCxnSpPr>
      <xdr:spPr>
        <a:xfrm>
          <a:off x="3098800" y="9494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64407</xdr:rowOff>
    </xdr:to>
    <xdr:cxnSp macro="">
      <xdr:nvCxnSpPr>
        <xdr:cNvPr id="194" name="直線コネクタ 193"/>
        <xdr:cNvCxnSpPr/>
      </xdr:nvCxnSpPr>
      <xdr:spPr>
        <a:xfrm>
          <a:off x="2209800" y="9417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159657</xdr:rowOff>
    </xdr:to>
    <xdr:cxnSp macro="">
      <xdr:nvCxnSpPr>
        <xdr:cNvPr id="197" name="直線コネクタ 196"/>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1" name="楕円 210"/>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2" name="テキスト ボックス 211"/>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年度までは、全国平均、福岡県平均、類似団体平均のいずれもが上回っていたが、平成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年度決算から流域関連公共下水道事業会計が法適用となり、当該事業会計への繰出金が皆減となったことで、類似団体平均を下回った。前年度比では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12.7</a:t>
          </a:r>
          <a:r>
            <a:rPr kumimoji="1" lang="ja-JP" altLang="en-US" sz="1100">
              <a:latin typeface="ＭＳ Ｐゴシック" panose="020B0600070205080204" pitchFamily="50" charset="-128"/>
              <a:ea typeface="ＭＳ Ｐゴシック" panose="020B0600070205080204" pitchFamily="50" charset="-128"/>
            </a:rPr>
            <a:t>ポイントとなり、類似団体平均を</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繰出金については、国民健康保険特別会計への赤字繰出の抑制が喫緊の課題だったが、平成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年度に国民健康保険の保険税率改定を行い、赤字の縮減に繋がり法定外の繰出金の廃止を実現することができた。今後も国民健康保険特別会計への法定外の繰出しは行わない方針である。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57</xdr:row>
      <xdr:rowOff>8890</xdr:rowOff>
    </xdr:to>
    <xdr:cxnSp macro="">
      <xdr:nvCxnSpPr>
        <xdr:cNvPr id="249" name="直線コネクタ 248"/>
        <xdr:cNvCxnSpPr/>
      </xdr:nvCxnSpPr>
      <xdr:spPr>
        <a:xfrm flipV="1">
          <a:off x="15671800" y="9667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59</xdr:row>
      <xdr:rowOff>54610</xdr:rowOff>
    </xdr:to>
    <xdr:cxnSp macro="">
      <xdr:nvCxnSpPr>
        <xdr:cNvPr id="252" name="直線コネクタ 251"/>
        <xdr:cNvCxnSpPr/>
      </xdr:nvCxnSpPr>
      <xdr:spPr>
        <a:xfrm flipV="1">
          <a:off x="14782800" y="97815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54610</xdr:rowOff>
    </xdr:to>
    <xdr:cxnSp macro="">
      <xdr:nvCxnSpPr>
        <xdr:cNvPr id="255" name="直線コネクタ 254"/>
        <xdr:cNvCxnSpPr/>
      </xdr:nvCxnSpPr>
      <xdr:spPr>
        <a:xfrm>
          <a:off x="13893800" y="1013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16510</xdr:rowOff>
    </xdr:to>
    <xdr:cxnSp macro="">
      <xdr:nvCxnSpPr>
        <xdr:cNvPr id="258" name="直線コネクタ 257"/>
        <xdr:cNvCxnSpPr/>
      </xdr:nvCxnSpPr>
      <xdr:spPr>
        <a:xfrm>
          <a:off x="13004800" y="1002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68" name="楕円 267"/>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69"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72" name="楕円 271"/>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73" name="テキスト ボックス 272"/>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4" name="楕円 273"/>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5" name="テキスト ボックス 274"/>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6" name="楕円 275"/>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7" name="テキスト ボックス 27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補助費等は前年度に比べ</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20.5</a:t>
          </a:r>
          <a:r>
            <a:rPr kumimoji="1" lang="ja-JP" altLang="en-US" sz="1100">
              <a:latin typeface="ＭＳ Ｐゴシック" panose="020B0600070205080204" pitchFamily="50" charset="-128"/>
              <a:ea typeface="ＭＳ Ｐゴシック" panose="020B0600070205080204" pitchFamily="50" charset="-128"/>
            </a:rPr>
            <a:t>ポイントとなり、全国平均、福岡県平均、類似団体平均を大きく上回っている。平成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年度の決算額は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7,404</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千円で、平成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年度から比べると約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6,300</a:t>
          </a:r>
          <a:r>
            <a:rPr kumimoji="1" lang="ja-JP" altLang="en-US" sz="1100">
              <a:latin typeface="ＭＳ Ｐゴシック" panose="020B0600070205080204" pitchFamily="50" charset="-128"/>
              <a:ea typeface="ＭＳ Ｐゴシック" panose="020B0600070205080204" pitchFamily="50" charset="-128"/>
            </a:rPr>
            <a:t>万円増加している。これは、可燃ごみの</a:t>
          </a:r>
          <a:r>
            <a:rPr kumimoji="1" lang="en-US" altLang="ja-JP" sz="1100">
              <a:latin typeface="ＭＳ Ｐゴシック" panose="020B0600070205080204" pitchFamily="50" charset="-128"/>
              <a:ea typeface="ＭＳ Ｐゴシック" panose="020B0600070205080204" pitchFamily="50" charset="-128"/>
            </a:rPr>
            <a:t>RDF</a:t>
          </a:r>
          <a:r>
            <a:rPr kumimoji="1" lang="ja-JP" altLang="en-US" sz="1100">
              <a:latin typeface="ＭＳ Ｐゴシック" panose="020B0600070205080204" pitchFamily="50" charset="-128"/>
              <a:ea typeface="ＭＳ Ｐゴシック" panose="020B0600070205080204" pitchFamily="50" charset="-128"/>
            </a:rPr>
            <a:t>処理委託料（同級他団体負担金）が多額であること、平成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年度決算から流域関連公共下水道事業会計が法適用となり、当該事業会計への繰出金が増となったことが要因であるが、前年度比では約</a:t>
          </a:r>
          <a:r>
            <a:rPr kumimoji="1" lang="en-US" altLang="ja-JP" sz="1100">
              <a:latin typeface="ＭＳ Ｐゴシック" panose="020B0600070205080204" pitchFamily="50" charset="-128"/>
              <a:ea typeface="ＭＳ Ｐゴシック" panose="020B0600070205080204" pitchFamily="50" charset="-128"/>
            </a:rPr>
            <a:t>9,300</a:t>
          </a:r>
          <a:r>
            <a:rPr kumimoji="1" lang="ja-JP" altLang="en-US" sz="1100">
              <a:latin typeface="ＭＳ Ｐゴシック" panose="020B0600070205080204" pitchFamily="50" charset="-128"/>
              <a:ea typeface="ＭＳ Ｐゴシック" panose="020B0600070205080204" pitchFamily="50" charset="-128"/>
            </a:rPr>
            <a:t>万円の減となった。一部事務組合負担金は、町独自の判断での抑制は困難なため、町単独事業である公共的団体への補助金の見直しを中心に補助費等の抑制に努める。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37846</xdr:rowOff>
    </xdr:to>
    <xdr:cxnSp macro="">
      <xdr:nvCxnSpPr>
        <xdr:cNvPr id="307" name="直線コネクタ 306"/>
        <xdr:cNvCxnSpPr/>
      </xdr:nvCxnSpPr>
      <xdr:spPr>
        <a:xfrm flipV="1">
          <a:off x="15671800" y="66649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39</xdr:row>
      <xdr:rowOff>37846</xdr:rowOff>
    </xdr:to>
    <xdr:cxnSp macro="">
      <xdr:nvCxnSpPr>
        <xdr:cNvPr id="310" name="直線コネクタ 309"/>
        <xdr:cNvCxnSpPr/>
      </xdr:nvCxnSpPr>
      <xdr:spPr>
        <a:xfrm>
          <a:off x="14782800" y="6440932"/>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101854</xdr:rowOff>
    </xdr:to>
    <xdr:cxnSp macro="">
      <xdr:nvCxnSpPr>
        <xdr:cNvPr id="313" name="直線コネクタ 312"/>
        <xdr:cNvCxnSpPr/>
      </xdr:nvCxnSpPr>
      <xdr:spPr>
        <a:xfrm flipV="1">
          <a:off x="13893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101854</xdr:rowOff>
    </xdr:to>
    <xdr:cxnSp macro="">
      <xdr:nvCxnSpPr>
        <xdr:cNvPr id="316" name="直線コネクタ 315"/>
        <xdr:cNvCxnSpPr/>
      </xdr:nvCxnSpPr>
      <xdr:spPr>
        <a:xfrm>
          <a:off x="13004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6" name="楕円 325"/>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7"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8" name="楕円 327"/>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9" name="テキスト ボックス 328"/>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0" name="楕円 329"/>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1" name="テキスト ボックス 330"/>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2" name="楕円 331"/>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3" name="テキスト ボックス 332"/>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近年の新規発行地方債の抑制策や補償金免除繰上償還の実施により年々減少していた公債費は、類似団体平均を</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ポイント下回る低水準となっている。平成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年度の決算額は約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万円で、平成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年度と比べて約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300</a:t>
          </a:r>
          <a:r>
            <a:rPr kumimoji="1" lang="ja-JP" altLang="en-US" sz="1100">
              <a:latin typeface="ＭＳ Ｐゴシック" panose="020B0600070205080204" pitchFamily="50" charset="-128"/>
              <a:ea typeface="ＭＳ Ｐゴシック" panose="020B0600070205080204" pitchFamily="50" charset="-128"/>
            </a:rPr>
            <a:t>万円減少している。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ja-JP" altLang="ja-JP" sz="1100">
              <a:solidFill>
                <a:schemeClr val="dk1"/>
              </a:solidFill>
              <a:effectLst/>
              <a:latin typeface="+mn-lt"/>
              <a:ea typeface="+mn-ea"/>
              <a:cs typeface="+mn-cs"/>
            </a:rPr>
            <a:t>防災行政無線デジタル化事業</a:t>
          </a:r>
          <a:r>
            <a:rPr kumimoji="1" lang="ja-JP" altLang="en-US" sz="1100">
              <a:solidFill>
                <a:schemeClr val="dk1"/>
              </a:solidFill>
              <a:effectLst/>
              <a:latin typeface="+mn-lt"/>
              <a:ea typeface="+mn-ea"/>
              <a:cs typeface="+mn-cs"/>
            </a:rPr>
            <a:t>に伴い発行した地方債の償還開始等により、</a:t>
          </a:r>
          <a:r>
            <a:rPr kumimoji="1" lang="ja-JP" altLang="en-US" sz="1100">
              <a:latin typeface="ＭＳ Ｐゴシック" panose="020B0600070205080204" pitchFamily="50" charset="-128"/>
              <a:ea typeface="ＭＳ Ｐゴシック" panose="020B0600070205080204" pitchFamily="50" charset="-128"/>
            </a:rPr>
            <a:t>前年度と比較して約</a:t>
          </a:r>
          <a:r>
            <a:rPr kumimoji="1" lang="en-US" altLang="ja-JP" sz="1100">
              <a:latin typeface="ＭＳ Ｐゴシック" panose="020B0600070205080204" pitchFamily="50" charset="-128"/>
              <a:ea typeface="ＭＳ Ｐゴシック" panose="020B0600070205080204" pitchFamily="50" charset="-128"/>
            </a:rPr>
            <a:t>2,300</a:t>
          </a:r>
          <a:r>
            <a:rPr kumimoji="1" lang="ja-JP" altLang="en-US" sz="1100">
              <a:latin typeface="ＭＳ Ｐゴシック" panose="020B0600070205080204" pitchFamily="50" charset="-128"/>
              <a:ea typeface="ＭＳ Ｐゴシック" panose="020B0600070205080204" pitchFamily="50" charset="-128"/>
            </a:rPr>
            <a:t>万円増加した。今後も老朽化した公共施設の改修等に伴う地方債の発行により、平成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年度にピークを迎えるため、引き続き新規地方債の発行は当該年度の元金償還金の額以内とする目標を堅持し、通常債の減少に努めていく方針である。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58420</xdr:rowOff>
    </xdr:to>
    <xdr:cxnSp macro="">
      <xdr:nvCxnSpPr>
        <xdr:cNvPr id="368" name="直線コネクタ 367"/>
        <xdr:cNvCxnSpPr/>
      </xdr:nvCxnSpPr>
      <xdr:spPr>
        <a:xfrm>
          <a:off x="3987800" y="13073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73661</xdr:rowOff>
    </xdr:to>
    <xdr:cxnSp macro="">
      <xdr:nvCxnSpPr>
        <xdr:cNvPr id="371" name="直線コネクタ 370"/>
        <xdr:cNvCxnSpPr/>
      </xdr:nvCxnSpPr>
      <xdr:spPr>
        <a:xfrm flipV="1">
          <a:off x="3098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77</xdr:row>
      <xdr:rowOff>8889</xdr:rowOff>
    </xdr:to>
    <xdr:cxnSp macro="">
      <xdr:nvCxnSpPr>
        <xdr:cNvPr id="374" name="直線コネクタ 373"/>
        <xdr:cNvCxnSpPr/>
      </xdr:nvCxnSpPr>
      <xdr:spPr>
        <a:xfrm flipV="1">
          <a:off x="2209800" y="13103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8889</xdr:rowOff>
    </xdr:from>
    <xdr:to>
      <xdr:col>11</xdr:col>
      <xdr:colOff>9525</xdr:colOff>
      <xdr:row>77</xdr:row>
      <xdr:rowOff>8889</xdr:rowOff>
    </xdr:to>
    <xdr:cxnSp macro="">
      <xdr:nvCxnSpPr>
        <xdr:cNvPr id="377" name="直線コネクタ 376"/>
        <xdr:cNvCxnSpPr/>
      </xdr:nvCxnSpPr>
      <xdr:spPr>
        <a:xfrm>
          <a:off x="1320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7" name="楕円 386"/>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8"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9" name="楕円 388"/>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0" name="テキスト ボックス 389"/>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1" name="楕円 390"/>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2" name="テキスト ボックス 391"/>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93" name="楕円 392"/>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94" name="テキスト ボックス 393"/>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5" name="楕円 394"/>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6" name="テキスト ボックス 39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ポイント下降したが、依然として類似団体平均を</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ポイント上回っている。主な要因は、年々増加している障害児施設給付費や民間保育園運営費等負担金の扶助費が多額であるためである。</a:t>
          </a:r>
        </a:p>
        <a:p>
          <a:r>
            <a:rPr kumimoji="1" lang="ja-JP" altLang="en-US" sz="1100">
              <a:latin typeface="ＭＳ Ｐゴシック" panose="020B0600070205080204" pitchFamily="50" charset="-128"/>
              <a:ea typeface="ＭＳ Ｐゴシック" panose="020B0600070205080204" pitchFamily="50" charset="-128"/>
            </a:rPr>
            <a:t>　また、老朽化が進む庁舎をはじめとした公共施設の維持補修費も増加が見込まれる。今後は、平成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予定である「宇美町公共施設再配置計画」に基づき、公共施設の改修、廃止、複合化を進めるとともに、サマーレビューを通して事業の選択と集中をより一層進め、「財政改革推進プラン」に基づいた経常経費の削減に取り組んでいく方針で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133858</xdr:rowOff>
    </xdr:from>
    <xdr:to>
      <xdr:col>82</xdr:col>
      <xdr:colOff>107950</xdr:colOff>
      <xdr:row>80</xdr:row>
      <xdr:rowOff>81280</xdr:rowOff>
    </xdr:to>
    <xdr:cxnSp macro="">
      <xdr:nvCxnSpPr>
        <xdr:cNvPr id="427" name="直線コネクタ 426"/>
        <xdr:cNvCxnSpPr/>
      </xdr:nvCxnSpPr>
      <xdr:spPr>
        <a:xfrm flipV="1">
          <a:off x="15671800" y="136784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80</xdr:row>
      <xdr:rowOff>81280</xdr:rowOff>
    </xdr:to>
    <xdr:cxnSp macro="">
      <xdr:nvCxnSpPr>
        <xdr:cNvPr id="430" name="直線コネクタ 429"/>
        <xdr:cNvCxnSpPr/>
      </xdr:nvCxnSpPr>
      <xdr:spPr>
        <a:xfrm>
          <a:off x="14782800" y="136646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79</xdr:row>
      <xdr:rowOff>120142</xdr:rowOff>
    </xdr:to>
    <xdr:cxnSp macro="">
      <xdr:nvCxnSpPr>
        <xdr:cNvPr id="433" name="直線コネクタ 432"/>
        <xdr:cNvCxnSpPr/>
      </xdr:nvCxnSpPr>
      <xdr:spPr>
        <a:xfrm>
          <a:off x="13893800" y="13650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90424</xdr:rowOff>
    </xdr:from>
    <xdr:to>
      <xdr:col>69</xdr:col>
      <xdr:colOff>92075</xdr:colOff>
      <xdr:row>79</xdr:row>
      <xdr:rowOff>106426</xdr:rowOff>
    </xdr:to>
    <xdr:cxnSp macro="">
      <xdr:nvCxnSpPr>
        <xdr:cNvPr id="436" name="直線コネクタ 435"/>
        <xdr:cNvCxnSpPr/>
      </xdr:nvCxnSpPr>
      <xdr:spPr>
        <a:xfrm>
          <a:off x="13004800" y="134635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83058</xdr:rowOff>
    </xdr:from>
    <xdr:to>
      <xdr:col>82</xdr:col>
      <xdr:colOff>158750</xdr:colOff>
      <xdr:row>80</xdr:row>
      <xdr:rowOff>13208</xdr:rowOff>
    </xdr:to>
    <xdr:sp macro="" textlink="">
      <xdr:nvSpPr>
        <xdr:cNvPr id="446" name="楕円 445"/>
        <xdr:cNvSpPr/>
      </xdr:nvSpPr>
      <xdr:spPr>
        <a:xfrm>
          <a:off x="164592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55135</xdr:rowOff>
    </xdr:from>
    <xdr:ext cx="762000" cy="259045"/>
    <xdr:sp macro="" textlink="">
      <xdr:nvSpPr>
        <xdr:cNvPr id="447" name="公債費以外該当値テキスト"/>
        <xdr:cNvSpPr txBox="1"/>
      </xdr:nvSpPr>
      <xdr:spPr>
        <a:xfrm>
          <a:off x="165989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30480</xdr:rowOff>
    </xdr:from>
    <xdr:to>
      <xdr:col>78</xdr:col>
      <xdr:colOff>120650</xdr:colOff>
      <xdr:row>80</xdr:row>
      <xdr:rowOff>132080</xdr:rowOff>
    </xdr:to>
    <xdr:sp macro="" textlink="">
      <xdr:nvSpPr>
        <xdr:cNvPr id="448" name="楕円 447"/>
        <xdr:cNvSpPr/>
      </xdr:nvSpPr>
      <xdr:spPr>
        <a:xfrm>
          <a:off x="15621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116857</xdr:rowOff>
    </xdr:from>
    <xdr:ext cx="736600" cy="259045"/>
    <xdr:sp macro="" textlink="">
      <xdr:nvSpPr>
        <xdr:cNvPr id="449" name="テキスト ボックス 448"/>
        <xdr:cNvSpPr txBox="1"/>
      </xdr:nvSpPr>
      <xdr:spPr>
        <a:xfrm>
          <a:off x="15290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0" name="楕円 449"/>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1" name="テキスト ボックス 450"/>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2" name="楕円 451"/>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3" name="テキスト ボックス 452"/>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39624</xdr:rowOff>
    </xdr:from>
    <xdr:to>
      <xdr:col>65</xdr:col>
      <xdr:colOff>53975</xdr:colOff>
      <xdr:row>78</xdr:row>
      <xdr:rowOff>141224</xdr:rowOff>
    </xdr:to>
    <xdr:sp macro="" textlink="">
      <xdr:nvSpPr>
        <xdr:cNvPr id="454" name="楕円 453"/>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126001</xdr:rowOff>
    </xdr:from>
    <xdr:ext cx="762000" cy="259045"/>
    <xdr:sp macro="" textlink="">
      <xdr:nvSpPr>
        <xdr:cNvPr id="455" name="テキスト ボックス 454"/>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15846</xdr:rowOff>
    </xdr:from>
    <xdr:to>
      <xdr:col>29</xdr:col>
      <xdr:colOff>127000</xdr:colOff>
      <xdr:row>19</xdr:row>
      <xdr:rowOff>33367</xdr:rowOff>
    </xdr:to>
    <xdr:cxnSp macro="">
      <xdr:nvCxnSpPr>
        <xdr:cNvPr id="52" name="直線コネクタ 51"/>
        <xdr:cNvCxnSpPr/>
      </xdr:nvCxnSpPr>
      <xdr:spPr bwMode="auto">
        <a:xfrm>
          <a:off x="5003800" y="3321021"/>
          <a:ext cx="647700" cy="17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3649</xdr:rowOff>
    </xdr:from>
    <xdr:to>
      <xdr:col>26</xdr:col>
      <xdr:colOff>50800</xdr:colOff>
      <xdr:row>19</xdr:row>
      <xdr:rowOff>15846</xdr:rowOff>
    </xdr:to>
    <xdr:cxnSp macro="">
      <xdr:nvCxnSpPr>
        <xdr:cNvPr id="55" name="直線コネクタ 54"/>
        <xdr:cNvCxnSpPr/>
      </xdr:nvCxnSpPr>
      <xdr:spPr bwMode="auto">
        <a:xfrm>
          <a:off x="4305300" y="3308824"/>
          <a:ext cx="698500" cy="1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171196</xdr:rowOff>
    </xdr:from>
    <xdr:to>
      <xdr:col>22</xdr:col>
      <xdr:colOff>114300</xdr:colOff>
      <xdr:row>19</xdr:row>
      <xdr:rowOff>3649</xdr:rowOff>
    </xdr:to>
    <xdr:cxnSp macro="">
      <xdr:nvCxnSpPr>
        <xdr:cNvPr id="58" name="直線コネクタ 57"/>
        <xdr:cNvCxnSpPr/>
      </xdr:nvCxnSpPr>
      <xdr:spPr bwMode="auto">
        <a:xfrm>
          <a:off x="3606800" y="3304921"/>
          <a:ext cx="698500" cy="3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171196</xdr:rowOff>
    </xdr:from>
    <xdr:to>
      <xdr:col>18</xdr:col>
      <xdr:colOff>177800</xdr:colOff>
      <xdr:row>19</xdr:row>
      <xdr:rowOff>20401</xdr:rowOff>
    </xdr:to>
    <xdr:cxnSp macro="">
      <xdr:nvCxnSpPr>
        <xdr:cNvPr id="61" name="直線コネクタ 60"/>
        <xdr:cNvCxnSpPr/>
      </xdr:nvCxnSpPr>
      <xdr:spPr bwMode="auto">
        <a:xfrm flipV="1">
          <a:off x="2908300" y="3304921"/>
          <a:ext cx="698500" cy="2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154017</xdr:rowOff>
    </xdr:from>
    <xdr:to>
      <xdr:col>29</xdr:col>
      <xdr:colOff>177800</xdr:colOff>
      <xdr:row>19</xdr:row>
      <xdr:rowOff>84167</xdr:rowOff>
    </xdr:to>
    <xdr:sp macro="" textlink="">
      <xdr:nvSpPr>
        <xdr:cNvPr id="71" name="楕円 70"/>
        <xdr:cNvSpPr/>
      </xdr:nvSpPr>
      <xdr:spPr bwMode="auto">
        <a:xfrm>
          <a:off x="5600700" y="3287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126094</xdr:rowOff>
    </xdr:from>
    <xdr:ext cx="762000" cy="259045"/>
    <xdr:sp macro="" textlink="">
      <xdr:nvSpPr>
        <xdr:cNvPr id="72" name="人口1人当たり決算額の推移該当値テキスト130"/>
        <xdr:cNvSpPr txBox="1"/>
      </xdr:nvSpPr>
      <xdr:spPr>
        <a:xfrm>
          <a:off x="5740400" y="325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136496</xdr:rowOff>
    </xdr:from>
    <xdr:to>
      <xdr:col>26</xdr:col>
      <xdr:colOff>101600</xdr:colOff>
      <xdr:row>19</xdr:row>
      <xdr:rowOff>66646</xdr:rowOff>
    </xdr:to>
    <xdr:sp macro="" textlink="">
      <xdr:nvSpPr>
        <xdr:cNvPr id="73" name="楕円 72"/>
        <xdr:cNvSpPr/>
      </xdr:nvSpPr>
      <xdr:spPr bwMode="auto">
        <a:xfrm>
          <a:off x="4953000" y="3270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51423</xdr:rowOff>
    </xdr:from>
    <xdr:ext cx="736600" cy="259045"/>
    <xdr:sp macro="" textlink="">
      <xdr:nvSpPr>
        <xdr:cNvPr id="74" name="テキスト ボックス 73"/>
        <xdr:cNvSpPr txBox="1"/>
      </xdr:nvSpPr>
      <xdr:spPr>
        <a:xfrm>
          <a:off x="4622800" y="3356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124299</xdr:rowOff>
    </xdr:from>
    <xdr:to>
      <xdr:col>22</xdr:col>
      <xdr:colOff>165100</xdr:colOff>
      <xdr:row>19</xdr:row>
      <xdr:rowOff>54449</xdr:rowOff>
    </xdr:to>
    <xdr:sp macro="" textlink="">
      <xdr:nvSpPr>
        <xdr:cNvPr id="75" name="楕円 74"/>
        <xdr:cNvSpPr/>
      </xdr:nvSpPr>
      <xdr:spPr bwMode="auto">
        <a:xfrm>
          <a:off x="4254500" y="325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39226</xdr:rowOff>
    </xdr:from>
    <xdr:ext cx="762000" cy="259045"/>
    <xdr:sp macro="" textlink="">
      <xdr:nvSpPr>
        <xdr:cNvPr id="76" name="テキスト ボックス 75"/>
        <xdr:cNvSpPr txBox="1"/>
      </xdr:nvSpPr>
      <xdr:spPr>
        <a:xfrm>
          <a:off x="3924300" y="334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120396</xdr:rowOff>
    </xdr:from>
    <xdr:to>
      <xdr:col>19</xdr:col>
      <xdr:colOff>38100</xdr:colOff>
      <xdr:row>19</xdr:row>
      <xdr:rowOff>50546</xdr:rowOff>
    </xdr:to>
    <xdr:sp macro="" textlink="">
      <xdr:nvSpPr>
        <xdr:cNvPr id="77" name="楕円 76"/>
        <xdr:cNvSpPr/>
      </xdr:nvSpPr>
      <xdr:spPr bwMode="auto">
        <a:xfrm>
          <a:off x="3556000" y="325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35323</xdr:rowOff>
    </xdr:from>
    <xdr:ext cx="762000" cy="259045"/>
    <xdr:sp macro="" textlink="">
      <xdr:nvSpPr>
        <xdr:cNvPr id="78" name="テキスト ボックス 77"/>
        <xdr:cNvSpPr txBox="1"/>
      </xdr:nvSpPr>
      <xdr:spPr>
        <a:xfrm>
          <a:off x="3225800" y="334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141051</xdr:rowOff>
    </xdr:from>
    <xdr:to>
      <xdr:col>15</xdr:col>
      <xdr:colOff>101600</xdr:colOff>
      <xdr:row>19</xdr:row>
      <xdr:rowOff>71201</xdr:rowOff>
    </xdr:to>
    <xdr:sp macro="" textlink="">
      <xdr:nvSpPr>
        <xdr:cNvPr id="79" name="楕円 78"/>
        <xdr:cNvSpPr/>
      </xdr:nvSpPr>
      <xdr:spPr bwMode="auto">
        <a:xfrm>
          <a:off x="2857500" y="3274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55978</xdr:rowOff>
    </xdr:from>
    <xdr:ext cx="762000" cy="259045"/>
    <xdr:sp macro="" textlink="">
      <xdr:nvSpPr>
        <xdr:cNvPr id="80" name="テキスト ボックス 79"/>
        <xdr:cNvSpPr txBox="1"/>
      </xdr:nvSpPr>
      <xdr:spPr>
        <a:xfrm>
          <a:off x="2527300" y="336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229707</xdr:rowOff>
    </xdr:from>
    <xdr:to>
      <xdr:col>29</xdr:col>
      <xdr:colOff>127000</xdr:colOff>
      <xdr:row>35</xdr:row>
      <xdr:rowOff>250020</xdr:rowOff>
    </xdr:to>
    <xdr:cxnSp macro="">
      <xdr:nvCxnSpPr>
        <xdr:cNvPr id="115" name="直線コネクタ 114"/>
        <xdr:cNvCxnSpPr/>
      </xdr:nvCxnSpPr>
      <xdr:spPr bwMode="auto">
        <a:xfrm>
          <a:off x="5003800" y="6840057"/>
          <a:ext cx="647700" cy="2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234796</xdr:rowOff>
    </xdr:from>
    <xdr:ext cx="762000" cy="259045"/>
    <xdr:sp macro="" textlink="">
      <xdr:nvSpPr>
        <xdr:cNvPr id="116" name="人口1人当たり決算額の推移平均値テキスト445"/>
        <xdr:cNvSpPr txBox="1"/>
      </xdr:nvSpPr>
      <xdr:spPr>
        <a:xfrm>
          <a:off x="5740400" y="6845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79060</xdr:rowOff>
    </xdr:from>
    <xdr:to>
      <xdr:col>26</xdr:col>
      <xdr:colOff>50800</xdr:colOff>
      <xdr:row>35</xdr:row>
      <xdr:rowOff>229707</xdr:rowOff>
    </xdr:to>
    <xdr:cxnSp macro="">
      <xdr:nvCxnSpPr>
        <xdr:cNvPr id="118" name="直線コネクタ 117"/>
        <xdr:cNvCxnSpPr/>
      </xdr:nvCxnSpPr>
      <xdr:spPr bwMode="auto">
        <a:xfrm>
          <a:off x="4305300" y="6689410"/>
          <a:ext cx="698500" cy="150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79060</xdr:rowOff>
    </xdr:from>
    <xdr:to>
      <xdr:col>22</xdr:col>
      <xdr:colOff>114300</xdr:colOff>
      <xdr:row>35</xdr:row>
      <xdr:rowOff>145745</xdr:rowOff>
    </xdr:to>
    <xdr:cxnSp macro="">
      <xdr:nvCxnSpPr>
        <xdr:cNvPr id="121" name="直線コネクタ 120"/>
        <xdr:cNvCxnSpPr/>
      </xdr:nvCxnSpPr>
      <xdr:spPr bwMode="auto">
        <a:xfrm flipV="1">
          <a:off x="3606800" y="6689410"/>
          <a:ext cx="698500" cy="6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145745</xdr:rowOff>
    </xdr:from>
    <xdr:to>
      <xdr:col>18</xdr:col>
      <xdr:colOff>177800</xdr:colOff>
      <xdr:row>35</xdr:row>
      <xdr:rowOff>207631</xdr:rowOff>
    </xdr:to>
    <xdr:cxnSp macro="">
      <xdr:nvCxnSpPr>
        <xdr:cNvPr id="124" name="直線コネクタ 123"/>
        <xdr:cNvCxnSpPr/>
      </xdr:nvCxnSpPr>
      <xdr:spPr bwMode="auto">
        <a:xfrm flipV="1">
          <a:off x="2908300" y="6756095"/>
          <a:ext cx="698500" cy="6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199220</xdr:rowOff>
    </xdr:from>
    <xdr:to>
      <xdr:col>29</xdr:col>
      <xdr:colOff>177800</xdr:colOff>
      <xdr:row>35</xdr:row>
      <xdr:rowOff>300820</xdr:rowOff>
    </xdr:to>
    <xdr:sp macro="" textlink="">
      <xdr:nvSpPr>
        <xdr:cNvPr id="134" name="楕円 133"/>
        <xdr:cNvSpPr/>
      </xdr:nvSpPr>
      <xdr:spPr bwMode="auto">
        <a:xfrm>
          <a:off x="5600700" y="680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44297</xdr:rowOff>
    </xdr:from>
    <xdr:ext cx="762000" cy="259045"/>
    <xdr:sp macro="" textlink="">
      <xdr:nvSpPr>
        <xdr:cNvPr id="135" name="人口1人当たり決算額の推移該当値テキスト445"/>
        <xdr:cNvSpPr txBox="1"/>
      </xdr:nvSpPr>
      <xdr:spPr>
        <a:xfrm>
          <a:off x="5740400" y="665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178907</xdr:rowOff>
    </xdr:from>
    <xdr:to>
      <xdr:col>26</xdr:col>
      <xdr:colOff>101600</xdr:colOff>
      <xdr:row>35</xdr:row>
      <xdr:rowOff>280507</xdr:rowOff>
    </xdr:to>
    <xdr:sp macro="" textlink="">
      <xdr:nvSpPr>
        <xdr:cNvPr id="136" name="楕円 135"/>
        <xdr:cNvSpPr/>
      </xdr:nvSpPr>
      <xdr:spPr bwMode="auto">
        <a:xfrm>
          <a:off x="4953000" y="6789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290684</xdr:rowOff>
    </xdr:from>
    <xdr:ext cx="736600" cy="259045"/>
    <xdr:sp macro="" textlink="">
      <xdr:nvSpPr>
        <xdr:cNvPr id="137" name="テキスト ボックス 136"/>
        <xdr:cNvSpPr txBox="1"/>
      </xdr:nvSpPr>
      <xdr:spPr>
        <a:xfrm>
          <a:off x="4622800" y="655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28260</xdr:rowOff>
    </xdr:from>
    <xdr:to>
      <xdr:col>22</xdr:col>
      <xdr:colOff>165100</xdr:colOff>
      <xdr:row>35</xdr:row>
      <xdr:rowOff>129860</xdr:rowOff>
    </xdr:to>
    <xdr:sp macro="" textlink="">
      <xdr:nvSpPr>
        <xdr:cNvPr id="138" name="楕円 137"/>
        <xdr:cNvSpPr/>
      </xdr:nvSpPr>
      <xdr:spPr bwMode="auto">
        <a:xfrm>
          <a:off x="4254500" y="6638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140036</xdr:rowOff>
    </xdr:from>
    <xdr:ext cx="762000" cy="259045"/>
    <xdr:sp macro="" textlink="">
      <xdr:nvSpPr>
        <xdr:cNvPr id="139" name="テキスト ボックス 138"/>
        <xdr:cNvSpPr txBox="1"/>
      </xdr:nvSpPr>
      <xdr:spPr>
        <a:xfrm>
          <a:off x="3924300" y="640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94945</xdr:rowOff>
    </xdr:from>
    <xdr:to>
      <xdr:col>19</xdr:col>
      <xdr:colOff>38100</xdr:colOff>
      <xdr:row>35</xdr:row>
      <xdr:rowOff>196545</xdr:rowOff>
    </xdr:to>
    <xdr:sp macro="" textlink="">
      <xdr:nvSpPr>
        <xdr:cNvPr id="140" name="楕円 139"/>
        <xdr:cNvSpPr/>
      </xdr:nvSpPr>
      <xdr:spPr bwMode="auto">
        <a:xfrm>
          <a:off x="3556000" y="670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206722</xdr:rowOff>
    </xdr:from>
    <xdr:ext cx="762000" cy="259045"/>
    <xdr:sp macro="" textlink="">
      <xdr:nvSpPr>
        <xdr:cNvPr id="141" name="テキスト ボックス 140"/>
        <xdr:cNvSpPr txBox="1"/>
      </xdr:nvSpPr>
      <xdr:spPr>
        <a:xfrm>
          <a:off x="3225800" y="64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156831</xdr:rowOff>
    </xdr:from>
    <xdr:to>
      <xdr:col>15</xdr:col>
      <xdr:colOff>101600</xdr:colOff>
      <xdr:row>35</xdr:row>
      <xdr:rowOff>258431</xdr:rowOff>
    </xdr:to>
    <xdr:sp macro="" textlink="">
      <xdr:nvSpPr>
        <xdr:cNvPr id="142" name="楕円 141"/>
        <xdr:cNvSpPr/>
      </xdr:nvSpPr>
      <xdr:spPr bwMode="auto">
        <a:xfrm>
          <a:off x="2857500" y="676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243208</xdr:rowOff>
    </xdr:from>
    <xdr:ext cx="762000" cy="259045"/>
    <xdr:sp macro="" textlink="">
      <xdr:nvSpPr>
        <xdr:cNvPr id="143" name="テキスト ボックス 142"/>
        <xdr:cNvSpPr txBox="1"/>
      </xdr:nvSpPr>
      <xdr:spPr>
        <a:xfrm>
          <a:off x="2527300" y="6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37,376
37,054
30.21
11,538,588
11,183,553
331,257
6,932,805
10,114,204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131307</xdr:rowOff>
    </xdr:from>
    <xdr:to>
      <xdr:col>24</xdr:col>
      <xdr:colOff>63500</xdr:colOff>
      <xdr:row>36</xdr:row>
      <xdr:rowOff>136287</xdr:rowOff>
    </xdr:to>
    <xdr:cxnSp macro="">
      <xdr:nvCxnSpPr>
        <xdr:cNvPr id="63" name="直線コネクタ 62"/>
        <xdr:cNvCxnSpPr/>
      </xdr:nvCxnSpPr>
      <xdr:spPr>
        <a:xfrm>
          <a:off x="3797300" y="6303507"/>
          <a:ext cx="8382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119436</xdr:rowOff>
    </xdr:from>
    <xdr:to>
      <xdr:col>19</xdr:col>
      <xdr:colOff>177800</xdr:colOff>
      <xdr:row>36</xdr:row>
      <xdr:rowOff>131307</xdr:rowOff>
    </xdr:to>
    <xdr:cxnSp macro="">
      <xdr:nvCxnSpPr>
        <xdr:cNvPr id="66" name="直線コネクタ 65"/>
        <xdr:cNvCxnSpPr/>
      </xdr:nvCxnSpPr>
      <xdr:spPr>
        <a:xfrm>
          <a:off x="2908300" y="6291636"/>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92837</xdr:rowOff>
    </xdr:from>
    <xdr:to>
      <xdr:col>15</xdr:col>
      <xdr:colOff>50800</xdr:colOff>
      <xdr:row>36</xdr:row>
      <xdr:rowOff>119436</xdr:rowOff>
    </xdr:to>
    <xdr:cxnSp macro="">
      <xdr:nvCxnSpPr>
        <xdr:cNvPr id="69" name="直線コネクタ 68"/>
        <xdr:cNvCxnSpPr/>
      </xdr:nvCxnSpPr>
      <xdr:spPr>
        <a:xfrm>
          <a:off x="2019300" y="6265037"/>
          <a:ext cx="8890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92837</xdr:rowOff>
    </xdr:from>
    <xdr:to>
      <xdr:col>10</xdr:col>
      <xdr:colOff>114300</xdr:colOff>
      <xdr:row>36</xdr:row>
      <xdr:rowOff>103156</xdr:rowOff>
    </xdr:to>
    <xdr:cxnSp macro="">
      <xdr:nvCxnSpPr>
        <xdr:cNvPr id="72" name="直線コネクタ 71"/>
        <xdr:cNvCxnSpPr/>
      </xdr:nvCxnSpPr>
      <xdr:spPr>
        <a:xfrm flipV="1">
          <a:off x="1130300" y="6265037"/>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85487</xdr:rowOff>
    </xdr:from>
    <xdr:to>
      <xdr:col>24</xdr:col>
      <xdr:colOff>114300</xdr:colOff>
      <xdr:row>37</xdr:row>
      <xdr:rowOff>15637</xdr:rowOff>
    </xdr:to>
    <xdr:sp macro="" textlink="">
      <xdr:nvSpPr>
        <xdr:cNvPr id="82" name="楕円 81"/>
        <xdr:cNvSpPr/>
      </xdr:nvSpPr>
      <xdr:spPr>
        <a:xfrm>
          <a:off x="4584700" y="62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63914</xdr:rowOff>
    </xdr:from>
    <xdr:ext cx="534377" cy="259045"/>
    <xdr:sp macro="" textlink="">
      <xdr:nvSpPr>
        <xdr:cNvPr id="83" name="人件費該当値テキスト"/>
        <xdr:cNvSpPr txBox="1"/>
      </xdr:nvSpPr>
      <xdr:spPr>
        <a:xfrm>
          <a:off x="4686300" y="62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80507</xdr:rowOff>
    </xdr:from>
    <xdr:to>
      <xdr:col>20</xdr:col>
      <xdr:colOff>38100</xdr:colOff>
      <xdr:row>37</xdr:row>
      <xdr:rowOff>10657</xdr:rowOff>
    </xdr:to>
    <xdr:sp macro="" textlink="">
      <xdr:nvSpPr>
        <xdr:cNvPr id="84" name="楕円 83"/>
        <xdr:cNvSpPr/>
      </xdr:nvSpPr>
      <xdr:spPr>
        <a:xfrm>
          <a:off x="3746500" y="62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1784</xdr:rowOff>
    </xdr:from>
    <xdr:ext cx="534377" cy="259045"/>
    <xdr:sp macro="" textlink="">
      <xdr:nvSpPr>
        <xdr:cNvPr id="85" name="テキスト ボックス 84"/>
        <xdr:cNvSpPr txBox="1"/>
      </xdr:nvSpPr>
      <xdr:spPr>
        <a:xfrm>
          <a:off x="3530111" y="63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68636</xdr:rowOff>
    </xdr:from>
    <xdr:to>
      <xdr:col>15</xdr:col>
      <xdr:colOff>101600</xdr:colOff>
      <xdr:row>36</xdr:row>
      <xdr:rowOff>170236</xdr:rowOff>
    </xdr:to>
    <xdr:sp macro="" textlink="">
      <xdr:nvSpPr>
        <xdr:cNvPr id="86" name="楕円 85"/>
        <xdr:cNvSpPr/>
      </xdr:nvSpPr>
      <xdr:spPr>
        <a:xfrm>
          <a:off x="2857500" y="62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161363</xdr:rowOff>
    </xdr:from>
    <xdr:ext cx="534377" cy="259045"/>
    <xdr:sp macro="" textlink="">
      <xdr:nvSpPr>
        <xdr:cNvPr id="87" name="テキスト ボックス 86"/>
        <xdr:cNvSpPr txBox="1"/>
      </xdr:nvSpPr>
      <xdr:spPr>
        <a:xfrm>
          <a:off x="2641111" y="633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42037</xdr:rowOff>
    </xdr:from>
    <xdr:to>
      <xdr:col>10</xdr:col>
      <xdr:colOff>165100</xdr:colOff>
      <xdr:row>36</xdr:row>
      <xdr:rowOff>143637</xdr:rowOff>
    </xdr:to>
    <xdr:sp macro="" textlink="">
      <xdr:nvSpPr>
        <xdr:cNvPr id="88" name="楕円 87"/>
        <xdr:cNvSpPr/>
      </xdr:nvSpPr>
      <xdr:spPr>
        <a:xfrm>
          <a:off x="1968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134764</xdr:rowOff>
    </xdr:from>
    <xdr:ext cx="534377" cy="259045"/>
    <xdr:sp macro="" textlink="">
      <xdr:nvSpPr>
        <xdr:cNvPr id="89" name="テキスト ボックス 88"/>
        <xdr:cNvSpPr txBox="1"/>
      </xdr:nvSpPr>
      <xdr:spPr>
        <a:xfrm>
          <a:off x="1752111" y="630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52356</xdr:rowOff>
    </xdr:from>
    <xdr:to>
      <xdr:col>6</xdr:col>
      <xdr:colOff>38100</xdr:colOff>
      <xdr:row>36</xdr:row>
      <xdr:rowOff>153956</xdr:rowOff>
    </xdr:to>
    <xdr:sp macro="" textlink="">
      <xdr:nvSpPr>
        <xdr:cNvPr id="90" name="楕円 89"/>
        <xdr:cNvSpPr/>
      </xdr:nvSpPr>
      <xdr:spPr>
        <a:xfrm>
          <a:off x="1079500" y="62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145083</xdr:rowOff>
    </xdr:from>
    <xdr:ext cx="534377" cy="259045"/>
    <xdr:sp macro="" textlink="">
      <xdr:nvSpPr>
        <xdr:cNvPr id="91" name="テキスト ボックス 90"/>
        <xdr:cNvSpPr txBox="1"/>
      </xdr:nvSpPr>
      <xdr:spPr>
        <a:xfrm>
          <a:off x="863111" y="63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42469</xdr:rowOff>
    </xdr:from>
    <xdr:to>
      <xdr:col>24</xdr:col>
      <xdr:colOff>63500</xdr:colOff>
      <xdr:row>58</xdr:row>
      <xdr:rowOff>67452</xdr:rowOff>
    </xdr:to>
    <xdr:cxnSp macro="">
      <xdr:nvCxnSpPr>
        <xdr:cNvPr id="123" name="直線コネクタ 122"/>
        <xdr:cNvCxnSpPr/>
      </xdr:nvCxnSpPr>
      <xdr:spPr>
        <a:xfrm>
          <a:off x="3797300" y="9986569"/>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21808</xdr:rowOff>
    </xdr:from>
    <xdr:to>
      <xdr:col>19</xdr:col>
      <xdr:colOff>177800</xdr:colOff>
      <xdr:row>58</xdr:row>
      <xdr:rowOff>42469</xdr:rowOff>
    </xdr:to>
    <xdr:cxnSp macro="">
      <xdr:nvCxnSpPr>
        <xdr:cNvPr id="126" name="直線コネクタ 125"/>
        <xdr:cNvCxnSpPr/>
      </xdr:nvCxnSpPr>
      <xdr:spPr>
        <a:xfrm>
          <a:off x="2908300" y="9965908"/>
          <a:ext cx="889000" cy="2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21808</xdr:rowOff>
    </xdr:from>
    <xdr:to>
      <xdr:col>15</xdr:col>
      <xdr:colOff>50800</xdr:colOff>
      <xdr:row>58</xdr:row>
      <xdr:rowOff>43590</xdr:rowOff>
    </xdr:to>
    <xdr:cxnSp macro="">
      <xdr:nvCxnSpPr>
        <xdr:cNvPr id="129" name="直線コネクタ 128"/>
        <xdr:cNvCxnSpPr/>
      </xdr:nvCxnSpPr>
      <xdr:spPr>
        <a:xfrm flipV="1">
          <a:off x="2019300" y="9965908"/>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43590</xdr:rowOff>
    </xdr:from>
    <xdr:to>
      <xdr:col>10</xdr:col>
      <xdr:colOff>114300</xdr:colOff>
      <xdr:row>58</xdr:row>
      <xdr:rowOff>82332</xdr:rowOff>
    </xdr:to>
    <xdr:cxnSp macro="">
      <xdr:nvCxnSpPr>
        <xdr:cNvPr id="132" name="直線コネクタ 131"/>
        <xdr:cNvCxnSpPr/>
      </xdr:nvCxnSpPr>
      <xdr:spPr>
        <a:xfrm flipV="1">
          <a:off x="1130300" y="9987690"/>
          <a:ext cx="889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16652</xdr:rowOff>
    </xdr:from>
    <xdr:to>
      <xdr:col>24</xdr:col>
      <xdr:colOff>114300</xdr:colOff>
      <xdr:row>58</xdr:row>
      <xdr:rowOff>118252</xdr:rowOff>
    </xdr:to>
    <xdr:sp macro="" textlink="">
      <xdr:nvSpPr>
        <xdr:cNvPr id="142" name="楕円 141"/>
        <xdr:cNvSpPr/>
      </xdr:nvSpPr>
      <xdr:spPr>
        <a:xfrm>
          <a:off x="4584700" y="99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166529</xdr:rowOff>
    </xdr:from>
    <xdr:ext cx="534377" cy="259045"/>
    <xdr:sp macro="" textlink="">
      <xdr:nvSpPr>
        <xdr:cNvPr id="143" name="物件費該当値テキスト"/>
        <xdr:cNvSpPr txBox="1"/>
      </xdr:nvSpPr>
      <xdr:spPr>
        <a:xfrm>
          <a:off x="4686300" y="993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163119</xdr:rowOff>
    </xdr:from>
    <xdr:to>
      <xdr:col>20</xdr:col>
      <xdr:colOff>38100</xdr:colOff>
      <xdr:row>58</xdr:row>
      <xdr:rowOff>93269</xdr:rowOff>
    </xdr:to>
    <xdr:sp macro="" textlink="">
      <xdr:nvSpPr>
        <xdr:cNvPr id="144" name="楕円 143"/>
        <xdr:cNvSpPr/>
      </xdr:nvSpPr>
      <xdr:spPr>
        <a:xfrm>
          <a:off x="3746500" y="99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84396</xdr:rowOff>
    </xdr:from>
    <xdr:ext cx="534377" cy="259045"/>
    <xdr:sp macro="" textlink="">
      <xdr:nvSpPr>
        <xdr:cNvPr id="145" name="テキスト ボックス 144"/>
        <xdr:cNvSpPr txBox="1"/>
      </xdr:nvSpPr>
      <xdr:spPr>
        <a:xfrm>
          <a:off x="3530111" y="100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142458</xdr:rowOff>
    </xdr:from>
    <xdr:to>
      <xdr:col>15</xdr:col>
      <xdr:colOff>101600</xdr:colOff>
      <xdr:row>58</xdr:row>
      <xdr:rowOff>72608</xdr:rowOff>
    </xdr:to>
    <xdr:sp macro="" textlink="">
      <xdr:nvSpPr>
        <xdr:cNvPr id="146" name="楕円 145"/>
        <xdr:cNvSpPr/>
      </xdr:nvSpPr>
      <xdr:spPr>
        <a:xfrm>
          <a:off x="2857500" y="99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63735</xdr:rowOff>
    </xdr:from>
    <xdr:ext cx="534377" cy="259045"/>
    <xdr:sp macro="" textlink="">
      <xdr:nvSpPr>
        <xdr:cNvPr id="147" name="テキスト ボックス 146"/>
        <xdr:cNvSpPr txBox="1"/>
      </xdr:nvSpPr>
      <xdr:spPr>
        <a:xfrm>
          <a:off x="2641111" y="100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164240</xdr:rowOff>
    </xdr:from>
    <xdr:to>
      <xdr:col>10</xdr:col>
      <xdr:colOff>165100</xdr:colOff>
      <xdr:row>58</xdr:row>
      <xdr:rowOff>94390</xdr:rowOff>
    </xdr:to>
    <xdr:sp macro="" textlink="">
      <xdr:nvSpPr>
        <xdr:cNvPr id="148" name="楕円 147"/>
        <xdr:cNvSpPr/>
      </xdr:nvSpPr>
      <xdr:spPr>
        <a:xfrm>
          <a:off x="1968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85517</xdr:rowOff>
    </xdr:from>
    <xdr:ext cx="534377" cy="259045"/>
    <xdr:sp macro="" textlink="">
      <xdr:nvSpPr>
        <xdr:cNvPr id="149" name="テキスト ボックス 148"/>
        <xdr:cNvSpPr txBox="1"/>
      </xdr:nvSpPr>
      <xdr:spPr>
        <a:xfrm>
          <a:off x="1752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31532</xdr:rowOff>
    </xdr:from>
    <xdr:to>
      <xdr:col>6</xdr:col>
      <xdr:colOff>38100</xdr:colOff>
      <xdr:row>58</xdr:row>
      <xdr:rowOff>133132</xdr:rowOff>
    </xdr:to>
    <xdr:sp macro="" textlink="">
      <xdr:nvSpPr>
        <xdr:cNvPr id="150" name="楕円 149"/>
        <xdr:cNvSpPr/>
      </xdr:nvSpPr>
      <xdr:spPr>
        <a:xfrm>
          <a:off x="1079500" y="997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124259</xdr:rowOff>
    </xdr:from>
    <xdr:ext cx="534377" cy="259045"/>
    <xdr:sp macro="" textlink="">
      <xdr:nvSpPr>
        <xdr:cNvPr id="151" name="テキスト ボックス 150"/>
        <xdr:cNvSpPr txBox="1"/>
      </xdr:nvSpPr>
      <xdr:spPr>
        <a:xfrm>
          <a:off x="863111" y="100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91008</xdr:rowOff>
    </xdr:from>
    <xdr:to>
      <xdr:col>24</xdr:col>
      <xdr:colOff>63500</xdr:colOff>
      <xdr:row>78</xdr:row>
      <xdr:rowOff>96114</xdr:rowOff>
    </xdr:to>
    <xdr:cxnSp macro="">
      <xdr:nvCxnSpPr>
        <xdr:cNvPr id="180" name="直線コネクタ 179"/>
        <xdr:cNvCxnSpPr/>
      </xdr:nvCxnSpPr>
      <xdr:spPr>
        <a:xfrm>
          <a:off x="3797300" y="13464108"/>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91008</xdr:rowOff>
    </xdr:from>
    <xdr:to>
      <xdr:col>19</xdr:col>
      <xdr:colOff>177800</xdr:colOff>
      <xdr:row>78</xdr:row>
      <xdr:rowOff>98019</xdr:rowOff>
    </xdr:to>
    <xdr:cxnSp macro="">
      <xdr:nvCxnSpPr>
        <xdr:cNvPr id="183" name="直線コネクタ 182"/>
        <xdr:cNvCxnSpPr/>
      </xdr:nvCxnSpPr>
      <xdr:spPr>
        <a:xfrm flipV="1">
          <a:off x="2908300" y="1346410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65939</xdr:rowOff>
    </xdr:from>
    <xdr:to>
      <xdr:col>15</xdr:col>
      <xdr:colOff>50800</xdr:colOff>
      <xdr:row>78</xdr:row>
      <xdr:rowOff>98019</xdr:rowOff>
    </xdr:to>
    <xdr:cxnSp macro="">
      <xdr:nvCxnSpPr>
        <xdr:cNvPr id="186" name="直線コネクタ 185"/>
        <xdr:cNvCxnSpPr/>
      </xdr:nvCxnSpPr>
      <xdr:spPr>
        <a:xfrm>
          <a:off x="2019300" y="13439039"/>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65939</xdr:rowOff>
    </xdr:from>
    <xdr:to>
      <xdr:col>10</xdr:col>
      <xdr:colOff>114300</xdr:colOff>
      <xdr:row>78</xdr:row>
      <xdr:rowOff>109296</xdr:rowOff>
    </xdr:to>
    <xdr:cxnSp macro="">
      <xdr:nvCxnSpPr>
        <xdr:cNvPr id="189" name="直線コネクタ 188"/>
        <xdr:cNvCxnSpPr/>
      </xdr:nvCxnSpPr>
      <xdr:spPr>
        <a:xfrm flipV="1">
          <a:off x="1130300" y="13439039"/>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45314</xdr:rowOff>
    </xdr:from>
    <xdr:to>
      <xdr:col>24</xdr:col>
      <xdr:colOff>114300</xdr:colOff>
      <xdr:row>78</xdr:row>
      <xdr:rowOff>146914</xdr:rowOff>
    </xdr:to>
    <xdr:sp macro="" textlink="">
      <xdr:nvSpPr>
        <xdr:cNvPr id="199" name="楕円 198"/>
        <xdr:cNvSpPr/>
      </xdr:nvSpPr>
      <xdr:spPr>
        <a:xfrm>
          <a:off x="45847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131691</xdr:rowOff>
    </xdr:from>
    <xdr:ext cx="469744" cy="259045"/>
    <xdr:sp macro="" textlink="">
      <xdr:nvSpPr>
        <xdr:cNvPr id="200" name="維持補修費該当値テキスト"/>
        <xdr:cNvSpPr txBox="1"/>
      </xdr:nvSpPr>
      <xdr:spPr>
        <a:xfrm>
          <a:off x="4686300" y="133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40208</xdr:rowOff>
    </xdr:from>
    <xdr:to>
      <xdr:col>20</xdr:col>
      <xdr:colOff>38100</xdr:colOff>
      <xdr:row>78</xdr:row>
      <xdr:rowOff>141808</xdr:rowOff>
    </xdr:to>
    <xdr:sp macro="" textlink="">
      <xdr:nvSpPr>
        <xdr:cNvPr id="201" name="楕円 200"/>
        <xdr:cNvSpPr/>
      </xdr:nvSpPr>
      <xdr:spPr>
        <a:xfrm>
          <a:off x="3746500" y="134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132935</xdr:rowOff>
    </xdr:from>
    <xdr:ext cx="469744" cy="259045"/>
    <xdr:sp macro="" textlink="">
      <xdr:nvSpPr>
        <xdr:cNvPr id="202" name="テキスト ボックス 201"/>
        <xdr:cNvSpPr txBox="1"/>
      </xdr:nvSpPr>
      <xdr:spPr>
        <a:xfrm>
          <a:off x="3562428" y="1350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47219</xdr:rowOff>
    </xdr:from>
    <xdr:to>
      <xdr:col>15</xdr:col>
      <xdr:colOff>101600</xdr:colOff>
      <xdr:row>78</xdr:row>
      <xdr:rowOff>148819</xdr:rowOff>
    </xdr:to>
    <xdr:sp macro="" textlink="">
      <xdr:nvSpPr>
        <xdr:cNvPr id="203" name="楕円 202"/>
        <xdr:cNvSpPr/>
      </xdr:nvSpPr>
      <xdr:spPr>
        <a:xfrm>
          <a:off x="2857500" y="134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139946</xdr:rowOff>
    </xdr:from>
    <xdr:ext cx="469744" cy="259045"/>
    <xdr:sp macro="" textlink="">
      <xdr:nvSpPr>
        <xdr:cNvPr id="204" name="テキスト ボックス 203"/>
        <xdr:cNvSpPr txBox="1"/>
      </xdr:nvSpPr>
      <xdr:spPr>
        <a:xfrm>
          <a:off x="2673428" y="1351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15139</xdr:rowOff>
    </xdr:from>
    <xdr:to>
      <xdr:col>10</xdr:col>
      <xdr:colOff>165100</xdr:colOff>
      <xdr:row>78</xdr:row>
      <xdr:rowOff>116739</xdr:rowOff>
    </xdr:to>
    <xdr:sp macro="" textlink="">
      <xdr:nvSpPr>
        <xdr:cNvPr id="205" name="楕円 204"/>
        <xdr:cNvSpPr/>
      </xdr:nvSpPr>
      <xdr:spPr>
        <a:xfrm>
          <a:off x="1968500" y="133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107866</xdr:rowOff>
    </xdr:from>
    <xdr:ext cx="469744" cy="259045"/>
    <xdr:sp macro="" textlink="">
      <xdr:nvSpPr>
        <xdr:cNvPr id="206" name="テキスト ボックス 205"/>
        <xdr:cNvSpPr txBox="1"/>
      </xdr:nvSpPr>
      <xdr:spPr>
        <a:xfrm>
          <a:off x="1784428" y="134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58496</xdr:rowOff>
    </xdr:from>
    <xdr:to>
      <xdr:col>6</xdr:col>
      <xdr:colOff>38100</xdr:colOff>
      <xdr:row>78</xdr:row>
      <xdr:rowOff>160096</xdr:rowOff>
    </xdr:to>
    <xdr:sp macro="" textlink="">
      <xdr:nvSpPr>
        <xdr:cNvPr id="207" name="楕円 206"/>
        <xdr:cNvSpPr/>
      </xdr:nvSpPr>
      <xdr:spPr>
        <a:xfrm>
          <a:off x="1079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151223</xdr:rowOff>
    </xdr:from>
    <xdr:ext cx="469744" cy="259045"/>
    <xdr:sp macro="" textlink="">
      <xdr:nvSpPr>
        <xdr:cNvPr id="208" name="テキスト ボックス 207"/>
        <xdr:cNvSpPr txBox="1"/>
      </xdr:nvSpPr>
      <xdr:spPr>
        <a:xfrm>
          <a:off x="895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110063</xdr:rowOff>
    </xdr:from>
    <xdr:to>
      <xdr:col>24</xdr:col>
      <xdr:colOff>63500</xdr:colOff>
      <xdr:row>97</xdr:row>
      <xdr:rowOff>169990</xdr:rowOff>
    </xdr:to>
    <xdr:cxnSp macro="">
      <xdr:nvCxnSpPr>
        <xdr:cNvPr id="240" name="直線コネクタ 239"/>
        <xdr:cNvCxnSpPr/>
      </xdr:nvCxnSpPr>
      <xdr:spPr>
        <a:xfrm flipV="1">
          <a:off x="3797300" y="16740713"/>
          <a:ext cx="838200" cy="5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169990</xdr:rowOff>
    </xdr:from>
    <xdr:to>
      <xdr:col>19</xdr:col>
      <xdr:colOff>177800</xdr:colOff>
      <xdr:row>98</xdr:row>
      <xdr:rowOff>118914</xdr:rowOff>
    </xdr:to>
    <xdr:cxnSp macro="">
      <xdr:nvCxnSpPr>
        <xdr:cNvPr id="243" name="直線コネクタ 242"/>
        <xdr:cNvCxnSpPr/>
      </xdr:nvCxnSpPr>
      <xdr:spPr>
        <a:xfrm flipV="1">
          <a:off x="2908300" y="16800640"/>
          <a:ext cx="889000" cy="1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118914</xdr:rowOff>
    </xdr:from>
    <xdr:to>
      <xdr:col>15</xdr:col>
      <xdr:colOff>50800</xdr:colOff>
      <xdr:row>98</xdr:row>
      <xdr:rowOff>140795</xdr:rowOff>
    </xdr:to>
    <xdr:cxnSp macro="">
      <xdr:nvCxnSpPr>
        <xdr:cNvPr id="246" name="直線コネクタ 245"/>
        <xdr:cNvCxnSpPr/>
      </xdr:nvCxnSpPr>
      <xdr:spPr>
        <a:xfrm flipV="1">
          <a:off x="2019300" y="16921014"/>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140795</xdr:rowOff>
    </xdr:from>
    <xdr:to>
      <xdr:col>10</xdr:col>
      <xdr:colOff>114300</xdr:colOff>
      <xdr:row>99</xdr:row>
      <xdr:rowOff>51933</xdr:rowOff>
    </xdr:to>
    <xdr:cxnSp macro="">
      <xdr:nvCxnSpPr>
        <xdr:cNvPr id="249" name="直線コネクタ 248"/>
        <xdr:cNvCxnSpPr/>
      </xdr:nvCxnSpPr>
      <xdr:spPr>
        <a:xfrm flipV="1">
          <a:off x="1130300" y="16942895"/>
          <a:ext cx="889000" cy="8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59263</xdr:rowOff>
    </xdr:from>
    <xdr:to>
      <xdr:col>24</xdr:col>
      <xdr:colOff>114300</xdr:colOff>
      <xdr:row>97</xdr:row>
      <xdr:rowOff>160863</xdr:rowOff>
    </xdr:to>
    <xdr:sp macro="" textlink="">
      <xdr:nvSpPr>
        <xdr:cNvPr id="259" name="楕円 258"/>
        <xdr:cNvSpPr/>
      </xdr:nvSpPr>
      <xdr:spPr>
        <a:xfrm>
          <a:off x="4584700" y="166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37690</xdr:rowOff>
    </xdr:from>
    <xdr:ext cx="534377" cy="259045"/>
    <xdr:sp macro="" textlink="">
      <xdr:nvSpPr>
        <xdr:cNvPr id="260" name="扶助費該当値テキスト"/>
        <xdr:cNvSpPr txBox="1"/>
      </xdr:nvSpPr>
      <xdr:spPr>
        <a:xfrm>
          <a:off x="4686300" y="166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119190</xdr:rowOff>
    </xdr:from>
    <xdr:to>
      <xdr:col>20</xdr:col>
      <xdr:colOff>38100</xdr:colOff>
      <xdr:row>98</xdr:row>
      <xdr:rowOff>49340</xdr:rowOff>
    </xdr:to>
    <xdr:sp macro="" textlink="">
      <xdr:nvSpPr>
        <xdr:cNvPr id="261" name="楕円 260"/>
        <xdr:cNvSpPr/>
      </xdr:nvSpPr>
      <xdr:spPr>
        <a:xfrm>
          <a:off x="3746500" y="167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40467</xdr:rowOff>
    </xdr:from>
    <xdr:ext cx="534377" cy="259045"/>
    <xdr:sp macro="" textlink="">
      <xdr:nvSpPr>
        <xdr:cNvPr id="262" name="テキスト ボックス 261"/>
        <xdr:cNvSpPr txBox="1"/>
      </xdr:nvSpPr>
      <xdr:spPr>
        <a:xfrm>
          <a:off x="3530111" y="168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68114</xdr:rowOff>
    </xdr:from>
    <xdr:to>
      <xdr:col>15</xdr:col>
      <xdr:colOff>101600</xdr:colOff>
      <xdr:row>98</xdr:row>
      <xdr:rowOff>169714</xdr:rowOff>
    </xdr:to>
    <xdr:sp macro="" textlink="">
      <xdr:nvSpPr>
        <xdr:cNvPr id="263" name="楕円 262"/>
        <xdr:cNvSpPr/>
      </xdr:nvSpPr>
      <xdr:spPr>
        <a:xfrm>
          <a:off x="2857500" y="16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160841</xdr:rowOff>
    </xdr:from>
    <xdr:ext cx="534377" cy="259045"/>
    <xdr:sp macro="" textlink="">
      <xdr:nvSpPr>
        <xdr:cNvPr id="264" name="テキスト ボックス 263"/>
        <xdr:cNvSpPr txBox="1"/>
      </xdr:nvSpPr>
      <xdr:spPr>
        <a:xfrm>
          <a:off x="2641111" y="169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89995</xdr:rowOff>
    </xdr:from>
    <xdr:to>
      <xdr:col>10</xdr:col>
      <xdr:colOff>165100</xdr:colOff>
      <xdr:row>99</xdr:row>
      <xdr:rowOff>20145</xdr:rowOff>
    </xdr:to>
    <xdr:sp macro="" textlink="">
      <xdr:nvSpPr>
        <xdr:cNvPr id="265" name="楕円 264"/>
        <xdr:cNvSpPr/>
      </xdr:nvSpPr>
      <xdr:spPr>
        <a:xfrm>
          <a:off x="1968500" y="168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11272</xdr:rowOff>
    </xdr:from>
    <xdr:ext cx="534377" cy="259045"/>
    <xdr:sp macro="" textlink="">
      <xdr:nvSpPr>
        <xdr:cNvPr id="266" name="テキスト ボックス 265"/>
        <xdr:cNvSpPr txBox="1"/>
      </xdr:nvSpPr>
      <xdr:spPr>
        <a:xfrm>
          <a:off x="1752111" y="1698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1133</xdr:rowOff>
    </xdr:from>
    <xdr:to>
      <xdr:col>6</xdr:col>
      <xdr:colOff>38100</xdr:colOff>
      <xdr:row>99</xdr:row>
      <xdr:rowOff>102733</xdr:rowOff>
    </xdr:to>
    <xdr:sp macro="" textlink="">
      <xdr:nvSpPr>
        <xdr:cNvPr id="267" name="楕円 266"/>
        <xdr:cNvSpPr/>
      </xdr:nvSpPr>
      <xdr:spPr>
        <a:xfrm>
          <a:off x="1079500" y="1697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93860</xdr:rowOff>
    </xdr:from>
    <xdr:ext cx="534377" cy="259045"/>
    <xdr:sp macro="" textlink="">
      <xdr:nvSpPr>
        <xdr:cNvPr id="268" name="テキスト ボックス 267"/>
        <xdr:cNvSpPr txBox="1"/>
      </xdr:nvSpPr>
      <xdr:spPr>
        <a:xfrm>
          <a:off x="863111" y="170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112862</xdr:rowOff>
    </xdr:from>
    <xdr:to>
      <xdr:col>55</xdr:col>
      <xdr:colOff>0</xdr:colOff>
      <xdr:row>36</xdr:row>
      <xdr:rowOff>127619</xdr:rowOff>
    </xdr:to>
    <xdr:cxnSp macro="">
      <xdr:nvCxnSpPr>
        <xdr:cNvPr id="293" name="直線コネクタ 292"/>
        <xdr:cNvCxnSpPr/>
      </xdr:nvCxnSpPr>
      <xdr:spPr>
        <a:xfrm>
          <a:off x="9639300" y="6285062"/>
          <a:ext cx="8382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112862</xdr:rowOff>
    </xdr:from>
    <xdr:to>
      <xdr:col>50</xdr:col>
      <xdr:colOff>114300</xdr:colOff>
      <xdr:row>36</xdr:row>
      <xdr:rowOff>170115</xdr:rowOff>
    </xdr:to>
    <xdr:cxnSp macro="">
      <xdr:nvCxnSpPr>
        <xdr:cNvPr id="296" name="直線コネクタ 295"/>
        <xdr:cNvCxnSpPr/>
      </xdr:nvCxnSpPr>
      <xdr:spPr>
        <a:xfrm flipV="1">
          <a:off x="8750300" y="6285062"/>
          <a:ext cx="889000" cy="5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170115</xdr:rowOff>
    </xdr:from>
    <xdr:to>
      <xdr:col>45</xdr:col>
      <xdr:colOff>177800</xdr:colOff>
      <xdr:row>37</xdr:row>
      <xdr:rowOff>5780</xdr:rowOff>
    </xdr:to>
    <xdr:cxnSp macro="">
      <xdr:nvCxnSpPr>
        <xdr:cNvPr id="299" name="直線コネクタ 298"/>
        <xdr:cNvCxnSpPr/>
      </xdr:nvCxnSpPr>
      <xdr:spPr>
        <a:xfrm flipV="1">
          <a:off x="7861300" y="6342315"/>
          <a:ext cx="8890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155548</xdr:rowOff>
    </xdr:from>
    <xdr:to>
      <xdr:col>41</xdr:col>
      <xdr:colOff>50800</xdr:colOff>
      <xdr:row>37</xdr:row>
      <xdr:rowOff>5780</xdr:rowOff>
    </xdr:to>
    <xdr:cxnSp macro="">
      <xdr:nvCxnSpPr>
        <xdr:cNvPr id="302" name="直線コネクタ 301"/>
        <xdr:cNvCxnSpPr/>
      </xdr:nvCxnSpPr>
      <xdr:spPr>
        <a:xfrm>
          <a:off x="6972300" y="6327748"/>
          <a:ext cx="889000" cy="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76819</xdr:rowOff>
    </xdr:from>
    <xdr:to>
      <xdr:col>55</xdr:col>
      <xdr:colOff>50800</xdr:colOff>
      <xdr:row>37</xdr:row>
      <xdr:rowOff>6969</xdr:rowOff>
    </xdr:to>
    <xdr:sp macro="" textlink="">
      <xdr:nvSpPr>
        <xdr:cNvPr id="312" name="楕円 311"/>
        <xdr:cNvSpPr/>
      </xdr:nvSpPr>
      <xdr:spPr>
        <a:xfrm>
          <a:off x="10426700" y="62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55246</xdr:rowOff>
    </xdr:from>
    <xdr:ext cx="534377" cy="259045"/>
    <xdr:sp macro="" textlink="">
      <xdr:nvSpPr>
        <xdr:cNvPr id="313" name="補助費等該当値テキスト"/>
        <xdr:cNvSpPr txBox="1"/>
      </xdr:nvSpPr>
      <xdr:spPr>
        <a:xfrm>
          <a:off x="10528300" y="62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62062</xdr:rowOff>
    </xdr:from>
    <xdr:to>
      <xdr:col>50</xdr:col>
      <xdr:colOff>165100</xdr:colOff>
      <xdr:row>36</xdr:row>
      <xdr:rowOff>163662</xdr:rowOff>
    </xdr:to>
    <xdr:sp macro="" textlink="">
      <xdr:nvSpPr>
        <xdr:cNvPr id="314" name="楕円 313"/>
        <xdr:cNvSpPr/>
      </xdr:nvSpPr>
      <xdr:spPr>
        <a:xfrm>
          <a:off x="9588500" y="62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154789</xdr:rowOff>
    </xdr:from>
    <xdr:ext cx="534377" cy="259045"/>
    <xdr:sp macro="" textlink="">
      <xdr:nvSpPr>
        <xdr:cNvPr id="315" name="テキスト ボックス 314"/>
        <xdr:cNvSpPr txBox="1"/>
      </xdr:nvSpPr>
      <xdr:spPr>
        <a:xfrm>
          <a:off x="9372111" y="63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119315</xdr:rowOff>
    </xdr:from>
    <xdr:to>
      <xdr:col>46</xdr:col>
      <xdr:colOff>38100</xdr:colOff>
      <xdr:row>37</xdr:row>
      <xdr:rowOff>49465</xdr:rowOff>
    </xdr:to>
    <xdr:sp macro="" textlink="">
      <xdr:nvSpPr>
        <xdr:cNvPr id="316" name="楕円 315"/>
        <xdr:cNvSpPr/>
      </xdr:nvSpPr>
      <xdr:spPr>
        <a:xfrm>
          <a:off x="8699500" y="62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40592</xdr:rowOff>
    </xdr:from>
    <xdr:ext cx="534377" cy="259045"/>
    <xdr:sp macro="" textlink="">
      <xdr:nvSpPr>
        <xdr:cNvPr id="317" name="テキスト ボックス 316"/>
        <xdr:cNvSpPr txBox="1"/>
      </xdr:nvSpPr>
      <xdr:spPr>
        <a:xfrm>
          <a:off x="8483111" y="638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126430</xdr:rowOff>
    </xdr:from>
    <xdr:to>
      <xdr:col>41</xdr:col>
      <xdr:colOff>101600</xdr:colOff>
      <xdr:row>37</xdr:row>
      <xdr:rowOff>56580</xdr:rowOff>
    </xdr:to>
    <xdr:sp macro="" textlink="">
      <xdr:nvSpPr>
        <xdr:cNvPr id="318" name="楕円 317"/>
        <xdr:cNvSpPr/>
      </xdr:nvSpPr>
      <xdr:spPr>
        <a:xfrm>
          <a:off x="7810500" y="62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47707</xdr:rowOff>
    </xdr:from>
    <xdr:ext cx="534377" cy="259045"/>
    <xdr:sp macro="" textlink="">
      <xdr:nvSpPr>
        <xdr:cNvPr id="319" name="テキスト ボックス 318"/>
        <xdr:cNvSpPr txBox="1"/>
      </xdr:nvSpPr>
      <xdr:spPr>
        <a:xfrm>
          <a:off x="7594111" y="63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104748</xdr:rowOff>
    </xdr:from>
    <xdr:to>
      <xdr:col>36</xdr:col>
      <xdr:colOff>165100</xdr:colOff>
      <xdr:row>37</xdr:row>
      <xdr:rowOff>34898</xdr:rowOff>
    </xdr:to>
    <xdr:sp macro="" textlink="">
      <xdr:nvSpPr>
        <xdr:cNvPr id="320" name="楕円 319"/>
        <xdr:cNvSpPr/>
      </xdr:nvSpPr>
      <xdr:spPr>
        <a:xfrm>
          <a:off x="6921500" y="6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26025</xdr:rowOff>
    </xdr:from>
    <xdr:ext cx="534377" cy="259045"/>
    <xdr:sp macro="" textlink="">
      <xdr:nvSpPr>
        <xdr:cNvPr id="321" name="テキスト ボックス 320"/>
        <xdr:cNvSpPr txBox="1"/>
      </xdr:nvSpPr>
      <xdr:spPr>
        <a:xfrm>
          <a:off x="6705111" y="63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85865</xdr:rowOff>
    </xdr:from>
    <xdr:to>
      <xdr:col>55</xdr:col>
      <xdr:colOff>0</xdr:colOff>
      <xdr:row>58</xdr:row>
      <xdr:rowOff>4613</xdr:rowOff>
    </xdr:to>
    <xdr:cxnSp macro="">
      <xdr:nvCxnSpPr>
        <xdr:cNvPr id="350" name="直線コネクタ 349"/>
        <xdr:cNvCxnSpPr/>
      </xdr:nvCxnSpPr>
      <xdr:spPr>
        <a:xfrm>
          <a:off x="9639300" y="9858515"/>
          <a:ext cx="838200" cy="9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85865</xdr:rowOff>
    </xdr:from>
    <xdr:to>
      <xdr:col>50</xdr:col>
      <xdr:colOff>114300</xdr:colOff>
      <xdr:row>58</xdr:row>
      <xdr:rowOff>29111</xdr:rowOff>
    </xdr:to>
    <xdr:cxnSp macro="">
      <xdr:nvCxnSpPr>
        <xdr:cNvPr id="353" name="直線コネクタ 352"/>
        <xdr:cNvCxnSpPr/>
      </xdr:nvCxnSpPr>
      <xdr:spPr>
        <a:xfrm flipV="1">
          <a:off x="8750300" y="9858515"/>
          <a:ext cx="889000" cy="1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106568</xdr:rowOff>
    </xdr:from>
    <xdr:to>
      <xdr:col>45</xdr:col>
      <xdr:colOff>177800</xdr:colOff>
      <xdr:row>58</xdr:row>
      <xdr:rowOff>29111</xdr:rowOff>
    </xdr:to>
    <xdr:cxnSp macro="">
      <xdr:nvCxnSpPr>
        <xdr:cNvPr id="356" name="直線コネクタ 355"/>
        <xdr:cNvCxnSpPr/>
      </xdr:nvCxnSpPr>
      <xdr:spPr>
        <a:xfrm>
          <a:off x="7861300" y="9879218"/>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106568</xdr:rowOff>
    </xdr:from>
    <xdr:to>
      <xdr:col>41</xdr:col>
      <xdr:colOff>50800</xdr:colOff>
      <xdr:row>58</xdr:row>
      <xdr:rowOff>47490</xdr:rowOff>
    </xdr:to>
    <xdr:cxnSp macro="">
      <xdr:nvCxnSpPr>
        <xdr:cNvPr id="359" name="直線コネクタ 358"/>
        <xdr:cNvCxnSpPr/>
      </xdr:nvCxnSpPr>
      <xdr:spPr>
        <a:xfrm flipV="1">
          <a:off x="6972300" y="9879218"/>
          <a:ext cx="889000" cy="1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125263</xdr:rowOff>
    </xdr:from>
    <xdr:to>
      <xdr:col>55</xdr:col>
      <xdr:colOff>50800</xdr:colOff>
      <xdr:row>58</xdr:row>
      <xdr:rowOff>55413</xdr:rowOff>
    </xdr:to>
    <xdr:sp macro="" textlink="">
      <xdr:nvSpPr>
        <xdr:cNvPr id="369" name="楕円 368"/>
        <xdr:cNvSpPr/>
      </xdr:nvSpPr>
      <xdr:spPr>
        <a:xfrm>
          <a:off x="10426700" y="98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103690</xdr:rowOff>
    </xdr:from>
    <xdr:ext cx="534377" cy="259045"/>
    <xdr:sp macro="" textlink="">
      <xdr:nvSpPr>
        <xdr:cNvPr id="370" name="普通建設事業費該当値テキスト"/>
        <xdr:cNvSpPr txBox="1"/>
      </xdr:nvSpPr>
      <xdr:spPr>
        <a:xfrm>
          <a:off x="10528300" y="987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35065</xdr:rowOff>
    </xdr:from>
    <xdr:to>
      <xdr:col>50</xdr:col>
      <xdr:colOff>165100</xdr:colOff>
      <xdr:row>57</xdr:row>
      <xdr:rowOff>136665</xdr:rowOff>
    </xdr:to>
    <xdr:sp macro="" textlink="">
      <xdr:nvSpPr>
        <xdr:cNvPr id="371" name="楕円 370"/>
        <xdr:cNvSpPr/>
      </xdr:nvSpPr>
      <xdr:spPr>
        <a:xfrm>
          <a:off x="9588500" y="9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127792</xdr:rowOff>
    </xdr:from>
    <xdr:ext cx="534377" cy="259045"/>
    <xdr:sp macro="" textlink="">
      <xdr:nvSpPr>
        <xdr:cNvPr id="372" name="テキスト ボックス 371"/>
        <xdr:cNvSpPr txBox="1"/>
      </xdr:nvSpPr>
      <xdr:spPr>
        <a:xfrm>
          <a:off x="9372111" y="99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149761</xdr:rowOff>
    </xdr:from>
    <xdr:to>
      <xdr:col>46</xdr:col>
      <xdr:colOff>38100</xdr:colOff>
      <xdr:row>58</xdr:row>
      <xdr:rowOff>79911</xdr:rowOff>
    </xdr:to>
    <xdr:sp macro="" textlink="">
      <xdr:nvSpPr>
        <xdr:cNvPr id="373" name="楕円 372"/>
        <xdr:cNvSpPr/>
      </xdr:nvSpPr>
      <xdr:spPr>
        <a:xfrm>
          <a:off x="8699500" y="99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71038</xdr:rowOff>
    </xdr:from>
    <xdr:ext cx="534377" cy="259045"/>
    <xdr:sp macro="" textlink="">
      <xdr:nvSpPr>
        <xdr:cNvPr id="374" name="テキスト ボックス 373"/>
        <xdr:cNvSpPr txBox="1"/>
      </xdr:nvSpPr>
      <xdr:spPr>
        <a:xfrm>
          <a:off x="8483111" y="1001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55768</xdr:rowOff>
    </xdr:from>
    <xdr:to>
      <xdr:col>41</xdr:col>
      <xdr:colOff>101600</xdr:colOff>
      <xdr:row>57</xdr:row>
      <xdr:rowOff>157368</xdr:rowOff>
    </xdr:to>
    <xdr:sp macro="" textlink="">
      <xdr:nvSpPr>
        <xdr:cNvPr id="375" name="楕円 374"/>
        <xdr:cNvSpPr/>
      </xdr:nvSpPr>
      <xdr:spPr>
        <a:xfrm>
          <a:off x="7810500" y="98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148495</xdr:rowOff>
    </xdr:from>
    <xdr:ext cx="534377" cy="259045"/>
    <xdr:sp macro="" textlink="">
      <xdr:nvSpPr>
        <xdr:cNvPr id="376" name="テキスト ボックス 375"/>
        <xdr:cNvSpPr txBox="1"/>
      </xdr:nvSpPr>
      <xdr:spPr>
        <a:xfrm>
          <a:off x="7594111" y="99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168140</xdr:rowOff>
    </xdr:from>
    <xdr:to>
      <xdr:col>36</xdr:col>
      <xdr:colOff>165100</xdr:colOff>
      <xdr:row>58</xdr:row>
      <xdr:rowOff>98290</xdr:rowOff>
    </xdr:to>
    <xdr:sp macro="" textlink="">
      <xdr:nvSpPr>
        <xdr:cNvPr id="377" name="楕円 376"/>
        <xdr:cNvSpPr/>
      </xdr:nvSpPr>
      <xdr:spPr>
        <a:xfrm>
          <a:off x="6921500" y="99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89417</xdr:rowOff>
    </xdr:from>
    <xdr:ext cx="534377" cy="259045"/>
    <xdr:sp macro="" textlink="">
      <xdr:nvSpPr>
        <xdr:cNvPr id="378" name="テキスト ボックス 377"/>
        <xdr:cNvSpPr txBox="1"/>
      </xdr:nvSpPr>
      <xdr:spPr>
        <a:xfrm>
          <a:off x="6705111" y="100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156730</xdr:rowOff>
    </xdr:from>
    <xdr:to>
      <xdr:col>55</xdr:col>
      <xdr:colOff>0</xdr:colOff>
      <xdr:row>79</xdr:row>
      <xdr:rowOff>98405</xdr:rowOff>
    </xdr:to>
    <xdr:cxnSp macro="">
      <xdr:nvCxnSpPr>
        <xdr:cNvPr id="409" name="直線コネクタ 408"/>
        <xdr:cNvCxnSpPr/>
      </xdr:nvCxnSpPr>
      <xdr:spPr>
        <a:xfrm>
          <a:off x="9639300" y="13529830"/>
          <a:ext cx="838200" cy="1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152290</xdr:rowOff>
    </xdr:from>
    <xdr:to>
      <xdr:col>50</xdr:col>
      <xdr:colOff>114300</xdr:colOff>
      <xdr:row>78</xdr:row>
      <xdr:rowOff>156730</xdr:rowOff>
    </xdr:to>
    <xdr:cxnSp macro="">
      <xdr:nvCxnSpPr>
        <xdr:cNvPr id="412" name="直線コネクタ 411"/>
        <xdr:cNvCxnSpPr/>
      </xdr:nvCxnSpPr>
      <xdr:spPr>
        <a:xfrm>
          <a:off x="8750300" y="13525390"/>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54057</xdr:rowOff>
    </xdr:from>
    <xdr:to>
      <xdr:col>45</xdr:col>
      <xdr:colOff>177800</xdr:colOff>
      <xdr:row>78</xdr:row>
      <xdr:rowOff>152290</xdr:rowOff>
    </xdr:to>
    <xdr:cxnSp macro="">
      <xdr:nvCxnSpPr>
        <xdr:cNvPr id="415" name="直線コネクタ 414"/>
        <xdr:cNvCxnSpPr/>
      </xdr:nvCxnSpPr>
      <xdr:spPr>
        <a:xfrm>
          <a:off x="7861300" y="13255707"/>
          <a:ext cx="889000" cy="26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47605</xdr:rowOff>
    </xdr:from>
    <xdr:to>
      <xdr:col>55</xdr:col>
      <xdr:colOff>50800</xdr:colOff>
      <xdr:row>79</xdr:row>
      <xdr:rowOff>149205</xdr:rowOff>
    </xdr:to>
    <xdr:sp macro="" textlink="">
      <xdr:nvSpPr>
        <xdr:cNvPr id="425" name="楕円 424"/>
        <xdr:cNvSpPr/>
      </xdr:nvSpPr>
      <xdr:spPr>
        <a:xfrm>
          <a:off x="10426700" y="135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133982</xdr:rowOff>
    </xdr:from>
    <xdr:ext cx="313932" cy="259045"/>
    <xdr:sp macro="" textlink="">
      <xdr:nvSpPr>
        <xdr:cNvPr id="426" name="普通建設事業費 （ うち新規整備　）該当値テキスト"/>
        <xdr:cNvSpPr txBox="1"/>
      </xdr:nvSpPr>
      <xdr:spPr>
        <a:xfrm>
          <a:off x="10528300" y="13507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105930</xdr:rowOff>
    </xdr:from>
    <xdr:to>
      <xdr:col>50</xdr:col>
      <xdr:colOff>165100</xdr:colOff>
      <xdr:row>79</xdr:row>
      <xdr:rowOff>36080</xdr:rowOff>
    </xdr:to>
    <xdr:sp macro="" textlink="">
      <xdr:nvSpPr>
        <xdr:cNvPr id="427" name="楕円 426"/>
        <xdr:cNvSpPr/>
      </xdr:nvSpPr>
      <xdr:spPr>
        <a:xfrm>
          <a:off x="9588500" y="134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27207</xdr:rowOff>
    </xdr:from>
    <xdr:ext cx="469744" cy="259045"/>
    <xdr:sp macro="" textlink="">
      <xdr:nvSpPr>
        <xdr:cNvPr id="428" name="テキスト ボックス 427"/>
        <xdr:cNvSpPr txBox="1"/>
      </xdr:nvSpPr>
      <xdr:spPr>
        <a:xfrm>
          <a:off x="9404428" y="1357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101490</xdr:rowOff>
    </xdr:from>
    <xdr:to>
      <xdr:col>46</xdr:col>
      <xdr:colOff>38100</xdr:colOff>
      <xdr:row>79</xdr:row>
      <xdr:rowOff>31640</xdr:rowOff>
    </xdr:to>
    <xdr:sp macro="" textlink="">
      <xdr:nvSpPr>
        <xdr:cNvPr id="429" name="楕円 428"/>
        <xdr:cNvSpPr/>
      </xdr:nvSpPr>
      <xdr:spPr>
        <a:xfrm>
          <a:off x="8699500" y="134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22767</xdr:rowOff>
    </xdr:from>
    <xdr:ext cx="469744" cy="259045"/>
    <xdr:sp macro="" textlink="">
      <xdr:nvSpPr>
        <xdr:cNvPr id="430" name="テキスト ボックス 429"/>
        <xdr:cNvSpPr txBox="1"/>
      </xdr:nvSpPr>
      <xdr:spPr>
        <a:xfrm>
          <a:off x="8515428" y="135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3257</xdr:rowOff>
    </xdr:from>
    <xdr:to>
      <xdr:col>41</xdr:col>
      <xdr:colOff>101600</xdr:colOff>
      <xdr:row>77</xdr:row>
      <xdr:rowOff>104857</xdr:rowOff>
    </xdr:to>
    <xdr:sp macro="" textlink="">
      <xdr:nvSpPr>
        <xdr:cNvPr id="431" name="楕円 430"/>
        <xdr:cNvSpPr/>
      </xdr:nvSpPr>
      <xdr:spPr>
        <a:xfrm>
          <a:off x="7810500" y="132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121384</xdr:rowOff>
    </xdr:from>
    <xdr:ext cx="534377" cy="259045"/>
    <xdr:sp macro="" textlink="">
      <xdr:nvSpPr>
        <xdr:cNvPr id="432" name="テキスト ボックス 431"/>
        <xdr:cNvSpPr txBox="1"/>
      </xdr:nvSpPr>
      <xdr:spPr>
        <a:xfrm>
          <a:off x="7594111" y="129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9170</xdr:rowOff>
    </xdr:from>
    <xdr:to>
      <xdr:col>55</xdr:col>
      <xdr:colOff>0</xdr:colOff>
      <xdr:row>97</xdr:row>
      <xdr:rowOff>125679</xdr:rowOff>
    </xdr:to>
    <xdr:cxnSp macro="">
      <xdr:nvCxnSpPr>
        <xdr:cNvPr id="461" name="直線コネクタ 460"/>
        <xdr:cNvCxnSpPr/>
      </xdr:nvCxnSpPr>
      <xdr:spPr>
        <a:xfrm>
          <a:off x="9639300" y="16639820"/>
          <a:ext cx="838200" cy="1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9170</xdr:rowOff>
    </xdr:from>
    <xdr:to>
      <xdr:col>50</xdr:col>
      <xdr:colOff>114300</xdr:colOff>
      <xdr:row>98</xdr:row>
      <xdr:rowOff>104012</xdr:rowOff>
    </xdr:to>
    <xdr:cxnSp macro="">
      <xdr:nvCxnSpPr>
        <xdr:cNvPr id="464" name="直線コネクタ 463"/>
        <xdr:cNvCxnSpPr/>
      </xdr:nvCxnSpPr>
      <xdr:spPr>
        <a:xfrm flipV="1">
          <a:off x="8750300" y="16639820"/>
          <a:ext cx="889000" cy="26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104012</xdr:rowOff>
    </xdr:from>
    <xdr:to>
      <xdr:col>45</xdr:col>
      <xdr:colOff>177800</xdr:colOff>
      <xdr:row>98</xdr:row>
      <xdr:rowOff>128308</xdr:rowOff>
    </xdr:to>
    <xdr:cxnSp macro="">
      <xdr:nvCxnSpPr>
        <xdr:cNvPr id="467" name="直線コネクタ 466"/>
        <xdr:cNvCxnSpPr/>
      </xdr:nvCxnSpPr>
      <xdr:spPr>
        <a:xfrm flipV="1">
          <a:off x="7861300" y="16906112"/>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74879</xdr:rowOff>
    </xdr:from>
    <xdr:to>
      <xdr:col>55</xdr:col>
      <xdr:colOff>50800</xdr:colOff>
      <xdr:row>98</xdr:row>
      <xdr:rowOff>5029</xdr:rowOff>
    </xdr:to>
    <xdr:sp macro="" textlink="">
      <xdr:nvSpPr>
        <xdr:cNvPr id="477" name="楕円 476"/>
        <xdr:cNvSpPr/>
      </xdr:nvSpPr>
      <xdr:spPr>
        <a:xfrm>
          <a:off x="10426700" y="167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53306</xdr:rowOff>
    </xdr:from>
    <xdr:ext cx="534377" cy="259045"/>
    <xdr:sp macro="" textlink="">
      <xdr:nvSpPr>
        <xdr:cNvPr id="478" name="普通建設事業費 （ うち更新整備　）該当値テキスト"/>
        <xdr:cNvSpPr txBox="1"/>
      </xdr:nvSpPr>
      <xdr:spPr>
        <a:xfrm>
          <a:off x="10528300" y="1668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129820</xdr:rowOff>
    </xdr:from>
    <xdr:to>
      <xdr:col>50</xdr:col>
      <xdr:colOff>165100</xdr:colOff>
      <xdr:row>97</xdr:row>
      <xdr:rowOff>59970</xdr:rowOff>
    </xdr:to>
    <xdr:sp macro="" textlink="">
      <xdr:nvSpPr>
        <xdr:cNvPr id="479" name="楕円 478"/>
        <xdr:cNvSpPr/>
      </xdr:nvSpPr>
      <xdr:spPr>
        <a:xfrm>
          <a:off x="95885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76497</xdr:rowOff>
    </xdr:from>
    <xdr:ext cx="534377" cy="259045"/>
    <xdr:sp macro="" textlink="">
      <xdr:nvSpPr>
        <xdr:cNvPr id="480" name="テキスト ボックス 479"/>
        <xdr:cNvSpPr txBox="1"/>
      </xdr:nvSpPr>
      <xdr:spPr>
        <a:xfrm>
          <a:off x="9372111" y="163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53212</xdr:rowOff>
    </xdr:from>
    <xdr:to>
      <xdr:col>46</xdr:col>
      <xdr:colOff>38100</xdr:colOff>
      <xdr:row>98</xdr:row>
      <xdr:rowOff>154812</xdr:rowOff>
    </xdr:to>
    <xdr:sp macro="" textlink="">
      <xdr:nvSpPr>
        <xdr:cNvPr id="481" name="楕円 480"/>
        <xdr:cNvSpPr/>
      </xdr:nvSpPr>
      <xdr:spPr>
        <a:xfrm>
          <a:off x="8699500" y="16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145939</xdr:rowOff>
    </xdr:from>
    <xdr:ext cx="469744" cy="259045"/>
    <xdr:sp macro="" textlink="">
      <xdr:nvSpPr>
        <xdr:cNvPr id="482" name="テキスト ボックス 481"/>
        <xdr:cNvSpPr txBox="1"/>
      </xdr:nvSpPr>
      <xdr:spPr>
        <a:xfrm>
          <a:off x="8515428" y="1694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77508</xdr:rowOff>
    </xdr:from>
    <xdr:to>
      <xdr:col>41</xdr:col>
      <xdr:colOff>101600</xdr:colOff>
      <xdr:row>99</xdr:row>
      <xdr:rowOff>7658</xdr:rowOff>
    </xdr:to>
    <xdr:sp macro="" textlink="">
      <xdr:nvSpPr>
        <xdr:cNvPr id="483" name="楕円 482"/>
        <xdr:cNvSpPr/>
      </xdr:nvSpPr>
      <xdr:spPr>
        <a:xfrm>
          <a:off x="7810500" y="168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170235</xdr:rowOff>
    </xdr:from>
    <xdr:ext cx="469744" cy="259045"/>
    <xdr:sp macro="" textlink="">
      <xdr:nvSpPr>
        <xdr:cNvPr id="484" name="テキスト ボックス 483"/>
        <xdr:cNvSpPr txBox="1"/>
      </xdr:nvSpPr>
      <xdr:spPr>
        <a:xfrm>
          <a:off x="7626428" y="169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138438</xdr:rowOff>
    </xdr:from>
    <xdr:to>
      <xdr:col>85</xdr:col>
      <xdr:colOff>127000</xdr:colOff>
      <xdr:row>38</xdr:row>
      <xdr:rowOff>139700</xdr:rowOff>
    </xdr:to>
    <xdr:cxnSp macro="">
      <xdr:nvCxnSpPr>
        <xdr:cNvPr id="511" name="直線コネクタ 510"/>
        <xdr:cNvCxnSpPr/>
      </xdr:nvCxnSpPr>
      <xdr:spPr>
        <a:xfrm>
          <a:off x="15481300" y="6653538"/>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138438</xdr:rowOff>
    </xdr:from>
    <xdr:to>
      <xdr:col>81</xdr:col>
      <xdr:colOff>50800</xdr:colOff>
      <xdr:row>38</xdr:row>
      <xdr:rowOff>138978</xdr:rowOff>
    </xdr:to>
    <xdr:cxnSp macro="">
      <xdr:nvCxnSpPr>
        <xdr:cNvPr id="514" name="直線コネクタ 513"/>
        <xdr:cNvCxnSpPr/>
      </xdr:nvCxnSpPr>
      <xdr:spPr>
        <a:xfrm flipV="1">
          <a:off x="14592300" y="6653538"/>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125335</xdr:rowOff>
    </xdr:from>
    <xdr:to>
      <xdr:col>76</xdr:col>
      <xdr:colOff>114300</xdr:colOff>
      <xdr:row>38</xdr:row>
      <xdr:rowOff>138978</xdr:rowOff>
    </xdr:to>
    <xdr:cxnSp macro="">
      <xdr:nvCxnSpPr>
        <xdr:cNvPr id="517" name="直線コネクタ 516"/>
        <xdr:cNvCxnSpPr/>
      </xdr:nvCxnSpPr>
      <xdr:spPr>
        <a:xfrm>
          <a:off x="13703300" y="6640435"/>
          <a:ext cx="889000" cy="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125335</xdr:rowOff>
    </xdr:from>
    <xdr:to>
      <xdr:col>71</xdr:col>
      <xdr:colOff>177800</xdr:colOff>
      <xdr:row>38</xdr:row>
      <xdr:rowOff>137386</xdr:rowOff>
    </xdr:to>
    <xdr:cxnSp macro="">
      <xdr:nvCxnSpPr>
        <xdr:cNvPr id="520" name="直線コネクタ 519"/>
        <xdr:cNvCxnSpPr/>
      </xdr:nvCxnSpPr>
      <xdr:spPr>
        <a:xfrm flipV="1">
          <a:off x="12814300" y="6640435"/>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169374</xdr:rowOff>
    </xdr:from>
    <xdr:ext cx="469744" cy="259045"/>
    <xdr:sp macro="" textlink="">
      <xdr:nvSpPr>
        <xdr:cNvPr id="522" name="テキスト ボックス 521"/>
        <xdr:cNvSpPr txBox="1"/>
      </xdr:nvSpPr>
      <xdr:spPr>
        <a:xfrm>
          <a:off x="13468428" y="668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87638</xdr:rowOff>
    </xdr:from>
    <xdr:to>
      <xdr:col>81</xdr:col>
      <xdr:colOff>101600</xdr:colOff>
      <xdr:row>39</xdr:row>
      <xdr:rowOff>17788</xdr:rowOff>
    </xdr:to>
    <xdr:sp macro="" textlink="">
      <xdr:nvSpPr>
        <xdr:cNvPr id="532" name="楕円 531"/>
        <xdr:cNvSpPr/>
      </xdr:nvSpPr>
      <xdr:spPr>
        <a:xfrm>
          <a:off x="15430500" y="66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8915</xdr:rowOff>
    </xdr:from>
    <xdr:ext cx="378565" cy="259045"/>
    <xdr:sp macro="" textlink="">
      <xdr:nvSpPr>
        <xdr:cNvPr id="533" name="テキスト ボックス 532"/>
        <xdr:cNvSpPr txBox="1"/>
      </xdr:nvSpPr>
      <xdr:spPr>
        <a:xfrm>
          <a:off x="15292017" y="669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88178</xdr:rowOff>
    </xdr:from>
    <xdr:to>
      <xdr:col>76</xdr:col>
      <xdr:colOff>165100</xdr:colOff>
      <xdr:row>39</xdr:row>
      <xdr:rowOff>18328</xdr:rowOff>
    </xdr:to>
    <xdr:sp macro="" textlink="">
      <xdr:nvSpPr>
        <xdr:cNvPr id="534" name="楕円 533"/>
        <xdr:cNvSpPr/>
      </xdr:nvSpPr>
      <xdr:spPr>
        <a:xfrm>
          <a:off x="14541500" y="66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9455</xdr:rowOff>
    </xdr:from>
    <xdr:ext cx="313932" cy="259045"/>
    <xdr:sp macro="" textlink="">
      <xdr:nvSpPr>
        <xdr:cNvPr id="535" name="テキスト ボックス 534"/>
        <xdr:cNvSpPr txBox="1"/>
      </xdr:nvSpPr>
      <xdr:spPr>
        <a:xfrm>
          <a:off x="14435333" y="6696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74535</xdr:rowOff>
    </xdr:from>
    <xdr:to>
      <xdr:col>72</xdr:col>
      <xdr:colOff>38100</xdr:colOff>
      <xdr:row>39</xdr:row>
      <xdr:rowOff>4685</xdr:rowOff>
    </xdr:to>
    <xdr:sp macro="" textlink="">
      <xdr:nvSpPr>
        <xdr:cNvPr id="536" name="楕円 535"/>
        <xdr:cNvSpPr/>
      </xdr:nvSpPr>
      <xdr:spPr>
        <a:xfrm>
          <a:off x="13652500" y="6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21212</xdr:rowOff>
    </xdr:from>
    <xdr:ext cx="469744" cy="259045"/>
    <xdr:sp macro="" textlink="">
      <xdr:nvSpPr>
        <xdr:cNvPr id="537" name="テキスト ボックス 536"/>
        <xdr:cNvSpPr txBox="1"/>
      </xdr:nvSpPr>
      <xdr:spPr>
        <a:xfrm>
          <a:off x="13468428" y="636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86586</xdr:rowOff>
    </xdr:from>
    <xdr:to>
      <xdr:col>67</xdr:col>
      <xdr:colOff>101600</xdr:colOff>
      <xdr:row>39</xdr:row>
      <xdr:rowOff>16736</xdr:rowOff>
    </xdr:to>
    <xdr:sp macro="" textlink="">
      <xdr:nvSpPr>
        <xdr:cNvPr id="538" name="楕円 537"/>
        <xdr:cNvSpPr/>
      </xdr:nvSpPr>
      <xdr:spPr>
        <a:xfrm>
          <a:off x="12763500" y="66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7863</xdr:rowOff>
    </xdr:from>
    <xdr:ext cx="378565" cy="259045"/>
    <xdr:sp macro="" textlink="">
      <xdr:nvSpPr>
        <xdr:cNvPr id="539" name="テキスト ボックス 538"/>
        <xdr:cNvSpPr txBox="1"/>
      </xdr:nvSpPr>
      <xdr:spPr>
        <a:xfrm>
          <a:off x="12625017" y="66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44129</xdr:rowOff>
    </xdr:from>
    <xdr:to>
      <xdr:col>85</xdr:col>
      <xdr:colOff>127000</xdr:colOff>
      <xdr:row>77</xdr:row>
      <xdr:rowOff>53077</xdr:rowOff>
    </xdr:to>
    <xdr:cxnSp macro="">
      <xdr:nvCxnSpPr>
        <xdr:cNvPr id="619" name="直線コネクタ 618"/>
        <xdr:cNvCxnSpPr/>
      </xdr:nvCxnSpPr>
      <xdr:spPr>
        <a:xfrm flipV="1">
          <a:off x="15481300" y="13245779"/>
          <a:ext cx="8382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29254</xdr:rowOff>
    </xdr:from>
    <xdr:to>
      <xdr:col>81</xdr:col>
      <xdr:colOff>50800</xdr:colOff>
      <xdr:row>77</xdr:row>
      <xdr:rowOff>53077</xdr:rowOff>
    </xdr:to>
    <xdr:cxnSp macro="">
      <xdr:nvCxnSpPr>
        <xdr:cNvPr id="622" name="直線コネクタ 621"/>
        <xdr:cNvCxnSpPr/>
      </xdr:nvCxnSpPr>
      <xdr:spPr>
        <a:xfrm>
          <a:off x="14592300" y="13230904"/>
          <a:ext cx="889000" cy="2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168095</xdr:rowOff>
    </xdr:from>
    <xdr:to>
      <xdr:col>76</xdr:col>
      <xdr:colOff>114300</xdr:colOff>
      <xdr:row>77</xdr:row>
      <xdr:rowOff>29254</xdr:rowOff>
    </xdr:to>
    <xdr:cxnSp macro="">
      <xdr:nvCxnSpPr>
        <xdr:cNvPr id="625" name="直線コネクタ 624"/>
        <xdr:cNvCxnSpPr/>
      </xdr:nvCxnSpPr>
      <xdr:spPr>
        <a:xfrm>
          <a:off x="13703300" y="13198295"/>
          <a:ext cx="8890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168095</xdr:rowOff>
    </xdr:from>
    <xdr:to>
      <xdr:col>71</xdr:col>
      <xdr:colOff>177800</xdr:colOff>
      <xdr:row>77</xdr:row>
      <xdr:rowOff>5349</xdr:rowOff>
    </xdr:to>
    <xdr:cxnSp macro="">
      <xdr:nvCxnSpPr>
        <xdr:cNvPr id="628" name="直線コネクタ 627"/>
        <xdr:cNvCxnSpPr/>
      </xdr:nvCxnSpPr>
      <xdr:spPr>
        <a:xfrm flipV="1">
          <a:off x="12814300" y="13198295"/>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164779</xdr:rowOff>
    </xdr:from>
    <xdr:to>
      <xdr:col>85</xdr:col>
      <xdr:colOff>177800</xdr:colOff>
      <xdr:row>77</xdr:row>
      <xdr:rowOff>94929</xdr:rowOff>
    </xdr:to>
    <xdr:sp macro="" textlink="">
      <xdr:nvSpPr>
        <xdr:cNvPr id="638" name="楕円 637"/>
        <xdr:cNvSpPr/>
      </xdr:nvSpPr>
      <xdr:spPr>
        <a:xfrm>
          <a:off x="16268700" y="131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143206</xdr:rowOff>
    </xdr:from>
    <xdr:ext cx="534377" cy="259045"/>
    <xdr:sp macro="" textlink="">
      <xdr:nvSpPr>
        <xdr:cNvPr id="639" name="公債費該当値テキスト"/>
        <xdr:cNvSpPr txBox="1"/>
      </xdr:nvSpPr>
      <xdr:spPr>
        <a:xfrm>
          <a:off x="16370300" y="131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2277</xdr:rowOff>
    </xdr:from>
    <xdr:to>
      <xdr:col>81</xdr:col>
      <xdr:colOff>101600</xdr:colOff>
      <xdr:row>77</xdr:row>
      <xdr:rowOff>103877</xdr:rowOff>
    </xdr:to>
    <xdr:sp macro="" textlink="">
      <xdr:nvSpPr>
        <xdr:cNvPr id="640" name="楕円 639"/>
        <xdr:cNvSpPr/>
      </xdr:nvSpPr>
      <xdr:spPr>
        <a:xfrm>
          <a:off x="15430500" y="132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95004</xdr:rowOff>
    </xdr:from>
    <xdr:ext cx="534377" cy="259045"/>
    <xdr:sp macro="" textlink="">
      <xdr:nvSpPr>
        <xdr:cNvPr id="641" name="テキスト ボックス 640"/>
        <xdr:cNvSpPr txBox="1"/>
      </xdr:nvSpPr>
      <xdr:spPr>
        <a:xfrm>
          <a:off x="15214111" y="132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149904</xdr:rowOff>
    </xdr:from>
    <xdr:to>
      <xdr:col>76</xdr:col>
      <xdr:colOff>165100</xdr:colOff>
      <xdr:row>77</xdr:row>
      <xdr:rowOff>80054</xdr:rowOff>
    </xdr:to>
    <xdr:sp macro="" textlink="">
      <xdr:nvSpPr>
        <xdr:cNvPr id="642" name="楕円 641"/>
        <xdr:cNvSpPr/>
      </xdr:nvSpPr>
      <xdr:spPr>
        <a:xfrm>
          <a:off x="14541500" y="131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71181</xdr:rowOff>
    </xdr:from>
    <xdr:ext cx="534377" cy="259045"/>
    <xdr:sp macro="" textlink="">
      <xdr:nvSpPr>
        <xdr:cNvPr id="643" name="テキスト ボックス 642"/>
        <xdr:cNvSpPr txBox="1"/>
      </xdr:nvSpPr>
      <xdr:spPr>
        <a:xfrm>
          <a:off x="14325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117295</xdr:rowOff>
    </xdr:from>
    <xdr:to>
      <xdr:col>72</xdr:col>
      <xdr:colOff>38100</xdr:colOff>
      <xdr:row>77</xdr:row>
      <xdr:rowOff>47445</xdr:rowOff>
    </xdr:to>
    <xdr:sp macro="" textlink="">
      <xdr:nvSpPr>
        <xdr:cNvPr id="644" name="楕円 643"/>
        <xdr:cNvSpPr/>
      </xdr:nvSpPr>
      <xdr:spPr>
        <a:xfrm>
          <a:off x="13652500" y="131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38572</xdr:rowOff>
    </xdr:from>
    <xdr:ext cx="534377" cy="259045"/>
    <xdr:sp macro="" textlink="">
      <xdr:nvSpPr>
        <xdr:cNvPr id="645" name="テキスト ボックス 644"/>
        <xdr:cNvSpPr txBox="1"/>
      </xdr:nvSpPr>
      <xdr:spPr>
        <a:xfrm>
          <a:off x="13436111" y="132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125999</xdr:rowOff>
    </xdr:from>
    <xdr:to>
      <xdr:col>67</xdr:col>
      <xdr:colOff>101600</xdr:colOff>
      <xdr:row>77</xdr:row>
      <xdr:rowOff>56149</xdr:rowOff>
    </xdr:to>
    <xdr:sp macro="" textlink="">
      <xdr:nvSpPr>
        <xdr:cNvPr id="646" name="楕円 645"/>
        <xdr:cNvSpPr/>
      </xdr:nvSpPr>
      <xdr:spPr>
        <a:xfrm>
          <a:off x="12763500" y="131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47276</xdr:rowOff>
    </xdr:from>
    <xdr:ext cx="534377" cy="259045"/>
    <xdr:sp macro="" textlink="">
      <xdr:nvSpPr>
        <xdr:cNvPr id="647" name="テキスト ボックス 646"/>
        <xdr:cNvSpPr txBox="1"/>
      </xdr:nvSpPr>
      <xdr:spPr>
        <a:xfrm>
          <a:off x="12547111" y="132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47506</xdr:rowOff>
    </xdr:from>
    <xdr:to>
      <xdr:col>85</xdr:col>
      <xdr:colOff>127000</xdr:colOff>
      <xdr:row>98</xdr:row>
      <xdr:rowOff>78898</xdr:rowOff>
    </xdr:to>
    <xdr:cxnSp macro="">
      <xdr:nvCxnSpPr>
        <xdr:cNvPr id="674" name="直線コネクタ 673"/>
        <xdr:cNvCxnSpPr/>
      </xdr:nvCxnSpPr>
      <xdr:spPr>
        <a:xfrm>
          <a:off x="15481300" y="16849606"/>
          <a:ext cx="838200" cy="3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47506</xdr:rowOff>
    </xdr:from>
    <xdr:to>
      <xdr:col>81</xdr:col>
      <xdr:colOff>50800</xdr:colOff>
      <xdr:row>98</xdr:row>
      <xdr:rowOff>113717</xdr:rowOff>
    </xdr:to>
    <xdr:cxnSp macro="">
      <xdr:nvCxnSpPr>
        <xdr:cNvPr id="677" name="直線コネクタ 676"/>
        <xdr:cNvCxnSpPr/>
      </xdr:nvCxnSpPr>
      <xdr:spPr>
        <a:xfrm flipV="1">
          <a:off x="14592300" y="16849606"/>
          <a:ext cx="889000" cy="6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113717</xdr:rowOff>
    </xdr:from>
    <xdr:to>
      <xdr:col>76</xdr:col>
      <xdr:colOff>114300</xdr:colOff>
      <xdr:row>98</xdr:row>
      <xdr:rowOff>135091</xdr:rowOff>
    </xdr:to>
    <xdr:cxnSp macro="">
      <xdr:nvCxnSpPr>
        <xdr:cNvPr id="680" name="直線コネクタ 679"/>
        <xdr:cNvCxnSpPr/>
      </xdr:nvCxnSpPr>
      <xdr:spPr>
        <a:xfrm flipV="1">
          <a:off x="13703300" y="1691581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83948</xdr:rowOff>
    </xdr:from>
    <xdr:to>
      <xdr:col>71</xdr:col>
      <xdr:colOff>177800</xdr:colOff>
      <xdr:row>98</xdr:row>
      <xdr:rowOff>135091</xdr:rowOff>
    </xdr:to>
    <xdr:cxnSp macro="">
      <xdr:nvCxnSpPr>
        <xdr:cNvPr id="683" name="直線コネクタ 682"/>
        <xdr:cNvCxnSpPr/>
      </xdr:nvCxnSpPr>
      <xdr:spPr>
        <a:xfrm>
          <a:off x="12814300" y="16886048"/>
          <a:ext cx="889000" cy="5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28098</xdr:rowOff>
    </xdr:from>
    <xdr:to>
      <xdr:col>85</xdr:col>
      <xdr:colOff>177800</xdr:colOff>
      <xdr:row>98</xdr:row>
      <xdr:rowOff>129698</xdr:rowOff>
    </xdr:to>
    <xdr:sp macro="" textlink="">
      <xdr:nvSpPr>
        <xdr:cNvPr id="693" name="楕円 692"/>
        <xdr:cNvSpPr/>
      </xdr:nvSpPr>
      <xdr:spPr>
        <a:xfrm>
          <a:off x="16268700" y="168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534377" cy="259045"/>
    <xdr:sp macro="" textlink="">
      <xdr:nvSpPr>
        <xdr:cNvPr id="694" name="積立金該当値テキスト"/>
        <xdr:cNvSpPr txBox="1"/>
      </xdr:nvSpPr>
      <xdr:spPr>
        <a:xfrm>
          <a:off x="16370300" y="167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168156</xdr:rowOff>
    </xdr:from>
    <xdr:to>
      <xdr:col>81</xdr:col>
      <xdr:colOff>101600</xdr:colOff>
      <xdr:row>98</xdr:row>
      <xdr:rowOff>98306</xdr:rowOff>
    </xdr:to>
    <xdr:sp macro="" textlink="">
      <xdr:nvSpPr>
        <xdr:cNvPr id="695" name="楕円 694"/>
        <xdr:cNvSpPr/>
      </xdr:nvSpPr>
      <xdr:spPr>
        <a:xfrm>
          <a:off x="15430500" y="167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114833</xdr:rowOff>
    </xdr:from>
    <xdr:ext cx="534377" cy="259045"/>
    <xdr:sp macro="" textlink="">
      <xdr:nvSpPr>
        <xdr:cNvPr id="696" name="テキスト ボックス 695"/>
        <xdr:cNvSpPr txBox="1"/>
      </xdr:nvSpPr>
      <xdr:spPr>
        <a:xfrm>
          <a:off x="15214111" y="1657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62917</xdr:rowOff>
    </xdr:from>
    <xdr:to>
      <xdr:col>76</xdr:col>
      <xdr:colOff>165100</xdr:colOff>
      <xdr:row>98</xdr:row>
      <xdr:rowOff>164517</xdr:rowOff>
    </xdr:to>
    <xdr:sp macro="" textlink="">
      <xdr:nvSpPr>
        <xdr:cNvPr id="697" name="楕円 696"/>
        <xdr:cNvSpPr/>
      </xdr:nvSpPr>
      <xdr:spPr>
        <a:xfrm>
          <a:off x="14541500" y="168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155644</xdr:rowOff>
    </xdr:from>
    <xdr:ext cx="469744" cy="259045"/>
    <xdr:sp macro="" textlink="">
      <xdr:nvSpPr>
        <xdr:cNvPr id="698" name="テキスト ボックス 697"/>
        <xdr:cNvSpPr txBox="1"/>
      </xdr:nvSpPr>
      <xdr:spPr>
        <a:xfrm>
          <a:off x="14357428" y="1695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84291</xdr:rowOff>
    </xdr:from>
    <xdr:to>
      <xdr:col>72</xdr:col>
      <xdr:colOff>38100</xdr:colOff>
      <xdr:row>99</xdr:row>
      <xdr:rowOff>14441</xdr:rowOff>
    </xdr:to>
    <xdr:sp macro="" textlink="">
      <xdr:nvSpPr>
        <xdr:cNvPr id="699" name="楕円 698"/>
        <xdr:cNvSpPr/>
      </xdr:nvSpPr>
      <xdr:spPr>
        <a:xfrm>
          <a:off x="13652500" y="168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5568</xdr:rowOff>
    </xdr:from>
    <xdr:ext cx="469744" cy="259045"/>
    <xdr:sp macro="" textlink="">
      <xdr:nvSpPr>
        <xdr:cNvPr id="700" name="テキスト ボックス 699"/>
        <xdr:cNvSpPr txBox="1"/>
      </xdr:nvSpPr>
      <xdr:spPr>
        <a:xfrm>
          <a:off x="13468428" y="16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33148</xdr:rowOff>
    </xdr:from>
    <xdr:to>
      <xdr:col>67</xdr:col>
      <xdr:colOff>101600</xdr:colOff>
      <xdr:row>98</xdr:row>
      <xdr:rowOff>134748</xdr:rowOff>
    </xdr:to>
    <xdr:sp macro="" textlink="">
      <xdr:nvSpPr>
        <xdr:cNvPr id="701" name="楕円 700"/>
        <xdr:cNvSpPr/>
      </xdr:nvSpPr>
      <xdr:spPr>
        <a:xfrm>
          <a:off x="12763500" y="168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125875</xdr:rowOff>
    </xdr:from>
    <xdr:ext cx="534377" cy="259045"/>
    <xdr:sp macro="" textlink="">
      <xdr:nvSpPr>
        <xdr:cNvPr id="702" name="テキスト ボックス 701"/>
        <xdr:cNvSpPr txBox="1"/>
      </xdr:nvSpPr>
      <xdr:spPr>
        <a:xfrm>
          <a:off x="12547111" y="169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34544</xdr:rowOff>
    </xdr:from>
    <xdr:to>
      <xdr:col>116</xdr:col>
      <xdr:colOff>63500</xdr:colOff>
      <xdr:row>39</xdr:row>
      <xdr:rowOff>42600</xdr:rowOff>
    </xdr:to>
    <xdr:cxnSp macro="">
      <xdr:nvCxnSpPr>
        <xdr:cNvPr id="733" name="直線コネクタ 732"/>
        <xdr:cNvCxnSpPr/>
      </xdr:nvCxnSpPr>
      <xdr:spPr>
        <a:xfrm>
          <a:off x="21323300" y="6721094"/>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21155</xdr:rowOff>
    </xdr:from>
    <xdr:to>
      <xdr:col>111</xdr:col>
      <xdr:colOff>177800</xdr:colOff>
      <xdr:row>39</xdr:row>
      <xdr:rowOff>34544</xdr:rowOff>
    </xdr:to>
    <xdr:cxnSp macro="">
      <xdr:nvCxnSpPr>
        <xdr:cNvPr id="736" name="直線コネクタ 735"/>
        <xdr:cNvCxnSpPr/>
      </xdr:nvCxnSpPr>
      <xdr:spPr>
        <a:xfrm>
          <a:off x="20434300" y="6707705"/>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19086</xdr:rowOff>
    </xdr:from>
    <xdr:to>
      <xdr:col>107</xdr:col>
      <xdr:colOff>50800</xdr:colOff>
      <xdr:row>39</xdr:row>
      <xdr:rowOff>21155</xdr:rowOff>
    </xdr:to>
    <xdr:cxnSp macro="">
      <xdr:nvCxnSpPr>
        <xdr:cNvPr id="739" name="直線コネクタ 738"/>
        <xdr:cNvCxnSpPr/>
      </xdr:nvCxnSpPr>
      <xdr:spPr>
        <a:xfrm>
          <a:off x="19545300" y="6705636"/>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73967</xdr:rowOff>
    </xdr:from>
    <xdr:ext cx="378565" cy="259045"/>
    <xdr:sp macro="" textlink="">
      <xdr:nvSpPr>
        <xdr:cNvPr id="741" name="テキスト ボックス 740"/>
        <xdr:cNvSpPr txBox="1"/>
      </xdr:nvSpPr>
      <xdr:spPr>
        <a:xfrm>
          <a:off x="20245017" y="6760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7330</xdr:rowOff>
    </xdr:from>
    <xdr:to>
      <xdr:col>102</xdr:col>
      <xdr:colOff>114300</xdr:colOff>
      <xdr:row>39</xdr:row>
      <xdr:rowOff>19086</xdr:rowOff>
    </xdr:to>
    <xdr:cxnSp macro="">
      <xdr:nvCxnSpPr>
        <xdr:cNvPr id="742" name="直線コネクタ 741"/>
        <xdr:cNvCxnSpPr/>
      </xdr:nvCxnSpPr>
      <xdr:spPr>
        <a:xfrm>
          <a:off x="18656300" y="669388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76036</xdr:rowOff>
    </xdr:from>
    <xdr:ext cx="378565" cy="259045"/>
    <xdr:sp macro="" textlink="">
      <xdr:nvSpPr>
        <xdr:cNvPr id="744" name="テキスト ボックス 743"/>
        <xdr:cNvSpPr txBox="1"/>
      </xdr:nvSpPr>
      <xdr:spPr>
        <a:xfrm>
          <a:off x="19356017" y="6762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71137</xdr:rowOff>
    </xdr:from>
    <xdr:ext cx="378565" cy="259045"/>
    <xdr:sp macro="" textlink="">
      <xdr:nvSpPr>
        <xdr:cNvPr id="746" name="テキスト ボックス 745"/>
        <xdr:cNvSpPr txBox="1"/>
      </xdr:nvSpPr>
      <xdr:spPr>
        <a:xfrm>
          <a:off x="18467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163250</xdr:rowOff>
    </xdr:from>
    <xdr:to>
      <xdr:col>116</xdr:col>
      <xdr:colOff>114300</xdr:colOff>
      <xdr:row>39</xdr:row>
      <xdr:rowOff>93400</xdr:rowOff>
    </xdr:to>
    <xdr:sp macro="" textlink="">
      <xdr:nvSpPr>
        <xdr:cNvPr id="752" name="楕円 751"/>
        <xdr:cNvSpPr/>
      </xdr:nvSpPr>
      <xdr:spPr>
        <a:xfrm>
          <a:off x="22110700" y="667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80717</xdr:rowOff>
    </xdr:from>
    <xdr:ext cx="378565" cy="259045"/>
    <xdr:sp macro="" textlink="">
      <xdr:nvSpPr>
        <xdr:cNvPr id="753" name="投資及び出資金該当値テキスト"/>
        <xdr:cNvSpPr txBox="1"/>
      </xdr:nvSpPr>
      <xdr:spPr>
        <a:xfrm>
          <a:off x="22212300" y="6595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155194</xdr:rowOff>
    </xdr:from>
    <xdr:to>
      <xdr:col>112</xdr:col>
      <xdr:colOff>38100</xdr:colOff>
      <xdr:row>39</xdr:row>
      <xdr:rowOff>85344</xdr:rowOff>
    </xdr:to>
    <xdr:sp macro="" textlink="">
      <xdr:nvSpPr>
        <xdr:cNvPr id="754" name="楕円 753"/>
        <xdr:cNvSpPr/>
      </xdr:nvSpPr>
      <xdr:spPr>
        <a:xfrm>
          <a:off x="21272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76471</xdr:rowOff>
    </xdr:from>
    <xdr:ext cx="378565" cy="259045"/>
    <xdr:sp macro="" textlink="">
      <xdr:nvSpPr>
        <xdr:cNvPr id="755" name="テキスト ボックス 754"/>
        <xdr:cNvSpPr txBox="1"/>
      </xdr:nvSpPr>
      <xdr:spPr>
        <a:xfrm>
          <a:off x="21134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141805</xdr:rowOff>
    </xdr:from>
    <xdr:to>
      <xdr:col>107</xdr:col>
      <xdr:colOff>101600</xdr:colOff>
      <xdr:row>39</xdr:row>
      <xdr:rowOff>71955</xdr:rowOff>
    </xdr:to>
    <xdr:sp macro="" textlink="">
      <xdr:nvSpPr>
        <xdr:cNvPr id="756" name="楕円 755"/>
        <xdr:cNvSpPr/>
      </xdr:nvSpPr>
      <xdr:spPr>
        <a:xfrm>
          <a:off x="20383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88482</xdr:rowOff>
    </xdr:from>
    <xdr:ext cx="378565" cy="259045"/>
    <xdr:sp macro="" textlink="">
      <xdr:nvSpPr>
        <xdr:cNvPr id="757" name="テキスト ボックス 756"/>
        <xdr:cNvSpPr txBox="1"/>
      </xdr:nvSpPr>
      <xdr:spPr>
        <a:xfrm>
          <a:off x="20245017" y="6432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139736</xdr:rowOff>
    </xdr:from>
    <xdr:to>
      <xdr:col>102</xdr:col>
      <xdr:colOff>165100</xdr:colOff>
      <xdr:row>39</xdr:row>
      <xdr:rowOff>69886</xdr:rowOff>
    </xdr:to>
    <xdr:sp macro="" textlink="">
      <xdr:nvSpPr>
        <xdr:cNvPr id="758" name="楕円 757"/>
        <xdr:cNvSpPr/>
      </xdr:nvSpPr>
      <xdr:spPr>
        <a:xfrm>
          <a:off x="19494500" y="66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86413</xdr:rowOff>
    </xdr:from>
    <xdr:ext cx="378565" cy="259045"/>
    <xdr:sp macro="" textlink="">
      <xdr:nvSpPr>
        <xdr:cNvPr id="759" name="テキスト ボックス 758"/>
        <xdr:cNvSpPr txBox="1"/>
      </xdr:nvSpPr>
      <xdr:spPr>
        <a:xfrm>
          <a:off x="19356017" y="643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127980</xdr:rowOff>
    </xdr:from>
    <xdr:to>
      <xdr:col>98</xdr:col>
      <xdr:colOff>38100</xdr:colOff>
      <xdr:row>39</xdr:row>
      <xdr:rowOff>58130</xdr:rowOff>
    </xdr:to>
    <xdr:sp macro="" textlink="">
      <xdr:nvSpPr>
        <xdr:cNvPr id="760" name="楕円 759"/>
        <xdr:cNvSpPr/>
      </xdr:nvSpPr>
      <xdr:spPr>
        <a:xfrm>
          <a:off x="18605500" y="66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74657</xdr:rowOff>
    </xdr:from>
    <xdr:ext cx="378565" cy="259045"/>
    <xdr:sp macro="" textlink="">
      <xdr:nvSpPr>
        <xdr:cNvPr id="761" name="テキスト ボックス 760"/>
        <xdr:cNvSpPr txBox="1"/>
      </xdr:nvSpPr>
      <xdr:spPr>
        <a:xfrm>
          <a:off x="18467017" y="641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40098</xdr:rowOff>
    </xdr:from>
    <xdr:to>
      <xdr:col>116</xdr:col>
      <xdr:colOff>63500</xdr:colOff>
      <xdr:row>77</xdr:row>
      <xdr:rowOff>48878</xdr:rowOff>
    </xdr:to>
    <xdr:cxnSp macro="">
      <xdr:nvCxnSpPr>
        <xdr:cNvPr id="844" name="直線コネクタ 843"/>
        <xdr:cNvCxnSpPr/>
      </xdr:nvCxnSpPr>
      <xdr:spPr>
        <a:xfrm>
          <a:off x="21323300" y="13241748"/>
          <a:ext cx="8382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6746</xdr:rowOff>
    </xdr:from>
    <xdr:to>
      <xdr:col>111</xdr:col>
      <xdr:colOff>177800</xdr:colOff>
      <xdr:row>77</xdr:row>
      <xdr:rowOff>40098</xdr:rowOff>
    </xdr:to>
    <xdr:cxnSp macro="">
      <xdr:nvCxnSpPr>
        <xdr:cNvPr id="847" name="直線コネクタ 846"/>
        <xdr:cNvCxnSpPr/>
      </xdr:nvCxnSpPr>
      <xdr:spPr>
        <a:xfrm>
          <a:off x="20434300" y="12865496"/>
          <a:ext cx="889000" cy="3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6746</xdr:rowOff>
    </xdr:from>
    <xdr:to>
      <xdr:col>107</xdr:col>
      <xdr:colOff>50800</xdr:colOff>
      <xdr:row>75</xdr:row>
      <xdr:rowOff>98186</xdr:rowOff>
    </xdr:to>
    <xdr:cxnSp macro="">
      <xdr:nvCxnSpPr>
        <xdr:cNvPr id="850" name="直線コネクタ 849"/>
        <xdr:cNvCxnSpPr/>
      </xdr:nvCxnSpPr>
      <xdr:spPr>
        <a:xfrm flipV="1">
          <a:off x="19545300" y="12865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98186</xdr:rowOff>
    </xdr:from>
    <xdr:to>
      <xdr:col>102</xdr:col>
      <xdr:colOff>114300</xdr:colOff>
      <xdr:row>75</xdr:row>
      <xdr:rowOff>161029</xdr:rowOff>
    </xdr:to>
    <xdr:cxnSp macro="">
      <xdr:nvCxnSpPr>
        <xdr:cNvPr id="853" name="直線コネクタ 852"/>
        <xdr:cNvCxnSpPr/>
      </xdr:nvCxnSpPr>
      <xdr:spPr>
        <a:xfrm flipV="1">
          <a:off x="18656300" y="12956936"/>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169528</xdr:rowOff>
    </xdr:from>
    <xdr:to>
      <xdr:col>116</xdr:col>
      <xdr:colOff>114300</xdr:colOff>
      <xdr:row>77</xdr:row>
      <xdr:rowOff>99678</xdr:rowOff>
    </xdr:to>
    <xdr:sp macro="" textlink="">
      <xdr:nvSpPr>
        <xdr:cNvPr id="863" name="楕円 862"/>
        <xdr:cNvSpPr/>
      </xdr:nvSpPr>
      <xdr:spPr>
        <a:xfrm>
          <a:off x="22110700" y="131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147955</xdr:rowOff>
    </xdr:from>
    <xdr:ext cx="534377" cy="259045"/>
    <xdr:sp macro="" textlink="">
      <xdr:nvSpPr>
        <xdr:cNvPr id="864" name="繰出金該当値テキスト"/>
        <xdr:cNvSpPr txBox="1"/>
      </xdr:nvSpPr>
      <xdr:spPr>
        <a:xfrm>
          <a:off x="22212300" y="1317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160748</xdr:rowOff>
    </xdr:from>
    <xdr:to>
      <xdr:col>112</xdr:col>
      <xdr:colOff>38100</xdr:colOff>
      <xdr:row>77</xdr:row>
      <xdr:rowOff>90898</xdr:rowOff>
    </xdr:to>
    <xdr:sp macro="" textlink="">
      <xdr:nvSpPr>
        <xdr:cNvPr id="865" name="楕円 864"/>
        <xdr:cNvSpPr/>
      </xdr:nvSpPr>
      <xdr:spPr>
        <a:xfrm>
          <a:off x="21272500" y="131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82025</xdr:rowOff>
    </xdr:from>
    <xdr:ext cx="534377" cy="259045"/>
    <xdr:sp macro="" textlink="">
      <xdr:nvSpPr>
        <xdr:cNvPr id="866" name="テキスト ボックス 865"/>
        <xdr:cNvSpPr txBox="1"/>
      </xdr:nvSpPr>
      <xdr:spPr>
        <a:xfrm>
          <a:off x="21056111" y="1328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127396</xdr:rowOff>
    </xdr:from>
    <xdr:to>
      <xdr:col>107</xdr:col>
      <xdr:colOff>101600</xdr:colOff>
      <xdr:row>75</xdr:row>
      <xdr:rowOff>57546</xdr:rowOff>
    </xdr:to>
    <xdr:sp macro="" textlink="">
      <xdr:nvSpPr>
        <xdr:cNvPr id="867" name="楕円 866"/>
        <xdr:cNvSpPr/>
      </xdr:nvSpPr>
      <xdr:spPr>
        <a:xfrm>
          <a:off x="20383500" y="128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74073</xdr:rowOff>
    </xdr:from>
    <xdr:ext cx="534377" cy="259045"/>
    <xdr:sp macro="" textlink="">
      <xdr:nvSpPr>
        <xdr:cNvPr id="868" name="テキスト ボックス 867"/>
        <xdr:cNvSpPr txBox="1"/>
      </xdr:nvSpPr>
      <xdr:spPr>
        <a:xfrm>
          <a:off x="20167111" y="12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47386</xdr:rowOff>
    </xdr:from>
    <xdr:to>
      <xdr:col>102</xdr:col>
      <xdr:colOff>165100</xdr:colOff>
      <xdr:row>75</xdr:row>
      <xdr:rowOff>148986</xdr:rowOff>
    </xdr:to>
    <xdr:sp macro="" textlink="">
      <xdr:nvSpPr>
        <xdr:cNvPr id="869" name="楕円 868"/>
        <xdr:cNvSpPr/>
      </xdr:nvSpPr>
      <xdr:spPr>
        <a:xfrm>
          <a:off x="19494500" y="129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165513</xdr:rowOff>
    </xdr:from>
    <xdr:ext cx="534377" cy="259045"/>
    <xdr:sp macro="" textlink="">
      <xdr:nvSpPr>
        <xdr:cNvPr id="870" name="テキスト ボックス 869"/>
        <xdr:cNvSpPr txBox="1"/>
      </xdr:nvSpPr>
      <xdr:spPr>
        <a:xfrm>
          <a:off x="19278111" y="1268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110228</xdr:rowOff>
    </xdr:from>
    <xdr:to>
      <xdr:col>98</xdr:col>
      <xdr:colOff>38100</xdr:colOff>
      <xdr:row>76</xdr:row>
      <xdr:rowOff>40379</xdr:rowOff>
    </xdr:to>
    <xdr:sp macro="" textlink="">
      <xdr:nvSpPr>
        <xdr:cNvPr id="871" name="楕円 870"/>
        <xdr:cNvSpPr/>
      </xdr:nvSpPr>
      <xdr:spPr>
        <a:xfrm>
          <a:off x="18605500" y="129689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56905</xdr:rowOff>
    </xdr:from>
    <xdr:ext cx="534377" cy="259045"/>
    <xdr:sp macro="" textlink="">
      <xdr:nvSpPr>
        <xdr:cNvPr id="872" name="テキスト ボックス 871"/>
        <xdr:cNvSpPr txBox="1"/>
      </xdr:nvSpPr>
      <xdr:spPr>
        <a:xfrm>
          <a:off x="18389111" y="127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299,217</a:t>
          </a:r>
          <a:r>
            <a:rPr kumimoji="1" lang="ja-JP" altLang="en-US" sz="1100">
              <a:latin typeface="ＭＳ Ｐゴシック" panose="020B0600070205080204" pitchFamily="50" charset="-128"/>
              <a:ea typeface="ＭＳ Ｐゴシック" panose="020B0600070205080204" pitchFamily="50" charset="-128"/>
            </a:rPr>
            <a:t>円で対前年度比で</a:t>
          </a:r>
          <a:r>
            <a:rPr kumimoji="1" lang="en-US" altLang="ja-JP" sz="1100">
              <a:latin typeface="ＭＳ Ｐゴシック" panose="020B0600070205080204" pitchFamily="50" charset="-128"/>
              <a:ea typeface="ＭＳ Ｐゴシック" panose="020B0600070205080204" pitchFamily="50" charset="-128"/>
            </a:rPr>
            <a:t>20,329</a:t>
          </a:r>
          <a:r>
            <a:rPr kumimoji="1" lang="ja-JP" altLang="en-US" sz="1100">
              <a:latin typeface="ＭＳ Ｐゴシック" panose="020B0600070205080204" pitchFamily="50" charset="-128"/>
              <a:ea typeface="ＭＳ Ｐゴシック" panose="020B0600070205080204" pitchFamily="50" charset="-128"/>
            </a:rPr>
            <a:t>円の減となっている。</a:t>
          </a:r>
        </a:p>
        <a:p>
          <a:r>
            <a:rPr kumimoji="1" lang="ja-JP" altLang="en-US" sz="1100">
              <a:latin typeface="ＭＳ Ｐゴシック" panose="020B0600070205080204" pitchFamily="50" charset="-128"/>
              <a:ea typeface="ＭＳ Ｐゴシック" panose="020B0600070205080204" pitchFamily="50" charset="-128"/>
            </a:rPr>
            <a:t>　最も高い構成比を占める扶助費は、障害者自立支援給付費、障害児施設給付費及び民間保育園運営費等負担金が年々増加しており、住民一人当たり</a:t>
          </a:r>
          <a:r>
            <a:rPr kumimoji="1" lang="en-US" altLang="ja-JP" sz="1100">
              <a:latin typeface="ＭＳ Ｐゴシック" panose="020B0600070205080204" pitchFamily="50" charset="-128"/>
              <a:ea typeface="ＭＳ Ｐゴシック" panose="020B0600070205080204" pitchFamily="50" charset="-128"/>
            </a:rPr>
            <a:t>60,315</a:t>
          </a:r>
          <a:r>
            <a:rPr kumimoji="1" lang="ja-JP" altLang="en-US" sz="1100">
              <a:latin typeface="ＭＳ Ｐゴシック" panose="020B0600070205080204" pitchFamily="50" charset="-128"/>
              <a:ea typeface="ＭＳ Ｐゴシック" panose="020B0600070205080204" pitchFamily="50" charset="-128"/>
            </a:rPr>
            <a:t>円となり、初めて</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万円台となった。高齢化等により医療費の増加が見込まれるため、特定健診や特定保健指導の充実、訪問指導等を実施し、できる限り緩やかな伸びとなるよう努める。</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番目に高い構成比を占める人件費は住民一人当たり</a:t>
          </a:r>
          <a:r>
            <a:rPr kumimoji="1" lang="en-US" altLang="ja-JP" sz="1100">
              <a:latin typeface="ＭＳ Ｐゴシック" panose="020B0600070205080204" pitchFamily="50" charset="-128"/>
              <a:ea typeface="ＭＳ Ｐゴシック" panose="020B0600070205080204" pitchFamily="50" charset="-128"/>
            </a:rPr>
            <a:t>49,209</a:t>
          </a:r>
          <a:r>
            <a:rPr kumimoji="1" lang="ja-JP" altLang="en-US" sz="1100">
              <a:latin typeface="ＭＳ Ｐゴシック" panose="020B0600070205080204" pitchFamily="50" charset="-128"/>
              <a:ea typeface="ＭＳ Ｐゴシック" panose="020B0600070205080204" pitchFamily="50" charset="-128"/>
            </a:rPr>
            <a:t>円で、類似団体と比べると住民一人当たり約</a:t>
          </a:r>
          <a:r>
            <a:rPr kumimoji="1" lang="en-US" altLang="ja-JP" sz="1100">
              <a:latin typeface="ＭＳ Ｐゴシック" panose="020B0600070205080204" pitchFamily="50" charset="-128"/>
              <a:ea typeface="ＭＳ Ｐゴシック" panose="020B0600070205080204" pitchFamily="50" charset="-128"/>
            </a:rPr>
            <a:t>6,800</a:t>
          </a:r>
          <a:r>
            <a:rPr kumimoji="1" lang="ja-JP" altLang="en-US" sz="1100">
              <a:latin typeface="ＭＳ Ｐゴシック" panose="020B0600070205080204" pitchFamily="50" charset="-128"/>
              <a:ea typeface="ＭＳ Ｐゴシック" panose="020B0600070205080204" pitchFamily="50" charset="-128"/>
            </a:rPr>
            <a:t>円程低い水準となっている。しかし、非正規職員（特に嘱託職員）の人件費は多額となっているため、平成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月に定めた「人件費の抑制及び適正な人事配置についての方針」に基づき見直しを進め、正規職員と非正規職員のバランスを取りながら人件費の抑制を図る。</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番目に高い構成比を占める物件費は、ここ数年は住民一人当たり</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万円台まで増加したが、平成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年度は再び</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万円台でとなった。類似団体と比べるとやや低く、</a:t>
          </a:r>
          <a:r>
            <a:rPr kumimoji="1" lang="en-US" altLang="ja-JP" sz="1100">
              <a:latin typeface="ＭＳ Ｐゴシック" panose="020B0600070205080204" pitchFamily="50" charset="-128"/>
              <a:ea typeface="ＭＳ Ｐゴシック" panose="020B0600070205080204" pitchFamily="50" charset="-128"/>
            </a:rPr>
            <a:t>48,637</a:t>
          </a:r>
          <a:r>
            <a:rPr kumimoji="1" lang="ja-JP" altLang="en-US" sz="1100">
              <a:latin typeface="ＭＳ Ｐゴシック" panose="020B0600070205080204" pitchFamily="50" charset="-128"/>
              <a:ea typeface="ＭＳ Ｐゴシック" panose="020B0600070205080204" pitchFamily="50" charset="-128"/>
            </a:rPr>
            <a:t>円となっている。これは、社会福祉事業委託料の減や公共施設等総合管理計画策定業務委託料が皆減となったことなどによるものである。また、積立金については住民一人当たり</a:t>
          </a:r>
          <a:r>
            <a:rPr kumimoji="1" lang="en-US" altLang="ja-JP" sz="1100">
              <a:latin typeface="ＭＳ Ｐゴシック" panose="020B0600070205080204" pitchFamily="50" charset="-128"/>
              <a:ea typeface="ＭＳ Ｐゴシック" panose="020B0600070205080204" pitchFamily="50" charset="-128"/>
            </a:rPr>
            <a:t>13,299</a:t>
          </a:r>
          <a:r>
            <a:rPr kumimoji="1" lang="ja-JP" altLang="en-US" sz="1100">
              <a:latin typeface="ＭＳ Ｐゴシック" panose="020B0600070205080204" pitchFamily="50" charset="-128"/>
              <a:ea typeface="ＭＳ Ｐゴシック" panose="020B0600070205080204" pitchFamily="50" charset="-128"/>
            </a:rPr>
            <a:t>円で、類似団体</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位となった。今後も事業の選択と集中の徹底を図ることで積立金に充てる財源を増やし、平成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月に新設した庁舎建設等基金及び町制施行１００周年記念事業基金へ積み立てながら、公共施設の維持補修をはじめとした今後の財政需要に対応していく方針である。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福岡県宇美町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37,376
37,054
30.21
11,538,588
11,183,553
331,257
6,932,805
10,114,204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130175</xdr:rowOff>
    </xdr:from>
    <xdr:to>
      <xdr:col>24</xdr:col>
      <xdr:colOff>63500</xdr:colOff>
      <xdr:row>36</xdr:row>
      <xdr:rowOff>137795</xdr:rowOff>
    </xdr:to>
    <xdr:cxnSp macro="">
      <xdr:nvCxnSpPr>
        <xdr:cNvPr id="61" name="直線コネクタ 60"/>
        <xdr:cNvCxnSpPr/>
      </xdr:nvCxnSpPr>
      <xdr:spPr>
        <a:xfrm>
          <a:off x="3797300" y="63023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81407</xdr:rowOff>
    </xdr:from>
    <xdr:to>
      <xdr:col>19</xdr:col>
      <xdr:colOff>177800</xdr:colOff>
      <xdr:row>36</xdr:row>
      <xdr:rowOff>130175</xdr:rowOff>
    </xdr:to>
    <xdr:cxnSp macro="">
      <xdr:nvCxnSpPr>
        <xdr:cNvPr id="64" name="直線コネクタ 63"/>
        <xdr:cNvCxnSpPr/>
      </xdr:nvCxnSpPr>
      <xdr:spPr>
        <a:xfrm>
          <a:off x="2908300" y="6253607"/>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81407</xdr:rowOff>
    </xdr:from>
    <xdr:to>
      <xdr:col>15</xdr:col>
      <xdr:colOff>50800</xdr:colOff>
      <xdr:row>36</xdr:row>
      <xdr:rowOff>149987</xdr:rowOff>
    </xdr:to>
    <xdr:cxnSp macro="">
      <xdr:nvCxnSpPr>
        <xdr:cNvPr id="67" name="直線コネクタ 66"/>
        <xdr:cNvCxnSpPr/>
      </xdr:nvCxnSpPr>
      <xdr:spPr>
        <a:xfrm flipV="1">
          <a:off x="2019300" y="625360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149987</xdr:rowOff>
    </xdr:from>
    <xdr:to>
      <xdr:col>10</xdr:col>
      <xdr:colOff>114300</xdr:colOff>
      <xdr:row>36</xdr:row>
      <xdr:rowOff>169799</xdr:rowOff>
    </xdr:to>
    <xdr:cxnSp macro="">
      <xdr:nvCxnSpPr>
        <xdr:cNvPr id="70" name="直線コネクタ 69"/>
        <xdr:cNvCxnSpPr/>
      </xdr:nvCxnSpPr>
      <xdr:spPr>
        <a:xfrm flipV="1">
          <a:off x="1130300" y="632218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86995</xdr:rowOff>
    </xdr:from>
    <xdr:to>
      <xdr:col>24</xdr:col>
      <xdr:colOff>114300</xdr:colOff>
      <xdr:row>37</xdr:row>
      <xdr:rowOff>17145</xdr:rowOff>
    </xdr:to>
    <xdr:sp macro="" textlink="">
      <xdr:nvSpPr>
        <xdr:cNvPr id="80" name="楕円 79"/>
        <xdr:cNvSpPr/>
      </xdr:nvSpPr>
      <xdr:spPr>
        <a:xfrm>
          <a:off x="45847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65422</xdr:rowOff>
    </xdr:from>
    <xdr:ext cx="469744" cy="259045"/>
    <xdr:sp macro="" textlink="">
      <xdr:nvSpPr>
        <xdr:cNvPr id="81" name="議会費該当値テキスト"/>
        <xdr:cNvSpPr txBox="1"/>
      </xdr:nvSpPr>
      <xdr:spPr>
        <a:xfrm>
          <a:off x="4686300"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79375</xdr:rowOff>
    </xdr:from>
    <xdr:to>
      <xdr:col>20</xdr:col>
      <xdr:colOff>38100</xdr:colOff>
      <xdr:row>37</xdr:row>
      <xdr:rowOff>9525</xdr:rowOff>
    </xdr:to>
    <xdr:sp macro="" textlink="">
      <xdr:nvSpPr>
        <xdr:cNvPr id="82" name="楕円 81"/>
        <xdr:cNvSpPr/>
      </xdr:nvSpPr>
      <xdr:spPr>
        <a:xfrm>
          <a:off x="3746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652</xdr:rowOff>
    </xdr:from>
    <xdr:ext cx="469744" cy="259045"/>
    <xdr:sp macro="" textlink="">
      <xdr:nvSpPr>
        <xdr:cNvPr id="83" name="テキスト ボックス 82"/>
        <xdr:cNvSpPr txBox="1"/>
      </xdr:nvSpPr>
      <xdr:spPr>
        <a:xfrm>
          <a:off x="3562428"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30607</xdr:rowOff>
    </xdr:from>
    <xdr:to>
      <xdr:col>15</xdr:col>
      <xdr:colOff>101600</xdr:colOff>
      <xdr:row>36</xdr:row>
      <xdr:rowOff>132207</xdr:rowOff>
    </xdr:to>
    <xdr:sp macro="" textlink="">
      <xdr:nvSpPr>
        <xdr:cNvPr id="84" name="楕円 83"/>
        <xdr:cNvSpPr/>
      </xdr:nvSpPr>
      <xdr:spPr>
        <a:xfrm>
          <a:off x="2857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123334</xdr:rowOff>
    </xdr:from>
    <xdr:ext cx="469744" cy="259045"/>
    <xdr:sp macro="" textlink="">
      <xdr:nvSpPr>
        <xdr:cNvPr id="85" name="テキスト ボックス 84"/>
        <xdr:cNvSpPr txBox="1"/>
      </xdr:nvSpPr>
      <xdr:spPr>
        <a:xfrm>
          <a:off x="2673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99187</xdr:rowOff>
    </xdr:from>
    <xdr:to>
      <xdr:col>10</xdr:col>
      <xdr:colOff>165100</xdr:colOff>
      <xdr:row>37</xdr:row>
      <xdr:rowOff>29337</xdr:rowOff>
    </xdr:to>
    <xdr:sp macro="" textlink="">
      <xdr:nvSpPr>
        <xdr:cNvPr id="86" name="楕円 85"/>
        <xdr:cNvSpPr/>
      </xdr:nvSpPr>
      <xdr:spPr>
        <a:xfrm>
          <a:off x="196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20464</xdr:rowOff>
    </xdr:from>
    <xdr:ext cx="469744" cy="259045"/>
    <xdr:sp macro="" textlink="">
      <xdr:nvSpPr>
        <xdr:cNvPr id="87" name="テキスト ボックス 86"/>
        <xdr:cNvSpPr txBox="1"/>
      </xdr:nvSpPr>
      <xdr:spPr>
        <a:xfrm>
          <a:off x="1784428" y="636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118999</xdr:rowOff>
    </xdr:from>
    <xdr:to>
      <xdr:col>6</xdr:col>
      <xdr:colOff>38100</xdr:colOff>
      <xdr:row>37</xdr:row>
      <xdr:rowOff>49149</xdr:rowOff>
    </xdr:to>
    <xdr:sp macro="" textlink="">
      <xdr:nvSpPr>
        <xdr:cNvPr id="88" name="楕円 87"/>
        <xdr:cNvSpPr/>
      </xdr:nvSpPr>
      <xdr:spPr>
        <a:xfrm>
          <a:off x="1079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40276</xdr:rowOff>
    </xdr:from>
    <xdr:ext cx="469744" cy="259045"/>
    <xdr:sp macro="" textlink="">
      <xdr:nvSpPr>
        <xdr:cNvPr id="89" name="テキスト ボックス 88"/>
        <xdr:cNvSpPr txBox="1"/>
      </xdr:nvSpPr>
      <xdr:spPr>
        <a:xfrm>
          <a:off x="895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108721</xdr:rowOff>
    </xdr:from>
    <xdr:to>
      <xdr:col>24</xdr:col>
      <xdr:colOff>63500</xdr:colOff>
      <xdr:row>58</xdr:row>
      <xdr:rowOff>136010</xdr:rowOff>
    </xdr:to>
    <xdr:cxnSp macro="">
      <xdr:nvCxnSpPr>
        <xdr:cNvPr id="120" name="直線コネクタ 119"/>
        <xdr:cNvCxnSpPr/>
      </xdr:nvCxnSpPr>
      <xdr:spPr>
        <a:xfrm>
          <a:off x="3797300" y="10052821"/>
          <a:ext cx="8382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108721</xdr:rowOff>
    </xdr:from>
    <xdr:to>
      <xdr:col>19</xdr:col>
      <xdr:colOff>177800</xdr:colOff>
      <xdr:row>58</xdr:row>
      <xdr:rowOff>142156</xdr:rowOff>
    </xdr:to>
    <xdr:cxnSp macro="">
      <xdr:nvCxnSpPr>
        <xdr:cNvPr id="123" name="直線コネクタ 122"/>
        <xdr:cNvCxnSpPr/>
      </xdr:nvCxnSpPr>
      <xdr:spPr>
        <a:xfrm flipV="1">
          <a:off x="2908300" y="10052821"/>
          <a:ext cx="8890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142156</xdr:rowOff>
    </xdr:from>
    <xdr:to>
      <xdr:col>15</xdr:col>
      <xdr:colOff>50800</xdr:colOff>
      <xdr:row>58</xdr:row>
      <xdr:rowOff>161531</xdr:rowOff>
    </xdr:to>
    <xdr:cxnSp macro="">
      <xdr:nvCxnSpPr>
        <xdr:cNvPr id="126" name="直線コネクタ 125"/>
        <xdr:cNvCxnSpPr/>
      </xdr:nvCxnSpPr>
      <xdr:spPr>
        <a:xfrm flipV="1">
          <a:off x="2019300" y="10086256"/>
          <a:ext cx="889000" cy="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109555</xdr:rowOff>
    </xdr:from>
    <xdr:to>
      <xdr:col>10</xdr:col>
      <xdr:colOff>114300</xdr:colOff>
      <xdr:row>58</xdr:row>
      <xdr:rowOff>161531</xdr:rowOff>
    </xdr:to>
    <xdr:cxnSp macro="">
      <xdr:nvCxnSpPr>
        <xdr:cNvPr id="129" name="直線コネクタ 128"/>
        <xdr:cNvCxnSpPr/>
      </xdr:nvCxnSpPr>
      <xdr:spPr>
        <a:xfrm>
          <a:off x="1130300" y="10053655"/>
          <a:ext cx="889000" cy="5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85210</xdr:rowOff>
    </xdr:from>
    <xdr:to>
      <xdr:col>24</xdr:col>
      <xdr:colOff>114300</xdr:colOff>
      <xdr:row>59</xdr:row>
      <xdr:rowOff>15360</xdr:rowOff>
    </xdr:to>
    <xdr:sp macro="" textlink="">
      <xdr:nvSpPr>
        <xdr:cNvPr id="139" name="楕円 138"/>
        <xdr:cNvSpPr/>
      </xdr:nvSpPr>
      <xdr:spPr>
        <a:xfrm>
          <a:off x="4584700" y="100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57921</xdr:rowOff>
    </xdr:from>
    <xdr:to>
      <xdr:col>20</xdr:col>
      <xdr:colOff>38100</xdr:colOff>
      <xdr:row>58</xdr:row>
      <xdr:rowOff>159521</xdr:rowOff>
    </xdr:to>
    <xdr:sp macro="" textlink="">
      <xdr:nvSpPr>
        <xdr:cNvPr id="141" name="楕円 140"/>
        <xdr:cNvSpPr/>
      </xdr:nvSpPr>
      <xdr:spPr>
        <a:xfrm>
          <a:off x="3746500" y="1000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150648</xdr:rowOff>
    </xdr:from>
    <xdr:ext cx="534377" cy="259045"/>
    <xdr:sp macro="" textlink="">
      <xdr:nvSpPr>
        <xdr:cNvPr id="142" name="テキスト ボックス 141"/>
        <xdr:cNvSpPr txBox="1"/>
      </xdr:nvSpPr>
      <xdr:spPr>
        <a:xfrm>
          <a:off x="3530111" y="100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91356</xdr:rowOff>
    </xdr:from>
    <xdr:to>
      <xdr:col>15</xdr:col>
      <xdr:colOff>101600</xdr:colOff>
      <xdr:row>59</xdr:row>
      <xdr:rowOff>21506</xdr:rowOff>
    </xdr:to>
    <xdr:sp macro="" textlink="">
      <xdr:nvSpPr>
        <xdr:cNvPr id="143" name="楕円 142"/>
        <xdr:cNvSpPr/>
      </xdr:nvSpPr>
      <xdr:spPr>
        <a:xfrm>
          <a:off x="2857500" y="100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12633</xdr:rowOff>
    </xdr:from>
    <xdr:ext cx="534377" cy="259045"/>
    <xdr:sp macro="" textlink="">
      <xdr:nvSpPr>
        <xdr:cNvPr id="144" name="テキスト ボックス 143"/>
        <xdr:cNvSpPr txBox="1"/>
      </xdr:nvSpPr>
      <xdr:spPr>
        <a:xfrm>
          <a:off x="2641111" y="101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110731</xdr:rowOff>
    </xdr:from>
    <xdr:to>
      <xdr:col>10</xdr:col>
      <xdr:colOff>165100</xdr:colOff>
      <xdr:row>59</xdr:row>
      <xdr:rowOff>40881</xdr:rowOff>
    </xdr:to>
    <xdr:sp macro="" textlink="">
      <xdr:nvSpPr>
        <xdr:cNvPr id="145" name="楕円 144"/>
        <xdr:cNvSpPr/>
      </xdr:nvSpPr>
      <xdr:spPr>
        <a:xfrm>
          <a:off x="1968500" y="100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32008</xdr:rowOff>
    </xdr:from>
    <xdr:ext cx="534377" cy="259045"/>
    <xdr:sp macro="" textlink="">
      <xdr:nvSpPr>
        <xdr:cNvPr id="146" name="テキスト ボックス 145"/>
        <xdr:cNvSpPr txBox="1"/>
      </xdr:nvSpPr>
      <xdr:spPr>
        <a:xfrm>
          <a:off x="1752111" y="1014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58755</xdr:rowOff>
    </xdr:from>
    <xdr:to>
      <xdr:col>6</xdr:col>
      <xdr:colOff>38100</xdr:colOff>
      <xdr:row>58</xdr:row>
      <xdr:rowOff>160355</xdr:rowOff>
    </xdr:to>
    <xdr:sp macro="" textlink="">
      <xdr:nvSpPr>
        <xdr:cNvPr id="147" name="楕円 146"/>
        <xdr:cNvSpPr/>
      </xdr:nvSpPr>
      <xdr:spPr>
        <a:xfrm>
          <a:off x="1079500" y="100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151482</xdr:rowOff>
    </xdr:from>
    <xdr:ext cx="534377" cy="259045"/>
    <xdr:sp macro="" textlink="">
      <xdr:nvSpPr>
        <xdr:cNvPr id="148" name="テキスト ボックス 147"/>
        <xdr:cNvSpPr txBox="1"/>
      </xdr:nvSpPr>
      <xdr:spPr>
        <a:xfrm>
          <a:off x="863111" y="100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143687</xdr:rowOff>
    </xdr:from>
    <xdr:to>
      <xdr:col>24</xdr:col>
      <xdr:colOff>63500</xdr:colOff>
      <xdr:row>77</xdr:row>
      <xdr:rowOff>82714</xdr:rowOff>
    </xdr:to>
    <xdr:cxnSp macro="">
      <xdr:nvCxnSpPr>
        <xdr:cNvPr id="178" name="直線コネクタ 177"/>
        <xdr:cNvCxnSpPr/>
      </xdr:nvCxnSpPr>
      <xdr:spPr>
        <a:xfrm flipV="1">
          <a:off x="3797300" y="13173887"/>
          <a:ext cx="838200" cy="1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72910</xdr:rowOff>
    </xdr:from>
    <xdr:to>
      <xdr:col>19</xdr:col>
      <xdr:colOff>177800</xdr:colOff>
      <xdr:row>77</xdr:row>
      <xdr:rowOff>82714</xdr:rowOff>
    </xdr:to>
    <xdr:cxnSp macro="">
      <xdr:nvCxnSpPr>
        <xdr:cNvPr id="181" name="直線コネクタ 180"/>
        <xdr:cNvCxnSpPr/>
      </xdr:nvCxnSpPr>
      <xdr:spPr>
        <a:xfrm>
          <a:off x="2908300" y="13274560"/>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72910</xdr:rowOff>
    </xdr:from>
    <xdr:to>
      <xdr:col>15</xdr:col>
      <xdr:colOff>50800</xdr:colOff>
      <xdr:row>78</xdr:row>
      <xdr:rowOff>56998</xdr:rowOff>
    </xdr:to>
    <xdr:cxnSp macro="">
      <xdr:nvCxnSpPr>
        <xdr:cNvPr id="184" name="直線コネクタ 183"/>
        <xdr:cNvCxnSpPr/>
      </xdr:nvCxnSpPr>
      <xdr:spPr>
        <a:xfrm flipV="1">
          <a:off x="2019300" y="13274560"/>
          <a:ext cx="889000" cy="15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56998</xdr:rowOff>
    </xdr:from>
    <xdr:to>
      <xdr:col>10</xdr:col>
      <xdr:colOff>114300</xdr:colOff>
      <xdr:row>78</xdr:row>
      <xdr:rowOff>139891</xdr:rowOff>
    </xdr:to>
    <xdr:cxnSp macro="">
      <xdr:nvCxnSpPr>
        <xdr:cNvPr id="187" name="直線コネクタ 186"/>
        <xdr:cNvCxnSpPr/>
      </xdr:nvCxnSpPr>
      <xdr:spPr>
        <a:xfrm flipV="1">
          <a:off x="1130300" y="13430098"/>
          <a:ext cx="889000" cy="8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92887</xdr:rowOff>
    </xdr:from>
    <xdr:to>
      <xdr:col>24</xdr:col>
      <xdr:colOff>114300</xdr:colOff>
      <xdr:row>77</xdr:row>
      <xdr:rowOff>23037</xdr:rowOff>
    </xdr:to>
    <xdr:sp macro="" textlink="">
      <xdr:nvSpPr>
        <xdr:cNvPr id="197" name="楕円 196"/>
        <xdr:cNvSpPr/>
      </xdr:nvSpPr>
      <xdr:spPr>
        <a:xfrm>
          <a:off x="4584700" y="131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71314</xdr:rowOff>
    </xdr:from>
    <xdr:ext cx="599010" cy="259045"/>
    <xdr:sp macro="" textlink="">
      <xdr:nvSpPr>
        <xdr:cNvPr id="198" name="民生費該当値テキスト"/>
        <xdr:cNvSpPr txBox="1"/>
      </xdr:nvSpPr>
      <xdr:spPr>
        <a:xfrm>
          <a:off x="4686300" y="1310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31914</xdr:rowOff>
    </xdr:from>
    <xdr:to>
      <xdr:col>20</xdr:col>
      <xdr:colOff>38100</xdr:colOff>
      <xdr:row>77</xdr:row>
      <xdr:rowOff>133514</xdr:rowOff>
    </xdr:to>
    <xdr:sp macro="" textlink="">
      <xdr:nvSpPr>
        <xdr:cNvPr id="199" name="楕円 198"/>
        <xdr:cNvSpPr/>
      </xdr:nvSpPr>
      <xdr:spPr>
        <a:xfrm>
          <a:off x="3746500" y="132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124641</xdr:rowOff>
    </xdr:from>
    <xdr:ext cx="599010" cy="259045"/>
    <xdr:sp macro="" textlink="">
      <xdr:nvSpPr>
        <xdr:cNvPr id="200" name="テキスト ボックス 199"/>
        <xdr:cNvSpPr txBox="1"/>
      </xdr:nvSpPr>
      <xdr:spPr>
        <a:xfrm>
          <a:off x="3497795" y="1332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22110</xdr:rowOff>
    </xdr:from>
    <xdr:to>
      <xdr:col>15</xdr:col>
      <xdr:colOff>101600</xdr:colOff>
      <xdr:row>77</xdr:row>
      <xdr:rowOff>123710</xdr:rowOff>
    </xdr:to>
    <xdr:sp macro="" textlink="">
      <xdr:nvSpPr>
        <xdr:cNvPr id="201" name="楕円 200"/>
        <xdr:cNvSpPr/>
      </xdr:nvSpPr>
      <xdr:spPr>
        <a:xfrm>
          <a:off x="2857500" y="13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140237</xdr:rowOff>
    </xdr:from>
    <xdr:ext cx="599010" cy="259045"/>
    <xdr:sp macro="" textlink="">
      <xdr:nvSpPr>
        <xdr:cNvPr id="202" name="テキスト ボックス 201"/>
        <xdr:cNvSpPr txBox="1"/>
      </xdr:nvSpPr>
      <xdr:spPr>
        <a:xfrm>
          <a:off x="2608795" y="1299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6198</xdr:rowOff>
    </xdr:from>
    <xdr:to>
      <xdr:col>10</xdr:col>
      <xdr:colOff>165100</xdr:colOff>
      <xdr:row>78</xdr:row>
      <xdr:rowOff>107798</xdr:rowOff>
    </xdr:to>
    <xdr:sp macro="" textlink="">
      <xdr:nvSpPr>
        <xdr:cNvPr id="203" name="楕円 202"/>
        <xdr:cNvSpPr/>
      </xdr:nvSpPr>
      <xdr:spPr>
        <a:xfrm>
          <a:off x="1968500" y="133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98925</xdr:rowOff>
    </xdr:from>
    <xdr:ext cx="599010" cy="259045"/>
    <xdr:sp macro="" textlink="">
      <xdr:nvSpPr>
        <xdr:cNvPr id="204" name="テキスト ボックス 203"/>
        <xdr:cNvSpPr txBox="1"/>
      </xdr:nvSpPr>
      <xdr:spPr>
        <a:xfrm>
          <a:off x="1719795" y="1347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89091</xdr:rowOff>
    </xdr:from>
    <xdr:to>
      <xdr:col>6</xdr:col>
      <xdr:colOff>38100</xdr:colOff>
      <xdr:row>79</xdr:row>
      <xdr:rowOff>19241</xdr:rowOff>
    </xdr:to>
    <xdr:sp macro="" textlink="">
      <xdr:nvSpPr>
        <xdr:cNvPr id="205" name="楕円 204"/>
        <xdr:cNvSpPr/>
      </xdr:nvSpPr>
      <xdr:spPr>
        <a:xfrm>
          <a:off x="1079500" y="134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10368</xdr:rowOff>
    </xdr:from>
    <xdr:ext cx="534377" cy="259045"/>
    <xdr:sp macro="" textlink="">
      <xdr:nvSpPr>
        <xdr:cNvPr id="206" name="テキスト ボックス 205"/>
        <xdr:cNvSpPr txBox="1"/>
      </xdr:nvSpPr>
      <xdr:spPr>
        <a:xfrm>
          <a:off x="863111" y="135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865</xdr:rowOff>
    </xdr:from>
    <xdr:to>
      <xdr:col>24</xdr:col>
      <xdr:colOff>63500</xdr:colOff>
      <xdr:row>97</xdr:row>
      <xdr:rowOff>15787</xdr:rowOff>
    </xdr:to>
    <xdr:cxnSp macro="">
      <xdr:nvCxnSpPr>
        <xdr:cNvPr id="231" name="直線コネクタ 230"/>
        <xdr:cNvCxnSpPr/>
      </xdr:nvCxnSpPr>
      <xdr:spPr>
        <a:xfrm>
          <a:off x="3797300" y="16631515"/>
          <a:ext cx="838200" cy="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168726</xdr:rowOff>
    </xdr:from>
    <xdr:to>
      <xdr:col>19</xdr:col>
      <xdr:colOff>177800</xdr:colOff>
      <xdr:row>97</xdr:row>
      <xdr:rowOff>865</xdr:rowOff>
    </xdr:to>
    <xdr:cxnSp macro="">
      <xdr:nvCxnSpPr>
        <xdr:cNvPr id="234" name="直線コネクタ 233"/>
        <xdr:cNvCxnSpPr/>
      </xdr:nvCxnSpPr>
      <xdr:spPr>
        <a:xfrm>
          <a:off x="2908300" y="1662792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52643</xdr:rowOff>
    </xdr:from>
    <xdr:to>
      <xdr:col>15</xdr:col>
      <xdr:colOff>50800</xdr:colOff>
      <xdr:row>96</xdr:row>
      <xdr:rowOff>168726</xdr:rowOff>
    </xdr:to>
    <xdr:cxnSp macro="">
      <xdr:nvCxnSpPr>
        <xdr:cNvPr id="237" name="直線コネクタ 236"/>
        <xdr:cNvCxnSpPr/>
      </xdr:nvCxnSpPr>
      <xdr:spPr>
        <a:xfrm>
          <a:off x="2019300" y="16511843"/>
          <a:ext cx="889000" cy="1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52643</xdr:rowOff>
    </xdr:from>
    <xdr:to>
      <xdr:col>10</xdr:col>
      <xdr:colOff>114300</xdr:colOff>
      <xdr:row>96</xdr:row>
      <xdr:rowOff>142980</xdr:rowOff>
    </xdr:to>
    <xdr:cxnSp macro="">
      <xdr:nvCxnSpPr>
        <xdr:cNvPr id="240" name="直線コネクタ 239"/>
        <xdr:cNvCxnSpPr/>
      </xdr:nvCxnSpPr>
      <xdr:spPr>
        <a:xfrm flipV="1">
          <a:off x="1130300" y="16511843"/>
          <a:ext cx="889000" cy="9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4" name="テキスト ボックス 243"/>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136437</xdr:rowOff>
    </xdr:from>
    <xdr:to>
      <xdr:col>24</xdr:col>
      <xdr:colOff>114300</xdr:colOff>
      <xdr:row>97</xdr:row>
      <xdr:rowOff>66587</xdr:rowOff>
    </xdr:to>
    <xdr:sp macro="" textlink="">
      <xdr:nvSpPr>
        <xdr:cNvPr id="250" name="楕円 249"/>
        <xdr:cNvSpPr/>
      </xdr:nvSpPr>
      <xdr:spPr>
        <a:xfrm>
          <a:off x="45847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121515</xdr:rowOff>
    </xdr:from>
    <xdr:to>
      <xdr:col>20</xdr:col>
      <xdr:colOff>38100</xdr:colOff>
      <xdr:row>97</xdr:row>
      <xdr:rowOff>51665</xdr:rowOff>
    </xdr:to>
    <xdr:sp macro="" textlink="">
      <xdr:nvSpPr>
        <xdr:cNvPr id="252" name="楕円 251"/>
        <xdr:cNvSpPr/>
      </xdr:nvSpPr>
      <xdr:spPr>
        <a:xfrm>
          <a:off x="3746500" y="165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42792</xdr:rowOff>
    </xdr:from>
    <xdr:ext cx="534377" cy="259045"/>
    <xdr:sp macro="" textlink="">
      <xdr:nvSpPr>
        <xdr:cNvPr id="253" name="テキスト ボックス 252"/>
        <xdr:cNvSpPr txBox="1"/>
      </xdr:nvSpPr>
      <xdr:spPr>
        <a:xfrm>
          <a:off x="3530111" y="166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117926</xdr:rowOff>
    </xdr:from>
    <xdr:to>
      <xdr:col>15</xdr:col>
      <xdr:colOff>101600</xdr:colOff>
      <xdr:row>97</xdr:row>
      <xdr:rowOff>48076</xdr:rowOff>
    </xdr:to>
    <xdr:sp macro="" textlink="">
      <xdr:nvSpPr>
        <xdr:cNvPr id="254" name="楕円 253"/>
        <xdr:cNvSpPr/>
      </xdr:nvSpPr>
      <xdr:spPr>
        <a:xfrm>
          <a:off x="2857500" y="165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64603</xdr:rowOff>
    </xdr:from>
    <xdr:ext cx="534377" cy="259045"/>
    <xdr:sp macro="" textlink="">
      <xdr:nvSpPr>
        <xdr:cNvPr id="255" name="テキスト ボックス 254"/>
        <xdr:cNvSpPr txBox="1"/>
      </xdr:nvSpPr>
      <xdr:spPr>
        <a:xfrm>
          <a:off x="2641111" y="163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1843</xdr:rowOff>
    </xdr:from>
    <xdr:to>
      <xdr:col>10</xdr:col>
      <xdr:colOff>165100</xdr:colOff>
      <xdr:row>96</xdr:row>
      <xdr:rowOff>103443</xdr:rowOff>
    </xdr:to>
    <xdr:sp macro="" textlink="">
      <xdr:nvSpPr>
        <xdr:cNvPr id="256" name="楕円 255"/>
        <xdr:cNvSpPr/>
      </xdr:nvSpPr>
      <xdr:spPr>
        <a:xfrm>
          <a:off x="1968500" y="164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119970</xdr:rowOff>
    </xdr:from>
    <xdr:ext cx="534377" cy="259045"/>
    <xdr:sp macro="" textlink="">
      <xdr:nvSpPr>
        <xdr:cNvPr id="257" name="テキスト ボックス 256"/>
        <xdr:cNvSpPr txBox="1"/>
      </xdr:nvSpPr>
      <xdr:spPr>
        <a:xfrm>
          <a:off x="1752111" y="162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92180</xdr:rowOff>
    </xdr:from>
    <xdr:to>
      <xdr:col>6</xdr:col>
      <xdr:colOff>38100</xdr:colOff>
      <xdr:row>97</xdr:row>
      <xdr:rowOff>22330</xdr:rowOff>
    </xdr:to>
    <xdr:sp macro="" textlink="">
      <xdr:nvSpPr>
        <xdr:cNvPr id="258" name="楕円 257"/>
        <xdr:cNvSpPr/>
      </xdr:nvSpPr>
      <xdr:spPr>
        <a:xfrm>
          <a:off x="1079500" y="165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38857</xdr:rowOff>
    </xdr:from>
    <xdr:ext cx="534377" cy="259045"/>
    <xdr:sp macro="" textlink="">
      <xdr:nvSpPr>
        <xdr:cNvPr id="259" name="テキスト ボックス 258"/>
        <xdr:cNvSpPr txBox="1"/>
      </xdr:nvSpPr>
      <xdr:spPr>
        <a:xfrm>
          <a:off x="863111" y="1632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168656</xdr:rowOff>
    </xdr:from>
    <xdr:to>
      <xdr:col>55</xdr:col>
      <xdr:colOff>0</xdr:colOff>
      <xdr:row>38</xdr:row>
      <xdr:rowOff>14732</xdr:rowOff>
    </xdr:to>
    <xdr:cxnSp macro="">
      <xdr:nvCxnSpPr>
        <xdr:cNvPr id="288" name="直線コネクタ 287"/>
        <xdr:cNvCxnSpPr/>
      </xdr:nvCxnSpPr>
      <xdr:spPr>
        <a:xfrm>
          <a:off x="9639300" y="651230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168656</xdr:rowOff>
    </xdr:from>
    <xdr:to>
      <xdr:col>50</xdr:col>
      <xdr:colOff>114300</xdr:colOff>
      <xdr:row>39</xdr:row>
      <xdr:rowOff>44450</xdr:rowOff>
    </xdr:to>
    <xdr:cxnSp macro="">
      <xdr:nvCxnSpPr>
        <xdr:cNvPr id="291" name="直線コネクタ 290"/>
        <xdr:cNvCxnSpPr/>
      </xdr:nvCxnSpPr>
      <xdr:spPr>
        <a:xfrm flipV="1">
          <a:off x="8750300" y="6512306"/>
          <a:ext cx="889000" cy="2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78376</xdr:rowOff>
    </xdr:from>
    <xdr:ext cx="378565" cy="259045"/>
    <xdr:sp macro="" textlink="">
      <xdr:nvSpPr>
        <xdr:cNvPr id="293" name="テキスト ボックス 292"/>
        <xdr:cNvSpPr txBox="1"/>
      </xdr:nvSpPr>
      <xdr:spPr>
        <a:xfrm>
          <a:off x="9450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109982</xdr:rowOff>
    </xdr:from>
    <xdr:to>
      <xdr:col>41</xdr:col>
      <xdr:colOff>50800</xdr:colOff>
      <xdr:row>39</xdr:row>
      <xdr:rowOff>44450</xdr:rowOff>
    </xdr:to>
    <xdr:cxnSp macro="">
      <xdr:nvCxnSpPr>
        <xdr:cNvPr id="297" name="直線コネクタ 296"/>
        <xdr:cNvCxnSpPr/>
      </xdr:nvCxnSpPr>
      <xdr:spPr>
        <a:xfrm>
          <a:off x="6972300" y="6625082"/>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135382</xdr:rowOff>
    </xdr:from>
    <xdr:to>
      <xdr:col>55</xdr:col>
      <xdr:colOff>50800</xdr:colOff>
      <xdr:row>38</xdr:row>
      <xdr:rowOff>65532</xdr:rowOff>
    </xdr:to>
    <xdr:sp macro="" textlink="">
      <xdr:nvSpPr>
        <xdr:cNvPr id="307" name="楕円 306"/>
        <xdr:cNvSpPr/>
      </xdr:nvSpPr>
      <xdr:spPr>
        <a:xfrm>
          <a:off x="104267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158259</xdr:rowOff>
    </xdr:from>
    <xdr:ext cx="378565" cy="259045"/>
    <xdr:sp macro="" textlink="">
      <xdr:nvSpPr>
        <xdr:cNvPr id="308" name="労働費該当値テキスト"/>
        <xdr:cNvSpPr txBox="1"/>
      </xdr:nvSpPr>
      <xdr:spPr>
        <a:xfrm>
          <a:off x="10528300" y="6330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117856</xdr:rowOff>
    </xdr:from>
    <xdr:to>
      <xdr:col>50</xdr:col>
      <xdr:colOff>165100</xdr:colOff>
      <xdr:row>38</xdr:row>
      <xdr:rowOff>48006</xdr:rowOff>
    </xdr:to>
    <xdr:sp macro="" textlink="">
      <xdr:nvSpPr>
        <xdr:cNvPr id="309" name="楕円 308"/>
        <xdr:cNvSpPr/>
      </xdr:nvSpPr>
      <xdr:spPr>
        <a:xfrm>
          <a:off x="9588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64533</xdr:rowOff>
    </xdr:from>
    <xdr:ext cx="378565" cy="259045"/>
    <xdr:sp macro="" textlink="">
      <xdr:nvSpPr>
        <xdr:cNvPr id="310" name="テキスト ボックス 309"/>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59182</xdr:rowOff>
    </xdr:from>
    <xdr:to>
      <xdr:col>36</xdr:col>
      <xdr:colOff>165100</xdr:colOff>
      <xdr:row>38</xdr:row>
      <xdr:rowOff>160782</xdr:rowOff>
    </xdr:to>
    <xdr:sp macro="" textlink="">
      <xdr:nvSpPr>
        <xdr:cNvPr id="315" name="楕円 314"/>
        <xdr:cNvSpPr/>
      </xdr:nvSpPr>
      <xdr:spPr>
        <a:xfrm>
          <a:off x="6921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151909</xdr:rowOff>
    </xdr:from>
    <xdr:ext cx="378565" cy="259045"/>
    <xdr:sp macro="" textlink="">
      <xdr:nvSpPr>
        <xdr:cNvPr id="316" name="テキスト ボックス 315"/>
        <xdr:cNvSpPr txBox="1"/>
      </xdr:nvSpPr>
      <xdr:spPr>
        <a:xfrm>
          <a:off x="6783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37891</xdr:rowOff>
    </xdr:from>
    <xdr:to>
      <xdr:col>55</xdr:col>
      <xdr:colOff>0</xdr:colOff>
      <xdr:row>59</xdr:row>
      <xdr:rowOff>47591</xdr:rowOff>
    </xdr:to>
    <xdr:cxnSp macro="">
      <xdr:nvCxnSpPr>
        <xdr:cNvPr id="347" name="直線コネクタ 346"/>
        <xdr:cNvCxnSpPr/>
      </xdr:nvCxnSpPr>
      <xdr:spPr>
        <a:xfrm>
          <a:off x="9639300" y="10153441"/>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37891</xdr:rowOff>
    </xdr:from>
    <xdr:to>
      <xdr:col>50</xdr:col>
      <xdr:colOff>114300</xdr:colOff>
      <xdr:row>59</xdr:row>
      <xdr:rowOff>53583</xdr:rowOff>
    </xdr:to>
    <xdr:cxnSp macro="">
      <xdr:nvCxnSpPr>
        <xdr:cNvPr id="350" name="直線コネクタ 349"/>
        <xdr:cNvCxnSpPr/>
      </xdr:nvCxnSpPr>
      <xdr:spPr>
        <a:xfrm flipV="1">
          <a:off x="8750300" y="10153441"/>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44896</xdr:rowOff>
    </xdr:from>
    <xdr:to>
      <xdr:col>45</xdr:col>
      <xdr:colOff>177800</xdr:colOff>
      <xdr:row>59</xdr:row>
      <xdr:rowOff>53583</xdr:rowOff>
    </xdr:to>
    <xdr:cxnSp macro="">
      <xdr:nvCxnSpPr>
        <xdr:cNvPr id="353" name="直線コネクタ 352"/>
        <xdr:cNvCxnSpPr/>
      </xdr:nvCxnSpPr>
      <xdr:spPr>
        <a:xfrm>
          <a:off x="7861300" y="1016044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44896</xdr:rowOff>
    </xdr:from>
    <xdr:to>
      <xdr:col>41</xdr:col>
      <xdr:colOff>50800</xdr:colOff>
      <xdr:row>59</xdr:row>
      <xdr:rowOff>51395</xdr:rowOff>
    </xdr:to>
    <xdr:cxnSp macro="">
      <xdr:nvCxnSpPr>
        <xdr:cNvPr id="356" name="直線コネクタ 355"/>
        <xdr:cNvCxnSpPr/>
      </xdr:nvCxnSpPr>
      <xdr:spPr>
        <a:xfrm flipV="1">
          <a:off x="6972300" y="10160446"/>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168241</xdr:rowOff>
    </xdr:from>
    <xdr:to>
      <xdr:col>55</xdr:col>
      <xdr:colOff>50800</xdr:colOff>
      <xdr:row>59</xdr:row>
      <xdr:rowOff>98391</xdr:rowOff>
    </xdr:to>
    <xdr:sp macro="" textlink="">
      <xdr:nvSpPr>
        <xdr:cNvPr id="366" name="楕円 365"/>
        <xdr:cNvSpPr/>
      </xdr:nvSpPr>
      <xdr:spPr>
        <a:xfrm>
          <a:off x="10426700" y="101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83168</xdr:rowOff>
    </xdr:from>
    <xdr:ext cx="469744" cy="259045"/>
    <xdr:sp macro="" textlink="">
      <xdr:nvSpPr>
        <xdr:cNvPr id="367" name="農林水産業費該当値テキスト"/>
        <xdr:cNvSpPr txBox="1"/>
      </xdr:nvSpPr>
      <xdr:spPr>
        <a:xfrm>
          <a:off x="10528300" y="100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158541</xdr:rowOff>
    </xdr:from>
    <xdr:to>
      <xdr:col>50</xdr:col>
      <xdr:colOff>165100</xdr:colOff>
      <xdr:row>59</xdr:row>
      <xdr:rowOff>88691</xdr:rowOff>
    </xdr:to>
    <xdr:sp macro="" textlink="">
      <xdr:nvSpPr>
        <xdr:cNvPr id="368" name="楕円 367"/>
        <xdr:cNvSpPr/>
      </xdr:nvSpPr>
      <xdr:spPr>
        <a:xfrm>
          <a:off x="9588500" y="10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79818</xdr:rowOff>
    </xdr:from>
    <xdr:ext cx="469744" cy="259045"/>
    <xdr:sp macro="" textlink="">
      <xdr:nvSpPr>
        <xdr:cNvPr id="369" name="テキスト ボックス 368"/>
        <xdr:cNvSpPr txBox="1"/>
      </xdr:nvSpPr>
      <xdr:spPr>
        <a:xfrm>
          <a:off x="9404428" y="101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2783</xdr:rowOff>
    </xdr:from>
    <xdr:to>
      <xdr:col>46</xdr:col>
      <xdr:colOff>38100</xdr:colOff>
      <xdr:row>59</xdr:row>
      <xdr:rowOff>104383</xdr:rowOff>
    </xdr:to>
    <xdr:sp macro="" textlink="">
      <xdr:nvSpPr>
        <xdr:cNvPr id="370" name="楕円 369"/>
        <xdr:cNvSpPr/>
      </xdr:nvSpPr>
      <xdr:spPr>
        <a:xfrm>
          <a:off x="8699500" y="101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95510</xdr:rowOff>
    </xdr:from>
    <xdr:ext cx="469744" cy="259045"/>
    <xdr:sp macro="" textlink="">
      <xdr:nvSpPr>
        <xdr:cNvPr id="371" name="テキスト ボックス 370"/>
        <xdr:cNvSpPr txBox="1"/>
      </xdr:nvSpPr>
      <xdr:spPr>
        <a:xfrm>
          <a:off x="8515428" y="1021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165546</xdr:rowOff>
    </xdr:from>
    <xdr:to>
      <xdr:col>41</xdr:col>
      <xdr:colOff>101600</xdr:colOff>
      <xdr:row>59</xdr:row>
      <xdr:rowOff>95696</xdr:rowOff>
    </xdr:to>
    <xdr:sp macro="" textlink="">
      <xdr:nvSpPr>
        <xdr:cNvPr id="372" name="楕円 371"/>
        <xdr:cNvSpPr/>
      </xdr:nvSpPr>
      <xdr:spPr>
        <a:xfrm>
          <a:off x="7810500" y="101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86823</xdr:rowOff>
    </xdr:from>
    <xdr:ext cx="469744" cy="259045"/>
    <xdr:sp macro="" textlink="">
      <xdr:nvSpPr>
        <xdr:cNvPr id="373" name="テキスト ボックス 372"/>
        <xdr:cNvSpPr txBox="1"/>
      </xdr:nvSpPr>
      <xdr:spPr>
        <a:xfrm>
          <a:off x="7626428" y="1020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595</xdr:rowOff>
    </xdr:from>
    <xdr:to>
      <xdr:col>36</xdr:col>
      <xdr:colOff>165100</xdr:colOff>
      <xdr:row>59</xdr:row>
      <xdr:rowOff>102195</xdr:rowOff>
    </xdr:to>
    <xdr:sp macro="" textlink="">
      <xdr:nvSpPr>
        <xdr:cNvPr id="374" name="楕円 373"/>
        <xdr:cNvSpPr/>
      </xdr:nvSpPr>
      <xdr:spPr>
        <a:xfrm>
          <a:off x="6921500" y="101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93322</xdr:rowOff>
    </xdr:from>
    <xdr:ext cx="469744" cy="259045"/>
    <xdr:sp macro="" textlink="">
      <xdr:nvSpPr>
        <xdr:cNvPr id="375" name="テキスト ボックス 374"/>
        <xdr:cNvSpPr txBox="1"/>
      </xdr:nvSpPr>
      <xdr:spPr>
        <a:xfrm>
          <a:off x="6737428" y="1020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25743</xdr:rowOff>
    </xdr:from>
    <xdr:to>
      <xdr:col>55</xdr:col>
      <xdr:colOff>0</xdr:colOff>
      <xdr:row>79</xdr:row>
      <xdr:rowOff>26772</xdr:rowOff>
    </xdr:to>
    <xdr:cxnSp macro="">
      <xdr:nvCxnSpPr>
        <xdr:cNvPr id="404" name="直線コネクタ 403"/>
        <xdr:cNvCxnSpPr/>
      </xdr:nvCxnSpPr>
      <xdr:spPr>
        <a:xfrm>
          <a:off x="9639300" y="13570293"/>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147320</xdr:rowOff>
    </xdr:from>
    <xdr:to>
      <xdr:col>50</xdr:col>
      <xdr:colOff>114300</xdr:colOff>
      <xdr:row>79</xdr:row>
      <xdr:rowOff>25743</xdr:rowOff>
    </xdr:to>
    <xdr:cxnSp macro="">
      <xdr:nvCxnSpPr>
        <xdr:cNvPr id="407" name="直線コネクタ 406"/>
        <xdr:cNvCxnSpPr/>
      </xdr:nvCxnSpPr>
      <xdr:spPr>
        <a:xfrm>
          <a:off x="8750300" y="13520420"/>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147320</xdr:rowOff>
    </xdr:from>
    <xdr:to>
      <xdr:col>45</xdr:col>
      <xdr:colOff>177800</xdr:colOff>
      <xdr:row>79</xdr:row>
      <xdr:rowOff>25057</xdr:rowOff>
    </xdr:to>
    <xdr:cxnSp macro="">
      <xdr:nvCxnSpPr>
        <xdr:cNvPr id="410" name="直線コネクタ 409"/>
        <xdr:cNvCxnSpPr/>
      </xdr:nvCxnSpPr>
      <xdr:spPr>
        <a:xfrm flipV="1">
          <a:off x="7861300" y="13520420"/>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25057</xdr:rowOff>
    </xdr:from>
    <xdr:to>
      <xdr:col>41</xdr:col>
      <xdr:colOff>50800</xdr:colOff>
      <xdr:row>79</xdr:row>
      <xdr:rowOff>27115</xdr:rowOff>
    </xdr:to>
    <xdr:cxnSp macro="">
      <xdr:nvCxnSpPr>
        <xdr:cNvPr id="413" name="直線コネクタ 412"/>
        <xdr:cNvCxnSpPr/>
      </xdr:nvCxnSpPr>
      <xdr:spPr>
        <a:xfrm flipV="1">
          <a:off x="6972300" y="1356960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147422</xdr:rowOff>
    </xdr:from>
    <xdr:to>
      <xdr:col>55</xdr:col>
      <xdr:colOff>50800</xdr:colOff>
      <xdr:row>79</xdr:row>
      <xdr:rowOff>77572</xdr:rowOff>
    </xdr:to>
    <xdr:sp macro="" textlink="">
      <xdr:nvSpPr>
        <xdr:cNvPr id="423" name="楕円 422"/>
        <xdr:cNvSpPr/>
      </xdr:nvSpPr>
      <xdr:spPr>
        <a:xfrm>
          <a:off x="10426700" y="135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62349</xdr:rowOff>
    </xdr:from>
    <xdr:ext cx="378565" cy="259045"/>
    <xdr:sp macro="" textlink="">
      <xdr:nvSpPr>
        <xdr:cNvPr id="424" name="商工費該当値テキスト"/>
        <xdr:cNvSpPr txBox="1"/>
      </xdr:nvSpPr>
      <xdr:spPr>
        <a:xfrm>
          <a:off x="10528300" y="13435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146393</xdr:rowOff>
    </xdr:from>
    <xdr:to>
      <xdr:col>50</xdr:col>
      <xdr:colOff>165100</xdr:colOff>
      <xdr:row>79</xdr:row>
      <xdr:rowOff>76543</xdr:rowOff>
    </xdr:to>
    <xdr:sp macro="" textlink="">
      <xdr:nvSpPr>
        <xdr:cNvPr id="425" name="楕円 424"/>
        <xdr:cNvSpPr/>
      </xdr:nvSpPr>
      <xdr:spPr>
        <a:xfrm>
          <a:off x="9588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67670</xdr:rowOff>
    </xdr:from>
    <xdr:ext cx="378565" cy="259045"/>
    <xdr:sp macro="" textlink="">
      <xdr:nvSpPr>
        <xdr:cNvPr id="426" name="テキスト ボックス 425"/>
        <xdr:cNvSpPr txBox="1"/>
      </xdr:nvSpPr>
      <xdr:spPr>
        <a:xfrm>
          <a:off x="9450017" y="1361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96520</xdr:rowOff>
    </xdr:from>
    <xdr:to>
      <xdr:col>46</xdr:col>
      <xdr:colOff>38100</xdr:colOff>
      <xdr:row>79</xdr:row>
      <xdr:rowOff>26670</xdr:rowOff>
    </xdr:to>
    <xdr:sp macro="" textlink="">
      <xdr:nvSpPr>
        <xdr:cNvPr id="427" name="楕円 426"/>
        <xdr:cNvSpPr/>
      </xdr:nvSpPr>
      <xdr:spPr>
        <a:xfrm>
          <a:off x="8699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17797</xdr:rowOff>
    </xdr:from>
    <xdr:ext cx="469744" cy="259045"/>
    <xdr:sp macro="" textlink="">
      <xdr:nvSpPr>
        <xdr:cNvPr id="428" name="テキスト ボックス 427"/>
        <xdr:cNvSpPr txBox="1"/>
      </xdr:nvSpPr>
      <xdr:spPr>
        <a:xfrm>
          <a:off x="8515428"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145707</xdr:rowOff>
    </xdr:from>
    <xdr:to>
      <xdr:col>41</xdr:col>
      <xdr:colOff>101600</xdr:colOff>
      <xdr:row>79</xdr:row>
      <xdr:rowOff>75857</xdr:rowOff>
    </xdr:to>
    <xdr:sp macro="" textlink="">
      <xdr:nvSpPr>
        <xdr:cNvPr id="429" name="楕円 428"/>
        <xdr:cNvSpPr/>
      </xdr:nvSpPr>
      <xdr:spPr>
        <a:xfrm>
          <a:off x="7810500" y="13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66984</xdr:rowOff>
    </xdr:from>
    <xdr:ext cx="378565" cy="259045"/>
    <xdr:sp macro="" textlink="">
      <xdr:nvSpPr>
        <xdr:cNvPr id="430" name="テキスト ボックス 429"/>
        <xdr:cNvSpPr txBox="1"/>
      </xdr:nvSpPr>
      <xdr:spPr>
        <a:xfrm>
          <a:off x="7672017" y="1361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147765</xdr:rowOff>
    </xdr:from>
    <xdr:to>
      <xdr:col>36</xdr:col>
      <xdr:colOff>165100</xdr:colOff>
      <xdr:row>79</xdr:row>
      <xdr:rowOff>77915</xdr:rowOff>
    </xdr:to>
    <xdr:sp macro="" textlink="">
      <xdr:nvSpPr>
        <xdr:cNvPr id="431" name="楕円 430"/>
        <xdr:cNvSpPr/>
      </xdr:nvSpPr>
      <xdr:spPr>
        <a:xfrm>
          <a:off x="6921500" y="135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69042</xdr:rowOff>
    </xdr:from>
    <xdr:ext cx="378565" cy="259045"/>
    <xdr:sp macro="" textlink="">
      <xdr:nvSpPr>
        <xdr:cNvPr id="432" name="テキスト ボックス 431"/>
        <xdr:cNvSpPr txBox="1"/>
      </xdr:nvSpPr>
      <xdr:spPr>
        <a:xfrm>
          <a:off x="6783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137249</xdr:rowOff>
    </xdr:from>
    <xdr:to>
      <xdr:col>55</xdr:col>
      <xdr:colOff>0</xdr:colOff>
      <xdr:row>97</xdr:row>
      <xdr:rowOff>8128</xdr:rowOff>
    </xdr:to>
    <xdr:cxnSp macro="">
      <xdr:nvCxnSpPr>
        <xdr:cNvPr id="461" name="直線コネクタ 460"/>
        <xdr:cNvCxnSpPr/>
      </xdr:nvCxnSpPr>
      <xdr:spPr>
        <a:xfrm flipV="1">
          <a:off x="9639300" y="16596449"/>
          <a:ext cx="8382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8128</xdr:rowOff>
    </xdr:from>
    <xdr:to>
      <xdr:col>50</xdr:col>
      <xdr:colOff>114300</xdr:colOff>
      <xdr:row>97</xdr:row>
      <xdr:rowOff>51639</xdr:rowOff>
    </xdr:to>
    <xdr:cxnSp macro="">
      <xdr:nvCxnSpPr>
        <xdr:cNvPr id="464" name="直線コネクタ 463"/>
        <xdr:cNvCxnSpPr/>
      </xdr:nvCxnSpPr>
      <xdr:spPr>
        <a:xfrm flipV="1">
          <a:off x="8750300" y="16638778"/>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48640</xdr:rowOff>
    </xdr:from>
    <xdr:to>
      <xdr:col>45</xdr:col>
      <xdr:colOff>177800</xdr:colOff>
      <xdr:row>97</xdr:row>
      <xdr:rowOff>51639</xdr:rowOff>
    </xdr:to>
    <xdr:cxnSp macro="">
      <xdr:nvCxnSpPr>
        <xdr:cNvPr id="467" name="直線コネクタ 466"/>
        <xdr:cNvCxnSpPr/>
      </xdr:nvCxnSpPr>
      <xdr:spPr>
        <a:xfrm>
          <a:off x="7861300" y="16679290"/>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40539</xdr:rowOff>
    </xdr:from>
    <xdr:to>
      <xdr:col>41</xdr:col>
      <xdr:colOff>50800</xdr:colOff>
      <xdr:row>97</xdr:row>
      <xdr:rowOff>48640</xdr:rowOff>
    </xdr:to>
    <xdr:cxnSp macro="">
      <xdr:nvCxnSpPr>
        <xdr:cNvPr id="470" name="直線コネクタ 469"/>
        <xdr:cNvCxnSpPr/>
      </xdr:nvCxnSpPr>
      <xdr:spPr>
        <a:xfrm>
          <a:off x="6972300" y="16671189"/>
          <a:ext cx="8890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86449</xdr:rowOff>
    </xdr:from>
    <xdr:to>
      <xdr:col>55</xdr:col>
      <xdr:colOff>50800</xdr:colOff>
      <xdr:row>97</xdr:row>
      <xdr:rowOff>16599</xdr:rowOff>
    </xdr:to>
    <xdr:sp macro="" textlink="">
      <xdr:nvSpPr>
        <xdr:cNvPr id="480" name="楕円 479"/>
        <xdr:cNvSpPr/>
      </xdr:nvSpPr>
      <xdr:spPr>
        <a:xfrm>
          <a:off x="10426700" y="165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64876</xdr:rowOff>
    </xdr:from>
    <xdr:ext cx="534377" cy="259045"/>
    <xdr:sp macro="" textlink="">
      <xdr:nvSpPr>
        <xdr:cNvPr id="481" name="土木費該当値テキスト"/>
        <xdr:cNvSpPr txBox="1"/>
      </xdr:nvSpPr>
      <xdr:spPr>
        <a:xfrm>
          <a:off x="10528300" y="165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128778</xdr:rowOff>
    </xdr:from>
    <xdr:to>
      <xdr:col>50</xdr:col>
      <xdr:colOff>165100</xdr:colOff>
      <xdr:row>97</xdr:row>
      <xdr:rowOff>58928</xdr:rowOff>
    </xdr:to>
    <xdr:sp macro="" textlink="">
      <xdr:nvSpPr>
        <xdr:cNvPr id="482" name="楕円 481"/>
        <xdr:cNvSpPr/>
      </xdr:nvSpPr>
      <xdr:spPr>
        <a:xfrm>
          <a:off x="9588500" y="165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50055</xdr:rowOff>
    </xdr:from>
    <xdr:ext cx="534377" cy="259045"/>
    <xdr:sp macro="" textlink="">
      <xdr:nvSpPr>
        <xdr:cNvPr id="483" name="テキスト ボックス 482"/>
        <xdr:cNvSpPr txBox="1"/>
      </xdr:nvSpPr>
      <xdr:spPr>
        <a:xfrm>
          <a:off x="9372111" y="166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839</xdr:rowOff>
    </xdr:from>
    <xdr:to>
      <xdr:col>46</xdr:col>
      <xdr:colOff>38100</xdr:colOff>
      <xdr:row>97</xdr:row>
      <xdr:rowOff>102439</xdr:rowOff>
    </xdr:to>
    <xdr:sp macro="" textlink="">
      <xdr:nvSpPr>
        <xdr:cNvPr id="484" name="楕円 483"/>
        <xdr:cNvSpPr/>
      </xdr:nvSpPr>
      <xdr:spPr>
        <a:xfrm>
          <a:off x="8699500" y="166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93566</xdr:rowOff>
    </xdr:from>
    <xdr:ext cx="534377" cy="259045"/>
    <xdr:sp macro="" textlink="">
      <xdr:nvSpPr>
        <xdr:cNvPr id="485" name="テキスト ボックス 484"/>
        <xdr:cNvSpPr txBox="1"/>
      </xdr:nvSpPr>
      <xdr:spPr>
        <a:xfrm>
          <a:off x="8483111" y="167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169290</xdr:rowOff>
    </xdr:from>
    <xdr:to>
      <xdr:col>41</xdr:col>
      <xdr:colOff>101600</xdr:colOff>
      <xdr:row>97</xdr:row>
      <xdr:rowOff>99440</xdr:rowOff>
    </xdr:to>
    <xdr:sp macro="" textlink="">
      <xdr:nvSpPr>
        <xdr:cNvPr id="486" name="楕円 485"/>
        <xdr:cNvSpPr/>
      </xdr:nvSpPr>
      <xdr:spPr>
        <a:xfrm>
          <a:off x="7810500" y="166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90567</xdr:rowOff>
    </xdr:from>
    <xdr:ext cx="534377" cy="259045"/>
    <xdr:sp macro="" textlink="">
      <xdr:nvSpPr>
        <xdr:cNvPr id="487" name="テキスト ボックス 486"/>
        <xdr:cNvSpPr txBox="1"/>
      </xdr:nvSpPr>
      <xdr:spPr>
        <a:xfrm>
          <a:off x="7594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161189</xdr:rowOff>
    </xdr:from>
    <xdr:to>
      <xdr:col>36</xdr:col>
      <xdr:colOff>165100</xdr:colOff>
      <xdr:row>97</xdr:row>
      <xdr:rowOff>91339</xdr:rowOff>
    </xdr:to>
    <xdr:sp macro="" textlink="">
      <xdr:nvSpPr>
        <xdr:cNvPr id="488" name="楕円 487"/>
        <xdr:cNvSpPr/>
      </xdr:nvSpPr>
      <xdr:spPr>
        <a:xfrm>
          <a:off x="6921500" y="166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82466</xdr:rowOff>
    </xdr:from>
    <xdr:ext cx="534377" cy="259045"/>
    <xdr:sp macro="" textlink="">
      <xdr:nvSpPr>
        <xdr:cNvPr id="489" name="テキスト ボックス 488"/>
        <xdr:cNvSpPr txBox="1"/>
      </xdr:nvSpPr>
      <xdr:spPr>
        <a:xfrm>
          <a:off x="6705111" y="167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168797</xdr:rowOff>
    </xdr:from>
    <xdr:to>
      <xdr:col>85</xdr:col>
      <xdr:colOff>127000</xdr:colOff>
      <xdr:row>39</xdr:row>
      <xdr:rowOff>55804</xdr:rowOff>
    </xdr:to>
    <xdr:cxnSp macro="">
      <xdr:nvCxnSpPr>
        <xdr:cNvPr id="521" name="直線コネクタ 520"/>
        <xdr:cNvCxnSpPr/>
      </xdr:nvCxnSpPr>
      <xdr:spPr>
        <a:xfrm>
          <a:off x="15481300" y="6340997"/>
          <a:ext cx="838200" cy="40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168797</xdr:rowOff>
    </xdr:from>
    <xdr:to>
      <xdr:col>81</xdr:col>
      <xdr:colOff>50800</xdr:colOff>
      <xdr:row>38</xdr:row>
      <xdr:rowOff>161123</xdr:rowOff>
    </xdr:to>
    <xdr:cxnSp macro="">
      <xdr:nvCxnSpPr>
        <xdr:cNvPr id="524" name="直線コネクタ 523"/>
        <xdr:cNvCxnSpPr/>
      </xdr:nvCxnSpPr>
      <xdr:spPr>
        <a:xfrm flipV="1">
          <a:off x="14592300" y="6340997"/>
          <a:ext cx="889000" cy="33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161123</xdr:rowOff>
    </xdr:from>
    <xdr:to>
      <xdr:col>76</xdr:col>
      <xdr:colOff>114300</xdr:colOff>
      <xdr:row>39</xdr:row>
      <xdr:rowOff>23865</xdr:rowOff>
    </xdr:to>
    <xdr:cxnSp macro="">
      <xdr:nvCxnSpPr>
        <xdr:cNvPr id="527" name="直線コネクタ 526"/>
        <xdr:cNvCxnSpPr/>
      </xdr:nvCxnSpPr>
      <xdr:spPr>
        <a:xfrm flipV="1">
          <a:off x="13703300" y="6676223"/>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23865</xdr:rowOff>
    </xdr:from>
    <xdr:to>
      <xdr:col>71</xdr:col>
      <xdr:colOff>177800</xdr:colOff>
      <xdr:row>39</xdr:row>
      <xdr:rowOff>32911</xdr:rowOff>
    </xdr:to>
    <xdr:cxnSp macro="">
      <xdr:nvCxnSpPr>
        <xdr:cNvPr id="530" name="直線コネクタ 529"/>
        <xdr:cNvCxnSpPr/>
      </xdr:nvCxnSpPr>
      <xdr:spPr>
        <a:xfrm flipV="1">
          <a:off x="12814300" y="671041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5004</xdr:rowOff>
    </xdr:from>
    <xdr:to>
      <xdr:col>85</xdr:col>
      <xdr:colOff>177800</xdr:colOff>
      <xdr:row>39</xdr:row>
      <xdr:rowOff>106604</xdr:rowOff>
    </xdr:to>
    <xdr:sp macro="" textlink="">
      <xdr:nvSpPr>
        <xdr:cNvPr id="540" name="楕円 539"/>
        <xdr:cNvSpPr/>
      </xdr:nvSpPr>
      <xdr:spPr>
        <a:xfrm>
          <a:off x="16268700" y="66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91381</xdr:rowOff>
    </xdr:from>
    <xdr:ext cx="534377" cy="259045"/>
    <xdr:sp macro="" textlink="">
      <xdr:nvSpPr>
        <xdr:cNvPr id="541" name="消防費該当値テキスト"/>
        <xdr:cNvSpPr txBox="1"/>
      </xdr:nvSpPr>
      <xdr:spPr>
        <a:xfrm>
          <a:off x="16370300" y="66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117997</xdr:rowOff>
    </xdr:from>
    <xdr:to>
      <xdr:col>81</xdr:col>
      <xdr:colOff>101600</xdr:colOff>
      <xdr:row>37</xdr:row>
      <xdr:rowOff>48147</xdr:rowOff>
    </xdr:to>
    <xdr:sp macro="" textlink="">
      <xdr:nvSpPr>
        <xdr:cNvPr id="542" name="楕円 541"/>
        <xdr:cNvSpPr/>
      </xdr:nvSpPr>
      <xdr:spPr>
        <a:xfrm>
          <a:off x="15430500" y="629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64674</xdr:rowOff>
    </xdr:from>
    <xdr:ext cx="534377" cy="259045"/>
    <xdr:sp macro="" textlink="">
      <xdr:nvSpPr>
        <xdr:cNvPr id="543" name="テキスト ボックス 542"/>
        <xdr:cNvSpPr txBox="1"/>
      </xdr:nvSpPr>
      <xdr:spPr>
        <a:xfrm>
          <a:off x="15214111" y="606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110323</xdr:rowOff>
    </xdr:from>
    <xdr:to>
      <xdr:col>76</xdr:col>
      <xdr:colOff>165100</xdr:colOff>
      <xdr:row>39</xdr:row>
      <xdr:rowOff>40473</xdr:rowOff>
    </xdr:to>
    <xdr:sp macro="" textlink="">
      <xdr:nvSpPr>
        <xdr:cNvPr id="544" name="楕円 543"/>
        <xdr:cNvSpPr/>
      </xdr:nvSpPr>
      <xdr:spPr>
        <a:xfrm>
          <a:off x="14541500" y="662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31600</xdr:rowOff>
    </xdr:from>
    <xdr:ext cx="534377" cy="259045"/>
    <xdr:sp macro="" textlink="">
      <xdr:nvSpPr>
        <xdr:cNvPr id="545" name="テキスト ボックス 544"/>
        <xdr:cNvSpPr txBox="1"/>
      </xdr:nvSpPr>
      <xdr:spPr>
        <a:xfrm>
          <a:off x="14325111" y="671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144515</xdr:rowOff>
    </xdr:from>
    <xdr:to>
      <xdr:col>72</xdr:col>
      <xdr:colOff>38100</xdr:colOff>
      <xdr:row>39</xdr:row>
      <xdr:rowOff>74665</xdr:rowOff>
    </xdr:to>
    <xdr:sp macro="" textlink="">
      <xdr:nvSpPr>
        <xdr:cNvPr id="546" name="楕円 545"/>
        <xdr:cNvSpPr/>
      </xdr:nvSpPr>
      <xdr:spPr>
        <a:xfrm>
          <a:off x="13652500" y="66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65792</xdr:rowOff>
    </xdr:from>
    <xdr:ext cx="534377" cy="259045"/>
    <xdr:sp macro="" textlink="">
      <xdr:nvSpPr>
        <xdr:cNvPr id="547" name="テキスト ボックス 546"/>
        <xdr:cNvSpPr txBox="1"/>
      </xdr:nvSpPr>
      <xdr:spPr>
        <a:xfrm>
          <a:off x="13436111" y="67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153561</xdr:rowOff>
    </xdr:from>
    <xdr:to>
      <xdr:col>67</xdr:col>
      <xdr:colOff>101600</xdr:colOff>
      <xdr:row>39</xdr:row>
      <xdr:rowOff>83711</xdr:rowOff>
    </xdr:to>
    <xdr:sp macro="" textlink="">
      <xdr:nvSpPr>
        <xdr:cNvPr id="548" name="楕円 547"/>
        <xdr:cNvSpPr/>
      </xdr:nvSpPr>
      <xdr:spPr>
        <a:xfrm>
          <a:off x="12763500" y="66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74838</xdr:rowOff>
    </xdr:from>
    <xdr:ext cx="534377" cy="259045"/>
    <xdr:sp macro="" textlink="">
      <xdr:nvSpPr>
        <xdr:cNvPr id="549" name="テキスト ボックス 548"/>
        <xdr:cNvSpPr txBox="1"/>
      </xdr:nvSpPr>
      <xdr:spPr>
        <a:xfrm>
          <a:off x="12547111" y="67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1838</xdr:rowOff>
    </xdr:from>
    <xdr:to>
      <xdr:col>85</xdr:col>
      <xdr:colOff>127000</xdr:colOff>
      <xdr:row>58</xdr:row>
      <xdr:rowOff>145954</xdr:rowOff>
    </xdr:to>
    <xdr:cxnSp macro="">
      <xdr:nvCxnSpPr>
        <xdr:cNvPr id="581" name="直線コネクタ 580"/>
        <xdr:cNvCxnSpPr/>
      </xdr:nvCxnSpPr>
      <xdr:spPr>
        <a:xfrm>
          <a:off x="15481300" y="9945938"/>
          <a:ext cx="838200" cy="1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1838</xdr:rowOff>
    </xdr:from>
    <xdr:to>
      <xdr:col>81</xdr:col>
      <xdr:colOff>50800</xdr:colOff>
      <xdr:row>58</xdr:row>
      <xdr:rowOff>99483</xdr:rowOff>
    </xdr:to>
    <xdr:cxnSp macro="">
      <xdr:nvCxnSpPr>
        <xdr:cNvPr id="584" name="直線コネクタ 583"/>
        <xdr:cNvCxnSpPr/>
      </xdr:nvCxnSpPr>
      <xdr:spPr>
        <a:xfrm flipV="1">
          <a:off x="14592300" y="9945938"/>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99483</xdr:rowOff>
    </xdr:from>
    <xdr:to>
      <xdr:col>76</xdr:col>
      <xdr:colOff>114300</xdr:colOff>
      <xdr:row>58</xdr:row>
      <xdr:rowOff>132548</xdr:rowOff>
    </xdr:to>
    <xdr:cxnSp macro="">
      <xdr:nvCxnSpPr>
        <xdr:cNvPr id="587" name="直線コネクタ 586"/>
        <xdr:cNvCxnSpPr/>
      </xdr:nvCxnSpPr>
      <xdr:spPr>
        <a:xfrm flipV="1">
          <a:off x="13703300" y="10043583"/>
          <a:ext cx="889000" cy="3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132548</xdr:rowOff>
    </xdr:from>
    <xdr:to>
      <xdr:col>71</xdr:col>
      <xdr:colOff>177800</xdr:colOff>
      <xdr:row>59</xdr:row>
      <xdr:rowOff>19277</xdr:rowOff>
    </xdr:to>
    <xdr:cxnSp macro="">
      <xdr:nvCxnSpPr>
        <xdr:cNvPr id="590" name="直線コネクタ 589"/>
        <xdr:cNvCxnSpPr/>
      </xdr:nvCxnSpPr>
      <xdr:spPr>
        <a:xfrm flipV="1">
          <a:off x="12814300" y="10076648"/>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95154</xdr:rowOff>
    </xdr:from>
    <xdr:to>
      <xdr:col>85</xdr:col>
      <xdr:colOff>177800</xdr:colOff>
      <xdr:row>59</xdr:row>
      <xdr:rowOff>25304</xdr:rowOff>
    </xdr:to>
    <xdr:sp macro="" textlink="">
      <xdr:nvSpPr>
        <xdr:cNvPr id="600" name="楕円 599"/>
        <xdr:cNvSpPr/>
      </xdr:nvSpPr>
      <xdr:spPr>
        <a:xfrm>
          <a:off x="16268700" y="100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10081</xdr:rowOff>
    </xdr:from>
    <xdr:ext cx="534377" cy="259045"/>
    <xdr:sp macro="" textlink="">
      <xdr:nvSpPr>
        <xdr:cNvPr id="601" name="教育費該当値テキスト"/>
        <xdr:cNvSpPr txBox="1"/>
      </xdr:nvSpPr>
      <xdr:spPr>
        <a:xfrm>
          <a:off x="16370300" y="99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122488</xdr:rowOff>
    </xdr:from>
    <xdr:to>
      <xdr:col>81</xdr:col>
      <xdr:colOff>101600</xdr:colOff>
      <xdr:row>58</xdr:row>
      <xdr:rowOff>52638</xdr:rowOff>
    </xdr:to>
    <xdr:sp macro="" textlink="">
      <xdr:nvSpPr>
        <xdr:cNvPr id="602" name="楕円 601"/>
        <xdr:cNvSpPr/>
      </xdr:nvSpPr>
      <xdr:spPr>
        <a:xfrm>
          <a:off x="15430500" y="9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43765</xdr:rowOff>
    </xdr:from>
    <xdr:ext cx="534377" cy="259045"/>
    <xdr:sp macro="" textlink="">
      <xdr:nvSpPr>
        <xdr:cNvPr id="603" name="テキスト ボックス 602"/>
        <xdr:cNvSpPr txBox="1"/>
      </xdr:nvSpPr>
      <xdr:spPr>
        <a:xfrm>
          <a:off x="15214111" y="998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48683</xdr:rowOff>
    </xdr:from>
    <xdr:to>
      <xdr:col>76</xdr:col>
      <xdr:colOff>165100</xdr:colOff>
      <xdr:row>58</xdr:row>
      <xdr:rowOff>150283</xdr:rowOff>
    </xdr:to>
    <xdr:sp macro="" textlink="">
      <xdr:nvSpPr>
        <xdr:cNvPr id="604" name="楕円 603"/>
        <xdr:cNvSpPr/>
      </xdr:nvSpPr>
      <xdr:spPr>
        <a:xfrm>
          <a:off x="14541500" y="999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141410</xdr:rowOff>
    </xdr:from>
    <xdr:ext cx="534377" cy="259045"/>
    <xdr:sp macro="" textlink="">
      <xdr:nvSpPr>
        <xdr:cNvPr id="605" name="テキスト ボックス 604"/>
        <xdr:cNvSpPr txBox="1"/>
      </xdr:nvSpPr>
      <xdr:spPr>
        <a:xfrm>
          <a:off x="14325111" y="1008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81748</xdr:rowOff>
    </xdr:from>
    <xdr:to>
      <xdr:col>72</xdr:col>
      <xdr:colOff>38100</xdr:colOff>
      <xdr:row>59</xdr:row>
      <xdr:rowOff>11898</xdr:rowOff>
    </xdr:to>
    <xdr:sp macro="" textlink="">
      <xdr:nvSpPr>
        <xdr:cNvPr id="606" name="楕円 605"/>
        <xdr:cNvSpPr/>
      </xdr:nvSpPr>
      <xdr:spPr>
        <a:xfrm>
          <a:off x="13652500" y="100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3025</xdr:rowOff>
    </xdr:from>
    <xdr:ext cx="534377" cy="259045"/>
    <xdr:sp macro="" textlink="">
      <xdr:nvSpPr>
        <xdr:cNvPr id="607" name="テキスト ボックス 606"/>
        <xdr:cNvSpPr txBox="1"/>
      </xdr:nvSpPr>
      <xdr:spPr>
        <a:xfrm>
          <a:off x="13436111" y="101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139927</xdr:rowOff>
    </xdr:from>
    <xdr:to>
      <xdr:col>67</xdr:col>
      <xdr:colOff>101600</xdr:colOff>
      <xdr:row>59</xdr:row>
      <xdr:rowOff>70077</xdr:rowOff>
    </xdr:to>
    <xdr:sp macro="" textlink="">
      <xdr:nvSpPr>
        <xdr:cNvPr id="608" name="楕円 607"/>
        <xdr:cNvSpPr/>
      </xdr:nvSpPr>
      <xdr:spPr>
        <a:xfrm>
          <a:off x="12763500" y="100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61204</xdr:rowOff>
    </xdr:from>
    <xdr:ext cx="534377" cy="259045"/>
    <xdr:sp macro="" textlink="">
      <xdr:nvSpPr>
        <xdr:cNvPr id="609" name="テキスト ボックス 608"/>
        <xdr:cNvSpPr txBox="1"/>
      </xdr:nvSpPr>
      <xdr:spPr>
        <a:xfrm>
          <a:off x="12547111" y="101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138438</xdr:rowOff>
    </xdr:from>
    <xdr:to>
      <xdr:col>85</xdr:col>
      <xdr:colOff>127000</xdr:colOff>
      <xdr:row>78</xdr:row>
      <xdr:rowOff>139700</xdr:rowOff>
    </xdr:to>
    <xdr:cxnSp macro="">
      <xdr:nvCxnSpPr>
        <xdr:cNvPr id="636" name="直線コネクタ 635"/>
        <xdr:cNvCxnSpPr/>
      </xdr:nvCxnSpPr>
      <xdr:spPr>
        <a:xfrm>
          <a:off x="15481300" y="13511538"/>
          <a:ext cx="8382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138438</xdr:rowOff>
    </xdr:from>
    <xdr:to>
      <xdr:col>81</xdr:col>
      <xdr:colOff>50800</xdr:colOff>
      <xdr:row>78</xdr:row>
      <xdr:rowOff>138978</xdr:rowOff>
    </xdr:to>
    <xdr:cxnSp macro="">
      <xdr:nvCxnSpPr>
        <xdr:cNvPr id="639" name="直線コネクタ 638"/>
        <xdr:cNvCxnSpPr/>
      </xdr:nvCxnSpPr>
      <xdr:spPr>
        <a:xfrm flipV="1">
          <a:off x="14592300" y="13511538"/>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125335</xdr:rowOff>
    </xdr:from>
    <xdr:to>
      <xdr:col>76</xdr:col>
      <xdr:colOff>114300</xdr:colOff>
      <xdr:row>78</xdr:row>
      <xdr:rowOff>138978</xdr:rowOff>
    </xdr:to>
    <xdr:cxnSp macro="">
      <xdr:nvCxnSpPr>
        <xdr:cNvPr id="642" name="直線コネクタ 641"/>
        <xdr:cNvCxnSpPr/>
      </xdr:nvCxnSpPr>
      <xdr:spPr>
        <a:xfrm>
          <a:off x="13703300" y="13498435"/>
          <a:ext cx="889000" cy="1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125335</xdr:rowOff>
    </xdr:from>
    <xdr:to>
      <xdr:col>71</xdr:col>
      <xdr:colOff>177800</xdr:colOff>
      <xdr:row>78</xdr:row>
      <xdr:rowOff>137387</xdr:rowOff>
    </xdr:to>
    <xdr:cxnSp macro="">
      <xdr:nvCxnSpPr>
        <xdr:cNvPr id="645" name="直線コネクタ 644"/>
        <xdr:cNvCxnSpPr/>
      </xdr:nvCxnSpPr>
      <xdr:spPr>
        <a:xfrm flipV="1">
          <a:off x="12814300" y="13498435"/>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169373</xdr:rowOff>
    </xdr:from>
    <xdr:ext cx="469744" cy="259045"/>
    <xdr:sp macro="" textlink="">
      <xdr:nvSpPr>
        <xdr:cNvPr id="647" name="テキスト ボックス 646"/>
        <xdr:cNvSpPr txBox="1"/>
      </xdr:nvSpPr>
      <xdr:spPr>
        <a:xfrm>
          <a:off x="13468428" y="1354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87638</xdr:rowOff>
    </xdr:from>
    <xdr:to>
      <xdr:col>81</xdr:col>
      <xdr:colOff>101600</xdr:colOff>
      <xdr:row>79</xdr:row>
      <xdr:rowOff>17788</xdr:rowOff>
    </xdr:to>
    <xdr:sp macro="" textlink="">
      <xdr:nvSpPr>
        <xdr:cNvPr id="657" name="楕円 656"/>
        <xdr:cNvSpPr/>
      </xdr:nvSpPr>
      <xdr:spPr>
        <a:xfrm>
          <a:off x="15430500" y="134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8915</xdr:rowOff>
    </xdr:from>
    <xdr:ext cx="378565" cy="259045"/>
    <xdr:sp macro="" textlink="">
      <xdr:nvSpPr>
        <xdr:cNvPr id="658" name="テキスト ボックス 657"/>
        <xdr:cNvSpPr txBox="1"/>
      </xdr:nvSpPr>
      <xdr:spPr>
        <a:xfrm>
          <a:off x="15292017" y="1355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88178</xdr:rowOff>
    </xdr:from>
    <xdr:to>
      <xdr:col>76</xdr:col>
      <xdr:colOff>165100</xdr:colOff>
      <xdr:row>79</xdr:row>
      <xdr:rowOff>18328</xdr:rowOff>
    </xdr:to>
    <xdr:sp macro="" textlink="">
      <xdr:nvSpPr>
        <xdr:cNvPr id="659" name="楕円 658"/>
        <xdr:cNvSpPr/>
      </xdr:nvSpPr>
      <xdr:spPr>
        <a:xfrm>
          <a:off x="14541500" y="134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9455</xdr:rowOff>
    </xdr:from>
    <xdr:ext cx="313932" cy="259045"/>
    <xdr:sp macro="" textlink="">
      <xdr:nvSpPr>
        <xdr:cNvPr id="660" name="テキスト ボックス 659"/>
        <xdr:cNvSpPr txBox="1"/>
      </xdr:nvSpPr>
      <xdr:spPr>
        <a:xfrm>
          <a:off x="14435333" y="13554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74535</xdr:rowOff>
    </xdr:from>
    <xdr:to>
      <xdr:col>72</xdr:col>
      <xdr:colOff>38100</xdr:colOff>
      <xdr:row>79</xdr:row>
      <xdr:rowOff>4685</xdr:rowOff>
    </xdr:to>
    <xdr:sp macro="" textlink="">
      <xdr:nvSpPr>
        <xdr:cNvPr id="661" name="楕円 660"/>
        <xdr:cNvSpPr/>
      </xdr:nvSpPr>
      <xdr:spPr>
        <a:xfrm>
          <a:off x="13652500" y="1344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21212</xdr:rowOff>
    </xdr:from>
    <xdr:ext cx="469744" cy="259045"/>
    <xdr:sp macro="" textlink="">
      <xdr:nvSpPr>
        <xdr:cNvPr id="662" name="テキスト ボックス 661"/>
        <xdr:cNvSpPr txBox="1"/>
      </xdr:nvSpPr>
      <xdr:spPr>
        <a:xfrm>
          <a:off x="13468428" y="1322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86587</xdr:rowOff>
    </xdr:from>
    <xdr:to>
      <xdr:col>67</xdr:col>
      <xdr:colOff>101600</xdr:colOff>
      <xdr:row>79</xdr:row>
      <xdr:rowOff>16737</xdr:rowOff>
    </xdr:to>
    <xdr:sp macro="" textlink="">
      <xdr:nvSpPr>
        <xdr:cNvPr id="663" name="楕円 662"/>
        <xdr:cNvSpPr/>
      </xdr:nvSpPr>
      <xdr:spPr>
        <a:xfrm>
          <a:off x="12763500" y="134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7864</xdr:rowOff>
    </xdr:from>
    <xdr:ext cx="378565" cy="259045"/>
    <xdr:sp macro="" textlink="">
      <xdr:nvSpPr>
        <xdr:cNvPr id="664" name="テキスト ボックス 663"/>
        <xdr:cNvSpPr txBox="1"/>
      </xdr:nvSpPr>
      <xdr:spPr>
        <a:xfrm>
          <a:off x="12625017" y="1355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44129</xdr:rowOff>
    </xdr:from>
    <xdr:to>
      <xdr:col>85</xdr:col>
      <xdr:colOff>127000</xdr:colOff>
      <xdr:row>97</xdr:row>
      <xdr:rowOff>53077</xdr:rowOff>
    </xdr:to>
    <xdr:cxnSp macro="">
      <xdr:nvCxnSpPr>
        <xdr:cNvPr id="695" name="直線コネクタ 694"/>
        <xdr:cNvCxnSpPr/>
      </xdr:nvCxnSpPr>
      <xdr:spPr>
        <a:xfrm flipV="1">
          <a:off x="15481300" y="16674779"/>
          <a:ext cx="8382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29254</xdr:rowOff>
    </xdr:from>
    <xdr:to>
      <xdr:col>81</xdr:col>
      <xdr:colOff>50800</xdr:colOff>
      <xdr:row>97</xdr:row>
      <xdr:rowOff>53077</xdr:rowOff>
    </xdr:to>
    <xdr:cxnSp macro="">
      <xdr:nvCxnSpPr>
        <xdr:cNvPr id="698" name="直線コネクタ 697"/>
        <xdr:cNvCxnSpPr/>
      </xdr:nvCxnSpPr>
      <xdr:spPr>
        <a:xfrm>
          <a:off x="14592300" y="16659904"/>
          <a:ext cx="889000" cy="2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168095</xdr:rowOff>
    </xdr:from>
    <xdr:to>
      <xdr:col>76</xdr:col>
      <xdr:colOff>114300</xdr:colOff>
      <xdr:row>97</xdr:row>
      <xdr:rowOff>29254</xdr:rowOff>
    </xdr:to>
    <xdr:cxnSp macro="">
      <xdr:nvCxnSpPr>
        <xdr:cNvPr id="701" name="直線コネクタ 700"/>
        <xdr:cNvCxnSpPr/>
      </xdr:nvCxnSpPr>
      <xdr:spPr>
        <a:xfrm>
          <a:off x="13703300" y="16627295"/>
          <a:ext cx="8890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168095</xdr:rowOff>
    </xdr:from>
    <xdr:to>
      <xdr:col>71</xdr:col>
      <xdr:colOff>177800</xdr:colOff>
      <xdr:row>97</xdr:row>
      <xdr:rowOff>5349</xdr:rowOff>
    </xdr:to>
    <xdr:cxnSp macro="">
      <xdr:nvCxnSpPr>
        <xdr:cNvPr id="704" name="直線コネクタ 703"/>
        <xdr:cNvCxnSpPr/>
      </xdr:nvCxnSpPr>
      <xdr:spPr>
        <a:xfrm flipV="1">
          <a:off x="12814300" y="16627295"/>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164779</xdr:rowOff>
    </xdr:from>
    <xdr:to>
      <xdr:col>85</xdr:col>
      <xdr:colOff>177800</xdr:colOff>
      <xdr:row>97</xdr:row>
      <xdr:rowOff>94929</xdr:rowOff>
    </xdr:to>
    <xdr:sp macro="" textlink="">
      <xdr:nvSpPr>
        <xdr:cNvPr id="714" name="楕円 713"/>
        <xdr:cNvSpPr/>
      </xdr:nvSpPr>
      <xdr:spPr>
        <a:xfrm>
          <a:off x="16268700" y="166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143206</xdr:rowOff>
    </xdr:from>
    <xdr:ext cx="534377" cy="259045"/>
    <xdr:sp macro="" textlink="">
      <xdr:nvSpPr>
        <xdr:cNvPr id="715" name="公債費該当値テキスト"/>
        <xdr:cNvSpPr txBox="1"/>
      </xdr:nvSpPr>
      <xdr:spPr>
        <a:xfrm>
          <a:off x="16370300" y="166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2277</xdr:rowOff>
    </xdr:from>
    <xdr:to>
      <xdr:col>81</xdr:col>
      <xdr:colOff>101600</xdr:colOff>
      <xdr:row>97</xdr:row>
      <xdr:rowOff>103877</xdr:rowOff>
    </xdr:to>
    <xdr:sp macro="" textlink="">
      <xdr:nvSpPr>
        <xdr:cNvPr id="716" name="楕円 715"/>
        <xdr:cNvSpPr/>
      </xdr:nvSpPr>
      <xdr:spPr>
        <a:xfrm>
          <a:off x="15430500" y="166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95004</xdr:rowOff>
    </xdr:from>
    <xdr:ext cx="534377" cy="259045"/>
    <xdr:sp macro="" textlink="">
      <xdr:nvSpPr>
        <xdr:cNvPr id="717" name="テキスト ボックス 716"/>
        <xdr:cNvSpPr txBox="1"/>
      </xdr:nvSpPr>
      <xdr:spPr>
        <a:xfrm>
          <a:off x="15214111" y="167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149904</xdr:rowOff>
    </xdr:from>
    <xdr:to>
      <xdr:col>76</xdr:col>
      <xdr:colOff>165100</xdr:colOff>
      <xdr:row>97</xdr:row>
      <xdr:rowOff>80054</xdr:rowOff>
    </xdr:to>
    <xdr:sp macro="" textlink="">
      <xdr:nvSpPr>
        <xdr:cNvPr id="718" name="楕円 717"/>
        <xdr:cNvSpPr/>
      </xdr:nvSpPr>
      <xdr:spPr>
        <a:xfrm>
          <a:off x="14541500" y="166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71181</xdr:rowOff>
    </xdr:from>
    <xdr:ext cx="534377" cy="259045"/>
    <xdr:sp macro="" textlink="">
      <xdr:nvSpPr>
        <xdr:cNvPr id="719" name="テキスト ボックス 718"/>
        <xdr:cNvSpPr txBox="1"/>
      </xdr:nvSpPr>
      <xdr:spPr>
        <a:xfrm>
          <a:off x="14325111" y="167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117295</xdr:rowOff>
    </xdr:from>
    <xdr:to>
      <xdr:col>72</xdr:col>
      <xdr:colOff>38100</xdr:colOff>
      <xdr:row>97</xdr:row>
      <xdr:rowOff>47445</xdr:rowOff>
    </xdr:to>
    <xdr:sp macro="" textlink="">
      <xdr:nvSpPr>
        <xdr:cNvPr id="720" name="楕円 719"/>
        <xdr:cNvSpPr/>
      </xdr:nvSpPr>
      <xdr:spPr>
        <a:xfrm>
          <a:off x="13652500" y="1657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38572</xdr:rowOff>
    </xdr:from>
    <xdr:ext cx="534377" cy="259045"/>
    <xdr:sp macro="" textlink="">
      <xdr:nvSpPr>
        <xdr:cNvPr id="721" name="テキスト ボックス 720"/>
        <xdr:cNvSpPr txBox="1"/>
      </xdr:nvSpPr>
      <xdr:spPr>
        <a:xfrm>
          <a:off x="13436111" y="1666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125999</xdr:rowOff>
    </xdr:from>
    <xdr:to>
      <xdr:col>67</xdr:col>
      <xdr:colOff>101600</xdr:colOff>
      <xdr:row>97</xdr:row>
      <xdr:rowOff>56149</xdr:rowOff>
    </xdr:to>
    <xdr:sp macro="" textlink="">
      <xdr:nvSpPr>
        <xdr:cNvPr id="722" name="楕円 721"/>
        <xdr:cNvSpPr/>
      </xdr:nvSpPr>
      <xdr:spPr>
        <a:xfrm>
          <a:off x="12763500" y="1658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47276</xdr:rowOff>
    </xdr:from>
    <xdr:ext cx="534377" cy="259045"/>
    <xdr:sp macro="" textlink="">
      <xdr:nvSpPr>
        <xdr:cNvPr id="723" name="テキスト ボックス 722"/>
        <xdr:cNvSpPr txBox="1"/>
      </xdr:nvSpPr>
      <xdr:spPr>
        <a:xfrm>
          <a:off x="12547111" y="166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xdr:rowOff>
    </xdr:from>
    <xdr:to>
      <xdr:col>111</xdr:col>
      <xdr:colOff>177800</xdr:colOff>
      <xdr:row>39</xdr:row>
      <xdr:rowOff>98878</xdr:rowOff>
    </xdr:to>
    <xdr:cxnSp macro="">
      <xdr:nvCxnSpPr>
        <xdr:cNvPr id="757" name="直線コネクタ 756"/>
        <xdr:cNvCxnSpPr/>
      </xdr:nvCxnSpPr>
      <xdr:spPr>
        <a:xfrm>
          <a:off x="20434300" y="6524498"/>
          <a:ext cx="889000" cy="26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128923</xdr:rowOff>
    </xdr:from>
    <xdr:to>
      <xdr:col>107</xdr:col>
      <xdr:colOff>50800</xdr:colOff>
      <xdr:row>38</xdr:row>
      <xdr:rowOff>9398</xdr:rowOff>
    </xdr:to>
    <xdr:cxnSp macro="">
      <xdr:nvCxnSpPr>
        <xdr:cNvPr id="760" name="直線コネクタ 759"/>
        <xdr:cNvCxnSpPr/>
      </xdr:nvCxnSpPr>
      <xdr:spPr>
        <a:xfrm>
          <a:off x="19545300" y="5615323"/>
          <a:ext cx="889000" cy="90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117619</xdr:rowOff>
    </xdr:from>
    <xdr:ext cx="313932" cy="259045"/>
    <xdr:sp macro="" textlink="">
      <xdr:nvSpPr>
        <xdr:cNvPr id="762" name="テキスト ボックス 761"/>
        <xdr:cNvSpPr txBox="1"/>
      </xdr:nvSpPr>
      <xdr:spPr>
        <a:xfrm>
          <a:off x="20277333" y="6804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128923</xdr:rowOff>
    </xdr:from>
    <xdr:to>
      <xdr:col>102</xdr:col>
      <xdr:colOff>114300</xdr:colOff>
      <xdr:row>37</xdr:row>
      <xdr:rowOff>47607</xdr:rowOff>
    </xdr:to>
    <xdr:cxnSp macro="">
      <xdr:nvCxnSpPr>
        <xdr:cNvPr id="763" name="直線コネクタ 762"/>
        <xdr:cNvCxnSpPr/>
      </xdr:nvCxnSpPr>
      <xdr:spPr>
        <a:xfrm flipV="1">
          <a:off x="18656300" y="5615323"/>
          <a:ext cx="889000" cy="77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88554</xdr:rowOff>
    </xdr:from>
    <xdr:ext cx="378565" cy="259045"/>
    <xdr:sp macro="" textlink="">
      <xdr:nvSpPr>
        <xdr:cNvPr id="765" name="テキスト ボックス 764"/>
        <xdr:cNvSpPr txBox="1"/>
      </xdr:nvSpPr>
      <xdr:spPr>
        <a:xfrm>
          <a:off x="19356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64715</xdr:rowOff>
    </xdr:from>
    <xdr:ext cx="378565" cy="259045"/>
    <xdr:sp macro="" textlink="">
      <xdr:nvSpPr>
        <xdr:cNvPr id="767" name="テキスト ボックス 766"/>
        <xdr:cNvSpPr txBox="1"/>
      </xdr:nvSpPr>
      <xdr:spPr>
        <a:xfrm>
          <a:off x="18467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130048</xdr:rowOff>
    </xdr:from>
    <xdr:to>
      <xdr:col>107</xdr:col>
      <xdr:colOff>101600</xdr:colOff>
      <xdr:row>38</xdr:row>
      <xdr:rowOff>60198</xdr:rowOff>
    </xdr:to>
    <xdr:sp macro="" textlink="">
      <xdr:nvSpPr>
        <xdr:cNvPr id="777" name="楕円 776"/>
        <xdr:cNvSpPr/>
      </xdr:nvSpPr>
      <xdr:spPr>
        <a:xfrm>
          <a:off x="20383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76725</xdr:rowOff>
    </xdr:from>
    <xdr:ext cx="378565" cy="259045"/>
    <xdr:sp macro="" textlink="">
      <xdr:nvSpPr>
        <xdr:cNvPr id="778" name="テキスト ボックス 777"/>
        <xdr:cNvSpPr txBox="1"/>
      </xdr:nvSpPr>
      <xdr:spPr>
        <a:xfrm>
          <a:off x="20245017" y="62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78123</xdr:rowOff>
    </xdr:from>
    <xdr:to>
      <xdr:col>102</xdr:col>
      <xdr:colOff>165100</xdr:colOff>
      <xdr:row>33</xdr:row>
      <xdr:rowOff>8273</xdr:rowOff>
    </xdr:to>
    <xdr:sp macro="" textlink="">
      <xdr:nvSpPr>
        <xdr:cNvPr id="779" name="楕円 778"/>
        <xdr:cNvSpPr/>
      </xdr:nvSpPr>
      <xdr:spPr>
        <a:xfrm>
          <a:off x="19494500" y="55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24800</xdr:rowOff>
    </xdr:from>
    <xdr:ext cx="469744" cy="259045"/>
    <xdr:sp macro="" textlink="">
      <xdr:nvSpPr>
        <xdr:cNvPr id="780" name="テキスト ボックス 779"/>
        <xdr:cNvSpPr txBox="1"/>
      </xdr:nvSpPr>
      <xdr:spPr>
        <a:xfrm>
          <a:off x="19310428" y="533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168257</xdr:rowOff>
    </xdr:from>
    <xdr:to>
      <xdr:col>98</xdr:col>
      <xdr:colOff>38100</xdr:colOff>
      <xdr:row>37</xdr:row>
      <xdr:rowOff>98407</xdr:rowOff>
    </xdr:to>
    <xdr:sp macro="" textlink="">
      <xdr:nvSpPr>
        <xdr:cNvPr id="781" name="楕円 780"/>
        <xdr:cNvSpPr/>
      </xdr:nvSpPr>
      <xdr:spPr>
        <a:xfrm>
          <a:off x="18605500" y="63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114934</xdr:rowOff>
    </xdr:from>
    <xdr:ext cx="469744" cy="259045"/>
    <xdr:sp macro="" textlink="">
      <xdr:nvSpPr>
        <xdr:cNvPr id="782" name="テキスト ボックス 781"/>
        <xdr:cNvSpPr txBox="1"/>
      </xdr:nvSpPr>
      <xdr:spPr>
        <a:xfrm>
          <a:off x="18421428" y="611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目的別歳出の中で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％という大きな割合を占めている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民生費であり、類似団体を下まわっているものの、住民一人当たり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122,686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決算額全体でみると、民生費のうち社会福祉費の扶助費が年々増嵩していることが要因となっている。これは、障害者自立支援給付費や近年急増している障害児施設給付費の増加を町独自の判断では抑えられないためであり、今後も増加していくことが予想され対応が極めて困難となってい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33,193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円で類似団体と比べて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円低い水準であるが、今後は町営住宅の建替や公園の整備等が予定されいているなど、増加する見込みである。</a:t>
          </a:r>
          <a:r>
            <a:rPr kumimoji="1" lang="ja-JP" altLang="ja-JP" sz="1100">
              <a:solidFill>
                <a:schemeClr val="dk1"/>
              </a:solidFill>
              <a:effectLst/>
              <a:latin typeface="+mn-lt"/>
              <a:ea typeface="+mn-ea"/>
              <a:cs typeface="+mn-cs"/>
            </a:rPr>
            <a:t>衛生費は減少し類似団体を下回ったものの、可燃ごみのＲＤＦ処理委託料（同級他団体負担金）が多額であること等が要因で高い数値を示している。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27,617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位）でいずれも低い水準ではあるが、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今後、小中学校空調機器設置事業をはじめ、大規模改修事業も予定されており、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教育環境の整備に係る費用が増加する見込みである。　次に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位）で低水準となっているが、今後は平成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宇美町企業立地及び住宅団地の開発促進条例を制定したことで、より一層、企業誘致による産業の振興、雇用機会の拡大や定住促進による人口増加を図り、町税等の自主財源の確保を確実に進めていく方針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各指標の前提となる標準財政規模は</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3,280</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千円（対前年度比</a:t>
          </a:r>
          <a:r>
            <a:rPr kumimoji="1" lang="en-US" altLang="ja-JP" sz="1100">
              <a:latin typeface="ＭＳ Ｐゴシック" panose="020B0600070205080204" pitchFamily="50" charset="-128"/>
              <a:ea typeface="ＭＳ Ｐゴシック" panose="020B0600070205080204" pitchFamily="50" charset="-128"/>
            </a:rPr>
            <a:t>4,892</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千円減）となっている。財政調整基金残高は、平成</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年度末から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年連続増の</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5,055</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千円（対前年度比</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2,396</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千円増）となっている。実質収支額は、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3,125</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千円で</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年度と比較すると</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1,279</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千円減少した。また、実質単年度収支は</a:t>
          </a:r>
          <a:r>
            <a:rPr kumimoji="1" lang="en-US" altLang="ja-JP" sz="1100">
              <a:latin typeface="ＭＳ Ｐゴシック" panose="020B0600070205080204" pitchFamily="50" charset="-128"/>
              <a:ea typeface="ＭＳ Ｐゴシック" panose="020B0600070205080204" pitchFamily="50" charset="-128"/>
            </a:rPr>
            <a:t>1,116</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千円で、対前年度比</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251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千円減となった。これは平成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年度に特定目的基金を財政調整基金へ一本化した影響によるものである。平成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年度にかけて基金を取り崩しているが、平成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2,400</a:t>
          </a:r>
          <a:r>
            <a:rPr kumimoji="1" lang="ja-JP" altLang="en-US" sz="1100">
              <a:latin typeface="ＭＳ Ｐゴシック" panose="020B0600070205080204" pitchFamily="50" charset="-128"/>
              <a:ea typeface="ＭＳ Ｐゴシック" panose="020B0600070205080204" pitchFamily="50" charset="-128"/>
            </a:rPr>
            <a:t>万円積立てることができた。今後も、事業の選択と集中の徹底を図ることで積立金に充てる財源を増やし、平成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月に新設した庁舎建設等基金及び町制施行１００周年記念事業基金へ積み立てながら、今後の財政需要に対応していく方針である。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福岡県宇美町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年度の各特別会計の実質収支額は、国民健康保険特別会計（以下「国保特会」）が</a:t>
          </a:r>
          <a:r>
            <a:rPr kumimoji="1" lang="en-US" altLang="ja-JP" sz="1100">
              <a:latin typeface="ＭＳ Ｐゴシック" panose="020B0600070205080204" pitchFamily="50" charset="-128"/>
              <a:ea typeface="ＭＳ Ｐゴシック" panose="020B0600070205080204" pitchFamily="50" charset="-128"/>
            </a:rPr>
            <a:t>841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千円の赤字、後期高齢者医療特別会計（以下「後期特会」）が</a:t>
          </a:r>
          <a:r>
            <a:rPr kumimoji="1" lang="en-US" altLang="ja-JP" sz="1100">
              <a:latin typeface="ＭＳ Ｐゴシック" panose="020B0600070205080204" pitchFamily="50" charset="-128"/>
              <a:ea typeface="ＭＳ Ｐゴシック" panose="020B0600070205080204" pitchFamily="50" charset="-128"/>
            </a:rPr>
            <a:t>2,379</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千円の黒字、上水道事業会計（以下「上水道会計」）が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6,667</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千円の黒字、流域関連公共下水道事業特別会計（以下「下水道特会」）が</a:t>
          </a:r>
          <a:r>
            <a:rPr kumimoji="1" lang="en-US" altLang="ja-JP" sz="1100">
              <a:latin typeface="ＭＳ Ｐゴシック" panose="020B0600070205080204" pitchFamily="50" charset="-128"/>
              <a:ea typeface="ＭＳ Ｐゴシック" panose="020B0600070205080204" pitchFamily="50" charset="-128"/>
            </a:rPr>
            <a:t>4,818</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千円の黒字となっている。前年度と比較すると、国保特会は</a:t>
          </a:r>
          <a:r>
            <a:rPr kumimoji="1" lang="en-US" altLang="ja-JP" sz="1100">
              <a:latin typeface="ＭＳ Ｐゴシック" panose="020B0600070205080204" pitchFamily="50" charset="-128"/>
              <a:ea typeface="ＭＳ Ｐゴシック" panose="020B0600070205080204" pitchFamily="50" charset="-128"/>
            </a:rPr>
            <a:t>330</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千円の赤字減、後期特会は</a:t>
          </a:r>
          <a:r>
            <a:rPr kumimoji="1" lang="en-US" altLang="ja-JP" sz="1100">
              <a:latin typeface="ＭＳ Ｐゴシック" panose="020B0600070205080204" pitchFamily="50" charset="-128"/>
              <a:ea typeface="ＭＳ Ｐゴシック" panose="020B0600070205080204" pitchFamily="50" charset="-128"/>
            </a:rPr>
            <a:t>662</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千円の黒字増、上水道会計は</a:t>
          </a:r>
          <a:r>
            <a:rPr kumimoji="1" lang="en-US" altLang="ja-JP" sz="1100">
              <a:latin typeface="ＭＳ Ｐゴシック" panose="020B0600070205080204" pitchFamily="50" charset="-128"/>
              <a:ea typeface="ＭＳ Ｐゴシック" panose="020B0600070205080204" pitchFamily="50" charset="-128"/>
            </a:rPr>
            <a:t>6,530</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千円の黒字増、下水道特会は</a:t>
          </a:r>
          <a:r>
            <a:rPr kumimoji="1" lang="en-US" altLang="ja-JP" sz="1100">
              <a:latin typeface="ＭＳ Ｐゴシック" panose="020B0600070205080204" pitchFamily="50" charset="-128"/>
              <a:ea typeface="ＭＳ Ｐゴシック" panose="020B0600070205080204" pitchFamily="50" charset="-128"/>
            </a:rPr>
            <a:t>2,109</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千円の黒字減となっている。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年度からの推移をみると、国保特会は毎年赤字で推移しており、平成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年度までの間は赤字額が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億円を超えていたが、平成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年度に国民健康保険の保険税率改定を行ったことで、赤字の縮減に繋がった。後期特会は</a:t>
          </a:r>
          <a:r>
            <a:rPr kumimoji="1" lang="en-US" altLang="ja-JP" sz="1100">
              <a:latin typeface="ＭＳ Ｐゴシック" panose="020B0600070205080204" pitchFamily="50" charset="-128"/>
              <a:ea typeface="ＭＳ Ｐゴシック" panose="020B0600070205080204" pitchFamily="50" charset="-128"/>
            </a:rPr>
            <a:t>212</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2,300</a:t>
          </a:r>
          <a:r>
            <a:rPr kumimoji="1" lang="ja-JP" altLang="en-US" sz="1100">
              <a:latin typeface="ＭＳ Ｐゴシック" panose="020B0600070205080204" pitchFamily="50" charset="-128"/>
              <a:ea typeface="ＭＳ Ｐゴシック" panose="020B0600070205080204" pitchFamily="50" charset="-128"/>
            </a:rPr>
            <a:t>万円程の黒字で、下水道特会は毎年</a:t>
          </a:r>
          <a:r>
            <a:rPr kumimoji="1" lang="en-US" altLang="ja-JP" sz="1100">
              <a:latin typeface="ＭＳ Ｐゴシック" panose="020B0600070205080204" pitchFamily="50" charset="-128"/>
              <a:ea typeface="ＭＳ Ｐゴシック" panose="020B0600070205080204" pitchFamily="50" charset="-128"/>
            </a:rPr>
            <a:t>1,400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3,700</a:t>
          </a:r>
          <a:r>
            <a:rPr kumimoji="1" lang="ja-JP" altLang="en-US" sz="1100">
              <a:latin typeface="ＭＳ Ｐゴシック" panose="020B0600070205080204" pitchFamily="50" charset="-128"/>
              <a:ea typeface="ＭＳ Ｐゴシック" panose="020B0600070205080204" pitchFamily="50" charset="-128"/>
            </a:rPr>
            <a:t>万円程の黒字で推移していたが、平成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年度からは下水道資本平準化債を発行したことで約</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千</a:t>
          </a:r>
          <a:r>
            <a:rPr kumimoji="1" lang="en-US" altLang="ja-JP" sz="1100">
              <a:latin typeface="ＭＳ Ｐゴシック" panose="020B0600070205080204" pitchFamily="50" charset="-128"/>
              <a:ea typeface="ＭＳ Ｐゴシック" panose="020B0600070205080204" pitchFamily="50" charset="-128"/>
            </a:rPr>
            <a:t>800</a:t>
          </a:r>
          <a:r>
            <a:rPr kumimoji="1" lang="ja-JP" altLang="en-US" sz="1100">
              <a:latin typeface="ＭＳ Ｐゴシック" panose="020B0600070205080204" pitchFamily="50" charset="-128"/>
              <a:ea typeface="ＭＳ Ｐゴシック" panose="020B0600070205080204" pitchFamily="50" charset="-128"/>
            </a:rPr>
            <a:t>万円～</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千万円の黒字となった。上水道会計は、平成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5,000</a:t>
          </a:r>
          <a:r>
            <a:rPr kumimoji="1" lang="ja-JP" altLang="en-US" sz="1100">
              <a:latin typeface="ＭＳ Ｐゴシック" panose="020B0600070205080204" pitchFamily="50" charset="-128"/>
              <a:ea typeface="ＭＳ Ｐゴシック" panose="020B0600070205080204" pitchFamily="50" charset="-128"/>
            </a:rPr>
            <a:t>万円超をピークに黒字額が年々減少傾向にあったが、平成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年度は再び黒字額が増加した。</a:t>
          </a:r>
        </a:p>
        <a:p>
          <a:r>
            <a:rPr kumimoji="1" lang="ja-JP" altLang="en-US" sz="1100">
              <a:latin typeface="ＭＳ Ｐゴシック" panose="020B0600070205080204" pitchFamily="50" charset="-128"/>
              <a:ea typeface="ＭＳ Ｐゴシック" panose="020B0600070205080204" pitchFamily="50" charset="-128"/>
            </a:rPr>
            <a:t>　国保特会は、平成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年度に行った税率改定の影響により、国民健康保険税（現年度分）の収納額の増に繋がった。平成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行財政改革の一環として、収納体制の強化を図りこれまで以上に差し押さえ等を強化している。また、特定健診や保健指導の受診率向上、柔道整復多受診者に対するアンケートの実施や頻回受診者に対する訪問指導を引き続き実施することで、医療費の抑制に努める必要がある。</a:t>
          </a:r>
        </a:p>
        <a:p>
          <a:r>
            <a:rPr kumimoji="1" lang="ja-JP" altLang="en-US" sz="1100">
              <a:latin typeface="ＭＳ Ｐゴシック" panose="020B0600070205080204" pitchFamily="50" charset="-128"/>
              <a:ea typeface="ＭＳ Ｐゴシック" panose="020B0600070205080204" pitchFamily="50" charset="-128"/>
            </a:rPr>
            <a:t>　上水道会計は将来的な収支不足の予測をもとに、平成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月に料金改定を行っており、今後も健全な経営に努める。下水道特会は、平成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年度末の基金残高が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7,784</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千円となり非常に厳しい財政状況のため、今後の事業計画を再検討する必要がある。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11538588</v>
      </c>
      <c r="BO4" s="410"/>
      <c r="BP4" s="410"/>
      <c r="BQ4" s="410"/>
      <c r="BR4" s="410"/>
      <c r="BS4" s="410"/>
      <c r="BT4" s="410"/>
      <c r="BU4" s="411"/>
      <c r="BV4" s="409">
        <v>12375199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6.4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11183553</v>
      </c>
      <c r="BO5" s="447"/>
      <c r="BP5" s="447"/>
      <c r="BQ5" s="447"/>
      <c r="BR5" s="447"/>
      <c r="BS5" s="447"/>
      <c r="BT5" s="447"/>
      <c r="BU5" s="448"/>
      <c r="BV5" s="446">
        <v>11915242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96.5</v>
      </c>
      <c r="CU5" s="444"/>
      <c r="CV5" s="444"/>
      <c r="CW5" s="444"/>
      <c r="CX5" s="444"/>
      <c r="CY5" s="444"/>
      <c r="CZ5" s="444"/>
      <c r="DA5" s="445"/>
      <c r="DB5" s="443">
        <v>98.9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355035</v>
      </c>
      <c r="BO6" s="447"/>
      <c r="BP6" s="447"/>
      <c r="BQ6" s="447"/>
      <c r="BR6" s="447"/>
      <c r="BS6" s="447"/>
      <c r="BT6" s="447"/>
      <c r="BU6" s="448"/>
      <c r="BV6" s="446">
        <v>459957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102.4</v>
      </c>
      <c r="CU6" s="484"/>
      <c r="CV6" s="484"/>
      <c r="CW6" s="484"/>
      <c r="CX6" s="484"/>
      <c r="CY6" s="484"/>
      <c r="CZ6" s="484"/>
      <c r="DA6" s="485"/>
      <c r="DB6" s="483">
        <v>104.6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23778</v>
      </c>
      <c r="BO7" s="447"/>
      <c r="BP7" s="447"/>
      <c r="BQ7" s="447"/>
      <c r="BR7" s="447"/>
      <c r="BS7" s="447"/>
      <c r="BT7" s="447"/>
      <c r="BU7" s="448"/>
      <c r="BV7" s="446">
        <v>15905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6932805</v>
      </c>
      <c r="CU7" s="447"/>
      <c r="CV7" s="447"/>
      <c r="CW7" s="447"/>
      <c r="CX7" s="447"/>
      <c r="CY7" s="447"/>
      <c r="CZ7" s="447"/>
      <c r="DA7" s="448"/>
      <c r="DB7" s="446">
        <v>6981727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331257</v>
      </c>
      <c r="BO8" s="447"/>
      <c r="BP8" s="447"/>
      <c r="BQ8" s="447"/>
      <c r="BR8" s="447"/>
      <c r="BS8" s="447"/>
      <c r="BT8" s="447"/>
      <c r="BU8" s="448"/>
      <c r="BV8" s="446">
        <v>444052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0.6</v>
      </c>
      <c r="CU8" s="487"/>
      <c r="CV8" s="487"/>
      <c r="CW8" s="487"/>
      <c r="CX8" s="487"/>
      <c r="CY8" s="487"/>
      <c r="CZ8" s="487"/>
      <c r="DA8" s="488"/>
      <c r="DB8" s="486">
        <v>0.57999999999999996</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37927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101</v>
      </c>
      <c r="AV9" s="479"/>
      <c r="AW9" s="479"/>
      <c r="AX9" s="479"/>
      <c r="AY9" s="480" t="s">
        <v>108</v>
      </c>
      <c r="AZ9" s="481"/>
      <c r="BA9" s="481"/>
      <c r="BB9" s="481"/>
      <c r="BC9" s="481"/>
      <c r="BD9" s="481"/>
      <c r="BE9" s="481"/>
      <c r="BF9" s="481"/>
      <c r="BG9" s="481"/>
      <c r="BH9" s="481"/>
      <c r="BI9" s="481"/>
      <c r="BJ9" s="481"/>
      <c r="BK9" s="481"/>
      <c r="BL9" s="481"/>
      <c r="BM9" s="482"/>
      <c r="BN9" s="446">
        <v>-112795</v>
      </c>
      <c r="BO9" s="447"/>
      <c r="BP9" s="447"/>
      <c r="BQ9" s="447"/>
      <c r="BR9" s="447"/>
      <c r="BS9" s="447"/>
      <c r="BT9" s="447"/>
      <c r="BU9" s="448"/>
      <c r="BV9" s="446">
        <v>-38245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10.9</v>
      </c>
      <c r="CU9" s="444"/>
      <c r="CV9" s="444"/>
      <c r="CW9" s="444"/>
      <c r="CX9" s="444"/>
      <c r="CY9" s="444"/>
      <c r="CZ9" s="444"/>
      <c r="DA9" s="445"/>
      <c r="DB9" s="443">
        <v>10.4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38592</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364961</v>
      </c>
      <c r="BO10" s="447"/>
      <c r="BP10" s="447"/>
      <c r="BQ10" s="447"/>
      <c r="BR10" s="447"/>
      <c r="BS10" s="447"/>
      <c r="BT10" s="447"/>
      <c r="BU10" s="448"/>
      <c r="BV10" s="446">
        <v>751924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37376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112</v>
      </c>
      <c r="AV12" s="479"/>
      <c r="AW12" s="479"/>
      <c r="AX12" s="479"/>
      <c r="AY12" s="480" t="s">
        <v>127</v>
      </c>
      <c r="AZ12" s="481"/>
      <c r="BA12" s="481"/>
      <c r="BB12" s="481"/>
      <c r="BC12" s="481"/>
      <c r="BD12" s="481"/>
      <c r="BE12" s="481"/>
      <c r="BF12" s="481"/>
      <c r="BG12" s="481"/>
      <c r="BH12" s="481"/>
      <c r="BI12" s="481"/>
      <c r="BJ12" s="481"/>
      <c r="BK12" s="481"/>
      <c r="BL12" s="481"/>
      <c r="BM12" s="482"/>
      <c r="BN12" s="446">
        <v>241000</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37054</v>
      </c>
      <c r="S13" s="528"/>
      <c r="T13" s="528"/>
      <c r="U13" s="528"/>
      <c r="V13" s="529"/>
      <c r="W13" s="462" t="s">
        <v>131</v>
      </c>
      <c r="X13" s="463"/>
      <c r="Y13" s="463"/>
      <c r="Z13" s="463"/>
      <c r="AA13" s="463"/>
      <c r="AB13" s="453"/>
      <c r="AC13" s="497">
        <v>127</v>
      </c>
      <c r="AD13" s="498"/>
      <c r="AE13" s="498"/>
      <c r="AF13" s="498"/>
      <c r="AG13" s="537"/>
      <c r="AH13" s="497">
        <v>97</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11166</v>
      </c>
      <c r="BO13" s="447"/>
      <c r="BP13" s="447"/>
      <c r="BQ13" s="447"/>
      <c r="BR13" s="447"/>
      <c r="BS13" s="447"/>
      <c r="BT13" s="447"/>
      <c r="BU13" s="448"/>
      <c r="BV13" s="446">
        <v>713679</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9.1</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37288</v>
      </c>
      <c r="S14" s="528"/>
      <c r="T14" s="528"/>
      <c r="U14" s="528"/>
      <c r="V14" s="529"/>
      <c r="W14" s="436"/>
      <c r="X14" s="437"/>
      <c r="Y14" s="437"/>
      <c r="Z14" s="437"/>
      <c r="AA14" s="437"/>
      <c r="AB14" s="426"/>
      <c r="AC14" s="530">
        <v>0.7</v>
      </c>
      <c r="AD14" s="531"/>
      <c r="AE14" s="531"/>
      <c r="AF14" s="531"/>
      <c r="AG14" s="532"/>
      <c r="AH14" s="530">
        <v>0.6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29.1</v>
      </c>
      <c r="CU14" s="542"/>
      <c r="CV14" s="542"/>
      <c r="CW14" s="542"/>
      <c r="CX14" s="542"/>
      <c r="CY14" s="542"/>
      <c r="CZ14" s="542"/>
      <c r="DA14" s="543"/>
      <c r="DB14" s="541">
        <v>46.5</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37059</v>
      </c>
      <c r="S15" s="528"/>
      <c r="T15" s="528"/>
      <c r="U15" s="528"/>
      <c r="V15" s="529"/>
      <c r="W15" s="462" t="s">
        <v>138</v>
      </c>
      <c r="X15" s="463"/>
      <c r="Y15" s="463"/>
      <c r="Z15" s="463"/>
      <c r="AA15" s="463"/>
      <c r="AB15" s="453"/>
      <c r="AC15" s="497">
        <v>4341</v>
      </c>
      <c r="AD15" s="498"/>
      <c r="AE15" s="498"/>
      <c r="AF15" s="498"/>
      <c r="AG15" s="537"/>
      <c r="AH15" s="497">
        <v>4261</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3434119</v>
      </c>
      <c r="BO15" s="410"/>
      <c r="BP15" s="410"/>
      <c r="BQ15" s="410"/>
      <c r="BR15" s="410"/>
      <c r="BS15" s="410"/>
      <c r="BT15" s="410"/>
      <c r="BU15" s="411"/>
      <c r="BV15" s="409">
        <v>3418808</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25.4</v>
      </c>
      <c r="AD16" s="531"/>
      <c r="AE16" s="531"/>
      <c r="AF16" s="531"/>
      <c r="AG16" s="532"/>
      <c r="AH16" s="530">
        <v>24.6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5640920</v>
      </c>
      <c r="BO16" s="447"/>
      <c r="BP16" s="447"/>
      <c r="BQ16" s="447"/>
      <c r="BR16" s="447"/>
      <c r="BS16" s="447"/>
      <c r="BT16" s="447"/>
      <c r="BU16" s="448"/>
      <c r="BV16" s="446">
        <v>5709146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12590</v>
      </c>
      <c r="AD17" s="498"/>
      <c r="AE17" s="498"/>
      <c r="AF17" s="498"/>
      <c r="AG17" s="537"/>
      <c r="AH17" s="497">
        <v>12992</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4328866</v>
      </c>
      <c r="BO17" s="447"/>
      <c r="BP17" s="447"/>
      <c r="BQ17" s="447"/>
      <c r="BR17" s="447"/>
      <c r="BS17" s="447"/>
      <c r="BT17" s="447"/>
      <c r="BU17" s="448"/>
      <c r="BV17" s="446">
        <v>4312526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30.21</v>
      </c>
      <c r="M18" s="559"/>
      <c r="N18" s="559"/>
      <c r="O18" s="559"/>
      <c r="P18" s="559"/>
      <c r="Q18" s="559"/>
      <c r="R18" s="560"/>
      <c r="S18" s="560"/>
      <c r="T18" s="560"/>
      <c r="U18" s="560"/>
      <c r="V18" s="561"/>
      <c r="W18" s="464"/>
      <c r="X18" s="465"/>
      <c r="Y18" s="465"/>
      <c r="Z18" s="465"/>
      <c r="AA18" s="465"/>
      <c r="AB18" s="456"/>
      <c r="AC18" s="562">
        <v>73.8</v>
      </c>
      <c r="AD18" s="563"/>
      <c r="AE18" s="563"/>
      <c r="AF18" s="563"/>
      <c r="AG18" s="564"/>
      <c r="AH18" s="562">
        <v>74.900000000000006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6805631</v>
      </c>
      <c r="BO18" s="447"/>
      <c r="BP18" s="447"/>
      <c r="BQ18" s="447"/>
      <c r="BR18" s="447"/>
      <c r="BS18" s="447"/>
      <c r="BT18" s="447"/>
      <c r="BU18" s="448"/>
      <c r="BV18" s="446">
        <v>6937176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1255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8177419</v>
      </c>
      <c r="BO19" s="447"/>
      <c r="BP19" s="447"/>
      <c r="BQ19" s="447"/>
      <c r="BR19" s="447"/>
      <c r="BS19" s="447"/>
      <c r="BT19" s="447"/>
      <c r="BU19" s="448"/>
      <c r="BV19" s="446">
        <v>8382175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13119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10114204</v>
      </c>
      <c r="BO23" s="447"/>
      <c r="BP23" s="447"/>
      <c r="BQ23" s="447"/>
      <c r="BR23" s="447"/>
      <c r="BS23" s="447"/>
      <c r="BT23" s="447"/>
      <c r="BU23" s="448"/>
      <c r="BV23" s="446">
        <v>10306516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8340</v>
      </c>
      <c r="R24" s="498"/>
      <c r="S24" s="498"/>
      <c r="T24" s="498"/>
      <c r="U24" s="498"/>
      <c r="V24" s="537"/>
      <c r="W24" s="596"/>
      <c r="X24" s="584"/>
      <c r="Y24" s="585"/>
      <c r="Z24" s="496" t="s">
        <v>162</v>
      </c>
      <c r="AA24" s="476"/>
      <c r="AB24" s="476"/>
      <c r="AC24" s="476"/>
      <c r="AD24" s="476"/>
      <c r="AE24" s="476"/>
      <c r="AF24" s="476"/>
      <c r="AG24" s="477"/>
      <c r="AH24" s="497">
        <v>168</v>
      </c>
      <c r="AI24" s="498"/>
      <c r="AJ24" s="498"/>
      <c r="AK24" s="498"/>
      <c r="AL24" s="537"/>
      <c r="AM24" s="497">
        <v>527688</v>
      </c>
      <c r="AN24" s="498"/>
      <c r="AO24" s="498"/>
      <c r="AP24" s="498"/>
      <c r="AQ24" s="498"/>
      <c r="AR24" s="537"/>
      <c r="AS24" s="497">
        <v>3141</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9917318</v>
      </c>
      <c r="BO24" s="447"/>
      <c r="BP24" s="447"/>
      <c r="BQ24" s="447"/>
      <c r="BR24" s="447"/>
      <c r="BS24" s="447"/>
      <c r="BT24" s="447"/>
      <c r="BU24" s="448"/>
      <c r="BV24" s="446">
        <v>10071568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6740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167</v>
      </c>
      <c r="AN25" s="498"/>
      <c r="AO25" s="498"/>
      <c r="AP25" s="498"/>
      <c r="AQ25" s="498"/>
      <c r="AR25" s="537"/>
      <c r="AS25" s="497" t="s">
        <v>166</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1029420</v>
      </c>
      <c r="BO25" s="410"/>
      <c r="BP25" s="410"/>
      <c r="BQ25" s="410"/>
      <c r="BR25" s="410"/>
      <c r="BS25" s="410"/>
      <c r="BT25" s="410"/>
      <c r="BU25" s="411"/>
      <c r="BV25" s="409">
        <v>874637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6260</v>
      </c>
      <c r="R26" s="498"/>
      <c r="S26" s="498"/>
      <c r="T26" s="498"/>
      <c r="U26" s="498"/>
      <c r="V26" s="537"/>
      <c r="W26" s="596"/>
      <c r="X26" s="584"/>
      <c r="Y26" s="585"/>
      <c r="Z26" s="496" t="s">
        <v>170</v>
      </c>
      <c r="AA26" s="606"/>
      <c r="AB26" s="606"/>
      <c r="AC26" s="606"/>
      <c r="AD26" s="606"/>
      <c r="AE26" s="606"/>
      <c r="AF26" s="606"/>
      <c r="AG26" s="607"/>
      <c r="AH26" s="497">
        <v>3</v>
      </c>
      <c r="AI26" s="498"/>
      <c r="AJ26" s="498"/>
      <c r="AK26" s="498"/>
      <c r="AL26" s="537"/>
      <c r="AM26" s="497">
        <v>8784</v>
      </c>
      <c r="AN26" s="498"/>
      <c r="AO26" s="498"/>
      <c r="AP26" s="498"/>
      <c r="AQ26" s="498"/>
      <c r="AR26" s="537"/>
      <c r="AS26" s="497">
        <v>2928</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3530</v>
      </c>
      <c r="R27" s="498"/>
      <c r="S27" s="498"/>
      <c r="T27" s="498"/>
      <c r="U27" s="498"/>
      <c r="V27" s="537"/>
      <c r="W27" s="596"/>
      <c r="X27" s="584"/>
      <c r="Y27" s="585"/>
      <c r="Z27" s="496" t="s">
        <v>174</v>
      </c>
      <c r="AA27" s="476"/>
      <c r="AB27" s="476"/>
      <c r="AC27" s="476"/>
      <c r="AD27" s="476"/>
      <c r="AE27" s="476"/>
      <c r="AF27" s="476"/>
      <c r="AG27" s="477"/>
      <c r="AH27" s="497">
        <v>1</v>
      </c>
      <c r="AI27" s="498"/>
      <c r="AJ27" s="498"/>
      <c r="AK27" s="498"/>
      <c r="AL27" s="537"/>
      <c r="AM27" s="497" t="s">
        <v>175</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166</v>
      </c>
      <c r="BO27" s="620"/>
      <c r="BP27" s="620"/>
      <c r="BQ27" s="620"/>
      <c r="BR27" s="620"/>
      <c r="BS27" s="620"/>
      <c r="BT27" s="620"/>
      <c r="BU27" s="621"/>
      <c r="BV27" s="619" t="s">
        <v>166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2960</v>
      </c>
      <c r="R28" s="498"/>
      <c r="S28" s="498"/>
      <c r="T28" s="498"/>
      <c r="U28" s="498"/>
      <c r="V28" s="537"/>
      <c r="W28" s="596"/>
      <c r="X28" s="584"/>
      <c r="Y28" s="585"/>
      <c r="Z28" s="496" t="s">
        <v>178</v>
      </c>
      <c r="AA28" s="476"/>
      <c r="AB28" s="476"/>
      <c r="AC28" s="476"/>
      <c r="AD28" s="476"/>
      <c r="AE28" s="476"/>
      <c r="AF28" s="476"/>
      <c r="AG28" s="477"/>
      <c r="AH28" s="497">
        <v>4</v>
      </c>
      <c r="AI28" s="498"/>
      <c r="AJ28" s="498"/>
      <c r="AK28" s="498"/>
      <c r="AL28" s="537"/>
      <c r="AM28" s="497">
        <v>10208</v>
      </c>
      <c r="AN28" s="498"/>
      <c r="AO28" s="498"/>
      <c r="AP28" s="498"/>
      <c r="AQ28" s="498"/>
      <c r="AR28" s="537"/>
      <c r="AS28" s="497">
        <v>2552</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1450556</v>
      </c>
      <c r="BO28" s="410"/>
      <c r="BP28" s="410"/>
      <c r="BQ28" s="410"/>
      <c r="BR28" s="410"/>
      <c r="BS28" s="410"/>
      <c r="BT28" s="410"/>
      <c r="BU28" s="411"/>
      <c r="BV28" s="409">
        <v>1326595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12</v>
      </c>
      <c r="M29" s="498"/>
      <c r="N29" s="498"/>
      <c r="O29" s="498"/>
      <c r="P29" s="537"/>
      <c r="Q29" s="497">
        <v>2750</v>
      </c>
      <c r="R29" s="498"/>
      <c r="S29" s="498"/>
      <c r="T29" s="498"/>
      <c r="U29" s="498"/>
      <c r="V29" s="537"/>
      <c r="W29" s="597"/>
      <c r="X29" s="598"/>
      <c r="Y29" s="599"/>
      <c r="Z29" s="496" t="s">
        <v>181</v>
      </c>
      <c r="AA29" s="476"/>
      <c r="AB29" s="476"/>
      <c r="AC29" s="476"/>
      <c r="AD29" s="476"/>
      <c r="AE29" s="476"/>
      <c r="AF29" s="476"/>
      <c r="AG29" s="477"/>
      <c r="AH29" s="497">
        <v>173</v>
      </c>
      <c r="AI29" s="498"/>
      <c r="AJ29" s="498"/>
      <c r="AK29" s="498"/>
      <c r="AL29" s="537"/>
      <c r="AM29" s="497">
        <v>541818</v>
      </c>
      <c r="AN29" s="498"/>
      <c r="AO29" s="498"/>
      <c r="AP29" s="498"/>
      <c r="AQ29" s="498"/>
      <c r="AR29" s="537"/>
      <c r="AS29" s="497">
        <v>3132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t="s">
        <v>166</v>
      </c>
      <c r="BO29" s="447"/>
      <c r="BP29" s="447"/>
      <c r="BQ29" s="447"/>
      <c r="BR29" s="447"/>
      <c r="BS29" s="447"/>
      <c r="BT29" s="447"/>
      <c r="BU29" s="448"/>
      <c r="BV29" s="446" t="s">
        <v>166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139838</v>
      </c>
      <c r="BO30" s="620"/>
      <c r="BP30" s="620"/>
      <c r="BQ30" s="620"/>
      <c r="BR30" s="620"/>
      <c r="BS30" s="620"/>
      <c r="BT30" s="620"/>
      <c r="BU30" s="621"/>
      <c r="BV30" s="619">
        <v>11805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宇美町国民健康保険特別会計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宇美町上水道事業会計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北筑昇華苑組合（一般会計）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宇美町コミュニティー・センター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宇美町後期高齢者医療特別会計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5</v>
      </c>
      <c r="AN35" s="632"/>
      <c r="AO35" s="633" t="str">
        <f>IF('各会計、関係団体の財政状況及び健全化判断比率'!B31="","",'各会計、関係団体の財政状況及び健全化判断比率'!B31)</f>
        <v>宇美町流域関連公共下水道事業会計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福岡都市圏広域行政事業組合（一般会計）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福岡都市圏広域行政事業組合（流域連携事業特別会計）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福岡都市圏広域行政事業組合（競艇事業特別会計）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粕屋南部消防組合（一般会計）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粕屋南部消防組合（粕屋中南部休日診療所事業特別会計）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福岡県後期高齢者医療広域連合（一般会計）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福岡県後期高齢者医療広域連合（後期高齢者医療特別会計）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福岡県市町村消防団員等公務災害補償組合（一般会計）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福岡県市町村職員退職手当組合（一般会計）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2rCAuTumrO+xa00DardSNtBW6V+bWkhyuxDTVNvIe//NLJq/kSwoT0f8i19Tsgix39yseQo+tDLclAQJPK9fxg==" saltValue="zZm3f9E74XukKN5LGtLo5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545</v>
      </c>
      <c r="D34" s="1224"/>
      <c r="E34" s="1225"/>
      <c r="F34" s="32" t="s">
        <v>546</v>
      </c>
      <c r="G34" s="33" t="s">
        <v>547</v>
      </c>
      <c r="H34" s="33" t="s">
        <v>548</v>
      </c>
      <c r="I34" s="33" t="s">
        <v>549</v>
      </c>
      <c r="J34" s="34" t="s">
        <v>550</v>
      </c>
      <c r="K34" s="22"/>
      <c r="L34" s="22"/>
      <c r="M34" s="22"/>
      <c r="N34" s="22"/>
      <c r="O34" s="22"/>
      <c r="P34" s="22"/>
    </row>
    <row r="35" spans="1:16" ht="39" customHeight="1">
      <c r="A35" s="22"/>
      <c r="B35" s="35"/>
      <c r="C35" s="1218" t="s">
        <v>551</v>
      </c>
      <c r="D35" s="1219"/>
      <c r="E35" s="1220"/>
      <c r="F35" s="36">
        <v>5.58</v>
      </c>
      <c r="G35" s="37">
        <v>5.03</v>
      </c>
      <c r="H35" s="37">
        <v>5.81</v>
      </c>
      <c r="I35" s="37">
        <v>5.74</v>
      </c>
      <c r="J35" s="38">
        <v>6.73</v>
      </c>
      <c r="K35" s="22"/>
      <c r="L35" s="22"/>
      <c r="M35" s="22"/>
      <c r="N35" s="22"/>
      <c r="O35" s="22"/>
      <c r="P35" s="22"/>
    </row>
    <row r="36" spans="1:16" ht="39" customHeight="1">
      <c r="A36" s="22"/>
      <c r="B36" s="35"/>
      <c r="C36" s="1218" t="s">
        <v>552</v>
      </c>
      <c r="D36" s="1219"/>
      <c r="E36" s="1220"/>
      <c r="F36" s="36">
        <v>5.52</v>
      </c>
      <c r="G36" s="37">
        <v>4.0599999999999996</v>
      </c>
      <c r="H36" s="37">
        <v>6.81</v>
      </c>
      <c r="I36" s="37">
        <v>6.36</v>
      </c>
      <c r="J36" s="38">
        <v>4.7699999999999996</v>
      </c>
      <c r="K36" s="22"/>
      <c r="L36" s="22"/>
      <c r="M36" s="22"/>
      <c r="N36" s="22"/>
      <c r="O36" s="22"/>
      <c r="P36" s="22"/>
    </row>
    <row r="37" spans="1:16" ht="39" customHeight="1">
      <c r="A37" s="22"/>
      <c r="B37" s="35"/>
      <c r="C37" s="1218" t="s">
        <v>553</v>
      </c>
      <c r="D37" s="1219"/>
      <c r="E37" s="1220"/>
      <c r="F37" s="36" t="s">
        <v>497</v>
      </c>
      <c r="G37" s="37" t="s">
        <v>497</v>
      </c>
      <c r="H37" s="37" t="s">
        <v>497</v>
      </c>
      <c r="I37" s="37">
        <v>0.99</v>
      </c>
      <c r="J37" s="38">
        <v>0.69</v>
      </c>
      <c r="K37" s="22"/>
      <c r="L37" s="22"/>
      <c r="M37" s="22"/>
      <c r="N37" s="22"/>
      <c r="O37" s="22"/>
      <c r="P37" s="22"/>
    </row>
    <row r="38" spans="1:16" ht="39" customHeight="1">
      <c r="A38" s="22"/>
      <c r="B38" s="35"/>
      <c r="C38" s="1218" t="s">
        <v>554</v>
      </c>
      <c r="D38" s="1219"/>
      <c r="E38" s="1220"/>
      <c r="F38" s="36">
        <v>0.16</v>
      </c>
      <c r="G38" s="37">
        <v>0.18</v>
      </c>
      <c r="H38" s="37">
        <v>0.18</v>
      </c>
      <c r="I38" s="37">
        <v>0.24</v>
      </c>
      <c r="J38" s="38">
        <v>0.34</v>
      </c>
      <c r="K38" s="22"/>
      <c r="L38" s="22"/>
      <c r="M38" s="22"/>
      <c r="N38" s="22"/>
      <c r="O38" s="22"/>
      <c r="P38" s="22"/>
    </row>
    <row r="39" spans="1:16" ht="39" customHeight="1">
      <c r="A39" s="22"/>
      <c r="B39" s="35"/>
      <c r="C39" s="1218"/>
      <c r="D39" s="1219"/>
      <c r="E39" s="1220"/>
      <c r="F39" s="36"/>
      <c r="G39" s="37"/>
      <c r="H39" s="37"/>
      <c r="I39" s="37"/>
      <c r="J39" s="38"/>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555</v>
      </c>
      <c r="D42" s="1219"/>
      <c r="E42" s="1220"/>
      <c r="F42" s="36" t="s">
        <v>497</v>
      </c>
      <c r="G42" s="37" t="s">
        <v>497</v>
      </c>
      <c r="H42" s="37" t="s">
        <v>497</v>
      </c>
      <c r="I42" s="37" t="s">
        <v>497</v>
      </c>
      <c r="J42" s="38" t="s">
        <v>497</v>
      </c>
      <c r="K42" s="22"/>
      <c r="L42" s="22"/>
      <c r="M42" s="22"/>
      <c r="N42" s="22"/>
      <c r="O42" s="22"/>
      <c r="P42" s="22"/>
    </row>
    <row r="43" spans="1:16" ht="39" customHeight="1" thickBot="1">
      <c r="A43" s="22"/>
      <c r="B43" s="40"/>
      <c r="C43" s="1221" t="s">
        <v>556</v>
      </c>
      <c r="D43" s="1222"/>
      <c r="E43" s="1223"/>
      <c r="F43" s="41">
        <v>0.26</v>
      </c>
      <c r="G43" s="42">
        <v>0.24</v>
      </c>
      <c r="H43" s="42">
        <v>0.93</v>
      </c>
      <c r="I43" s="42" t="s">
        <v>497</v>
      </c>
      <c r="J43" s="43" t="s">
        <v>497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2ygqA9DuNTFH+3AucvHhQoStqZFfZS6qwph8D3IRSGS0vbwsxQJIvJsX+wH7dmDyxsmqmY1bukyF+cSEyT5oQ==" saltValue="jFD76T3VUWZA9HIiMLeE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10</v>
      </c>
      <c r="C45" s="1235"/>
      <c r="D45" s="58"/>
      <c r="E45" s="1240" t="s">
        <v>11</v>
      </c>
      <c r="F45" s="1240"/>
      <c r="G45" s="1240"/>
      <c r="H45" s="1240"/>
      <c r="I45" s="1240"/>
      <c r="J45" s="1241"/>
      <c r="K45" s="59">
        <v>1013</v>
      </c>
      <c r="L45" s="60">
        <v>1028</v>
      </c>
      <c r="M45" s="60">
        <v>949</v>
      </c>
      <c r="N45" s="60">
        <v>888</v>
      </c>
      <c r="O45" s="61">
        <v>908</v>
      </c>
      <c r="P45" s="48"/>
      <c r="Q45" s="48"/>
      <c r="R45" s="48"/>
      <c r="S45" s="48"/>
      <c r="T45" s="48"/>
      <c r="U45" s="48"/>
    </row>
    <row r="46" spans="1:21" ht="30.75" customHeight="1">
      <c r="A46" s="48"/>
      <c r="B46" s="1236"/>
      <c r="C46" s="1237"/>
      <c r="D46" s="62"/>
      <c r="E46" s="1228" t="s">
        <v>12</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13</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c r="A48" s="48"/>
      <c r="B48" s="1236"/>
      <c r="C48" s="1237"/>
      <c r="D48" s="62"/>
      <c r="E48" s="1228" t="s">
        <v>14</v>
      </c>
      <c r="F48" s="1228"/>
      <c r="G48" s="1228"/>
      <c r="H48" s="1228"/>
      <c r="I48" s="1228"/>
      <c r="J48" s="1229"/>
      <c r="K48" s="63">
        <v>401</v>
      </c>
      <c r="L48" s="64">
        <v>495</v>
      </c>
      <c r="M48" s="64">
        <v>509</v>
      </c>
      <c r="N48" s="64">
        <v>429</v>
      </c>
      <c r="O48" s="65">
        <v>393</v>
      </c>
      <c r="P48" s="48"/>
      <c r="Q48" s="48"/>
      <c r="R48" s="48"/>
      <c r="S48" s="48"/>
      <c r="T48" s="48"/>
      <c r="U48" s="48"/>
    </row>
    <row r="49" spans="1:21" ht="30.75" customHeight="1">
      <c r="A49" s="48"/>
      <c r="B49" s="1236"/>
      <c r="C49" s="1237"/>
      <c r="D49" s="62"/>
      <c r="E49" s="1228" t="s">
        <v>15</v>
      </c>
      <c r="F49" s="1228"/>
      <c r="G49" s="1228"/>
      <c r="H49" s="1228"/>
      <c r="I49" s="1228"/>
      <c r="J49" s="1229"/>
      <c r="K49" s="63">
        <v>34</v>
      </c>
      <c r="L49" s="64">
        <v>49</v>
      </c>
      <c r="M49" s="64">
        <v>41</v>
      </c>
      <c r="N49" s="64">
        <v>9</v>
      </c>
      <c r="O49" s="65">
        <v>7</v>
      </c>
      <c r="P49" s="48"/>
      <c r="Q49" s="48"/>
      <c r="R49" s="48"/>
      <c r="S49" s="48"/>
      <c r="T49" s="48"/>
      <c r="U49" s="48"/>
    </row>
    <row r="50" spans="1:21" ht="30.75" customHeight="1">
      <c r="A50" s="48"/>
      <c r="B50" s="1236"/>
      <c r="C50" s="1237"/>
      <c r="D50" s="62"/>
      <c r="E50" s="1228" t="s">
        <v>16</v>
      </c>
      <c r="F50" s="1228"/>
      <c r="G50" s="1228"/>
      <c r="H50" s="1228"/>
      <c r="I50" s="1228"/>
      <c r="J50" s="1229"/>
      <c r="K50" s="63">
        <v>84</v>
      </c>
      <c r="L50" s="64">
        <v>83</v>
      </c>
      <c r="M50" s="64">
        <v>85</v>
      </c>
      <c r="N50" s="64">
        <v>79</v>
      </c>
      <c r="O50" s="65">
        <v>95</v>
      </c>
      <c r="P50" s="48"/>
      <c r="Q50" s="48"/>
      <c r="R50" s="48"/>
      <c r="S50" s="48"/>
      <c r="T50" s="48"/>
      <c r="U50" s="48"/>
    </row>
    <row r="51" spans="1:21" ht="30.75" customHeight="1">
      <c r="A51" s="48"/>
      <c r="B51" s="1238"/>
      <c r="C51" s="1239"/>
      <c r="D51" s="66"/>
      <c r="E51" s="1228" t="s">
        <v>17</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c r="A52" s="48"/>
      <c r="B52" s="1226" t="s">
        <v>18</v>
      </c>
      <c r="C52" s="1227"/>
      <c r="D52" s="66"/>
      <c r="E52" s="1228" t="s">
        <v>19</v>
      </c>
      <c r="F52" s="1228"/>
      <c r="G52" s="1228"/>
      <c r="H52" s="1228"/>
      <c r="I52" s="1228"/>
      <c r="J52" s="1229"/>
      <c r="K52" s="63">
        <v>991</v>
      </c>
      <c r="L52" s="64">
        <v>1045</v>
      </c>
      <c r="M52" s="64">
        <v>899</v>
      </c>
      <c r="N52" s="64">
        <v>898</v>
      </c>
      <c r="O52" s="65">
        <v>917</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541</v>
      </c>
      <c r="L53" s="69">
        <v>610</v>
      </c>
      <c r="M53" s="69">
        <v>685</v>
      </c>
      <c r="N53" s="69">
        <v>507</v>
      </c>
      <c r="O53" s="70">
        <v>486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gV5TPBuv4X93InGB6nPT8SMNmLPUDJbxSKbvjog9lUf4qp+W3zQniBTymdxLUqzK8nsQ8LjEvmidwbI6Tqkjw==" saltValue="KfAOELFtTtrkYo+/SdJtS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539</v>
      </c>
      <c r="J40" s="79" t="s">
        <v>540</v>
      </c>
      <c r="K40" s="79" t="s">
        <v>541</v>
      </c>
      <c r="L40" s="79" t="s">
        <v>542</v>
      </c>
      <c r="M40" s="80" t="s">
        <v>543</v>
      </c>
    </row>
    <row r="41" spans="2:13" ht="27.75" customHeight="1">
      <c r="B41" s="1242" t="s">
        <v>23</v>
      </c>
      <c r="C41" s="1243"/>
      <c r="D41" s="81"/>
      <c r="E41" s="1248" t="s">
        <v>24</v>
      </c>
      <c r="F41" s="1248"/>
      <c r="G41" s="1248"/>
      <c r="H41" s="1249"/>
      <c r="I41" s="82">
        <v>9829</v>
      </c>
      <c r="J41" s="83">
        <v>10087</v>
      </c>
      <c r="K41" s="83">
        <v>9919</v>
      </c>
      <c r="L41" s="83">
        <v>10307</v>
      </c>
      <c r="M41" s="84">
        <v>10114</v>
      </c>
    </row>
    <row r="42" spans="2:13" ht="27.75" customHeight="1">
      <c r="B42" s="1244"/>
      <c r="C42" s="1245"/>
      <c r="D42" s="85"/>
      <c r="E42" s="1250" t="s">
        <v>25</v>
      </c>
      <c r="F42" s="1250"/>
      <c r="G42" s="1250"/>
      <c r="H42" s="1251"/>
      <c r="I42" s="86" t="s">
        <v>497</v>
      </c>
      <c r="J42" s="87" t="s">
        <v>497</v>
      </c>
      <c r="K42" s="87" t="s">
        <v>497</v>
      </c>
      <c r="L42" s="87" t="s">
        <v>497</v>
      </c>
      <c r="M42" s="88" t="s">
        <v>497</v>
      </c>
    </row>
    <row r="43" spans="2:13" ht="27.75" customHeight="1">
      <c r="B43" s="1244"/>
      <c r="C43" s="1245"/>
      <c r="D43" s="85"/>
      <c r="E43" s="1250" t="s">
        <v>26</v>
      </c>
      <c r="F43" s="1250"/>
      <c r="G43" s="1250"/>
      <c r="H43" s="1251"/>
      <c r="I43" s="86">
        <v>5033</v>
      </c>
      <c r="J43" s="87">
        <v>5026</v>
      </c>
      <c r="K43" s="87">
        <v>5225</v>
      </c>
      <c r="L43" s="87">
        <v>5158</v>
      </c>
      <c r="M43" s="88">
        <v>4581</v>
      </c>
    </row>
    <row r="44" spans="2:13" ht="27.75" customHeight="1">
      <c r="B44" s="1244"/>
      <c r="C44" s="1245"/>
      <c r="D44" s="85"/>
      <c r="E44" s="1250" t="s">
        <v>27</v>
      </c>
      <c r="F44" s="1250"/>
      <c r="G44" s="1250"/>
      <c r="H44" s="1251"/>
      <c r="I44" s="86">
        <v>800</v>
      </c>
      <c r="J44" s="87">
        <v>703</v>
      </c>
      <c r="K44" s="87">
        <v>716</v>
      </c>
      <c r="L44" s="87">
        <v>630</v>
      </c>
      <c r="M44" s="88">
        <v>608</v>
      </c>
    </row>
    <row r="45" spans="2:13" ht="27.75" customHeight="1">
      <c r="B45" s="1244"/>
      <c r="C45" s="1245"/>
      <c r="D45" s="85"/>
      <c r="E45" s="1250" t="s">
        <v>28</v>
      </c>
      <c r="F45" s="1250"/>
      <c r="G45" s="1250"/>
      <c r="H45" s="1251"/>
      <c r="I45" s="86">
        <v>72</v>
      </c>
      <c r="J45" s="87" t="s">
        <v>497</v>
      </c>
      <c r="K45" s="87" t="s">
        <v>497</v>
      </c>
      <c r="L45" s="87" t="s">
        <v>497</v>
      </c>
      <c r="M45" s="88" t="s">
        <v>497</v>
      </c>
    </row>
    <row r="46" spans="2:13" ht="27.75" customHeight="1">
      <c r="B46" s="1244"/>
      <c r="C46" s="1245"/>
      <c r="D46" s="89"/>
      <c r="E46" s="1250" t="s">
        <v>29</v>
      </c>
      <c r="F46" s="1250"/>
      <c r="G46" s="1250"/>
      <c r="H46" s="1251"/>
      <c r="I46" s="86" t="s">
        <v>497</v>
      </c>
      <c r="J46" s="87" t="s">
        <v>497</v>
      </c>
      <c r="K46" s="87" t="s">
        <v>497</v>
      </c>
      <c r="L46" s="87" t="s">
        <v>497</v>
      </c>
      <c r="M46" s="88" t="s">
        <v>497</v>
      </c>
    </row>
    <row r="47" spans="2:13" ht="27.75" customHeight="1">
      <c r="B47" s="1244"/>
      <c r="C47" s="1245"/>
      <c r="D47" s="90"/>
      <c r="E47" s="1252" t="s">
        <v>30</v>
      </c>
      <c r="F47" s="1253"/>
      <c r="G47" s="1253"/>
      <c r="H47" s="1254"/>
      <c r="I47" s="86" t="s">
        <v>497</v>
      </c>
      <c r="J47" s="87" t="s">
        <v>497</v>
      </c>
      <c r="K47" s="87" t="s">
        <v>497</v>
      </c>
      <c r="L47" s="87" t="s">
        <v>497</v>
      </c>
      <c r="M47" s="88" t="s">
        <v>497</v>
      </c>
    </row>
    <row r="48" spans="2:13" ht="27.75" customHeight="1">
      <c r="B48" s="1244"/>
      <c r="C48" s="1245"/>
      <c r="D48" s="85"/>
      <c r="E48" s="1250" t="s">
        <v>31</v>
      </c>
      <c r="F48" s="1250"/>
      <c r="G48" s="1250"/>
      <c r="H48" s="1251"/>
      <c r="I48" s="86" t="s">
        <v>497</v>
      </c>
      <c r="J48" s="87" t="s">
        <v>497</v>
      </c>
      <c r="K48" s="87" t="s">
        <v>497</v>
      </c>
      <c r="L48" s="87" t="s">
        <v>497</v>
      </c>
      <c r="M48" s="88" t="s">
        <v>497</v>
      </c>
    </row>
    <row r="49" spans="2:13" ht="27.75" customHeight="1">
      <c r="B49" s="1246"/>
      <c r="C49" s="1247"/>
      <c r="D49" s="85"/>
      <c r="E49" s="1250" t="s">
        <v>32</v>
      </c>
      <c r="F49" s="1250"/>
      <c r="G49" s="1250"/>
      <c r="H49" s="1251"/>
      <c r="I49" s="86" t="s">
        <v>497</v>
      </c>
      <c r="J49" s="87" t="s">
        <v>497</v>
      </c>
      <c r="K49" s="87" t="s">
        <v>497</v>
      </c>
      <c r="L49" s="87" t="s">
        <v>497</v>
      </c>
      <c r="M49" s="88" t="s">
        <v>497</v>
      </c>
    </row>
    <row r="50" spans="2:13" ht="27.75" customHeight="1">
      <c r="B50" s="1255" t="s">
        <v>33</v>
      </c>
      <c r="C50" s="1256"/>
      <c r="D50" s="91"/>
      <c r="E50" s="1250" t="s">
        <v>34</v>
      </c>
      <c r="F50" s="1250"/>
      <c r="G50" s="1250"/>
      <c r="H50" s="1251"/>
      <c r="I50" s="86">
        <v>2082</v>
      </c>
      <c r="J50" s="87">
        <v>1737</v>
      </c>
      <c r="K50" s="87">
        <v>1417</v>
      </c>
      <c r="L50" s="87">
        <v>1343</v>
      </c>
      <c r="M50" s="88">
        <v>1595</v>
      </c>
    </row>
    <row r="51" spans="2:13" ht="27.75" customHeight="1">
      <c r="B51" s="1244"/>
      <c r="C51" s="1245"/>
      <c r="D51" s="85"/>
      <c r="E51" s="1250" t="s">
        <v>35</v>
      </c>
      <c r="F51" s="1250"/>
      <c r="G51" s="1250"/>
      <c r="H51" s="1251"/>
      <c r="I51" s="86">
        <v>75</v>
      </c>
      <c r="J51" s="87">
        <v>45</v>
      </c>
      <c r="K51" s="87">
        <v>29</v>
      </c>
      <c r="L51" s="87">
        <v>38</v>
      </c>
      <c r="M51" s="88">
        <v>133</v>
      </c>
    </row>
    <row r="52" spans="2:13" ht="27.75" customHeight="1">
      <c r="B52" s="1246"/>
      <c r="C52" s="1247"/>
      <c r="D52" s="85"/>
      <c r="E52" s="1250" t="s">
        <v>36</v>
      </c>
      <c r="F52" s="1250"/>
      <c r="G52" s="1250"/>
      <c r="H52" s="1251"/>
      <c r="I52" s="86">
        <v>11743</v>
      </c>
      <c r="J52" s="87">
        <v>11714</v>
      </c>
      <c r="K52" s="87">
        <v>11889</v>
      </c>
      <c r="L52" s="87">
        <v>11871</v>
      </c>
      <c r="M52" s="88">
        <v>11815</v>
      </c>
    </row>
    <row r="53" spans="2:13" ht="27.75" customHeight="1" thickBot="1">
      <c r="B53" s="1257" t="s">
        <v>37</v>
      </c>
      <c r="C53" s="1258"/>
      <c r="D53" s="92"/>
      <c r="E53" s="1259" t="s">
        <v>38</v>
      </c>
      <c r="F53" s="1259"/>
      <c r="G53" s="1259"/>
      <c r="H53" s="1260"/>
      <c r="I53" s="93">
        <v>1834</v>
      </c>
      <c r="J53" s="94">
        <v>2320</v>
      </c>
      <c r="K53" s="94">
        <v>2524</v>
      </c>
      <c r="L53" s="94">
        <v>2842</v>
      </c>
      <c r="M53" s="95">
        <v>1760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vbgSVak1/v6hCxtMIBsZO6udnyB3rtxFFhtncgCver6MIozTJNLESmcojHf06jwbWDO+WbXv7CwKPMsIPJI5w==" saltValue="0xxQstiD+kqsgtB/qKv8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541</v>
      </c>
      <c r="G54" s="104" t="s">
        <v>542</v>
      </c>
      <c r="H54" s="105" t="s">
        <v>543</v>
      </c>
    </row>
    <row r="55" spans="2:8" ht="52.5" customHeight="1">
      <c r="B55" s="106"/>
      <c r="C55" s="1269" t="s">
        <v>41</v>
      </c>
      <c r="D55" s="1269"/>
      <c r="E55" s="1270"/>
      <c r="F55" s="107">
        <v>575</v>
      </c>
      <c r="G55" s="107">
        <v>1327</v>
      </c>
      <c r="H55" s="108">
        <v>1451</v>
      </c>
    </row>
    <row r="56" spans="2:8" ht="52.5" customHeight="1">
      <c r="B56" s="109"/>
      <c r="C56" s="1271" t="s">
        <v>42</v>
      </c>
      <c r="D56" s="1271"/>
      <c r="E56" s="1272"/>
      <c r="F56" s="110">
        <v>180</v>
      </c>
      <c r="G56" s="110" t="s">
        <v>497</v>
      </c>
      <c r="H56" s="111" t="s">
        <v>497</v>
      </c>
    </row>
    <row r="57" spans="2:8" ht="53.25" customHeight="1">
      <c r="B57" s="109"/>
      <c r="C57" s="1273" t="s">
        <v>43</v>
      </c>
      <c r="D57" s="1273"/>
      <c r="E57" s="1274"/>
      <c r="F57" s="112">
        <v>244</v>
      </c>
      <c r="G57" s="112">
        <v>12</v>
      </c>
      <c r="H57" s="113">
        <v>140</v>
      </c>
    </row>
    <row r="58" spans="2:8" ht="45.75" customHeight="1">
      <c r="B58" s="114"/>
      <c r="C58" s="1261" t="s">
        <v>586</v>
      </c>
      <c r="D58" s="1262"/>
      <c r="E58" s="1263"/>
      <c r="F58" s="115" t="s">
        <v>583</v>
      </c>
      <c r="G58" s="115" t="s">
        <v>584</v>
      </c>
      <c r="H58" s="116">
        <v>100</v>
      </c>
    </row>
    <row r="59" spans="2:8" ht="45.75" customHeight="1">
      <c r="B59" s="114"/>
      <c r="C59" s="1261" t="s">
        <v>587</v>
      </c>
      <c r="D59" s="1262"/>
      <c r="E59" s="1263"/>
      <c r="F59" s="115" t="s">
        <v>585</v>
      </c>
      <c r="G59" s="115" t="s">
        <v>583</v>
      </c>
      <c r="H59" s="116">
        <v>20</v>
      </c>
    </row>
    <row r="60" spans="2:8" ht="45.75" customHeight="1">
      <c r="B60" s="114"/>
      <c r="C60" s="1261" t="s">
        <v>588</v>
      </c>
      <c r="D60" s="1262"/>
      <c r="E60" s="1263"/>
      <c r="F60" s="115">
        <v>16</v>
      </c>
      <c r="G60" s="115">
        <v>12</v>
      </c>
      <c r="H60" s="116">
        <v>20</v>
      </c>
    </row>
    <row r="61" spans="2:8" ht="45.75" customHeight="1">
      <c r="B61" s="114"/>
      <c r="C61" s="1261" t="s">
        <v>589</v>
      </c>
      <c r="D61" s="1262"/>
      <c r="E61" s="1263"/>
      <c r="F61" s="115" t="s">
        <v>589</v>
      </c>
      <c r="G61" s="115" t="s">
        <v>589</v>
      </c>
      <c r="H61" s="116" t="s">
        <v>589</v>
      </c>
    </row>
    <row r="62" spans="2:8" ht="45.75" customHeight="1" thickBot="1">
      <c r="B62" s="117"/>
      <c r="C62" s="1264" t="s">
        <v>589</v>
      </c>
      <c r="D62" s="1265"/>
      <c r="E62" s="1266"/>
      <c r="F62" s="118" t="s">
        <v>589</v>
      </c>
      <c r="G62" s="118" t="s">
        <v>589</v>
      </c>
      <c r="H62" s="119" t="s">
        <v>589</v>
      </c>
    </row>
    <row r="63" spans="2:8" ht="52.5" customHeight="1" thickBot="1">
      <c r="B63" s="120"/>
      <c r="C63" s="1267" t="s">
        <v>44</v>
      </c>
      <c r="D63" s="1267"/>
      <c r="E63" s="1268"/>
      <c r="F63" s="121">
        <v>999</v>
      </c>
      <c r="G63" s="121">
        <v>1338</v>
      </c>
      <c r="H63" s="122">
        <v>1590</v>
      </c>
    </row>
    <row r="64" spans="2:8" ht="15" customHeight="1"/>
    <row r="65" ht="0" hidden="1" customHeight="1"/>
    <row r="66" ht="0" hidden="1" customHeight="1"/>
  </sheetData>
  <sheetProtection algorithmName="SHA-512" hashValue="46Qi5VMgHj3KMGut7G1LCmBEqGBX8DCwjCko1QSWns/5tSqw+63YCHFzqIfjtw0cdxHYo2bvXrK06oNgTR9Ueg==" saltValue="G5FmaO4VP95P6TUffKQ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595</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40.700000000000003</v>
      </c>
      <c r="CG51" s="1277"/>
      <c r="CH51" s="1277"/>
      <c r="CI51" s="1277"/>
      <c r="CJ51" s="1277"/>
      <c r="CK51" s="1277"/>
      <c r="CL51" s="1277"/>
      <c r="CM51" s="1277"/>
      <c r="CN51" s="1292"/>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79.8</v>
      </c>
      <c r="CG53" s="1277"/>
      <c r="CH53" s="1277"/>
      <c r="CI53" s="1277"/>
      <c r="CJ53" s="1277"/>
      <c r="CK53" s="1277"/>
      <c r="CL53" s="1277"/>
      <c r="CM53" s="1277"/>
      <c r="CN53" s="1292"/>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599</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v>
      </c>
      <c r="CG55" s="1277"/>
      <c r="CH55" s="1277"/>
      <c r="CI55" s="1277"/>
      <c r="CJ55" s="1277"/>
      <c r="CK55" s="1277"/>
      <c r="CL55" s="1277"/>
      <c r="CM55" s="1277"/>
      <c r="CN55" s="1292"/>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92"/>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c r="B73" s="374"/>
      <c r="G73" s="1293"/>
      <c r="H73" s="1293"/>
      <c r="I73" s="1293"/>
      <c r="J73" s="1293"/>
      <c r="K73" s="1276"/>
      <c r="L73" s="1276"/>
      <c r="M73" s="1276"/>
      <c r="N73" s="1276"/>
      <c r="AM73" s="383"/>
      <c r="AN73" s="1280" t="s">
        <v>595</v>
      </c>
      <c r="AO73" s="1280"/>
      <c r="AP73" s="1280"/>
      <c r="AQ73" s="1280"/>
      <c r="AR73" s="1280"/>
      <c r="AS73" s="1280"/>
      <c r="AT73" s="1280"/>
      <c r="AU73" s="1280"/>
      <c r="AV73" s="1280"/>
      <c r="AW73" s="1280"/>
      <c r="AX73" s="1280"/>
      <c r="AY73" s="1280"/>
      <c r="AZ73" s="1280"/>
      <c r="BA73" s="1280"/>
      <c r="BB73" s="1280" t="s">
        <v>597</v>
      </c>
      <c r="BC73" s="1280"/>
      <c r="BD73" s="1280"/>
      <c r="BE73" s="1280"/>
      <c r="BF73" s="1280"/>
      <c r="BG73" s="1280"/>
      <c r="BH73" s="1280"/>
      <c r="BI73" s="1280"/>
      <c r="BJ73" s="1280"/>
      <c r="BK73" s="1280"/>
      <c r="BL73" s="1280"/>
      <c r="BM73" s="1280"/>
      <c r="BN73" s="1280"/>
      <c r="BO73" s="1280"/>
      <c r="BP73" s="1277">
        <v>30.2</v>
      </c>
      <c r="BQ73" s="1277"/>
      <c r="BR73" s="1277"/>
      <c r="BS73" s="1277"/>
      <c r="BT73" s="1277"/>
      <c r="BU73" s="1277"/>
      <c r="BV73" s="1277"/>
      <c r="BW73" s="1277"/>
      <c r="BX73" s="1277">
        <v>38.799999999999997</v>
      </c>
      <c r="BY73" s="1277"/>
      <c r="BZ73" s="1277"/>
      <c r="CA73" s="1277"/>
      <c r="CB73" s="1277"/>
      <c r="CC73" s="1277"/>
      <c r="CD73" s="1277"/>
      <c r="CE73" s="1277"/>
      <c r="CF73" s="1277">
        <v>40.700000000000003</v>
      </c>
      <c r="CG73" s="1277"/>
      <c r="CH73" s="1277"/>
      <c r="CI73" s="1277"/>
      <c r="CJ73" s="1277"/>
      <c r="CK73" s="1277"/>
      <c r="CL73" s="1277"/>
      <c r="CM73" s="1277"/>
      <c r="CN73" s="1277">
        <v>46.5</v>
      </c>
      <c r="CO73" s="1277"/>
      <c r="CP73" s="1277"/>
      <c r="CQ73" s="1277"/>
      <c r="CR73" s="1277"/>
      <c r="CS73" s="1277"/>
      <c r="CT73" s="1277"/>
      <c r="CU73" s="1277"/>
      <c r="CV73" s="1277">
        <v>29.1</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10.6</v>
      </c>
      <c r="BQ75" s="1277"/>
      <c r="BR75" s="1277"/>
      <c r="BS75" s="1277"/>
      <c r="BT75" s="1277"/>
      <c r="BU75" s="1277"/>
      <c r="BV75" s="1277"/>
      <c r="BW75" s="1277"/>
      <c r="BX75" s="1277">
        <v>9.9</v>
      </c>
      <c r="BY75" s="1277"/>
      <c r="BZ75" s="1277"/>
      <c r="CA75" s="1277"/>
      <c r="CB75" s="1277"/>
      <c r="CC75" s="1277"/>
      <c r="CD75" s="1277"/>
      <c r="CE75" s="1277"/>
      <c r="CF75" s="1277">
        <v>10</v>
      </c>
      <c r="CG75" s="1277"/>
      <c r="CH75" s="1277"/>
      <c r="CI75" s="1277"/>
      <c r="CJ75" s="1277"/>
      <c r="CK75" s="1277"/>
      <c r="CL75" s="1277"/>
      <c r="CM75" s="1277"/>
      <c r="CN75" s="1277">
        <v>9.8000000000000007</v>
      </c>
      <c r="CO75" s="1277"/>
      <c r="CP75" s="1277"/>
      <c r="CQ75" s="1277"/>
      <c r="CR75" s="1277"/>
      <c r="CS75" s="1277"/>
      <c r="CT75" s="1277"/>
      <c r="CU75" s="1277"/>
      <c r="CV75" s="1277">
        <v>9.1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apUonaR7oHPoP6/5UEv0GZroaiu0qruMNloi7QSvo0lBPxg6TKpoUMmEuR9yL/fnnXcMZxTWvefh0gZPPkRrg==" saltValue="Kf0VfBCigB9oEWd2knOQX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m8+0Bh9kr/TW3g7nqL6+6uQ3xadWJtQUWoQcOUcjNt3T6kORnEUqBarfbTTBihXcZDj36+F02lObqcxAalmsQ==" saltValue="5+FuR+PR+SZ80tDfZ0lp8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dV/AjSL4abqA4KsSrs8ThUgTUcnOfB4F0lWWKltJzzRq7INXzvynaZP2DMRQiwphiQjuZ/PAvTIBj6tyj0ypg==" saltValue="/+GxCKXWAPos1LkNbwKS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536</v>
      </c>
      <c r="G2" s="136"/>
      <c r="H2" s="137"/>
    </row>
    <row r="3" spans="1:8">
      <c r="A3" s="133" t="s">
        <v>529</v>
      </c>
      <c r="B3" s="138"/>
      <c r="C3" s="139"/>
      <c r="D3" s="140">
        <v>22101</v>
      </c>
      <c r="E3" s="141"/>
      <c r="F3" s="142">
        <v>53270</v>
      </c>
      <c r="G3" s="143"/>
      <c r="H3" s="144"/>
    </row>
    <row r="4" spans="1:8">
      <c r="A4" s="145"/>
      <c r="B4" s="146"/>
      <c r="C4" s="147"/>
      <c r="D4" s="148">
        <v>12296</v>
      </c>
      <c r="E4" s="149"/>
      <c r="F4" s="150">
        <v>24316</v>
      </c>
      <c r="G4" s="151"/>
      <c r="H4" s="152"/>
    </row>
    <row r="5" spans="1:8">
      <c r="A5" s="133" t="s">
        <v>531</v>
      </c>
      <c r="B5" s="138"/>
      <c r="C5" s="139"/>
      <c r="D5" s="140">
        <v>36848</v>
      </c>
      <c r="E5" s="141"/>
      <c r="F5" s="142">
        <v>53292</v>
      </c>
      <c r="G5" s="143"/>
      <c r="H5" s="144"/>
    </row>
    <row r="6" spans="1:8">
      <c r="A6" s="145"/>
      <c r="B6" s="146"/>
      <c r="C6" s="147"/>
      <c r="D6" s="148">
        <v>19052</v>
      </c>
      <c r="E6" s="149"/>
      <c r="F6" s="150">
        <v>28900</v>
      </c>
      <c r="G6" s="151"/>
      <c r="H6" s="152"/>
    </row>
    <row r="7" spans="1:8">
      <c r="A7" s="133" t="s">
        <v>532</v>
      </c>
      <c r="B7" s="138"/>
      <c r="C7" s="139"/>
      <c r="D7" s="140">
        <v>24513</v>
      </c>
      <c r="E7" s="141"/>
      <c r="F7" s="142">
        <v>49919</v>
      </c>
      <c r="G7" s="143"/>
      <c r="H7" s="144"/>
    </row>
    <row r="8" spans="1:8">
      <c r="A8" s="145"/>
      <c r="B8" s="146"/>
      <c r="C8" s="147"/>
      <c r="D8" s="148">
        <v>12375</v>
      </c>
      <c r="E8" s="149"/>
      <c r="F8" s="150">
        <v>26398</v>
      </c>
      <c r="G8" s="151"/>
      <c r="H8" s="152"/>
    </row>
    <row r="9" spans="1:8">
      <c r="A9" s="133" t="s">
        <v>533</v>
      </c>
      <c r="B9" s="138"/>
      <c r="C9" s="139"/>
      <c r="D9" s="140">
        <v>39565</v>
      </c>
      <c r="E9" s="141"/>
      <c r="F9" s="142">
        <v>47738</v>
      </c>
      <c r="G9" s="143"/>
      <c r="H9" s="144"/>
    </row>
    <row r="10" spans="1:8">
      <c r="A10" s="145"/>
      <c r="B10" s="146"/>
      <c r="C10" s="147"/>
      <c r="D10" s="148">
        <v>20466</v>
      </c>
      <c r="E10" s="149"/>
      <c r="F10" s="150">
        <v>24937</v>
      </c>
      <c r="G10" s="151"/>
      <c r="H10" s="152"/>
    </row>
    <row r="11" spans="1:8">
      <c r="A11" s="133" t="s">
        <v>534</v>
      </c>
      <c r="B11" s="138"/>
      <c r="C11" s="139"/>
      <c r="D11" s="140">
        <v>27728</v>
      </c>
      <c r="E11" s="141"/>
      <c r="F11" s="142">
        <v>52191</v>
      </c>
      <c r="G11" s="143"/>
      <c r="H11" s="144"/>
    </row>
    <row r="12" spans="1:8">
      <c r="A12" s="145"/>
      <c r="B12" s="146"/>
      <c r="C12" s="153"/>
      <c r="D12" s="148">
        <v>6817</v>
      </c>
      <c r="E12" s="149"/>
      <c r="F12" s="150">
        <v>24843</v>
      </c>
      <c r="G12" s="151"/>
      <c r="H12" s="152"/>
    </row>
    <row r="13" spans="1:8">
      <c r="A13" s="133"/>
      <c r="B13" s="138"/>
      <c r="C13" s="154"/>
      <c r="D13" s="155">
        <v>30151</v>
      </c>
      <c r="E13" s="156"/>
      <c r="F13" s="157">
        <v>51282</v>
      </c>
      <c r="G13" s="158"/>
      <c r="H13" s="144"/>
    </row>
    <row r="14" spans="1:8">
      <c r="A14" s="145"/>
      <c r="B14" s="146"/>
      <c r="C14" s="147"/>
      <c r="D14" s="148">
        <v>14201</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5.53</v>
      </c>
      <c r="C19" s="159">
        <f>ROUND(VALUE(SUBSTITUTE(実質収支比率等に係る経年分析!G$48,"▲","-")),2)</f>
        <v>4.07</v>
      </c>
      <c r="D19" s="159">
        <f>ROUND(VALUE(SUBSTITUTE(実質収支比率等に係る経年分析!H$48,"▲","-")),2)</f>
        <v>6.81</v>
      </c>
      <c r="E19" s="159">
        <f>ROUND(VALUE(SUBSTITUTE(実質収支比率等に係る経年分析!I$48,"▲","-")),2)</f>
        <v>6.36</v>
      </c>
      <c r="F19" s="159">
        <f>ROUND(VALUE(SUBSTITUTE(実質収支比率等に係る経年分析!J$48,"▲","-")),2)</f>
        <v>4.78</v>
      </c>
    </row>
    <row r="20" spans="1:11">
      <c r="A20" s="159" t="s">
        <v>48</v>
      </c>
      <c r="B20" s="159">
        <f>ROUND(VALUE(SUBSTITUTE(実質収支比率等に係る経年分析!F$47,"▲","-")),2)</f>
        <v>5.78</v>
      </c>
      <c r="C20" s="159">
        <f>ROUND(VALUE(SUBSTITUTE(実質収支比率等に係る経年分析!G$47,"▲","-")),2)</f>
        <v>5.96</v>
      </c>
      <c r="D20" s="159">
        <f>ROUND(VALUE(SUBSTITUTE(実質収支比率等に係る経年分析!H$47,"▲","-")),2)</f>
        <v>8.11</v>
      </c>
      <c r="E20" s="159">
        <f>ROUND(VALUE(SUBSTITUTE(実質収支比率等に係る経年分析!I$47,"▲","-")),2)</f>
        <v>19</v>
      </c>
      <c r="F20" s="159">
        <f>ROUND(VALUE(SUBSTITUTE(実質収支比率等に係る経年分析!J$47,"▲","-")),2)</f>
        <v>20.92</v>
      </c>
    </row>
    <row r="21" spans="1:11">
      <c r="A21" s="159" t="s">
        <v>49</v>
      </c>
      <c r="B21" s="159">
        <f>IF(ISNUMBER(VALUE(SUBSTITUTE(実質収支比率等に係る経年分析!F$49,"▲","-"))),ROUND(VALUE(SUBSTITUTE(実質収支比率等に係る経年分析!F$49,"▲","-")),2),NA())</f>
        <v>0.77</v>
      </c>
      <c r="C21" s="159">
        <f>IF(ISNUMBER(VALUE(SUBSTITUTE(実質収支比率等に係る経年分析!G$49,"▲","-"))),ROUND(VALUE(SUBSTITUTE(実質収支比率等に係る経年分析!G$49,"▲","-")),2),NA())</f>
        <v>-1.35</v>
      </c>
      <c r="D21" s="159">
        <f>IF(ISNUMBER(VALUE(SUBSTITUTE(実質収支比率等に係る経年分析!H$49,"▲","-"))),ROUND(VALUE(SUBSTITUTE(実質収支比率等に係る経年分析!H$49,"▲","-")),2),NA())</f>
        <v>4.99</v>
      </c>
      <c r="E21" s="159">
        <f>IF(ISNUMBER(VALUE(SUBSTITUTE(実質収支比率等に係る経年分析!I$49,"▲","-"))),ROUND(VALUE(SUBSTITUTE(実質収支比率等に係る経年分析!I$49,"▲","-")),2),NA())</f>
        <v>10.220000000000001</v>
      </c>
      <c r="F21" s="159">
        <f>IF(ISNUMBER(VALUE(SUBSTITUTE(実質収支比率等に係る経年分析!J$49,"▲","-"))),ROUND(VALUE(SUBSTITUTE(実質収支比率等に係る経年分析!J$49,"▲","-")),2),NA())</f>
        <v>0.16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0.93</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宇美町後期高齢者医療特別会計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0.34</v>
      </c>
    </row>
    <row r="33" spans="1:16">
      <c r="A33" s="160" t="str">
        <f>IF(連結実質赤字比率に係る赤字・黒字の構成分析!C$37="",NA(),連結実質赤字比率に係る赤字・黒字の構成分析!C$37)</f>
        <v>宇美町流域関連公共下水道事業会計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0.69</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5.52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4.0599999999999996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6.81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4.7699999999999996</v>
      </c>
    </row>
    <row r="35" spans="1:16">
      <c r="A35" s="160" t="str">
        <f>IF(連結実質赤字比率に係る赤字・黒字の構成分析!C$35="",NA(),連結実質赤字比率に係る赤字・黒字の構成分析!C$35)</f>
        <v>宇美町上水道事業会計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6.73</v>
      </c>
    </row>
    <row r="36" spans="1:16">
      <c r="A36" s="160" t="str">
        <f>IF(連結実質赤字比率に係る赤字・黒字の構成分析!C$34="",NA(),連結実質赤字比率に係る赤字・黒字の構成分析!C$34)</f>
        <v>宇美町国民健康保険特別会計</v>
      </c>
      <c r="B36" s="160">
        <f>IF(ROUND(VALUE(SUBSTITUTE(連結実質赤字比率に係る赤字・黒字の構成分析!F$34,"▲", "-")), 2) &lt; 0, ABS(ROUND(VALUE(SUBSTITUTE(連結実質赤字比率に係る赤字・黒字の構成分析!F$34,"▲", "-")), 2)), NA())</f>
        <v>1.63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2.09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1.81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0.16</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0.12</v>
      </c>
      <c r="K36" s="160" t="e">
        <f>IF(ROUND(VALUE(SUBSTITUTE(連結実質赤字比率に係る赤字・黒字の構成分析!J$34,"▲", "-")), 2) &gt;= 0, ABS(ROUND(VALUE(SUBSTITUTE(連結実質赤字比率に係る赤字・黒字の構成分析!J$34,"▲", "-")), 2)), NA())</f>
        <v>#N/A</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991</v>
      </c>
      <c r="E42" s="161"/>
      <c r="F42" s="161"/>
      <c r="G42" s="161">
        <f>'実質公債費比率（分子）の構造'!L$52</f>
        <v>1045</v>
      </c>
      <c r="H42" s="161"/>
      <c r="I42" s="161"/>
      <c r="J42" s="161">
        <f>'実質公債費比率（分子）の構造'!M$52</f>
        <v>899</v>
      </c>
      <c r="K42" s="161"/>
      <c r="L42" s="161"/>
      <c r="M42" s="161">
        <f>'実質公債費比率（分子）の構造'!N$52</f>
        <v>898</v>
      </c>
      <c r="N42" s="161"/>
      <c r="O42" s="161"/>
      <c r="P42" s="161">
        <f>'実質公債費比率（分子）の構造'!O$52</f>
        <v>917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84</v>
      </c>
      <c r="C44" s="161"/>
      <c r="D44" s="161"/>
      <c r="E44" s="161">
        <f>'実質公債費比率（分子）の構造'!L$50</f>
        <v>83</v>
      </c>
      <c r="F44" s="161"/>
      <c r="G44" s="161"/>
      <c r="H44" s="161">
        <f>'実質公債費比率（分子）の構造'!M$50</f>
        <v>85</v>
      </c>
      <c r="I44" s="161"/>
      <c r="J44" s="161"/>
      <c r="K44" s="161">
        <f>'実質公債費比率（分子）の構造'!N$50</f>
        <v>79</v>
      </c>
      <c r="L44" s="161"/>
      <c r="M44" s="161"/>
      <c r="N44" s="161">
        <f>'実質公債費比率（分子）の構造'!O$50</f>
        <v>95</v>
      </c>
      <c r="O44" s="161"/>
      <c r="P44" s="161"/>
    </row>
    <row r="45" spans="1:16">
      <c r="A45" s="161" t="s">
        <v>59</v>
      </c>
      <c r="B45" s="161">
        <f>'実質公債費比率（分子）の構造'!K$49</f>
        <v>34</v>
      </c>
      <c r="C45" s="161"/>
      <c r="D45" s="161"/>
      <c r="E45" s="161">
        <f>'実質公債費比率（分子）の構造'!L$49</f>
        <v>49</v>
      </c>
      <c r="F45" s="161"/>
      <c r="G45" s="161"/>
      <c r="H45" s="161">
        <f>'実質公債費比率（分子）の構造'!M$49</f>
        <v>41</v>
      </c>
      <c r="I45" s="161"/>
      <c r="J45" s="161"/>
      <c r="K45" s="161">
        <f>'実質公債費比率（分子）の構造'!N$49</f>
        <v>9</v>
      </c>
      <c r="L45" s="161"/>
      <c r="M45" s="161"/>
      <c r="N45" s="161">
        <f>'実質公債費比率（分子）の構造'!O$49</f>
        <v>7</v>
      </c>
      <c r="O45" s="161"/>
      <c r="P45" s="161"/>
    </row>
    <row r="46" spans="1:16">
      <c r="A46" s="161" t="s">
        <v>60</v>
      </c>
      <c r="B46" s="161">
        <f>'実質公債費比率（分子）の構造'!K$48</f>
        <v>401</v>
      </c>
      <c r="C46" s="161"/>
      <c r="D46" s="161"/>
      <c r="E46" s="161">
        <f>'実質公債費比率（分子）の構造'!L$48</f>
        <v>495</v>
      </c>
      <c r="F46" s="161"/>
      <c r="G46" s="161"/>
      <c r="H46" s="161">
        <f>'実質公債費比率（分子）の構造'!M$48</f>
        <v>509</v>
      </c>
      <c r="I46" s="161"/>
      <c r="J46" s="161"/>
      <c r="K46" s="161">
        <f>'実質公債費比率（分子）の構造'!N$48</f>
        <v>429</v>
      </c>
      <c r="L46" s="161"/>
      <c r="M46" s="161"/>
      <c r="N46" s="161">
        <f>'実質公債費比率（分子）の構造'!O$48</f>
        <v>393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1013</v>
      </c>
      <c r="C49" s="161"/>
      <c r="D49" s="161"/>
      <c r="E49" s="161">
        <f>'実質公債費比率（分子）の構造'!L$45</f>
        <v>1028</v>
      </c>
      <c r="F49" s="161"/>
      <c r="G49" s="161"/>
      <c r="H49" s="161">
        <f>'実質公債費比率（分子）の構造'!M$45</f>
        <v>949</v>
      </c>
      <c r="I49" s="161"/>
      <c r="J49" s="161"/>
      <c r="K49" s="161">
        <f>'実質公債費比率（分子）の構造'!N$45</f>
        <v>888</v>
      </c>
      <c r="L49" s="161"/>
      <c r="M49" s="161"/>
      <c r="N49" s="161">
        <f>'実質公債費比率（分子）の構造'!O$45</f>
        <v>908</v>
      </c>
      <c r="O49" s="161"/>
      <c r="P49" s="161"/>
    </row>
    <row r="50" spans="1:16">
      <c r="A50" s="161" t="s">
        <v>64</v>
      </c>
      <c r="B50" s="161" t="e">
        <f>NA()</f>
        <v>#N/A</v>
      </c>
      <c r="C50" s="161">
        <f>IF(ISNUMBER('実質公債費比率（分子）の構造'!K$53),'実質公債費比率（分子）の構造'!K$53,NA())</f>
        <v>541</v>
      </c>
      <c r="D50" s="161" t="e">
        <f>NA()</f>
        <v>#N/A</v>
      </c>
      <c r="E50" s="161" t="e">
        <f>NA()</f>
        <v>#N/A</v>
      </c>
      <c r="F50" s="161">
        <f>IF(ISNUMBER('実質公債費比率（分子）の構造'!L$53),'実質公債費比率（分子）の構造'!L$53,NA())</f>
        <v>610</v>
      </c>
      <c r="G50" s="161" t="e">
        <f>NA()</f>
        <v>#N/A</v>
      </c>
      <c r="H50" s="161" t="e">
        <f>NA()</f>
        <v>#N/A</v>
      </c>
      <c r="I50" s="161">
        <f>IF(ISNUMBER('実質公債費比率（分子）の構造'!M$53),'実質公債費比率（分子）の構造'!M$53,NA())</f>
        <v>685</v>
      </c>
      <c r="J50" s="161" t="e">
        <f>NA()</f>
        <v>#N/A</v>
      </c>
      <c r="K50" s="161" t="e">
        <f>NA()</f>
        <v>#N/A</v>
      </c>
      <c r="L50" s="161">
        <f>IF(ISNUMBER('実質公債費比率（分子）の構造'!N$53),'実質公債費比率（分子）の構造'!N$53,NA())</f>
        <v>507</v>
      </c>
      <c r="M50" s="161" t="e">
        <f>NA()</f>
        <v>#N/A</v>
      </c>
      <c r="N50" s="161" t="e">
        <f>NA()</f>
        <v>#N/A</v>
      </c>
      <c r="O50" s="161">
        <f>IF(ISNUMBER('実質公債費比率（分子）の構造'!O$53),'実質公債費比率（分子）の構造'!O$53,NA())</f>
        <v>486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11743</v>
      </c>
      <c r="E56" s="160"/>
      <c r="F56" s="160"/>
      <c r="G56" s="160">
        <f>'将来負担比率（分子）の構造'!J$52</f>
        <v>11714</v>
      </c>
      <c r="H56" s="160"/>
      <c r="I56" s="160"/>
      <c r="J56" s="160">
        <f>'将来負担比率（分子）の構造'!K$52</f>
        <v>11889</v>
      </c>
      <c r="K56" s="160"/>
      <c r="L56" s="160"/>
      <c r="M56" s="160">
        <f>'将来負担比率（分子）の構造'!L$52</f>
        <v>11871</v>
      </c>
      <c r="N56" s="160"/>
      <c r="O56" s="160"/>
      <c r="P56" s="160">
        <f>'将来負担比率（分子）の構造'!M$52</f>
        <v>11815</v>
      </c>
    </row>
    <row r="57" spans="1:16">
      <c r="A57" s="160" t="s">
        <v>35</v>
      </c>
      <c r="B57" s="160"/>
      <c r="C57" s="160"/>
      <c r="D57" s="160">
        <f>'将来負担比率（分子）の構造'!I$51</f>
        <v>75</v>
      </c>
      <c r="E57" s="160"/>
      <c r="F57" s="160"/>
      <c r="G57" s="160">
        <f>'将来負担比率（分子）の構造'!J$51</f>
        <v>45</v>
      </c>
      <c r="H57" s="160"/>
      <c r="I57" s="160"/>
      <c r="J57" s="160">
        <f>'将来負担比率（分子）の構造'!K$51</f>
        <v>29</v>
      </c>
      <c r="K57" s="160"/>
      <c r="L57" s="160"/>
      <c r="M57" s="160">
        <f>'将来負担比率（分子）の構造'!L$51</f>
        <v>38</v>
      </c>
      <c r="N57" s="160"/>
      <c r="O57" s="160"/>
      <c r="P57" s="160">
        <f>'将来負担比率（分子）の構造'!M$51</f>
        <v>133</v>
      </c>
    </row>
    <row r="58" spans="1:16">
      <c r="A58" s="160" t="s">
        <v>34</v>
      </c>
      <c r="B58" s="160"/>
      <c r="C58" s="160"/>
      <c r="D58" s="160">
        <f>'将来負担比率（分子）の構造'!I$50</f>
        <v>2082</v>
      </c>
      <c r="E58" s="160"/>
      <c r="F58" s="160"/>
      <c r="G58" s="160">
        <f>'将来負担比率（分子）の構造'!J$50</f>
        <v>1737</v>
      </c>
      <c r="H58" s="160"/>
      <c r="I58" s="160"/>
      <c r="J58" s="160">
        <f>'将来負担比率（分子）の構造'!K$50</f>
        <v>1417</v>
      </c>
      <c r="K58" s="160"/>
      <c r="L58" s="160"/>
      <c r="M58" s="160">
        <f>'将来負担比率（分子）の構造'!L$50</f>
        <v>1343</v>
      </c>
      <c r="N58" s="160"/>
      <c r="O58" s="160"/>
      <c r="P58" s="160">
        <f>'将来負担比率（分子）の構造'!M$50</f>
        <v>1595</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72</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c r="A63" s="160" t="s">
        <v>27</v>
      </c>
      <c r="B63" s="160">
        <f>'将来負担比率（分子）の構造'!I$44</f>
        <v>800</v>
      </c>
      <c r="C63" s="160"/>
      <c r="D63" s="160"/>
      <c r="E63" s="160">
        <f>'将来負担比率（分子）の構造'!J$44</f>
        <v>703</v>
      </c>
      <c r="F63" s="160"/>
      <c r="G63" s="160"/>
      <c r="H63" s="160">
        <f>'将来負担比率（分子）の構造'!K$44</f>
        <v>716</v>
      </c>
      <c r="I63" s="160"/>
      <c r="J63" s="160"/>
      <c r="K63" s="160">
        <f>'将来負担比率（分子）の構造'!L$44</f>
        <v>630</v>
      </c>
      <c r="L63" s="160"/>
      <c r="M63" s="160"/>
      <c r="N63" s="160">
        <f>'将来負担比率（分子）の構造'!M$44</f>
        <v>608</v>
      </c>
      <c r="O63" s="160"/>
      <c r="P63" s="160"/>
    </row>
    <row r="64" spans="1:16">
      <c r="A64" s="160" t="s">
        <v>26</v>
      </c>
      <c r="B64" s="160">
        <f>'将来負担比率（分子）の構造'!I$43</f>
        <v>5033</v>
      </c>
      <c r="C64" s="160"/>
      <c r="D64" s="160"/>
      <c r="E64" s="160">
        <f>'将来負担比率（分子）の構造'!J$43</f>
        <v>5026</v>
      </c>
      <c r="F64" s="160"/>
      <c r="G64" s="160"/>
      <c r="H64" s="160">
        <f>'将来負担比率（分子）の構造'!K$43</f>
        <v>5225</v>
      </c>
      <c r="I64" s="160"/>
      <c r="J64" s="160"/>
      <c r="K64" s="160">
        <f>'将来負担比率（分子）の構造'!L$43</f>
        <v>5158</v>
      </c>
      <c r="L64" s="160"/>
      <c r="M64" s="160"/>
      <c r="N64" s="160">
        <f>'将来負担比率（分子）の構造'!M$43</f>
        <v>4581</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9829</v>
      </c>
      <c r="C66" s="160"/>
      <c r="D66" s="160"/>
      <c r="E66" s="160">
        <f>'将来負担比率（分子）の構造'!J$41</f>
        <v>10087</v>
      </c>
      <c r="F66" s="160"/>
      <c r="G66" s="160"/>
      <c r="H66" s="160">
        <f>'将来負担比率（分子）の構造'!K$41</f>
        <v>9919</v>
      </c>
      <c r="I66" s="160"/>
      <c r="J66" s="160"/>
      <c r="K66" s="160">
        <f>'将来負担比率（分子）の構造'!L$41</f>
        <v>10307</v>
      </c>
      <c r="L66" s="160"/>
      <c r="M66" s="160"/>
      <c r="N66" s="160">
        <f>'将来負担比率（分子）の構造'!M$41</f>
        <v>10114</v>
      </c>
      <c r="O66" s="160"/>
      <c r="P66" s="160"/>
    </row>
    <row r="67" spans="1:16">
      <c r="A67" s="160" t="s">
        <v>68</v>
      </c>
      <c r="B67" s="160" t="e">
        <f>NA()</f>
        <v>#N/A</v>
      </c>
      <c r="C67" s="160">
        <f>IF(ISNUMBER('将来負担比率（分子）の構造'!I$53), IF('将来負担比率（分子）の構造'!I$53 &lt; 0, 0, '将来負担比率（分子）の構造'!I$53), NA())</f>
        <v>1834</v>
      </c>
      <c r="D67" s="160" t="e">
        <f>NA()</f>
        <v>#N/A</v>
      </c>
      <c r="E67" s="160" t="e">
        <f>NA()</f>
        <v>#N/A</v>
      </c>
      <c r="F67" s="160">
        <f>IF(ISNUMBER('将来負担比率（分子）の構造'!J$53), IF('将来負担比率（分子）の構造'!J$53 &lt; 0, 0, '将来負担比率（分子）の構造'!J$53), NA())</f>
        <v>2320</v>
      </c>
      <c r="G67" s="160" t="e">
        <f>NA()</f>
        <v>#N/A</v>
      </c>
      <c r="H67" s="160" t="e">
        <f>NA()</f>
        <v>#N/A</v>
      </c>
      <c r="I67" s="160">
        <f>IF(ISNUMBER('将来負担比率（分子）の構造'!K$53), IF('将来負担比率（分子）の構造'!K$53 &lt; 0, 0, '将来負担比率（分子）の構造'!K$53), NA())</f>
        <v>2524</v>
      </c>
      <c r="J67" s="160" t="e">
        <f>NA()</f>
        <v>#N/A</v>
      </c>
      <c r="K67" s="160" t="e">
        <f>NA()</f>
        <v>#N/A</v>
      </c>
      <c r="L67" s="160">
        <f>IF(ISNUMBER('将来負担比率（分子）の構造'!L$53), IF('将来負担比率（分子）の構造'!L$53 &lt; 0, 0, '将来負担比率（分子）の構造'!L$53), NA())</f>
        <v>2842</v>
      </c>
      <c r="M67" s="160" t="e">
        <f>NA()</f>
        <v>#N/A</v>
      </c>
      <c r="N67" s="160" t="e">
        <f>NA()</f>
        <v>#N/A</v>
      </c>
      <c r="O67" s="160">
        <f>IF(ISNUMBER('将来負担比率（分子）の構造'!M$53), IF('将来負担比率（分子）の構造'!M$53 &lt; 0, 0, '将来負担比率（分子）の構造'!M$53), NA())</f>
        <v>1760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575</v>
      </c>
      <c r="C72" s="164">
        <f>基金残高に係る経年分析!G55</f>
        <v>1327</v>
      </c>
      <c r="D72" s="164">
        <f>基金残高に係る経年分析!H55</f>
        <v>1451</v>
      </c>
    </row>
    <row r="73" spans="1:16">
      <c r="A73" s="163" t="s">
        <v>71</v>
      </c>
      <c r="B73" s="164">
        <f>基金残高に係る経年分析!F56</f>
        <v>180</v>
      </c>
      <c r="C73" s="164" t="str">
        <f>基金残高に係る経年分析!G56</f>
        <v>-</v>
      </c>
      <c r="D73" s="164" t="str">
        <f>基金残高に係る経年分析!H56</f>
        <v>-</v>
      </c>
    </row>
    <row r="74" spans="1:16">
      <c r="A74" s="163" t="s">
        <v>72</v>
      </c>
      <c r="B74" s="164">
        <f>基金残高に係る経年分析!F57</f>
        <v>244</v>
      </c>
      <c r="C74" s="164">
        <f>基金残高に係る経年分析!G57</f>
        <v>12</v>
      </c>
      <c r="D74" s="164">
        <f>基金残高に係る経年分析!H57</f>
        <v>140</v>
      </c>
    </row>
  </sheetData>
  <sheetProtection algorithmName="SHA-512" hashValue="HaPKAxfPIrron4U2pHFrUPY8N1AwXHmirqbshLj1fB6uHMKkYhgEcNQUmRYy6Nu7Wol0awVEHLGFOwT0JQlj/Q==" saltValue="OiQPixUMlfvx+xR6/nPy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3593429</v>
      </c>
      <c r="S5" s="649"/>
      <c r="T5" s="649"/>
      <c r="U5" s="649"/>
      <c r="V5" s="649"/>
      <c r="W5" s="649"/>
      <c r="X5" s="649"/>
      <c r="Y5" s="650"/>
      <c r="Z5" s="651">
        <v>31.1</v>
      </c>
      <c r="AA5" s="651"/>
      <c r="AB5" s="651"/>
      <c r="AC5" s="651"/>
      <c r="AD5" s="652">
        <v>3593429</v>
      </c>
      <c r="AE5" s="652"/>
      <c r="AF5" s="652"/>
      <c r="AG5" s="652"/>
      <c r="AH5" s="652"/>
      <c r="AI5" s="652"/>
      <c r="AJ5" s="652"/>
      <c r="AK5" s="652"/>
      <c r="AL5" s="653">
        <v>54</v>
      </c>
      <c r="AM5" s="654"/>
      <c r="AN5" s="654"/>
      <c r="AO5" s="655"/>
      <c r="AP5" s="645" t="s">
        <v>221</v>
      </c>
      <c r="AQ5" s="646"/>
      <c r="AR5" s="646"/>
      <c r="AS5" s="646"/>
      <c r="AT5" s="646"/>
      <c r="AU5" s="646"/>
      <c r="AV5" s="646"/>
      <c r="AW5" s="646"/>
      <c r="AX5" s="646"/>
      <c r="AY5" s="646"/>
      <c r="AZ5" s="646"/>
      <c r="BA5" s="646"/>
      <c r="BB5" s="646"/>
      <c r="BC5" s="646"/>
      <c r="BD5" s="646"/>
      <c r="BE5" s="646"/>
      <c r="BF5" s="647"/>
      <c r="BG5" s="659">
        <v>3593429</v>
      </c>
      <c r="BH5" s="660"/>
      <c r="BI5" s="660"/>
      <c r="BJ5" s="660"/>
      <c r="BK5" s="660"/>
      <c r="BL5" s="660"/>
      <c r="BM5" s="660"/>
      <c r="BN5" s="661"/>
      <c r="BO5" s="662">
        <v>100</v>
      </c>
      <c r="BP5" s="662"/>
      <c r="BQ5" s="662"/>
      <c r="BR5" s="662"/>
      <c r="BS5" s="663">
        <v>59806</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88849</v>
      </c>
      <c r="S6" s="660"/>
      <c r="T6" s="660"/>
      <c r="U6" s="660"/>
      <c r="V6" s="660"/>
      <c r="W6" s="660"/>
      <c r="X6" s="660"/>
      <c r="Y6" s="661"/>
      <c r="Z6" s="662">
        <v>0.8</v>
      </c>
      <c r="AA6" s="662"/>
      <c r="AB6" s="662"/>
      <c r="AC6" s="662"/>
      <c r="AD6" s="663">
        <v>88849</v>
      </c>
      <c r="AE6" s="663"/>
      <c r="AF6" s="663"/>
      <c r="AG6" s="663"/>
      <c r="AH6" s="663"/>
      <c r="AI6" s="663"/>
      <c r="AJ6" s="663"/>
      <c r="AK6" s="663"/>
      <c r="AL6" s="664">
        <v>1.3</v>
      </c>
      <c r="AM6" s="665"/>
      <c r="AN6" s="665"/>
      <c r="AO6" s="666"/>
      <c r="AP6" s="656" t="s">
        <v>226</v>
      </c>
      <c r="AQ6" s="657"/>
      <c r="AR6" s="657"/>
      <c r="AS6" s="657"/>
      <c r="AT6" s="657"/>
      <c r="AU6" s="657"/>
      <c r="AV6" s="657"/>
      <c r="AW6" s="657"/>
      <c r="AX6" s="657"/>
      <c r="AY6" s="657"/>
      <c r="AZ6" s="657"/>
      <c r="BA6" s="657"/>
      <c r="BB6" s="657"/>
      <c r="BC6" s="657"/>
      <c r="BD6" s="657"/>
      <c r="BE6" s="657"/>
      <c r="BF6" s="658"/>
      <c r="BG6" s="659">
        <v>3593429</v>
      </c>
      <c r="BH6" s="660"/>
      <c r="BI6" s="660"/>
      <c r="BJ6" s="660"/>
      <c r="BK6" s="660"/>
      <c r="BL6" s="660"/>
      <c r="BM6" s="660"/>
      <c r="BN6" s="661"/>
      <c r="BO6" s="662">
        <v>100</v>
      </c>
      <c r="BP6" s="662"/>
      <c r="BQ6" s="662"/>
      <c r="BR6" s="662"/>
      <c r="BS6" s="663">
        <v>59806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116070</v>
      </c>
      <c r="CS6" s="660"/>
      <c r="CT6" s="660"/>
      <c r="CU6" s="660"/>
      <c r="CV6" s="660"/>
      <c r="CW6" s="660"/>
      <c r="CX6" s="660"/>
      <c r="CY6" s="661"/>
      <c r="CZ6" s="653">
        <v>1</v>
      </c>
      <c r="DA6" s="654"/>
      <c r="DB6" s="654"/>
      <c r="DC6" s="673"/>
      <c r="DD6" s="668" t="s">
        <v>120</v>
      </c>
      <c r="DE6" s="660"/>
      <c r="DF6" s="660"/>
      <c r="DG6" s="660"/>
      <c r="DH6" s="660"/>
      <c r="DI6" s="660"/>
      <c r="DJ6" s="660"/>
      <c r="DK6" s="660"/>
      <c r="DL6" s="660"/>
      <c r="DM6" s="660"/>
      <c r="DN6" s="660"/>
      <c r="DO6" s="660"/>
      <c r="DP6" s="661"/>
      <c r="DQ6" s="668">
        <v>116070</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6662</v>
      </c>
      <c r="S7" s="660"/>
      <c r="T7" s="660"/>
      <c r="U7" s="660"/>
      <c r="V7" s="660"/>
      <c r="W7" s="660"/>
      <c r="X7" s="660"/>
      <c r="Y7" s="661"/>
      <c r="Z7" s="662">
        <v>0.1</v>
      </c>
      <c r="AA7" s="662"/>
      <c r="AB7" s="662"/>
      <c r="AC7" s="662"/>
      <c r="AD7" s="663">
        <v>6662</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1827835</v>
      </c>
      <c r="BH7" s="660"/>
      <c r="BI7" s="660"/>
      <c r="BJ7" s="660"/>
      <c r="BK7" s="660"/>
      <c r="BL7" s="660"/>
      <c r="BM7" s="660"/>
      <c r="BN7" s="661"/>
      <c r="BO7" s="662">
        <v>50.9</v>
      </c>
      <c r="BP7" s="662"/>
      <c r="BQ7" s="662"/>
      <c r="BR7" s="662"/>
      <c r="BS7" s="663">
        <v>59806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1537269</v>
      </c>
      <c r="CS7" s="660"/>
      <c r="CT7" s="660"/>
      <c r="CU7" s="660"/>
      <c r="CV7" s="660"/>
      <c r="CW7" s="660"/>
      <c r="CX7" s="660"/>
      <c r="CY7" s="661"/>
      <c r="CZ7" s="662">
        <v>13.7</v>
      </c>
      <c r="DA7" s="662"/>
      <c r="DB7" s="662"/>
      <c r="DC7" s="662"/>
      <c r="DD7" s="668">
        <v>45237</v>
      </c>
      <c r="DE7" s="660"/>
      <c r="DF7" s="660"/>
      <c r="DG7" s="660"/>
      <c r="DH7" s="660"/>
      <c r="DI7" s="660"/>
      <c r="DJ7" s="660"/>
      <c r="DK7" s="660"/>
      <c r="DL7" s="660"/>
      <c r="DM7" s="660"/>
      <c r="DN7" s="660"/>
      <c r="DO7" s="660"/>
      <c r="DP7" s="661"/>
      <c r="DQ7" s="668">
        <v>1430739</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17231</v>
      </c>
      <c r="S8" s="660"/>
      <c r="T8" s="660"/>
      <c r="U8" s="660"/>
      <c r="V8" s="660"/>
      <c r="W8" s="660"/>
      <c r="X8" s="660"/>
      <c r="Y8" s="661"/>
      <c r="Z8" s="662">
        <v>0.1</v>
      </c>
      <c r="AA8" s="662"/>
      <c r="AB8" s="662"/>
      <c r="AC8" s="662"/>
      <c r="AD8" s="663">
        <v>17231</v>
      </c>
      <c r="AE8" s="663"/>
      <c r="AF8" s="663"/>
      <c r="AG8" s="663"/>
      <c r="AH8" s="663"/>
      <c r="AI8" s="663"/>
      <c r="AJ8" s="663"/>
      <c r="AK8" s="663"/>
      <c r="AL8" s="664">
        <v>0.3</v>
      </c>
      <c r="AM8" s="665"/>
      <c r="AN8" s="665"/>
      <c r="AO8" s="666"/>
      <c r="AP8" s="656" t="s">
        <v>232</v>
      </c>
      <c r="AQ8" s="657"/>
      <c r="AR8" s="657"/>
      <c r="AS8" s="657"/>
      <c r="AT8" s="657"/>
      <c r="AU8" s="657"/>
      <c r="AV8" s="657"/>
      <c r="AW8" s="657"/>
      <c r="AX8" s="657"/>
      <c r="AY8" s="657"/>
      <c r="AZ8" s="657"/>
      <c r="BA8" s="657"/>
      <c r="BB8" s="657"/>
      <c r="BC8" s="657"/>
      <c r="BD8" s="657"/>
      <c r="BE8" s="657"/>
      <c r="BF8" s="658"/>
      <c r="BG8" s="659">
        <v>59002</v>
      </c>
      <c r="BH8" s="660"/>
      <c r="BI8" s="660"/>
      <c r="BJ8" s="660"/>
      <c r="BK8" s="660"/>
      <c r="BL8" s="660"/>
      <c r="BM8" s="660"/>
      <c r="BN8" s="661"/>
      <c r="BO8" s="662">
        <v>1.6</v>
      </c>
      <c r="BP8" s="662"/>
      <c r="BQ8" s="662"/>
      <c r="BR8" s="662"/>
      <c r="BS8" s="668" t="s">
        <v>120</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4585508</v>
      </c>
      <c r="CS8" s="660"/>
      <c r="CT8" s="660"/>
      <c r="CU8" s="660"/>
      <c r="CV8" s="660"/>
      <c r="CW8" s="660"/>
      <c r="CX8" s="660"/>
      <c r="CY8" s="661"/>
      <c r="CZ8" s="662">
        <v>41</v>
      </c>
      <c r="DA8" s="662"/>
      <c r="DB8" s="662"/>
      <c r="DC8" s="662"/>
      <c r="DD8" s="668">
        <v>234142</v>
      </c>
      <c r="DE8" s="660"/>
      <c r="DF8" s="660"/>
      <c r="DG8" s="660"/>
      <c r="DH8" s="660"/>
      <c r="DI8" s="660"/>
      <c r="DJ8" s="660"/>
      <c r="DK8" s="660"/>
      <c r="DL8" s="660"/>
      <c r="DM8" s="660"/>
      <c r="DN8" s="660"/>
      <c r="DO8" s="660"/>
      <c r="DP8" s="661"/>
      <c r="DQ8" s="668">
        <v>2220072</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18223</v>
      </c>
      <c r="S9" s="660"/>
      <c r="T9" s="660"/>
      <c r="U9" s="660"/>
      <c r="V9" s="660"/>
      <c r="W9" s="660"/>
      <c r="X9" s="660"/>
      <c r="Y9" s="661"/>
      <c r="Z9" s="662">
        <v>0.2</v>
      </c>
      <c r="AA9" s="662"/>
      <c r="AB9" s="662"/>
      <c r="AC9" s="662"/>
      <c r="AD9" s="663">
        <v>18223</v>
      </c>
      <c r="AE9" s="663"/>
      <c r="AF9" s="663"/>
      <c r="AG9" s="663"/>
      <c r="AH9" s="663"/>
      <c r="AI9" s="663"/>
      <c r="AJ9" s="663"/>
      <c r="AK9" s="663"/>
      <c r="AL9" s="664">
        <v>0.3</v>
      </c>
      <c r="AM9" s="665"/>
      <c r="AN9" s="665"/>
      <c r="AO9" s="666"/>
      <c r="AP9" s="656" t="s">
        <v>235</v>
      </c>
      <c r="AQ9" s="657"/>
      <c r="AR9" s="657"/>
      <c r="AS9" s="657"/>
      <c r="AT9" s="657"/>
      <c r="AU9" s="657"/>
      <c r="AV9" s="657"/>
      <c r="AW9" s="657"/>
      <c r="AX9" s="657"/>
      <c r="AY9" s="657"/>
      <c r="AZ9" s="657"/>
      <c r="BA9" s="657"/>
      <c r="BB9" s="657"/>
      <c r="BC9" s="657"/>
      <c r="BD9" s="657"/>
      <c r="BE9" s="657"/>
      <c r="BF9" s="658"/>
      <c r="BG9" s="659">
        <v>1441320</v>
      </c>
      <c r="BH9" s="660"/>
      <c r="BI9" s="660"/>
      <c r="BJ9" s="660"/>
      <c r="BK9" s="660"/>
      <c r="BL9" s="660"/>
      <c r="BM9" s="660"/>
      <c r="BN9" s="661"/>
      <c r="BO9" s="662">
        <v>40.1</v>
      </c>
      <c r="BP9" s="662"/>
      <c r="BQ9" s="662"/>
      <c r="BR9" s="662"/>
      <c r="BS9" s="668" t="s">
        <v>120</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1184136</v>
      </c>
      <c r="CS9" s="660"/>
      <c r="CT9" s="660"/>
      <c r="CU9" s="660"/>
      <c r="CV9" s="660"/>
      <c r="CW9" s="660"/>
      <c r="CX9" s="660"/>
      <c r="CY9" s="661"/>
      <c r="CZ9" s="662">
        <v>10.6</v>
      </c>
      <c r="DA9" s="662"/>
      <c r="DB9" s="662"/>
      <c r="DC9" s="662"/>
      <c r="DD9" s="668">
        <v>29466</v>
      </c>
      <c r="DE9" s="660"/>
      <c r="DF9" s="660"/>
      <c r="DG9" s="660"/>
      <c r="DH9" s="660"/>
      <c r="DI9" s="660"/>
      <c r="DJ9" s="660"/>
      <c r="DK9" s="660"/>
      <c r="DL9" s="660"/>
      <c r="DM9" s="660"/>
      <c r="DN9" s="660"/>
      <c r="DO9" s="660"/>
      <c r="DP9" s="661"/>
      <c r="DQ9" s="668">
        <v>1010163</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99709</v>
      </c>
      <c r="BH10" s="660"/>
      <c r="BI10" s="660"/>
      <c r="BJ10" s="660"/>
      <c r="BK10" s="660"/>
      <c r="BL10" s="660"/>
      <c r="BM10" s="660"/>
      <c r="BN10" s="661"/>
      <c r="BO10" s="662">
        <v>2.8</v>
      </c>
      <c r="BP10" s="662"/>
      <c r="BQ10" s="662"/>
      <c r="BR10" s="662"/>
      <c r="BS10" s="668">
        <v>16527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19747</v>
      </c>
      <c r="CS10" s="660"/>
      <c r="CT10" s="660"/>
      <c r="CU10" s="660"/>
      <c r="CV10" s="660"/>
      <c r="CW10" s="660"/>
      <c r="CX10" s="660"/>
      <c r="CY10" s="661"/>
      <c r="CZ10" s="662">
        <v>0.2</v>
      </c>
      <c r="DA10" s="662"/>
      <c r="DB10" s="662"/>
      <c r="DC10" s="662"/>
      <c r="DD10" s="668" t="s">
        <v>120</v>
      </c>
      <c r="DE10" s="660"/>
      <c r="DF10" s="660"/>
      <c r="DG10" s="660"/>
      <c r="DH10" s="660"/>
      <c r="DI10" s="660"/>
      <c r="DJ10" s="660"/>
      <c r="DK10" s="660"/>
      <c r="DL10" s="660"/>
      <c r="DM10" s="660"/>
      <c r="DN10" s="660"/>
      <c r="DO10" s="660"/>
      <c r="DP10" s="661"/>
      <c r="DQ10" s="668">
        <v>19747</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120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227804</v>
      </c>
      <c r="BH11" s="660"/>
      <c r="BI11" s="660"/>
      <c r="BJ11" s="660"/>
      <c r="BK11" s="660"/>
      <c r="BL11" s="660"/>
      <c r="BM11" s="660"/>
      <c r="BN11" s="661"/>
      <c r="BO11" s="662">
        <v>6.3</v>
      </c>
      <c r="BP11" s="662"/>
      <c r="BQ11" s="662"/>
      <c r="BR11" s="662"/>
      <c r="BS11" s="668">
        <v>43279</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117384</v>
      </c>
      <c r="CS11" s="660"/>
      <c r="CT11" s="660"/>
      <c r="CU11" s="660"/>
      <c r="CV11" s="660"/>
      <c r="CW11" s="660"/>
      <c r="CX11" s="660"/>
      <c r="CY11" s="661"/>
      <c r="CZ11" s="662">
        <v>1</v>
      </c>
      <c r="DA11" s="662"/>
      <c r="DB11" s="662"/>
      <c r="DC11" s="662"/>
      <c r="DD11" s="668">
        <v>41187</v>
      </c>
      <c r="DE11" s="660"/>
      <c r="DF11" s="660"/>
      <c r="DG11" s="660"/>
      <c r="DH11" s="660"/>
      <c r="DI11" s="660"/>
      <c r="DJ11" s="660"/>
      <c r="DK11" s="660"/>
      <c r="DL11" s="660"/>
      <c r="DM11" s="660"/>
      <c r="DN11" s="660"/>
      <c r="DO11" s="660"/>
      <c r="DP11" s="661"/>
      <c r="DQ11" s="668">
        <v>79463</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634022</v>
      </c>
      <c r="S12" s="660"/>
      <c r="T12" s="660"/>
      <c r="U12" s="660"/>
      <c r="V12" s="660"/>
      <c r="W12" s="660"/>
      <c r="X12" s="660"/>
      <c r="Y12" s="661"/>
      <c r="Z12" s="662">
        <v>5.5</v>
      </c>
      <c r="AA12" s="662"/>
      <c r="AB12" s="662"/>
      <c r="AC12" s="662"/>
      <c r="AD12" s="663">
        <v>634022</v>
      </c>
      <c r="AE12" s="663"/>
      <c r="AF12" s="663"/>
      <c r="AG12" s="663"/>
      <c r="AH12" s="663"/>
      <c r="AI12" s="663"/>
      <c r="AJ12" s="663"/>
      <c r="AK12" s="663"/>
      <c r="AL12" s="664">
        <v>9.5</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1430789</v>
      </c>
      <c r="BH12" s="660"/>
      <c r="BI12" s="660"/>
      <c r="BJ12" s="660"/>
      <c r="BK12" s="660"/>
      <c r="BL12" s="660"/>
      <c r="BM12" s="660"/>
      <c r="BN12" s="661"/>
      <c r="BO12" s="662">
        <v>39.799999999999997</v>
      </c>
      <c r="BP12" s="662"/>
      <c r="BQ12" s="662"/>
      <c r="BR12" s="662"/>
      <c r="BS12" s="668" t="s">
        <v>120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17354</v>
      </c>
      <c r="CS12" s="660"/>
      <c r="CT12" s="660"/>
      <c r="CU12" s="660"/>
      <c r="CV12" s="660"/>
      <c r="CW12" s="660"/>
      <c r="CX12" s="660"/>
      <c r="CY12" s="661"/>
      <c r="CZ12" s="662">
        <v>0.2</v>
      </c>
      <c r="DA12" s="662"/>
      <c r="DB12" s="662"/>
      <c r="DC12" s="662"/>
      <c r="DD12" s="668" t="s">
        <v>120</v>
      </c>
      <c r="DE12" s="660"/>
      <c r="DF12" s="660"/>
      <c r="DG12" s="660"/>
      <c r="DH12" s="660"/>
      <c r="DI12" s="660"/>
      <c r="DJ12" s="660"/>
      <c r="DK12" s="660"/>
      <c r="DL12" s="660"/>
      <c r="DM12" s="660"/>
      <c r="DN12" s="660"/>
      <c r="DO12" s="660"/>
      <c r="DP12" s="661"/>
      <c r="DQ12" s="668">
        <v>16579</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120</v>
      </c>
      <c r="AA13" s="662"/>
      <c r="AB13" s="662"/>
      <c r="AC13" s="662"/>
      <c r="AD13" s="663" t="s">
        <v>120</v>
      </c>
      <c r="AE13" s="663"/>
      <c r="AF13" s="663"/>
      <c r="AG13" s="663"/>
      <c r="AH13" s="663"/>
      <c r="AI13" s="663"/>
      <c r="AJ13" s="663"/>
      <c r="AK13" s="663"/>
      <c r="AL13" s="664" t="s">
        <v>120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1424474</v>
      </c>
      <c r="BH13" s="660"/>
      <c r="BI13" s="660"/>
      <c r="BJ13" s="660"/>
      <c r="BK13" s="660"/>
      <c r="BL13" s="660"/>
      <c r="BM13" s="660"/>
      <c r="BN13" s="661"/>
      <c r="BO13" s="662">
        <v>39.6</v>
      </c>
      <c r="BP13" s="662"/>
      <c r="BQ13" s="662"/>
      <c r="BR13" s="662"/>
      <c r="BS13" s="668" t="s">
        <v>120</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1240610</v>
      </c>
      <c r="CS13" s="660"/>
      <c r="CT13" s="660"/>
      <c r="CU13" s="660"/>
      <c r="CV13" s="660"/>
      <c r="CW13" s="660"/>
      <c r="CX13" s="660"/>
      <c r="CY13" s="661"/>
      <c r="CZ13" s="662">
        <v>11.1</v>
      </c>
      <c r="DA13" s="662"/>
      <c r="DB13" s="662"/>
      <c r="DC13" s="662"/>
      <c r="DD13" s="668">
        <v>636296</v>
      </c>
      <c r="DE13" s="660"/>
      <c r="DF13" s="660"/>
      <c r="DG13" s="660"/>
      <c r="DH13" s="660"/>
      <c r="DI13" s="660"/>
      <c r="DJ13" s="660"/>
      <c r="DK13" s="660"/>
      <c r="DL13" s="660"/>
      <c r="DM13" s="660"/>
      <c r="DN13" s="660"/>
      <c r="DO13" s="660"/>
      <c r="DP13" s="661"/>
      <c r="DQ13" s="668">
        <v>667342</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94924</v>
      </c>
      <c r="BH14" s="660"/>
      <c r="BI14" s="660"/>
      <c r="BJ14" s="660"/>
      <c r="BK14" s="660"/>
      <c r="BL14" s="660"/>
      <c r="BM14" s="660"/>
      <c r="BN14" s="661"/>
      <c r="BO14" s="662">
        <v>2.6</v>
      </c>
      <c r="BP14" s="662"/>
      <c r="BQ14" s="662"/>
      <c r="BR14" s="662"/>
      <c r="BS14" s="668" t="s">
        <v>120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423050</v>
      </c>
      <c r="CS14" s="660"/>
      <c r="CT14" s="660"/>
      <c r="CU14" s="660"/>
      <c r="CV14" s="660"/>
      <c r="CW14" s="660"/>
      <c r="CX14" s="660"/>
      <c r="CY14" s="661"/>
      <c r="CZ14" s="662">
        <v>3.8</v>
      </c>
      <c r="DA14" s="662"/>
      <c r="DB14" s="662"/>
      <c r="DC14" s="662"/>
      <c r="DD14" s="668">
        <v>852</v>
      </c>
      <c r="DE14" s="660"/>
      <c r="DF14" s="660"/>
      <c r="DG14" s="660"/>
      <c r="DH14" s="660"/>
      <c r="DI14" s="660"/>
      <c r="DJ14" s="660"/>
      <c r="DK14" s="660"/>
      <c r="DL14" s="660"/>
      <c r="DM14" s="660"/>
      <c r="DN14" s="660"/>
      <c r="DO14" s="660"/>
      <c r="DP14" s="661"/>
      <c r="DQ14" s="668">
        <v>422048</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32602</v>
      </c>
      <c r="S15" s="660"/>
      <c r="T15" s="660"/>
      <c r="U15" s="660"/>
      <c r="V15" s="660"/>
      <c r="W15" s="660"/>
      <c r="X15" s="660"/>
      <c r="Y15" s="661"/>
      <c r="Z15" s="662">
        <v>0.3</v>
      </c>
      <c r="AA15" s="662"/>
      <c r="AB15" s="662"/>
      <c r="AC15" s="662"/>
      <c r="AD15" s="663">
        <v>32602</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239881</v>
      </c>
      <c r="BH15" s="660"/>
      <c r="BI15" s="660"/>
      <c r="BJ15" s="660"/>
      <c r="BK15" s="660"/>
      <c r="BL15" s="660"/>
      <c r="BM15" s="660"/>
      <c r="BN15" s="661"/>
      <c r="BO15" s="662">
        <v>6.7</v>
      </c>
      <c r="BP15" s="662"/>
      <c r="BQ15" s="662"/>
      <c r="BR15" s="662"/>
      <c r="BS15" s="668" t="s">
        <v>120</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1032206</v>
      </c>
      <c r="CS15" s="660"/>
      <c r="CT15" s="660"/>
      <c r="CU15" s="660"/>
      <c r="CV15" s="660"/>
      <c r="CW15" s="660"/>
      <c r="CX15" s="660"/>
      <c r="CY15" s="661"/>
      <c r="CZ15" s="662">
        <v>9.1999999999999993</v>
      </c>
      <c r="DA15" s="662"/>
      <c r="DB15" s="662"/>
      <c r="DC15" s="662"/>
      <c r="DD15" s="668">
        <v>49191</v>
      </c>
      <c r="DE15" s="660"/>
      <c r="DF15" s="660"/>
      <c r="DG15" s="660"/>
      <c r="DH15" s="660"/>
      <c r="DI15" s="660"/>
      <c r="DJ15" s="660"/>
      <c r="DK15" s="660"/>
      <c r="DL15" s="660"/>
      <c r="DM15" s="660"/>
      <c r="DN15" s="660"/>
      <c r="DO15" s="660"/>
      <c r="DP15" s="661"/>
      <c r="DQ15" s="668">
        <v>948050</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120</v>
      </c>
      <c r="CS16" s="660"/>
      <c r="CT16" s="660"/>
      <c r="CU16" s="660"/>
      <c r="CV16" s="660"/>
      <c r="CW16" s="660"/>
      <c r="CX16" s="660"/>
      <c r="CY16" s="661"/>
      <c r="CZ16" s="662" t="s">
        <v>120</v>
      </c>
      <c r="DA16" s="662"/>
      <c r="DB16" s="662"/>
      <c r="DC16" s="662"/>
      <c r="DD16" s="668" t="s">
        <v>120</v>
      </c>
      <c r="DE16" s="660"/>
      <c r="DF16" s="660"/>
      <c r="DG16" s="660"/>
      <c r="DH16" s="660"/>
      <c r="DI16" s="660"/>
      <c r="DJ16" s="660"/>
      <c r="DK16" s="660"/>
      <c r="DL16" s="660"/>
      <c r="DM16" s="660"/>
      <c r="DN16" s="660"/>
      <c r="DO16" s="660"/>
      <c r="DP16" s="661"/>
      <c r="DQ16" s="668" t="s">
        <v>120</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28908</v>
      </c>
      <c r="S17" s="660"/>
      <c r="T17" s="660"/>
      <c r="U17" s="660"/>
      <c r="V17" s="660"/>
      <c r="W17" s="660"/>
      <c r="X17" s="660"/>
      <c r="Y17" s="661"/>
      <c r="Z17" s="662">
        <v>0.3</v>
      </c>
      <c r="AA17" s="662"/>
      <c r="AB17" s="662"/>
      <c r="AC17" s="662"/>
      <c r="AD17" s="663">
        <v>28908</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910219</v>
      </c>
      <c r="CS17" s="660"/>
      <c r="CT17" s="660"/>
      <c r="CU17" s="660"/>
      <c r="CV17" s="660"/>
      <c r="CW17" s="660"/>
      <c r="CX17" s="660"/>
      <c r="CY17" s="661"/>
      <c r="CZ17" s="662">
        <v>8.1</v>
      </c>
      <c r="DA17" s="662"/>
      <c r="DB17" s="662"/>
      <c r="DC17" s="662"/>
      <c r="DD17" s="668" t="s">
        <v>120</v>
      </c>
      <c r="DE17" s="660"/>
      <c r="DF17" s="660"/>
      <c r="DG17" s="660"/>
      <c r="DH17" s="660"/>
      <c r="DI17" s="660"/>
      <c r="DJ17" s="660"/>
      <c r="DK17" s="660"/>
      <c r="DL17" s="660"/>
      <c r="DM17" s="660"/>
      <c r="DN17" s="660"/>
      <c r="DO17" s="660"/>
      <c r="DP17" s="661"/>
      <c r="DQ17" s="668">
        <v>892111</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2492138</v>
      </c>
      <c r="S18" s="660"/>
      <c r="T18" s="660"/>
      <c r="U18" s="660"/>
      <c r="V18" s="660"/>
      <c r="W18" s="660"/>
      <c r="X18" s="660"/>
      <c r="Y18" s="661"/>
      <c r="Z18" s="662">
        <v>21.6</v>
      </c>
      <c r="AA18" s="662"/>
      <c r="AB18" s="662"/>
      <c r="AC18" s="662"/>
      <c r="AD18" s="663">
        <v>2202351</v>
      </c>
      <c r="AE18" s="663"/>
      <c r="AF18" s="663"/>
      <c r="AG18" s="663"/>
      <c r="AH18" s="663"/>
      <c r="AI18" s="663"/>
      <c r="AJ18" s="663"/>
      <c r="AK18" s="663"/>
      <c r="AL18" s="664">
        <v>33.1</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2202351</v>
      </c>
      <c r="S19" s="660"/>
      <c r="T19" s="660"/>
      <c r="U19" s="660"/>
      <c r="V19" s="660"/>
      <c r="W19" s="660"/>
      <c r="X19" s="660"/>
      <c r="Y19" s="661"/>
      <c r="Z19" s="662">
        <v>19.100000000000001</v>
      </c>
      <c r="AA19" s="662"/>
      <c r="AB19" s="662"/>
      <c r="AC19" s="662"/>
      <c r="AD19" s="663">
        <v>2202351</v>
      </c>
      <c r="AE19" s="663"/>
      <c r="AF19" s="663"/>
      <c r="AG19" s="663"/>
      <c r="AH19" s="663"/>
      <c r="AI19" s="663"/>
      <c r="AJ19" s="663"/>
      <c r="AK19" s="663"/>
      <c r="AL19" s="664">
        <v>33.1</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120</v>
      </c>
      <c r="BH19" s="660"/>
      <c r="BI19" s="660"/>
      <c r="BJ19" s="660"/>
      <c r="BK19" s="660"/>
      <c r="BL19" s="660"/>
      <c r="BM19" s="660"/>
      <c r="BN19" s="661"/>
      <c r="BO19" s="662" t="s">
        <v>120</v>
      </c>
      <c r="BP19" s="662"/>
      <c r="BQ19" s="662"/>
      <c r="BR19" s="662"/>
      <c r="BS19" s="668" t="s">
        <v>120</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289787</v>
      </c>
      <c r="S20" s="660"/>
      <c r="T20" s="660"/>
      <c r="U20" s="660"/>
      <c r="V20" s="660"/>
      <c r="W20" s="660"/>
      <c r="X20" s="660"/>
      <c r="Y20" s="661"/>
      <c r="Z20" s="662">
        <v>2.5</v>
      </c>
      <c r="AA20" s="662"/>
      <c r="AB20" s="662"/>
      <c r="AC20" s="662"/>
      <c r="AD20" s="663" t="s">
        <v>120</v>
      </c>
      <c r="AE20" s="663"/>
      <c r="AF20" s="663"/>
      <c r="AG20" s="663"/>
      <c r="AH20" s="663"/>
      <c r="AI20" s="663"/>
      <c r="AJ20" s="663"/>
      <c r="AK20" s="663"/>
      <c r="AL20" s="664" t="s">
        <v>120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120</v>
      </c>
      <c r="BH20" s="660"/>
      <c r="BI20" s="660"/>
      <c r="BJ20" s="660"/>
      <c r="BK20" s="660"/>
      <c r="BL20" s="660"/>
      <c r="BM20" s="660"/>
      <c r="BN20" s="661"/>
      <c r="BO20" s="662" t="s">
        <v>120</v>
      </c>
      <c r="BP20" s="662"/>
      <c r="BQ20" s="662"/>
      <c r="BR20" s="662"/>
      <c r="BS20" s="668" t="s">
        <v>120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11183553</v>
      </c>
      <c r="CS20" s="660"/>
      <c r="CT20" s="660"/>
      <c r="CU20" s="660"/>
      <c r="CV20" s="660"/>
      <c r="CW20" s="660"/>
      <c r="CX20" s="660"/>
      <c r="CY20" s="661"/>
      <c r="CZ20" s="662">
        <v>100</v>
      </c>
      <c r="DA20" s="662"/>
      <c r="DB20" s="662"/>
      <c r="DC20" s="662"/>
      <c r="DD20" s="668">
        <v>1036371</v>
      </c>
      <c r="DE20" s="660"/>
      <c r="DF20" s="660"/>
      <c r="DG20" s="660"/>
      <c r="DH20" s="660"/>
      <c r="DI20" s="660"/>
      <c r="DJ20" s="660"/>
      <c r="DK20" s="660"/>
      <c r="DL20" s="660"/>
      <c r="DM20" s="660"/>
      <c r="DN20" s="660"/>
      <c r="DO20" s="660"/>
      <c r="DP20" s="661"/>
      <c r="DQ20" s="668">
        <v>7822384</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120</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120</v>
      </c>
      <c r="BH21" s="660"/>
      <c r="BI21" s="660"/>
      <c r="BJ21" s="660"/>
      <c r="BK21" s="660"/>
      <c r="BL21" s="660"/>
      <c r="BM21" s="660"/>
      <c r="BN21" s="661"/>
      <c r="BO21" s="662" t="s">
        <v>120</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6912064</v>
      </c>
      <c r="S22" s="660"/>
      <c r="T22" s="660"/>
      <c r="U22" s="660"/>
      <c r="V22" s="660"/>
      <c r="W22" s="660"/>
      <c r="X22" s="660"/>
      <c r="Y22" s="661"/>
      <c r="Z22" s="662">
        <v>59.9</v>
      </c>
      <c r="AA22" s="662"/>
      <c r="AB22" s="662"/>
      <c r="AC22" s="662"/>
      <c r="AD22" s="663">
        <v>6622277</v>
      </c>
      <c r="AE22" s="663"/>
      <c r="AF22" s="663"/>
      <c r="AG22" s="663"/>
      <c r="AH22" s="663"/>
      <c r="AI22" s="663"/>
      <c r="AJ22" s="663"/>
      <c r="AK22" s="663"/>
      <c r="AL22" s="664">
        <v>99.6</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5788</v>
      </c>
      <c r="S23" s="660"/>
      <c r="T23" s="660"/>
      <c r="U23" s="660"/>
      <c r="V23" s="660"/>
      <c r="W23" s="660"/>
      <c r="X23" s="660"/>
      <c r="Y23" s="661"/>
      <c r="Z23" s="662">
        <v>0.1</v>
      </c>
      <c r="AA23" s="662"/>
      <c r="AB23" s="662"/>
      <c r="AC23" s="662"/>
      <c r="AD23" s="663">
        <v>5788</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202134</v>
      </c>
      <c r="S24" s="660"/>
      <c r="T24" s="660"/>
      <c r="U24" s="660"/>
      <c r="V24" s="660"/>
      <c r="W24" s="660"/>
      <c r="X24" s="660"/>
      <c r="Y24" s="661"/>
      <c r="Z24" s="662">
        <v>1.8</v>
      </c>
      <c r="AA24" s="662"/>
      <c r="AB24" s="662"/>
      <c r="AC24" s="662"/>
      <c r="AD24" s="663" t="s">
        <v>120</v>
      </c>
      <c r="AE24" s="663"/>
      <c r="AF24" s="663"/>
      <c r="AG24" s="663"/>
      <c r="AH24" s="663"/>
      <c r="AI24" s="663"/>
      <c r="AJ24" s="663"/>
      <c r="AK24" s="663"/>
      <c r="AL24" s="664" t="s">
        <v>120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5003799</v>
      </c>
      <c r="CS24" s="649"/>
      <c r="CT24" s="649"/>
      <c r="CU24" s="649"/>
      <c r="CV24" s="649"/>
      <c r="CW24" s="649"/>
      <c r="CX24" s="649"/>
      <c r="CY24" s="650"/>
      <c r="CZ24" s="653">
        <v>44.7</v>
      </c>
      <c r="DA24" s="654"/>
      <c r="DB24" s="654"/>
      <c r="DC24" s="673"/>
      <c r="DD24" s="692">
        <v>3202027</v>
      </c>
      <c r="DE24" s="649"/>
      <c r="DF24" s="649"/>
      <c r="DG24" s="649"/>
      <c r="DH24" s="649"/>
      <c r="DI24" s="649"/>
      <c r="DJ24" s="649"/>
      <c r="DK24" s="650"/>
      <c r="DL24" s="692">
        <v>3186352</v>
      </c>
      <c r="DM24" s="649"/>
      <c r="DN24" s="649"/>
      <c r="DO24" s="649"/>
      <c r="DP24" s="649"/>
      <c r="DQ24" s="649"/>
      <c r="DR24" s="649"/>
      <c r="DS24" s="649"/>
      <c r="DT24" s="649"/>
      <c r="DU24" s="649"/>
      <c r="DV24" s="650"/>
      <c r="DW24" s="653">
        <v>45.2</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170970</v>
      </c>
      <c r="S25" s="660"/>
      <c r="T25" s="660"/>
      <c r="U25" s="660"/>
      <c r="V25" s="660"/>
      <c r="W25" s="660"/>
      <c r="X25" s="660"/>
      <c r="Y25" s="661"/>
      <c r="Z25" s="662">
        <v>1.5</v>
      </c>
      <c r="AA25" s="662"/>
      <c r="AB25" s="662"/>
      <c r="AC25" s="662"/>
      <c r="AD25" s="663">
        <v>12799</v>
      </c>
      <c r="AE25" s="663"/>
      <c r="AF25" s="663"/>
      <c r="AG25" s="663"/>
      <c r="AH25" s="663"/>
      <c r="AI25" s="663"/>
      <c r="AJ25" s="663"/>
      <c r="AK25" s="663"/>
      <c r="AL25" s="664">
        <v>0.2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1839234</v>
      </c>
      <c r="CS25" s="695"/>
      <c r="CT25" s="695"/>
      <c r="CU25" s="695"/>
      <c r="CV25" s="695"/>
      <c r="CW25" s="695"/>
      <c r="CX25" s="695"/>
      <c r="CY25" s="696"/>
      <c r="CZ25" s="664">
        <v>16.399999999999999</v>
      </c>
      <c r="DA25" s="693"/>
      <c r="DB25" s="693"/>
      <c r="DC25" s="697"/>
      <c r="DD25" s="668">
        <v>1693763</v>
      </c>
      <c r="DE25" s="695"/>
      <c r="DF25" s="695"/>
      <c r="DG25" s="695"/>
      <c r="DH25" s="695"/>
      <c r="DI25" s="695"/>
      <c r="DJ25" s="695"/>
      <c r="DK25" s="696"/>
      <c r="DL25" s="668">
        <v>1681486</v>
      </c>
      <c r="DM25" s="695"/>
      <c r="DN25" s="695"/>
      <c r="DO25" s="695"/>
      <c r="DP25" s="695"/>
      <c r="DQ25" s="695"/>
      <c r="DR25" s="695"/>
      <c r="DS25" s="695"/>
      <c r="DT25" s="695"/>
      <c r="DU25" s="695"/>
      <c r="DV25" s="696"/>
      <c r="DW25" s="664">
        <v>23.8</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112159</v>
      </c>
      <c r="S26" s="660"/>
      <c r="T26" s="660"/>
      <c r="U26" s="660"/>
      <c r="V26" s="660"/>
      <c r="W26" s="660"/>
      <c r="X26" s="660"/>
      <c r="Y26" s="661"/>
      <c r="Z26" s="662">
        <v>1</v>
      </c>
      <c r="AA26" s="662"/>
      <c r="AB26" s="662"/>
      <c r="AC26" s="662"/>
      <c r="AD26" s="663" t="s">
        <v>120</v>
      </c>
      <c r="AE26" s="663"/>
      <c r="AF26" s="663"/>
      <c r="AG26" s="663"/>
      <c r="AH26" s="663"/>
      <c r="AI26" s="663"/>
      <c r="AJ26" s="663"/>
      <c r="AK26" s="663"/>
      <c r="AL26" s="664" t="s">
        <v>120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120</v>
      </c>
      <c r="BP26" s="662"/>
      <c r="BQ26" s="662"/>
      <c r="BR26" s="662"/>
      <c r="BS26" s="668" t="s">
        <v>120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1001430</v>
      </c>
      <c r="CS26" s="660"/>
      <c r="CT26" s="660"/>
      <c r="CU26" s="660"/>
      <c r="CV26" s="660"/>
      <c r="CW26" s="660"/>
      <c r="CX26" s="660"/>
      <c r="CY26" s="661"/>
      <c r="CZ26" s="664">
        <v>9</v>
      </c>
      <c r="DA26" s="693"/>
      <c r="DB26" s="693"/>
      <c r="DC26" s="697"/>
      <c r="DD26" s="668">
        <v>895639</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1745381</v>
      </c>
      <c r="S27" s="660"/>
      <c r="T27" s="660"/>
      <c r="U27" s="660"/>
      <c r="V27" s="660"/>
      <c r="W27" s="660"/>
      <c r="X27" s="660"/>
      <c r="Y27" s="661"/>
      <c r="Z27" s="662">
        <v>15.1</v>
      </c>
      <c r="AA27" s="662"/>
      <c r="AB27" s="662"/>
      <c r="AC27" s="662"/>
      <c r="AD27" s="663" t="s">
        <v>120</v>
      </c>
      <c r="AE27" s="663"/>
      <c r="AF27" s="663"/>
      <c r="AG27" s="663"/>
      <c r="AH27" s="663"/>
      <c r="AI27" s="663"/>
      <c r="AJ27" s="663"/>
      <c r="AK27" s="663"/>
      <c r="AL27" s="664" t="s">
        <v>120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3593429</v>
      </c>
      <c r="BH27" s="660"/>
      <c r="BI27" s="660"/>
      <c r="BJ27" s="660"/>
      <c r="BK27" s="660"/>
      <c r="BL27" s="660"/>
      <c r="BM27" s="660"/>
      <c r="BN27" s="661"/>
      <c r="BO27" s="662">
        <v>100</v>
      </c>
      <c r="BP27" s="662"/>
      <c r="BQ27" s="662"/>
      <c r="BR27" s="662"/>
      <c r="BS27" s="668">
        <v>59806</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2254346</v>
      </c>
      <c r="CS27" s="695"/>
      <c r="CT27" s="695"/>
      <c r="CU27" s="695"/>
      <c r="CV27" s="695"/>
      <c r="CW27" s="695"/>
      <c r="CX27" s="695"/>
      <c r="CY27" s="696"/>
      <c r="CZ27" s="664">
        <v>20.2</v>
      </c>
      <c r="DA27" s="693"/>
      <c r="DB27" s="693"/>
      <c r="DC27" s="697"/>
      <c r="DD27" s="668">
        <v>616153</v>
      </c>
      <c r="DE27" s="695"/>
      <c r="DF27" s="695"/>
      <c r="DG27" s="695"/>
      <c r="DH27" s="695"/>
      <c r="DI27" s="695"/>
      <c r="DJ27" s="695"/>
      <c r="DK27" s="696"/>
      <c r="DL27" s="668">
        <v>615161</v>
      </c>
      <c r="DM27" s="695"/>
      <c r="DN27" s="695"/>
      <c r="DO27" s="695"/>
      <c r="DP27" s="695"/>
      <c r="DQ27" s="695"/>
      <c r="DR27" s="695"/>
      <c r="DS27" s="695"/>
      <c r="DT27" s="695"/>
      <c r="DU27" s="695"/>
      <c r="DV27" s="696"/>
      <c r="DW27" s="664">
        <v>8.6999999999999993</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120</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910219</v>
      </c>
      <c r="CS28" s="660"/>
      <c r="CT28" s="660"/>
      <c r="CU28" s="660"/>
      <c r="CV28" s="660"/>
      <c r="CW28" s="660"/>
      <c r="CX28" s="660"/>
      <c r="CY28" s="661"/>
      <c r="CZ28" s="664">
        <v>8.1</v>
      </c>
      <c r="DA28" s="693"/>
      <c r="DB28" s="693"/>
      <c r="DC28" s="697"/>
      <c r="DD28" s="668">
        <v>892111</v>
      </c>
      <c r="DE28" s="660"/>
      <c r="DF28" s="660"/>
      <c r="DG28" s="660"/>
      <c r="DH28" s="660"/>
      <c r="DI28" s="660"/>
      <c r="DJ28" s="660"/>
      <c r="DK28" s="661"/>
      <c r="DL28" s="668">
        <v>889705</v>
      </c>
      <c r="DM28" s="660"/>
      <c r="DN28" s="660"/>
      <c r="DO28" s="660"/>
      <c r="DP28" s="660"/>
      <c r="DQ28" s="660"/>
      <c r="DR28" s="660"/>
      <c r="DS28" s="660"/>
      <c r="DT28" s="660"/>
      <c r="DU28" s="660"/>
      <c r="DV28" s="661"/>
      <c r="DW28" s="664">
        <v>12.6</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857999</v>
      </c>
      <c r="S29" s="660"/>
      <c r="T29" s="660"/>
      <c r="U29" s="660"/>
      <c r="V29" s="660"/>
      <c r="W29" s="660"/>
      <c r="X29" s="660"/>
      <c r="Y29" s="661"/>
      <c r="Z29" s="662">
        <v>7.4</v>
      </c>
      <c r="AA29" s="662"/>
      <c r="AB29" s="662"/>
      <c r="AC29" s="662"/>
      <c r="AD29" s="663" t="s">
        <v>120</v>
      </c>
      <c r="AE29" s="663"/>
      <c r="AF29" s="663"/>
      <c r="AG29" s="663"/>
      <c r="AH29" s="663"/>
      <c r="AI29" s="663"/>
      <c r="AJ29" s="663"/>
      <c r="AK29" s="663"/>
      <c r="AL29" s="664" t="s">
        <v>120</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910219</v>
      </c>
      <c r="CS29" s="695"/>
      <c r="CT29" s="695"/>
      <c r="CU29" s="695"/>
      <c r="CV29" s="695"/>
      <c r="CW29" s="695"/>
      <c r="CX29" s="695"/>
      <c r="CY29" s="696"/>
      <c r="CZ29" s="664">
        <v>8.1</v>
      </c>
      <c r="DA29" s="693"/>
      <c r="DB29" s="693"/>
      <c r="DC29" s="697"/>
      <c r="DD29" s="668">
        <v>892111</v>
      </c>
      <c r="DE29" s="695"/>
      <c r="DF29" s="695"/>
      <c r="DG29" s="695"/>
      <c r="DH29" s="695"/>
      <c r="DI29" s="695"/>
      <c r="DJ29" s="695"/>
      <c r="DK29" s="696"/>
      <c r="DL29" s="668">
        <v>889705</v>
      </c>
      <c r="DM29" s="695"/>
      <c r="DN29" s="695"/>
      <c r="DO29" s="695"/>
      <c r="DP29" s="695"/>
      <c r="DQ29" s="695"/>
      <c r="DR29" s="695"/>
      <c r="DS29" s="695"/>
      <c r="DT29" s="695"/>
      <c r="DU29" s="695"/>
      <c r="DV29" s="696"/>
      <c r="DW29" s="664">
        <v>12.6</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83937</v>
      </c>
      <c r="S30" s="660"/>
      <c r="T30" s="660"/>
      <c r="U30" s="660"/>
      <c r="V30" s="660"/>
      <c r="W30" s="660"/>
      <c r="X30" s="660"/>
      <c r="Y30" s="661"/>
      <c r="Z30" s="662">
        <v>0.7</v>
      </c>
      <c r="AA30" s="662"/>
      <c r="AB30" s="662"/>
      <c r="AC30" s="662"/>
      <c r="AD30" s="663">
        <v>8188</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181</v>
      </c>
      <c r="AY30" s="646"/>
      <c r="AZ30" s="646"/>
      <c r="BA30" s="646"/>
      <c r="BB30" s="646"/>
      <c r="BC30" s="646"/>
      <c r="BD30" s="646"/>
      <c r="BE30" s="646"/>
      <c r="BF30" s="647"/>
      <c r="BG30" s="719">
        <v>98.6</v>
      </c>
      <c r="BH30" s="720"/>
      <c r="BI30" s="720"/>
      <c r="BJ30" s="720"/>
      <c r="BK30" s="720"/>
      <c r="BL30" s="720"/>
      <c r="BM30" s="654">
        <v>94</v>
      </c>
      <c r="BN30" s="720"/>
      <c r="BO30" s="720"/>
      <c r="BP30" s="720"/>
      <c r="BQ30" s="721"/>
      <c r="BR30" s="719">
        <v>98.3</v>
      </c>
      <c r="BS30" s="720"/>
      <c r="BT30" s="720"/>
      <c r="BU30" s="720"/>
      <c r="BV30" s="720"/>
      <c r="BW30" s="720"/>
      <c r="BX30" s="654">
        <v>93.2</v>
      </c>
      <c r="BY30" s="720"/>
      <c r="BZ30" s="720"/>
      <c r="CA30" s="720"/>
      <c r="CB30" s="721"/>
      <c r="CD30" s="724"/>
      <c r="CE30" s="725"/>
      <c r="CF30" s="674" t="s">
        <v>303</v>
      </c>
      <c r="CG30" s="675"/>
      <c r="CH30" s="675"/>
      <c r="CI30" s="675"/>
      <c r="CJ30" s="675"/>
      <c r="CK30" s="675"/>
      <c r="CL30" s="675"/>
      <c r="CM30" s="675"/>
      <c r="CN30" s="675"/>
      <c r="CO30" s="675"/>
      <c r="CP30" s="675"/>
      <c r="CQ30" s="676"/>
      <c r="CR30" s="659">
        <v>823500</v>
      </c>
      <c r="CS30" s="660"/>
      <c r="CT30" s="660"/>
      <c r="CU30" s="660"/>
      <c r="CV30" s="660"/>
      <c r="CW30" s="660"/>
      <c r="CX30" s="660"/>
      <c r="CY30" s="661"/>
      <c r="CZ30" s="664">
        <v>7.4</v>
      </c>
      <c r="DA30" s="693"/>
      <c r="DB30" s="693"/>
      <c r="DC30" s="697"/>
      <c r="DD30" s="668">
        <v>805392</v>
      </c>
      <c r="DE30" s="660"/>
      <c r="DF30" s="660"/>
      <c r="DG30" s="660"/>
      <c r="DH30" s="660"/>
      <c r="DI30" s="660"/>
      <c r="DJ30" s="660"/>
      <c r="DK30" s="661"/>
      <c r="DL30" s="668">
        <v>802986</v>
      </c>
      <c r="DM30" s="660"/>
      <c r="DN30" s="660"/>
      <c r="DO30" s="660"/>
      <c r="DP30" s="660"/>
      <c r="DQ30" s="660"/>
      <c r="DR30" s="660"/>
      <c r="DS30" s="660"/>
      <c r="DT30" s="660"/>
      <c r="DU30" s="660"/>
      <c r="DV30" s="661"/>
      <c r="DW30" s="664">
        <v>11.4</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19210</v>
      </c>
      <c r="S31" s="660"/>
      <c r="T31" s="660"/>
      <c r="U31" s="660"/>
      <c r="V31" s="660"/>
      <c r="W31" s="660"/>
      <c r="X31" s="660"/>
      <c r="Y31" s="661"/>
      <c r="Z31" s="662">
        <v>0.2</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98.4</v>
      </c>
      <c r="BH31" s="695"/>
      <c r="BI31" s="695"/>
      <c r="BJ31" s="695"/>
      <c r="BK31" s="695"/>
      <c r="BL31" s="695"/>
      <c r="BM31" s="665">
        <v>93.5</v>
      </c>
      <c r="BN31" s="717"/>
      <c r="BO31" s="717"/>
      <c r="BP31" s="717"/>
      <c r="BQ31" s="718"/>
      <c r="BR31" s="716">
        <v>98.1</v>
      </c>
      <c r="BS31" s="695"/>
      <c r="BT31" s="695"/>
      <c r="BU31" s="695"/>
      <c r="BV31" s="695"/>
      <c r="BW31" s="695"/>
      <c r="BX31" s="665">
        <v>92.2</v>
      </c>
      <c r="BY31" s="717"/>
      <c r="BZ31" s="717"/>
      <c r="CA31" s="717"/>
      <c r="CB31" s="718"/>
      <c r="CD31" s="724"/>
      <c r="CE31" s="725"/>
      <c r="CF31" s="674" t="s">
        <v>307</v>
      </c>
      <c r="CG31" s="675"/>
      <c r="CH31" s="675"/>
      <c r="CI31" s="675"/>
      <c r="CJ31" s="675"/>
      <c r="CK31" s="675"/>
      <c r="CL31" s="675"/>
      <c r="CM31" s="675"/>
      <c r="CN31" s="675"/>
      <c r="CO31" s="675"/>
      <c r="CP31" s="675"/>
      <c r="CQ31" s="676"/>
      <c r="CR31" s="659">
        <v>86719</v>
      </c>
      <c r="CS31" s="695"/>
      <c r="CT31" s="695"/>
      <c r="CU31" s="695"/>
      <c r="CV31" s="695"/>
      <c r="CW31" s="695"/>
      <c r="CX31" s="695"/>
      <c r="CY31" s="696"/>
      <c r="CZ31" s="664">
        <v>0.8</v>
      </c>
      <c r="DA31" s="693"/>
      <c r="DB31" s="693"/>
      <c r="DC31" s="697"/>
      <c r="DD31" s="668">
        <v>86719</v>
      </c>
      <c r="DE31" s="695"/>
      <c r="DF31" s="695"/>
      <c r="DG31" s="695"/>
      <c r="DH31" s="695"/>
      <c r="DI31" s="695"/>
      <c r="DJ31" s="695"/>
      <c r="DK31" s="696"/>
      <c r="DL31" s="668">
        <v>86719</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245061</v>
      </c>
      <c r="S32" s="660"/>
      <c r="T32" s="660"/>
      <c r="U32" s="660"/>
      <c r="V32" s="660"/>
      <c r="W32" s="660"/>
      <c r="X32" s="660"/>
      <c r="Y32" s="661"/>
      <c r="Z32" s="662">
        <v>2.1</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98.6</v>
      </c>
      <c r="BH32" s="729"/>
      <c r="BI32" s="729"/>
      <c r="BJ32" s="729"/>
      <c r="BK32" s="729"/>
      <c r="BL32" s="729"/>
      <c r="BM32" s="730">
        <v>93.6</v>
      </c>
      <c r="BN32" s="729"/>
      <c r="BO32" s="729"/>
      <c r="BP32" s="729"/>
      <c r="BQ32" s="731"/>
      <c r="BR32" s="728">
        <v>98.4</v>
      </c>
      <c r="BS32" s="729"/>
      <c r="BT32" s="729"/>
      <c r="BU32" s="729"/>
      <c r="BV32" s="729"/>
      <c r="BW32" s="729"/>
      <c r="BX32" s="730">
        <v>93.1</v>
      </c>
      <c r="BY32" s="729"/>
      <c r="BZ32" s="729"/>
      <c r="CA32" s="729"/>
      <c r="CB32" s="731"/>
      <c r="CD32" s="726"/>
      <c r="CE32" s="727"/>
      <c r="CF32" s="674" t="s">
        <v>310</v>
      </c>
      <c r="CG32" s="675"/>
      <c r="CH32" s="675"/>
      <c r="CI32" s="675"/>
      <c r="CJ32" s="675"/>
      <c r="CK32" s="675"/>
      <c r="CL32" s="675"/>
      <c r="CM32" s="675"/>
      <c r="CN32" s="675"/>
      <c r="CO32" s="675"/>
      <c r="CP32" s="675"/>
      <c r="CQ32" s="676"/>
      <c r="CR32" s="659" t="s">
        <v>120</v>
      </c>
      <c r="CS32" s="660"/>
      <c r="CT32" s="660"/>
      <c r="CU32" s="660"/>
      <c r="CV32" s="660"/>
      <c r="CW32" s="660"/>
      <c r="CX32" s="660"/>
      <c r="CY32" s="661"/>
      <c r="CZ32" s="664" t="s">
        <v>120</v>
      </c>
      <c r="DA32" s="693"/>
      <c r="DB32" s="693"/>
      <c r="DC32" s="697"/>
      <c r="DD32" s="668" t="s">
        <v>120</v>
      </c>
      <c r="DE32" s="660"/>
      <c r="DF32" s="660"/>
      <c r="DG32" s="660"/>
      <c r="DH32" s="660"/>
      <c r="DI32" s="660"/>
      <c r="DJ32" s="660"/>
      <c r="DK32" s="661"/>
      <c r="DL32" s="668" t="s">
        <v>120</v>
      </c>
      <c r="DM32" s="660"/>
      <c r="DN32" s="660"/>
      <c r="DO32" s="660"/>
      <c r="DP32" s="660"/>
      <c r="DQ32" s="660"/>
      <c r="DR32" s="660"/>
      <c r="DS32" s="660"/>
      <c r="DT32" s="660"/>
      <c r="DU32" s="660"/>
      <c r="DV32" s="661"/>
      <c r="DW32" s="664" t="s">
        <v>120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459957</v>
      </c>
      <c r="S33" s="660"/>
      <c r="T33" s="660"/>
      <c r="U33" s="660"/>
      <c r="V33" s="660"/>
      <c r="W33" s="660"/>
      <c r="X33" s="660"/>
      <c r="Y33" s="661"/>
      <c r="Z33" s="662">
        <v>4</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5143383</v>
      </c>
      <c r="CS33" s="695"/>
      <c r="CT33" s="695"/>
      <c r="CU33" s="695"/>
      <c r="CV33" s="695"/>
      <c r="CW33" s="695"/>
      <c r="CX33" s="695"/>
      <c r="CY33" s="696"/>
      <c r="CZ33" s="664">
        <v>46</v>
      </c>
      <c r="DA33" s="693"/>
      <c r="DB33" s="693"/>
      <c r="DC33" s="697"/>
      <c r="DD33" s="668">
        <v>4408857</v>
      </c>
      <c r="DE33" s="695"/>
      <c r="DF33" s="695"/>
      <c r="DG33" s="695"/>
      <c r="DH33" s="695"/>
      <c r="DI33" s="695"/>
      <c r="DJ33" s="695"/>
      <c r="DK33" s="696"/>
      <c r="DL33" s="668">
        <v>3619279</v>
      </c>
      <c r="DM33" s="695"/>
      <c r="DN33" s="695"/>
      <c r="DO33" s="695"/>
      <c r="DP33" s="695"/>
      <c r="DQ33" s="695"/>
      <c r="DR33" s="695"/>
      <c r="DS33" s="695"/>
      <c r="DT33" s="695"/>
      <c r="DU33" s="695"/>
      <c r="DV33" s="696"/>
      <c r="DW33" s="664">
        <v>51.3</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92740</v>
      </c>
      <c r="S34" s="660"/>
      <c r="T34" s="660"/>
      <c r="U34" s="660"/>
      <c r="V34" s="660"/>
      <c r="W34" s="660"/>
      <c r="X34" s="660"/>
      <c r="Y34" s="661"/>
      <c r="Z34" s="662">
        <v>0.8</v>
      </c>
      <c r="AA34" s="662"/>
      <c r="AB34" s="662"/>
      <c r="AC34" s="662"/>
      <c r="AD34" s="663">
        <v>1</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1817857</v>
      </c>
      <c r="CS34" s="660"/>
      <c r="CT34" s="660"/>
      <c r="CU34" s="660"/>
      <c r="CV34" s="660"/>
      <c r="CW34" s="660"/>
      <c r="CX34" s="660"/>
      <c r="CY34" s="661"/>
      <c r="CZ34" s="664">
        <v>16.3</v>
      </c>
      <c r="DA34" s="693"/>
      <c r="DB34" s="693"/>
      <c r="DC34" s="697"/>
      <c r="DD34" s="668">
        <v>1395841</v>
      </c>
      <c r="DE34" s="660"/>
      <c r="DF34" s="660"/>
      <c r="DG34" s="660"/>
      <c r="DH34" s="660"/>
      <c r="DI34" s="660"/>
      <c r="DJ34" s="660"/>
      <c r="DK34" s="661"/>
      <c r="DL34" s="668">
        <v>1282826</v>
      </c>
      <c r="DM34" s="660"/>
      <c r="DN34" s="660"/>
      <c r="DO34" s="660"/>
      <c r="DP34" s="660"/>
      <c r="DQ34" s="660"/>
      <c r="DR34" s="660"/>
      <c r="DS34" s="660"/>
      <c r="DT34" s="660"/>
      <c r="DU34" s="660"/>
      <c r="DV34" s="661"/>
      <c r="DW34" s="664">
        <v>18.2</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631188</v>
      </c>
      <c r="S35" s="660"/>
      <c r="T35" s="660"/>
      <c r="U35" s="660"/>
      <c r="V35" s="660"/>
      <c r="W35" s="660"/>
      <c r="X35" s="660"/>
      <c r="Y35" s="661"/>
      <c r="Z35" s="662">
        <v>5.5</v>
      </c>
      <c r="AA35" s="662"/>
      <c r="AB35" s="662"/>
      <c r="AC35" s="662"/>
      <c r="AD35" s="663" t="s">
        <v>120</v>
      </c>
      <c r="AE35" s="663"/>
      <c r="AF35" s="663"/>
      <c r="AG35" s="663"/>
      <c r="AH35" s="663"/>
      <c r="AI35" s="663"/>
      <c r="AJ35" s="663"/>
      <c r="AK35" s="663"/>
      <c r="AL35" s="664" t="s">
        <v>120</v>
      </c>
      <c r="AM35" s="665"/>
      <c r="AN35" s="665"/>
      <c r="AO35" s="666"/>
      <c r="AP35" s="214"/>
      <c r="AQ35" s="732" t="s">
        <v>318</v>
      </c>
      <c r="AR35" s="733"/>
      <c r="AS35" s="733"/>
      <c r="AT35" s="733"/>
      <c r="AU35" s="733"/>
      <c r="AV35" s="733"/>
      <c r="AW35" s="733"/>
      <c r="AX35" s="733"/>
      <c r="AY35" s="734"/>
      <c r="AZ35" s="648">
        <v>1611265</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-8412</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58740</v>
      </c>
      <c r="CS35" s="695"/>
      <c r="CT35" s="695"/>
      <c r="CU35" s="695"/>
      <c r="CV35" s="695"/>
      <c r="CW35" s="695"/>
      <c r="CX35" s="695"/>
      <c r="CY35" s="696"/>
      <c r="CZ35" s="664">
        <v>0.5</v>
      </c>
      <c r="DA35" s="693"/>
      <c r="DB35" s="693"/>
      <c r="DC35" s="697"/>
      <c r="DD35" s="668">
        <v>45089</v>
      </c>
      <c r="DE35" s="695"/>
      <c r="DF35" s="695"/>
      <c r="DG35" s="695"/>
      <c r="DH35" s="695"/>
      <c r="DI35" s="695"/>
      <c r="DJ35" s="695"/>
      <c r="DK35" s="696"/>
      <c r="DL35" s="668">
        <v>45089</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322</v>
      </c>
      <c r="AR36" s="737"/>
      <c r="AS36" s="737"/>
      <c r="AT36" s="737"/>
      <c r="AU36" s="737"/>
      <c r="AV36" s="737"/>
      <c r="AW36" s="737"/>
      <c r="AX36" s="737"/>
      <c r="AY36" s="738"/>
      <c r="AZ36" s="659">
        <v>411661</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-100742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1574043</v>
      </c>
      <c r="CS36" s="660"/>
      <c r="CT36" s="660"/>
      <c r="CU36" s="660"/>
      <c r="CV36" s="660"/>
      <c r="CW36" s="660"/>
      <c r="CX36" s="660"/>
      <c r="CY36" s="661"/>
      <c r="CZ36" s="664">
        <v>14.1</v>
      </c>
      <c r="DA36" s="693"/>
      <c r="DB36" s="693"/>
      <c r="DC36" s="697"/>
      <c r="DD36" s="668">
        <v>1531065</v>
      </c>
      <c r="DE36" s="660"/>
      <c r="DF36" s="660"/>
      <c r="DG36" s="660"/>
      <c r="DH36" s="660"/>
      <c r="DI36" s="660"/>
      <c r="DJ36" s="660"/>
      <c r="DK36" s="661"/>
      <c r="DL36" s="668">
        <v>1443458</v>
      </c>
      <c r="DM36" s="660"/>
      <c r="DN36" s="660"/>
      <c r="DO36" s="660"/>
      <c r="DP36" s="660"/>
      <c r="DQ36" s="660"/>
      <c r="DR36" s="660"/>
      <c r="DS36" s="660"/>
      <c r="DT36" s="660"/>
      <c r="DU36" s="660"/>
      <c r="DV36" s="661"/>
      <c r="DW36" s="664">
        <v>20.5</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401588</v>
      </c>
      <c r="S37" s="660"/>
      <c r="T37" s="660"/>
      <c r="U37" s="660"/>
      <c r="V37" s="660"/>
      <c r="W37" s="660"/>
      <c r="X37" s="660"/>
      <c r="Y37" s="661"/>
      <c r="Z37" s="662">
        <v>3.5</v>
      </c>
      <c r="AA37" s="662"/>
      <c r="AB37" s="662"/>
      <c r="AC37" s="662"/>
      <c r="AD37" s="663" t="s">
        <v>120</v>
      </c>
      <c r="AE37" s="663"/>
      <c r="AF37" s="663"/>
      <c r="AG37" s="663"/>
      <c r="AH37" s="663"/>
      <c r="AI37" s="663"/>
      <c r="AJ37" s="663"/>
      <c r="AK37" s="663"/>
      <c r="AL37" s="664" t="s">
        <v>120</v>
      </c>
      <c r="AM37" s="665"/>
      <c r="AN37" s="665"/>
      <c r="AO37" s="666"/>
      <c r="AQ37" s="736" t="s">
        <v>326</v>
      </c>
      <c r="AR37" s="737"/>
      <c r="AS37" s="737"/>
      <c r="AT37" s="737"/>
      <c r="AU37" s="737"/>
      <c r="AV37" s="737"/>
      <c r="AW37" s="737"/>
      <c r="AX37" s="737"/>
      <c r="AY37" s="738"/>
      <c r="AZ37" s="659">
        <v>23254</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4885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584054</v>
      </c>
      <c r="CS37" s="695"/>
      <c r="CT37" s="695"/>
      <c r="CU37" s="695"/>
      <c r="CV37" s="695"/>
      <c r="CW37" s="695"/>
      <c r="CX37" s="695"/>
      <c r="CY37" s="696"/>
      <c r="CZ37" s="664">
        <v>5.2</v>
      </c>
      <c r="DA37" s="693"/>
      <c r="DB37" s="693"/>
      <c r="DC37" s="697"/>
      <c r="DD37" s="668">
        <v>584054</v>
      </c>
      <c r="DE37" s="695"/>
      <c r="DF37" s="695"/>
      <c r="DG37" s="695"/>
      <c r="DH37" s="695"/>
      <c r="DI37" s="695"/>
      <c r="DJ37" s="695"/>
      <c r="DK37" s="696"/>
      <c r="DL37" s="668">
        <v>566887</v>
      </c>
      <c r="DM37" s="695"/>
      <c r="DN37" s="695"/>
      <c r="DO37" s="695"/>
      <c r="DP37" s="695"/>
      <c r="DQ37" s="695"/>
      <c r="DR37" s="695"/>
      <c r="DS37" s="695"/>
      <c r="DT37" s="695"/>
      <c r="DU37" s="695"/>
      <c r="DV37" s="696"/>
      <c r="DW37" s="664">
        <v>8</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11538588</v>
      </c>
      <c r="S38" s="740"/>
      <c r="T38" s="740"/>
      <c r="U38" s="740"/>
      <c r="V38" s="740"/>
      <c r="W38" s="740"/>
      <c r="X38" s="740"/>
      <c r="Y38" s="741"/>
      <c r="Z38" s="742">
        <v>100</v>
      </c>
      <c r="AA38" s="742"/>
      <c r="AB38" s="742"/>
      <c r="AC38" s="742"/>
      <c r="AD38" s="743">
        <v>6649053</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t="s">
        <v>120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8204</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1176350</v>
      </c>
      <c r="CS38" s="660"/>
      <c r="CT38" s="660"/>
      <c r="CU38" s="660"/>
      <c r="CV38" s="660"/>
      <c r="CW38" s="660"/>
      <c r="CX38" s="660"/>
      <c r="CY38" s="661"/>
      <c r="CZ38" s="664">
        <v>10.5</v>
      </c>
      <c r="DA38" s="693"/>
      <c r="DB38" s="693"/>
      <c r="DC38" s="697"/>
      <c r="DD38" s="668">
        <v>922496</v>
      </c>
      <c r="DE38" s="660"/>
      <c r="DF38" s="660"/>
      <c r="DG38" s="660"/>
      <c r="DH38" s="660"/>
      <c r="DI38" s="660"/>
      <c r="DJ38" s="660"/>
      <c r="DK38" s="661"/>
      <c r="DL38" s="668">
        <v>847906</v>
      </c>
      <c r="DM38" s="660"/>
      <c r="DN38" s="660"/>
      <c r="DO38" s="660"/>
      <c r="DP38" s="660"/>
      <c r="DQ38" s="660"/>
      <c r="DR38" s="660"/>
      <c r="DS38" s="660"/>
      <c r="DT38" s="660"/>
      <c r="DU38" s="660"/>
      <c r="DV38" s="661"/>
      <c r="DW38" s="664">
        <v>12</v>
      </c>
      <c r="DX38" s="693"/>
      <c r="DY38" s="693"/>
      <c r="DZ38" s="693"/>
      <c r="EA38" s="693"/>
      <c r="EB38" s="693"/>
      <c r="EC38" s="694"/>
    </row>
    <row r="39" spans="2:133" ht="11.25" customHeight="1">
      <c r="AQ39" s="736" t="s">
        <v>333</v>
      </c>
      <c r="AR39" s="737"/>
      <c r="AS39" s="737"/>
      <c r="AT39" s="737"/>
      <c r="AU39" s="737"/>
      <c r="AV39" s="737"/>
      <c r="AW39" s="737"/>
      <c r="AX39" s="737"/>
      <c r="AY39" s="738"/>
      <c r="AZ39" s="659" t="s">
        <v>334</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93</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497055</v>
      </c>
      <c r="CS39" s="695"/>
      <c r="CT39" s="695"/>
      <c r="CU39" s="695"/>
      <c r="CV39" s="695"/>
      <c r="CW39" s="695"/>
      <c r="CX39" s="695"/>
      <c r="CY39" s="696"/>
      <c r="CZ39" s="664">
        <v>4.4000000000000004</v>
      </c>
      <c r="DA39" s="693"/>
      <c r="DB39" s="693"/>
      <c r="DC39" s="697"/>
      <c r="DD39" s="668">
        <v>496728</v>
      </c>
      <c r="DE39" s="695"/>
      <c r="DF39" s="695"/>
      <c r="DG39" s="695"/>
      <c r="DH39" s="695"/>
      <c r="DI39" s="695"/>
      <c r="DJ39" s="695"/>
      <c r="DK39" s="696"/>
      <c r="DL39" s="668" t="s">
        <v>334</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338</v>
      </c>
      <c r="AR40" s="737"/>
      <c r="AS40" s="737"/>
      <c r="AT40" s="737"/>
      <c r="AU40" s="737"/>
      <c r="AV40" s="737"/>
      <c r="AW40" s="737"/>
      <c r="AX40" s="737"/>
      <c r="AY40" s="738"/>
      <c r="AZ40" s="659">
        <v>337464</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125</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19338</v>
      </c>
      <c r="CS40" s="660"/>
      <c r="CT40" s="660"/>
      <c r="CU40" s="660"/>
      <c r="CV40" s="660"/>
      <c r="CW40" s="660"/>
      <c r="CX40" s="660"/>
      <c r="CY40" s="661"/>
      <c r="CZ40" s="664">
        <v>0.2</v>
      </c>
      <c r="DA40" s="693"/>
      <c r="DB40" s="693"/>
      <c r="DC40" s="697"/>
      <c r="DD40" s="668">
        <v>17638</v>
      </c>
      <c r="DE40" s="660"/>
      <c r="DF40" s="660"/>
      <c r="DG40" s="660"/>
      <c r="DH40" s="660"/>
      <c r="DI40" s="660"/>
      <c r="DJ40" s="660"/>
      <c r="DK40" s="661"/>
      <c r="DL40" s="668" t="s">
        <v>120</v>
      </c>
      <c r="DM40" s="660"/>
      <c r="DN40" s="660"/>
      <c r="DO40" s="660"/>
      <c r="DP40" s="660"/>
      <c r="DQ40" s="660"/>
      <c r="DR40" s="660"/>
      <c r="DS40" s="660"/>
      <c r="DT40" s="660"/>
      <c r="DU40" s="660"/>
      <c r="DV40" s="661"/>
      <c r="DW40" s="664" t="s">
        <v>334</v>
      </c>
      <c r="DX40" s="693"/>
      <c r="DY40" s="693"/>
      <c r="DZ40" s="693"/>
      <c r="EA40" s="693"/>
      <c r="EB40" s="693"/>
      <c r="EC40" s="694"/>
    </row>
    <row r="41" spans="2:133" ht="11.25" customHeight="1">
      <c r="AQ41" s="746" t="s">
        <v>341</v>
      </c>
      <c r="AR41" s="747"/>
      <c r="AS41" s="747"/>
      <c r="AT41" s="747"/>
      <c r="AU41" s="747"/>
      <c r="AV41" s="747"/>
      <c r="AW41" s="747"/>
      <c r="AX41" s="747"/>
      <c r="AY41" s="748"/>
      <c r="AZ41" s="739">
        <v>838886</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338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334</v>
      </c>
      <c r="CS41" s="695"/>
      <c r="CT41" s="695"/>
      <c r="CU41" s="695"/>
      <c r="CV41" s="695"/>
      <c r="CW41" s="695"/>
      <c r="CX41" s="695"/>
      <c r="CY41" s="696"/>
      <c r="CZ41" s="664" t="s">
        <v>120</v>
      </c>
      <c r="DA41" s="693"/>
      <c r="DB41" s="693"/>
      <c r="DC41" s="697"/>
      <c r="DD41" s="668" t="s">
        <v>334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1036371</v>
      </c>
      <c r="CS42" s="660"/>
      <c r="CT42" s="660"/>
      <c r="CU42" s="660"/>
      <c r="CV42" s="660"/>
      <c r="CW42" s="660"/>
      <c r="CX42" s="660"/>
      <c r="CY42" s="661"/>
      <c r="CZ42" s="664">
        <v>9.3000000000000007</v>
      </c>
      <c r="DA42" s="665"/>
      <c r="DB42" s="665"/>
      <c r="DC42" s="760"/>
      <c r="DD42" s="668">
        <v>211500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2850</v>
      </c>
      <c r="CS43" s="695"/>
      <c r="CT43" s="695"/>
      <c r="CU43" s="695"/>
      <c r="CV43" s="695"/>
      <c r="CW43" s="695"/>
      <c r="CX43" s="695"/>
      <c r="CY43" s="696"/>
      <c r="CZ43" s="664">
        <v>0</v>
      </c>
      <c r="DA43" s="693"/>
      <c r="DB43" s="693"/>
      <c r="DC43" s="697"/>
      <c r="DD43" s="668">
        <v>2271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1036371</v>
      </c>
      <c r="CS44" s="660"/>
      <c r="CT44" s="660"/>
      <c r="CU44" s="660"/>
      <c r="CV44" s="660"/>
      <c r="CW44" s="660"/>
      <c r="CX44" s="660"/>
      <c r="CY44" s="661"/>
      <c r="CZ44" s="664">
        <v>9.3000000000000007</v>
      </c>
      <c r="DA44" s="665"/>
      <c r="DB44" s="665"/>
      <c r="DC44" s="760"/>
      <c r="DD44" s="668">
        <v>211500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767954</v>
      </c>
      <c r="CS45" s="695"/>
      <c r="CT45" s="695"/>
      <c r="CU45" s="695"/>
      <c r="CV45" s="695"/>
      <c r="CW45" s="695"/>
      <c r="CX45" s="695"/>
      <c r="CY45" s="696"/>
      <c r="CZ45" s="664">
        <v>6.9</v>
      </c>
      <c r="DA45" s="693"/>
      <c r="DB45" s="693"/>
      <c r="DC45" s="697"/>
      <c r="DD45" s="668">
        <v>38354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254799</v>
      </c>
      <c r="CS46" s="660"/>
      <c r="CT46" s="660"/>
      <c r="CU46" s="660"/>
      <c r="CV46" s="660"/>
      <c r="CW46" s="660"/>
      <c r="CX46" s="660"/>
      <c r="CY46" s="661"/>
      <c r="CZ46" s="664">
        <v>2.2999999999999998</v>
      </c>
      <c r="DA46" s="665"/>
      <c r="DB46" s="665"/>
      <c r="DC46" s="760"/>
      <c r="DD46" s="668">
        <v>171228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t="s">
        <v>334</v>
      </c>
      <c r="CS47" s="695"/>
      <c r="CT47" s="695"/>
      <c r="CU47" s="695"/>
      <c r="CV47" s="695"/>
      <c r="CW47" s="695"/>
      <c r="CX47" s="695"/>
      <c r="CY47" s="696"/>
      <c r="CZ47" s="664" t="s">
        <v>334</v>
      </c>
      <c r="DA47" s="693"/>
      <c r="DB47" s="693"/>
      <c r="DC47" s="697"/>
      <c r="DD47" s="668" t="s">
        <v>120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11183553</v>
      </c>
      <c r="CS49" s="729"/>
      <c r="CT49" s="729"/>
      <c r="CU49" s="729"/>
      <c r="CV49" s="729"/>
      <c r="CW49" s="729"/>
      <c r="CX49" s="729"/>
      <c r="CY49" s="761"/>
      <c r="CZ49" s="744">
        <v>100</v>
      </c>
      <c r="DA49" s="762"/>
      <c r="DB49" s="762"/>
      <c r="DC49" s="763"/>
      <c r="DD49" s="764">
        <v>7822384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IJFX5VKeZfRgeEpEAYZdFXqHuhDGLnR33rWsU3iq0UNx4OsVc83j+ikNx0qv2vX3HoXk0PYhYu9KZqKw4U6+qw==" saltValue="Vz6fGr8SBgn+WBZtbKgG6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11539</v>
      </c>
      <c r="R7" s="795"/>
      <c r="S7" s="795"/>
      <c r="T7" s="795"/>
      <c r="U7" s="795"/>
      <c r="V7" s="795">
        <v>11184</v>
      </c>
      <c r="W7" s="795"/>
      <c r="X7" s="795"/>
      <c r="Y7" s="795"/>
      <c r="Z7" s="795"/>
      <c r="AA7" s="795">
        <v>355</v>
      </c>
      <c r="AB7" s="795"/>
      <c r="AC7" s="795"/>
      <c r="AD7" s="795"/>
      <c r="AE7" s="796"/>
      <c r="AF7" s="797">
        <v>331</v>
      </c>
      <c r="AG7" s="798"/>
      <c r="AH7" s="798"/>
      <c r="AI7" s="798"/>
      <c r="AJ7" s="799"/>
      <c r="AK7" s="834">
        <v>245</v>
      </c>
      <c r="AL7" s="835"/>
      <c r="AM7" s="835"/>
      <c r="AN7" s="835"/>
      <c r="AO7" s="835"/>
      <c r="AP7" s="835">
        <v>10114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-0.6</v>
      </c>
      <c r="CI7" s="832"/>
      <c r="CJ7" s="832"/>
      <c r="CK7" s="832"/>
      <c r="CL7" s="833"/>
      <c r="CM7" s="831">
        <v>540</v>
      </c>
      <c r="CN7" s="832"/>
      <c r="CO7" s="832"/>
      <c r="CP7" s="832"/>
      <c r="CQ7" s="833"/>
      <c r="CR7" s="831">
        <v>300</v>
      </c>
      <c r="CS7" s="832"/>
      <c r="CT7" s="832"/>
      <c r="CU7" s="832"/>
      <c r="CV7" s="833"/>
      <c r="CW7" s="831" t="s">
        <v>581</v>
      </c>
      <c r="CX7" s="832"/>
      <c r="CY7" s="832"/>
      <c r="CZ7" s="832"/>
      <c r="DA7" s="833"/>
      <c r="DB7" s="831" t="s">
        <v>497</v>
      </c>
      <c r="DC7" s="832"/>
      <c r="DD7" s="832"/>
      <c r="DE7" s="832"/>
      <c r="DF7" s="833"/>
      <c r="DG7" s="831" t="s">
        <v>497</v>
      </c>
      <c r="DH7" s="832"/>
      <c r="DI7" s="832"/>
      <c r="DJ7" s="832"/>
      <c r="DK7" s="833"/>
      <c r="DL7" s="831" t="s">
        <v>497</v>
      </c>
      <c r="DM7" s="832"/>
      <c r="DN7" s="832"/>
      <c r="DO7" s="832"/>
      <c r="DP7" s="833"/>
      <c r="DQ7" s="831" t="s">
        <v>497</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11539</v>
      </c>
      <c r="R23" s="854"/>
      <c r="S23" s="854"/>
      <c r="T23" s="854"/>
      <c r="U23" s="854"/>
      <c r="V23" s="854">
        <v>11184</v>
      </c>
      <c r="W23" s="854"/>
      <c r="X23" s="854"/>
      <c r="Y23" s="854"/>
      <c r="Z23" s="854"/>
      <c r="AA23" s="854">
        <v>355</v>
      </c>
      <c r="AB23" s="854"/>
      <c r="AC23" s="854"/>
      <c r="AD23" s="854"/>
      <c r="AE23" s="855"/>
      <c r="AF23" s="856">
        <v>331</v>
      </c>
      <c r="AG23" s="854"/>
      <c r="AH23" s="854"/>
      <c r="AI23" s="854"/>
      <c r="AJ23" s="857"/>
      <c r="AK23" s="858"/>
      <c r="AL23" s="859"/>
      <c r="AM23" s="859"/>
      <c r="AN23" s="859"/>
      <c r="AO23" s="859"/>
      <c r="AP23" s="854">
        <v>10114</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4570</v>
      </c>
      <c r="R28" s="883"/>
      <c r="S28" s="883"/>
      <c r="T28" s="883"/>
      <c r="U28" s="883"/>
      <c r="V28" s="883">
        <v>4579</v>
      </c>
      <c r="W28" s="883"/>
      <c r="X28" s="883"/>
      <c r="Y28" s="883"/>
      <c r="Z28" s="883"/>
      <c r="AA28" s="883">
        <v>-8</v>
      </c>
      <c r="AB28" s="883"/>
      <c r="AC28" s="883"/>
      <c r="AD28" s="883"/>
      <c r="AE28" s="884"/>
      <c r="AF28" s="885">
        <v>-8</v>
      </c>
      <c r="AG28" s="883"/>
      <c r="AH28" s="883"/>
      <c r="AI28" s="883"/>
      <c r="AJ28" s="886"/>
      <c r="AK28" s="887">
        <v>337</v>
      </c>
      <c r="AL28" s="878"/>
      <c r="AM28" s="878"/>
      <c r="AN28" s="878"/>
      <c r="AO28" s="878"/>
      <c r="AP28" s="878" t="s">
        <v>557</v>
      </c>
      <c r="AQ28" s="878"/>
      <c r="AR28" s="878"/>
      <c r="AS28" s="878"/>
      <c r="AT28" s="878"/>
      <c r="AU28" s="878" t="s">
        <v>497</v>
      </c>
      <c r="AV28" s="878"/>
      <c r="AW28" s="878"/>
      <c r="AX28" s="878"/>
      <c r="AY28" s="878"/>
      <c r="AZ28" s="879" t="s">
        <v>497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403</v>
      </c>
      <c r="R29" s="819"/>
      <c r="S29" s="819"/>
      <c r="T29" s="819"/>
      <c r="U29" s="819"/>
      <c r="V29" s="819">
        <v>379</v>
      </c>
      <c r="W29" s="819"/>
      <c r="X29" s="819"/>
      <c r="Y29" s="819"/>
      <c r="Z29" s="819"/>
      <c r="AA29" s="819">
        <v>24</v>
      </c>
      <c r="AB29" s="819"/>
      <c r="AC29" s="819"/>
      <c r="AD29" s="819"/>
      <c r="AE29" s="820"/>
      <c r="AF29" s="821">
        <v>24</v>
      </c>
      <c r="AG29" s="822"/>
      <c r="AH29" s="822"/>
      <c r="AI29" s="822"/>
      <c r="AJ29" s="823"/>
      <c r="AK29" s="890">
        <v>117</v>
      </c>
      <c r="AL29" s="891"/>
      <c r="AM29" s="891"/>
      <c r="AN29" s="891"/>
      <c r="AO29" s="891"/>
      <c r="AP29" s="891" t="s">
        <v>497</v>
      </c>
      <c r="AQ29" s="891"/>
      <c r="AR29" s="891"/>
      <c r="AS29" s="891"/>
      <c r="AT29" s="891"/>
      <c r="AU29" s="891" t="s">
        <v>497</v>
      </c>
      <c r="AV29" s="891"/>
      <c r="AW29" s="891"/>
      <c r="AX29" s="891"/>
      <c r="AY29" s="891"/>
      <c r="AZ29" s="892" t="s">
        <v>497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712</v>
      </c>
      <c r="R30" s="819"/>
      <c r="S30" s="819"/>
      <c r="T30" s="819"/>
      <c r="U30" s="819"/>
      <c r="V30" s="819">
        <v>642</v>
      </c>
      <c r="W30" s="819"/>
      <c r="X30" s="819"/>
      <c r="Y30" s="819"/>
      <c r="Z30" s="819"/>
      <c r="AA30" s="819">
        <v>70</v>
      </c>
      <c r="AB30" s="819"/>
      <c r="AC30" s="819"/>
      <c r="AD30" s="819"/>
      <c r="AE30" s="820"/>
      <c r="AF30" s="821">
        <v>467</v>
      </c>
      <c r="AG30" s="822"/>
      <c r="AH30" s="822"/>
      <c r="AI30" s="822"/>
      <c r="AJ30" s="823"/>
      <c r="AK30" s="890">
        <v>0</v>
      </c>
      <c r="AL30" s="891"/>
      <c r="AM30" s="891"/>
      <c r="AN30" s="891"/>
      <c r="AO30" s="891"/>
      <c r="AP30" s="891">
        <v>1122</v>
      </c>
      <c r="AQ30" s="891"/>
      <c r="AR30" s="891"/>
      <c r="AS30" s="891"/>
      <c r="AT30" s="891"/>
      <c r="AU30" s="891">
        <v>1</v>
      </c>
      <c r="AV30" s="891"/>
      <c r="AW30" s="891"/>
      <c r="AX30" s="891"/>
      <c r="AY30" s="891"/>
      <c r="AZ30" s="892" t="s">
        <v>497</v>
      </c>
      <c r="BA30" s="892"/>
      <c r="BB30" s="892"/>
      <c r="BC30" s="892"/>
      <c r="BD30" s="892"/>
      <c r="BE30" s="888" t="s">
        <v>395</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851</v>
      </c>
      <c r="R31" s="819"/>
      <c r="S31" s="819"/>
      <c r="T31" s="819"/>
      <c r="U31" s="819"/>
      <c r="V31" s="819">
        <v>846</v>
      </c>
      <c r="W31" s="819"/>
      <c r="X31" s="819"/>
      <c r="Y31" s="819"/>
      <c r="Z31" s="819"/>
      <c r="AA31" s="819">
        <v>5</v>
      </c>
      <c r="AB31" s="819"/>
      <c r="AC31" s="819"/>
      <c r="AD31" s="819"/>
      <c r="AE31" s="820"/>
      <c r="AF31" s="821">
        <v>48</v>
      </c>
      <c r="AG31" s="822"/>
      <c r="AH31" s="822"/>
      <c r="AI31" s="822"/>
      <c r="AJ31" s="823"/>
      <c r="AK31" s="890">
        <v>412</v>
      </c>
      <c r="AL31" s="891"/>
      <c r="AM31" s="891"/>
      <c r="AN31" s="891"/>
      <c r="AO31" s="891"/>
      <c r="AP31" s="891">
        <v>7363</v>
      </c>
      <c r="AQ31" s="891"/>
      <c r="AR31" s="891"/>
      <c r="AS31" s="891"/>
      <c r="AT31" s="891"/>
      <c r="AU31" s="891">
        <v>4580</v>
      </c>
      <c r="AV31" s="891"/>
      <c r="AW31" s="891"/>
      <c r="AX31" s="891"/>
      <c r="AY31" s="891"/>
      <c r="AZ31" s="892" t="s">
        <v>497</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530</v>
      </c>
      <c r="AG63" s="902"/>
      <c r="AH63" s="902"/>
      <c r="AI63" s="902"/>
      <c r="AJ63" s="903"/>
      <c r="AK63" s="904"/>
      <c r="AL63" s="899"/>
      <c r="AM63" s="899"/>
      <c r="AN63" s="899"/>
      <c r="AO63" s="899"/>
      <c r="AP63" s="902">
        <f>SUM(AP28:AT62)</f>
        <v>8485</v>
      </c>
      <c r="AQ63" s="902"/>
      <c r="AR63" s="902"/>
      <c r="AS63" s="902"/>
      <c r="AT63" s="902"/>
      <c r="AU63" s="902">
        <f>SUM(AU28:AY62)</f>
        <v>4581</v>
      </c>
      <c r="AV63" s="902"/>
      <c r="AW63" s="902"/>
      <c r="AX63" s="902"/>
      <c r="AY63" s="902"/>
      <c r="AZ63" s="906"/>
      <c r="BA63" s="906"/>
      <c r="BB63" s="906"/>
      <c r="BC63" s="906"/>
      <c r="BD63" s="906"/>
      <c r="BE63" s="907"/>
      <c r="BF63" s="907"/>
      <c r="BG63" s="907"/>
      <c r="BH63" s="907"/>
      <c r="BI63" s="908"/>
      <c r="BJ63" s="909" t="s">
        <v>381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400</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2" t="s">
        <v>401</v>
      </c>
      <c r="AG66" s="873"/>
      <c r="AH66" s="873"/>
      <c r="AI66" s="873"/>
      <c r="AJ66" s="913"/>
      <c r="AK66" s="777" t="s">
        <v>388</v>
      </c>
      <c r="AL66" s="801"/>
      <c r="AM66" s="801"/>
      <c r="AN66" s="801"/>
      <c r="AO66" s="802"/>
      <c r="AP66" s="777" t="s">
        <v>402</v>
      </c>
      <c r="AQ66" s="778"/>
      <c r="AR66" s="778"/>
      <c r="AS66" s="778"/>
      <c r="AT66" s="779"/>
      <c r="AU66" s="777" t="s">
        <v>403</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558</v>
      </c>
      <c r="C68" s="930">
        <v>0</v>
      </c>
      <c r="D68" s="930">
        <v>0</v>
      </c>
      <c r="E68" s="930">
        <v>0</v>
      </c>
      <c r="F68" s="930">
        <v>0</v>
      </c>
      <c r="G68" s="930">
        <v>0</v>
      </c>
      <c r="H68" s="930">
        <v>0</v>
      </c>
      <c r="I68" s="930">
        <v>0</v>
      </c>
      <c r="J68" s="930">
        <v>0</v>
      </c>
      <c r="K68" s="930">
        <v>0</v>
      </c>
      <c r="L68" s="930">
        <v>0</v>
      </c>
      <c r="M68" s="930">
        <v>0</v>
      </c>
      <c r="N68" s="930">
        <v>0</v>
      </c>
      <c r="O68" s="930">
        <v>0</v>
      </c>
      <c r="P68" s="931">
        <v>0</v>
      </c>
      <c r="Q68" s="932">
        <v>315</v>
      </c>
      <c r="R68" s="926"/>
      <c r="S68" s="926"/>
      <c r="T68" s="926"/>
      <c r="U68" s="926"/>
      <c r="V68" s="926">
        <v>258</v>
      </c>
      <c r="W68" s="926"/>
      <c r="X68" s="926"/>
      <c r="Y68" s="926"/>
      <c r="Z68" s="926"/>
      <c r="AA68" s="926">
        <v>57</v>
      </c>
      <c r="AB68" s="926"/>
      <c r="AC68" s="926"/>
      <c r="AD68" s="926"/>
      <c r="AE68" s="926"/>
      <c r="AF68" s="926">
        <v>57</v>
      </c>
      <c r="AG68" s="926"/>
      <c r="AH68" s="926"/>
      <c r="AI68" s="926"/>
      <c r="AJ68" s="926"/>
      <c r="AK68" s="926" t="s">
        <v>578</v>
      </c>
      <c r="AL68" s="926"/>
      <c r="AM68" s="926"/>
      <c r="AN68" s="926"/>
      <c r="AO68" s="926"/>
      <c r="AP68" s="926">
        <v>47</v>
      </c>
      <c r="AQ68" s="926"/>
      <c r="AR68" s="926"/>
      <c r="AS68" s="926"/>
      <c r="AT68" s="926"/>
      <c r="AU68" s="926">
        <v>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559</v>
      </c>
      <c r="C69" s="934"/>
      <c r="D69" s="934"/>
      <c r="E69" s="934"/>
      <c r="F69" s="934"/>
      <c r="G69" s="934"/>
      <c r="H69" s="934"/>
      <c r="I69" s="934"/>
      <c r="J69" s="934"/>
      <c r="K69" s="934"/>
      <c r="L69" s="934"/>
      <c r="M69" s="934"/>
      <c r="N69" s="934"/>
      <c r="O69" s="934"/>
      <c r="P69" s="935"/>
      <c r="Q69" s="936">
        <v>128</v>
      </c>
      <c r="R69" s="891"/>
      <c r="S69" s="891"/>
      <c r="T69" s="891"/>
      <c r="U69" s="891"/>
      <c r="V69" s="891">
        <v>107</v>
      </c>
      <c r="W69" s="891"/>
      <c r="X69" s="891"/>
      <c r="Y69" s="891"/>
      <c r="Z69" s="891"/>
      <c r="AA69" s="891">
        <v>21</v>
      </c>
      <c r="AB69" s="891"/>
      <c r="AC69" s="891"/>
      <c r="AD69" s="891"/>
      <c r="AE69" s="891"/>
      <c r="AF69" s="891">
        <v>21</v>
      </c>
      <c r="AG69" s="891"/>
      <c r="AH69" s="891"/>
      <c r="AI69" s="891"/>
      <c r="AJ69" s="891"/>
      <c r="AK69" s="891" t="s">
        <v>578</v>
      </c>
      <c r="AL69" s="891"/>
      <c r="AM69" s="891"/>
      <c r="AN69" s="891"/>
      <c r="AO69" s="891"/>
      <c r="AP69" s="891" t="s">
        <v>578</v>
      </c>
      <c r="AQ69" s="891"/>
      <c r="AR69" s="891"/>
      <c r="AS69" s="891"/>
      <c r="AT69" s="891"/>
      <c r="AU69" s="891" t="s">
        <v>497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560</v>
      </c>
      <c r="C70" s="934"/>
      <c r="D70" s="934"/>
      <c r="E70" s="934"/>
      <c r="F70" s="934"/>
      <c r="G70" s="934"/>
      <c r="H70" s="934"/>
      <c r="I70" s="934"/>
      <c r="J70" s="934"/>
      <c r="K70" s="934"/>
      <c r="L70" s="934"/>
      <c r="M70" s="934"/>
      <c r="N70" s="934"/>
      <c r="O70" s="934"/>
      <c r="P70" s="935"/>
      <c r="Q70" s="936">
        <v>27</v>
      </c>
      <c r="R70" s="891"/>
      <c r="S70" s="891"/>
      <c r="T70" s="891"/>
      <c r="U70" s="891"/>
      <c r="V70" s="891">
        <v>27</v>
      </c>
      <c r="W70" s="891"/>
      <c r="X70" s="891"/>
      <c r="Y70" s="891"/>
      <c r="Z70" s="891"/>
      <c r="AA70" s="891" t="s">
        <v>578</v>
      </c>
      <c r="AB70" s="891"/>
      <c r="AC70" s="891"/>
      <c r="AD70" s="891"/>
      <c r="AE70" s="891"/>
      <c r="AF70" s="891" t="s">
        <v>578</v>
      </c>
      <c r="AG70" s="891"/>
      <c r="AH70" s="891"/>
      <c r="AI70" s="891"/>
      <c r="AJ70" s="891"/>
      <c r="AK70" s="891">
        <v>26</v>
      </c>
      <c r="AL70" s="891"/>
      <c r="AM70" s="891"/>
      <c r="AN70" s="891"/>
      <c r="AO70" s="891"/>
      <c r="AP70" s="891" t="s">
        <v>578</v>
      </c>
      <c r="AQ70" s="891"/>
      <c r="AR70" s="891"/>
      <c r="AS70" s="891"/>
      <c r="AT70" s="891"/>
      <c r="AU70" s="891" t="s">
        <v>497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561</v>
      </c>
      <c r="C71" s="934"/>
      <c r="D71" s="934"/>
      <c r="E71" s="934"/>
      <c r="F71" s="934"/>
      <c r="G71" s="934"/>
      <c r="H71" s="934"/>
      <c r="I71" s="934"/>
      <c r="J71" s="934"/>
      <c r="K71" s="934"/>
      <c r="L71" s="934"/>
      <c r="M71" s="934"/>
      <c r="N71" s="934"/>
      <c r="O71" s="934"/>
      <c r="P71" s="935"/>
      <c r="Q71" s="936">
        <v>3351</v>
      </c>
      <c r="R71" s="891"/>
      <c r="S71" s="891"/>
      <c r="T71" s="891"/>
      <c r="U71" s="891"/>
      <c r="V71" s="891">
        <v>3351</v>
      </c>
      <c r="W71" s="891"/>
      <c r="X71" s="891"/>
      <c r="Y71" s="891"/>
      <c r="Z71" s="891"/>
      <c r="AA71" s="891" t="s">
        <v>578</v>
      </c>
      <c r="AB71" s="891"/>
      <c r="AC71" s="891"/>
      <c r="AD71" s="891"/>
      <c r="AE71" s="891"/>
      <c r="AF71" s="891" t="s">
        <v>578</v>
      </c>
      <c r="AG71" s="891"/>
      <c r="AH71" s="891"/>
      <c r="AI71" s="891"/>
      <c r="AJ71" s="891"/>
      <c r="AK71" s="891" t="s">
        <v>578</v>
      </c>
      <c r="AL71" s="891"/>
      <c r="AM71" s="891"/>
      <c r="AN71" s="891"/>
      <c r="AO71" s="891"/>
      <c r="AP71" s="891" t="s">
        <v>578</v>
      </c>
      <c r="AQ71" s="891"/>
      <c r="AR71" s="891"/>
      <c r="AS71" s="891"/>
      <c r="AT71" s="891"/>
      <c r="AU71" s="891" t="s">
        <v>497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562</v>
      </c>
      <c r="C72" s="934"/>
      <c r="D72" s="934"/>
      <c r="E72" s="934"/>
      <c r="F72" s="934"/>
      <c r="G72" s="934"/>
      <c r="H72" s="934"/>
      <c r="I72" s="934"/>
      <c r="J72" s="934"/>
      <c r="K72" s="934"/>
      <c r="L72" s="934"/>
      <c r="M72" s="934"/>
      <c r="N72" s="934"/>
      <c r="O72" s="934"/>
      <c r="P72" s="935"/>
      <c r="Q72" s="936">
        <v>2357</v>
      </c>
      <c r="R72" s="891"/>
      <c r="S72" s="891"/>
      <c r="T72" s="891"/>
      <c r="U72" s="891"/>
      <c r="V72" s="891">
        <v>2334</v>
      </c>
      <c r="W72" s="891"/>
      <c r="X72" s="891"/>
      <c r="Y72" s="891"/>
      <c r="Z72" s="891"/>
      <c r="AA72" s="891">
        <v>23</v>
      </c>
      <c r="AB72" s="891"/>
      <c r="AC72" s="891"/>
      <c r="AD72" s="891"/>
      <c r="AE72" s="891"/>
      <c r="AF72" s="891">
        <v>23</v>
      </c>
      <c r="AG72" s="891"/>
      <c r="AH72" s="891"/>
      <c r="AI72" s="891"/>
      <c r="AJ72" s="891"/>
      <c r="AK72" s="891" t="s">
        <v>578</v>
      </c>
      <c r="AL72" s="891"/>
      <c r="AM72" s="891"/>
      <c r="AN72" s="891"/>
      <c r="AO72" s="891"/>
      <c r="AP72" s="891">
        <v>1793</v>
      </c>
      <c r="AQ72" s="891"/>
      <c r="AR72" s="891"/>
      <c r="AS72" s="891"/>
      <c r="AT72" s="891"/>
      <c r="AU72" s="891">
        <v>327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563</v>
      </c>
      <c r="C73" s="934"/>
      <c r="D73" s="934"/>
      <c r="E73" s="934"/>
      <c r="F73" s="934"/>
      <c r="G73" s="934"/>
      <c r="H73" s="934"/>
      <c r="I73" s="934"/>
      <c r="J73" s="934"/>
      <c r="K73" s="934"/>
      <c r="L73" s="934"/>
      <c r="M73" s="934"/>
      <c r="N73" s="934"/>
      <c r="O73" s="934"/>
      <c r="P73" s="935"/>
      <c r="Q73" s="936">
        <v>52</v>
      </c>
      <c r="R73" s="891"/>
      <c r="S73" s="891"/>
      <c r="T73" s="891"/>
      <c r="U73" s="891"/>
      <c r="V73" s="891">
        <v>37</v>
      </c>
      <c r="W73" s="891"/>
      <c r="X73" s="891"/>
      <c r="Y73" s="891"/>
      <c r="Z73" s="891"/>
      <c r="AA73" s="891">
        <v>15</v>
      </c>
      <c r="AB73" s="891"/>
      <c r="AC73" s="891"/>
      <c r="AD73" s="891"/>
      <c r="AE73" s="891"/>
      <c r="AF73" s="891">
        <v>15</v>
      </c>
      <c r="AG73" s="891"/>
      <c r="AH73" s="891"/>
      <c r="AI73" s="891"/>
      <c r="AJ73" s="891"/>
      <c r="AK73" s="891" t="s">
        <v>578</v>
      </c>
      <c r="AL73" s="891"/>
      <c r="AM73" s="891"/>
      <c r="AN73" s="891"/>
      <c r="AO73" s="891"/>
      <c r="AP73" s="891" t="s">
        <v>578</v>
      </c>
      <c r="AQ73" s="891"/>
      <c r="AR73" s="891"/>
      <c r="AS73" s="891"/>
      <c r="AT73" s="891"/>
      <c r="AU73" s="891" t="s">
        <v>578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564</v>
      </c>
      <c r="C74" s="934"/>
      <c r="D74" s="934"/>
      <c r="E74" s="934"/>
      <c r="F74" s="934"/>
      <c r="G74" s="934"/>
      <c r="H74" s="934"/>
      <c r="I74" s="934"/>
      <c r="J74" s="934"/>
      <c r="K74" s="934"/>
      <c r="L74" s="934"/>
      <c r="M74" s="934"/>
      <c r="N74" s="934"/>
      <c r="O74" s="934"/>
      <c r="P74" s="935"/>
      <c r="Q74" s="936">
        <v>247</v>
      </c>
      <c r="R74" s="891"/>
      <c r="S74" s="891"/>
      <c r="T74" s="891"/>
      <c r="U74" s="891"/>
      <c r="V74" s="891">
        <v>205</v>
      </c>
      <c r="W74" s="891"/>
      <c r="X74" s="891"/>
      <c r="Y74" s="891"/>
      <c r="Z74" s="891"/>
      <c r="AA74" s="891">
        <v>42</v>
      </c>
      <c r="AB74" s="891"/>
      <c r="AC74" s="891"/>
      <c r="AD74" s="891"/>
      <c r="AE74" s="891"/>
      <c r="AF74" s="891">
        <v>42</v>
      </c>
      <c r="AG74" s="891"/>
      <c r="AH74" s="891"/>
      <c r="AI74" s="891"/>
      <c r="AJ74" s="891"/>
      <c r="AK74" s="891">
        <v>53</v>
      </c>
      <c r="AL74" s="891"/>
      <c r="AM74" s="891"/>
      <c r="AN74" s="891"/>
      <c r="AO74" s="891"/>
      <c r="AP74" s="891" t="s">
        <v>578</v>
      </c>
      <c r="AQ74" s="891"/>
      <c r="AR74" s="891"/>
      <c r="AS74" s="891"/>
      <c r="AT74" s="891"/>
      <c r="AU74" s="891" t="s">
        <v>497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565</v>
      </c>
      <c r="C75" s="934"/>
      <c r="D75" s="934"/>
      <c r="E75" s="934"/>
      <c r="F75" s="934"/>
      <c r="G75" s="934"/>
      <c r="H75" s="934"/>
      <c r="I75" s="934"/>
      <c r="J75" s="934"/>
      <c r="K75" s="934"/>
      <c r="L75" s="934"/>
      <c r="M75" s="934"/>
      <c r="N75" s="934"/>
      <c r="O75" s="934"/>
      <c r="P75" s="935"/>
      <c r="Q75" s="939">
        <v>758744</v>
      </c>
      <c r="R75" s="940"/>
      <c r="S75" s="940"/>
      <c r="T75" s="940"/>
      <c r="U75" s="890"/>
      <c r="V75" s="941">
        <v>730814</v>
      </c>
      <c r="W75" s="940"/>
      <c r="X75" s="940"/>
      <c r="Y75" s="940"/>
      <c r="Z75" s="890"/>
      <c r="AA75" s="941">
        <v>27930</v>
      </c>
      <c r="AB75" s="940"/>
      <c r="AC75" s="940"/>
      <c r="AD75" s="940"/>
      <c r="AE75" s="890"/>
      <c r="AF75" s="941">
        <v>27930</v>
      </c>
      <c r="AG75" s="940"/>
      <c r="AH75" s="940"/>
      <c r="AI75" s="940"/>
      <c r="AJ75" s="890"/>
      <c r="AK75" s="941" t="s">
        <v>578</v>
      </c>
      <c r="AL75" s="940"/>
      <c r="AM75" s="940"/>
      <c r="AN75" s="940"/>
      <c r="AO75" s="890"/>
      <c r="AP75" s="941" t="s">
        <v>578</v>
      </c>
      <c r="AQ75" s="940"/>
      <c r="AR75" s="940"/>
      <c r="AS75" s="940"/>
      <c r="AT75" s="890"/>
      <c r="AU75" s="941" t="s">
        <v>497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566</v>
      </c>
      <c r="C76" s="934"/>
      <c r="D76" s="934"/>
      <c r="E76" s="934"/>
      <c r="F76" s="934"/>
      <c r="G76" s="934"/>
      <c r="H76" s="934"/>
      <c r="I76" s="934"/>
      <c r="J76" s="934"/>
      <c r="K76" s="934"/>
      <c r="L76" s="934"/>
      <c r="M76" s="934"/>
      <c r="N76" s="934"/>
      <c r="O76" s="934"/>
      <c r="P76" s="935"/>
      <c r="Q76" s="939">
        <v>90</v>
      </c>
      <c r="R76" s="940"/>
      <c r="S76" s="940"/>
      <c r="T76" s="940"/>
      <c r="U76" s="890"/>
      <c r="V76" s="941">
        <v>90</v>
      </c>
      <c r="W76" s="940"/>
      <c r="X76" s="940"/>
      <c r="Y76" s="940"/>
      <c r="Z76" s="890"/>
      <c r="AA76" s="941">
        <v>0</v>
      </c>
      <c r="AB76" s="940"/>
      <c r="AC76" s="940"/>
      <c r="AD76" s="940"/>
      <c r="AE76" s="890"/>
      <c r="AF76" s="941">
        <v>0</v>
      </c>
      <c r="AG76" s="940"/>
      <c r="AH76" s="940"/>
      <c r="AI76" s="940"/>
      <c r="AJ76" s="890"/>
      <c r="AK76" s="941">
        <v>2</v>
      </c>
      <c r="AL76" s="940"/>
      <c r="AM76" s="940"/>
      <c r="AN76" s="940"/>
      <c r="AO76" s="890"/>
      <c r="AP76" s="941" t="s">
        <v>578</v>
      </c>
      <c r="AQ76" s="940"/>
      <c r="AR76" s="940"/>
      <c r="AS76" s="940"/>
      <c r="AT76" s="890"/>
      <c r="AU76" s="941" t="s">
        <v>497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567</v>
      </c>
      <c r="C77" s="934"/>
      <c r="D77" s="934"/>
      <c r="E77" s="934"/>
      <c r="F77" s="934"/>
      <c r="G77" s="934"/>
      <c r="H77" s="934"/>
      <c r="I77" s="934"/>
      <c r="J77" s="934"/>
      <c r="K77" s="934"/>
      <c r="L77" s="934"/>
      <c r="M77" s="934"/>
      <c r="N77" s="934"/>
      <c r="O77" s="934"/>
      <c r="P77" s="935"/>
      <c r="Q77" s="939">
        <v>11954</v>
      </c>
      <c r="R77" s="940"/>
      <c r="S77" s="940"/>
      <c r="T77" s="940"/>
      <c r="U77" s="890"/>
      <c r="V77" s="941">
        <v>11741</v>
      </c>
      <c r="W77" s="940"/>
      <c r="X77" s="940"/>
      <c r="Y77" s="940"/>
      <c r="Z77" s="890"/>
      <c r="AA77" s="941">
        <v>213</v>
      </c>
      <c r="AB77" s="940"/>
      <c r="AC77" s="940"/>
      <c r="AD77" s="940"/>
      <c r="AE77" s="890"/>
      <c r="AF77" s="941">
        <v>213</v>
      </c>
      <c r="AG77" s="940"/>
      <c r="AH77" s="940"/>
      <c r="AI77" s="940"/>
      <c r="AJ77" s="890"/>
      <c r="AK77" s="941" t="s">
        <v>578</v>
      </c>
      <c r="AL77" s="940"/>
      <c r="AM77" s="940"/>
      <c r="AN77" s="940"/>
      <c r="AO77" s="890"/>
      <c r="AP77" s="941" t="s">
        <v>578</v>
      </c>
      <c r="AQ77" s="940"/>
      <c r="AR77" s="940"/>
      <c r="AS77" s="940"/>
      <c r="AT77" s="890"/>
      <c r="AU77" s="941" t="s">
        <v>497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568</v>
      </c>
      <c r="C78" s="934"/>
      <c r="D78" s="934"/>
      <c r="E78" s="934"/>
      <c r="F78" s="934"/>
      <c r="G78" s="934"/>
      <c r="H78" s="934"/>
      <c r="I78" s="934"/>
      <c r="J78" s="934"/>
      <c r="K78" s="934"/>
      <c r="L78" s="934"/>
      <c r="M78" s="934"/>
      <c r="N78" s="934"/>
      <c r="O78" s="934"/>
      <c r="P78" s="935"/>
      <c r="Q78" s="936">
        <v>59</v>
      </c>
      <c r="R78" s="891"/>
      <c r="S78" s="891"/>
      <c r="T78" s="891"/>
      <c r="U78" s="891"/>
      <c r="V78" s="891">
        <v>59</v>
      </c>
      <c r="W78" s="891"/>
      <c r="X78" s="891"/>
      <c r="Y78" s="891"/>
      <c r="Z78" s="891"/>
      <c r="AA78" s="891" t="s">
        <v>578</v>
      </c>
      <c r="AB78" s="891"/>
      <c r="AC78" s="891"/>
      <c r="AD78" s="891"/>
      <c r="AE78" s="891"/>
      <c r="AF78" s="891" t="s">
        <v>578</v>
      </c>
      <c r="AG78" s="891"/>
      <c r="AH78" s="891"/>
      <c r="AI78" s="891"/>
      <c r="AJ78" s="891"/>
      <c r="AK78" s="891" t="s">
        <v>578</v>
      </c>
      <c r="AL78" s="891"/>
      <c r="AM78" s="891"/>
      <c r="AN78" s="891"/>
      <c r="AO78" s="891"/>
      <c r="AP78" s="891" t="s">
        <v>578</v>
      </c>
      <c r="AQ78" s="891"/>
      <c r="AR78" s="891"/>
      <c r="AS78" s="891"/>
      <c r="AT78" s="891"/>
      <c r="AU78" s="891" t="s">
        <v>497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569</v>
      </c>
      <c r="C79" s="934"/>
      <c r="D79" s="934"/>
      <c r="E79" s="934"/>
      <c r="F79" s="934"/>
      <c r="G79" s="934"/>
      <c r="H79" s="934"/>
      <c r="I79" s="934"/>
      <c r="J79" s="934"/>
      <c r="K79" s="934"/>
      <c r="L79" s="934"/>
      <c r="M79" s="934"/>
      <c r="N79" s="934"/>
      <c r="O79" s="934"/>
      <c r="P79" s="935"/>
      <c r="Q79" s="936">
        <v>185</v>
      </c>
      <c r="R79" s="891"/>
      <c r="S79" s="891"/>
      <c r="T79" s="891"/>
      <c r="U79" s="891"/>
      <c r="V79" s="891">
        <v>177</v>
      </c>
      <c r="W79" s="891"/>
      <c r="X79" s="891"/>
      <c r="Y79" s="891"/>
      <c r="Z79" s="891"/>
      <c r="AA79" s="891">
        <v>8</v>
      </c>
      <c r="AB79" s="891"/>
      <c r="AC79" s="891"/>
      <c r="AD79" s="891"/>
      <c r="AE79" s="891"/>
      <c r="AF79" s="891">
        <v>8</v>
      </c>
      <c r="AG79" s="891"/>
      <c r="AH79" s="891"/>
      <c r="AI79" s="891"/>
      <c r="AJ79" s="891"/>
      <c r="AK79" s="891" t="s">
        <v>578</v>
      </c>
      <c r="AL79" s="891"/>
      <c r="AM79" s="891"/>
      <c r="AN79" s="891"/>
      <c r="AO79" s="891"/>
      <c r="AP79" s="891" t="s">
        <v>578</v>
      </c>
      <c r="AQ79" s="891"/>
      <c r="AR79" s="891"/>
      <c r="AS79" s="891"/>
      <c r="AT79" s="891"/>
      <c r="AU79" s="891" t="s">
        <v>497</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570</v>
      </c>
      <c r="C80" s="934"/>
      <c r="D80" s="934"/>
      <c r="E80" s="934"/>
      <c r="F80" s="934"/>
      <c r="G80" s="934"/>
      <c r="H80" s="934"/>
      <c r="I80" s="934"/>
      <c r="J80" s="934"/>
      <c r="K80" s="934"/>
      <c r="L80" s="934"/>
      <c r="M80" s="934"/>
      <c r="N80" s="934"/>
      <c r="O80" s="934"/>
      <c r="P80" s="935"/>
      <c r="Q80" s="936">
        <v>20</v>
      </c>
      <c r="R80" s="891"/>
      <c r="S80" s="891"/>
      <c r="T80" s="891"/>
      <c r="U80" s="891"/>
      <c r="V80" s="891">
        <v>19</v>
      </c>
      <c r="W80" s="891"/>
      <c r="X80" s="891"/>
      <c r="Y80" s="891"/>
      <c r="Z80" s="891"/>
      <c r="AA80" s="891">
        <v>1</v>
      </c>
      <c r="AB80" s="891"/>
      <c r="AC80" s="891"/>
      <c r="AD80" s="891"/>
      <c r="AE80" s="891"/>
      <c r="AF80" s="891">
        <v>1</v>
      </c>
      <c r="AG80" s="891"/>
      <c r="AH80" s="891"/>
      <c r="AI80" s="891"/>
      <c r="AJ80" s="891"/>
      <c r="AK80" s="891" t="s">
        <v>578</v>
      </c>
      <c r="AL80" s="891"/>
      <c r="AM80" s="891"/>
      <c r="AN80" s="891"/>
      <c r="AO80" s="891"/>
      <c r="AP80" s="891" t="s">
        <v>578</v>
      </c>
      <c r="AQ80" s="891"/>
      <c r="AR80" s="891"/>
      <c r="AS80" s="891"/>
      <c r="AT80" s="891"/>
      <c r="AU80" s="891" t="s">
        <v>497</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571</v>
      </c>
      <c r="C81" s="934"/>
      <c r="D81" s="934"/>
      <c r="E81" s="934"/>
      <c r="F81" s="934"/>
      <c r="G81" s="934"/>
      <c r="H81" s="934"/>
      <c r="I81" s="934"/>
      <c r="J81" s="934"/>
      <c r="K81" s="934"/>
      <c r="L81" s="934"/>
      <c r="M81" s="934"/>
      <c r="N81" s="934"/>
      <c r="O81" s="934"/>
      <c r="P81" s="935"/>
      <c r="Q81" s="936">
        <v>204</v>
      </c>
      <c r="R81" s="891"/>
      <c r="S81" s="891"/>
      <c r="T81" s="891"/>
      <c r="U81" s="891"/>
      <c r="V81" s="891">
        <v>195</v>
      </c>
      <c r="W81" s="891"/>
      <c r="X81" s="891"/>
      <c r="Y81" s="891"/>
      <c r="Z81" s="891"/>
      <c r="AA81" s="891">
        <v>9</v>
      </c>
      <c r="AB81" s="891"/>
      <c r="AC81" s="891"/>
      <c r="AD81" s="891"/>
      <c r="AE81" s="891"/>
      <c r="AF81" s="891">
        <v>9</v>
      </c>
      <c r="AG81" s="891"/>
      <c r="AH81" s="891"/>
      <c r="AI81" s="891"/>
      <c r="AJ81" s="891"/>
      <c r="AK81" s="891">
        <v>16</v>
      </c>
      <c r="AL81" s="891"/>
      <c r="AM81" s="891"/>
      <c r="AN81" s="891"/>
      <c r="AO81" s="891"/>
      <c r="AP81" s="891" t="s">
        <v>578</v>
      </c>
      <c r="AQ81" s="891"/>
      <c r="AR81" s="891"/>
      <c r="AS81" s="891"/>
      <c r="AT81" s="891"/>
      <c r="AU81" s="891" t="s">
        <v>497</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572</v>
      </c>
      <c r="C82" s="934"/>
      <c r="D82" s="934"/>
      <c r="E82" s="934"/>
      <c r="F82" s="934"/>
      <c r="G82" s="934"/>
      <c r="H82" s="934"/>
      <c r="I82" s="934"/>
      <c r="J82" s="934"/>
      <c r="K82" s="934"/>
      <c r="L82" s="934"/>
      <c r="M82" s="934"/>
      <c r="N82" s="934"/>
      <c r="O82" s="934"/>
      <c r="P82" s="935"/>
      <c r="Q82" s="936">
        <v>66</v>
      </c>
      <c r="R82" s="891"/>
      <c r="S82" s="891"/>
      <c r="T82" s="891"/>
      <c r="U82" s="891"/>
      <c r="V82" s="891">
        <v>66</v>
      </c>
      <c r="W82" s="891"/>
      <c r="X82" s="891"/>
      <c r="Y82" s="891"/>
      <c r="Z82" s="891"/>
      <c r="AA82" s="891" t="s">
        <v>578</v>
      </c>
      <c r="AB82" s="891"/>
      <c r="AC82" s="891"/>
      <c r="AD82" s="891"/>
      <c r="AE82" s="891"/>
      <c r="AF82" s="891" t="s">
        <v>578</v>
      </c>
      <c r="AG82" s="891"/>
      <c r="AH82" s="891"/>
      <c r="AI82" s="891"/>
      <c r="AJ82" s="891"/>
      <c r="AK82" s="891" t="s">
        <v>578</v>
      </c>
      <c r="AL82" s="891"/>
      <c r="AM82" s="891"/>
      <c r="AN82" s="891"/>
      <c r="AO82" s="891"/>
      <c r="AP82" s="891" t="s">
        <v>578</v>
      </c>
      <c r="AQ82" s="891"/>
      <c r="AR82" s="891"/>
      <c r="AS82" s="891"/>
      <c r="AT82" s="891"/>
      <c r="AU82" s="891" t="s">
        <v>497</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t="s">
        <v>573</v>
      </c>
      <c r="C83" s="934"/>
      <c r="D83" s="934"/>
      <c r="E83" s="934"/>
      <c r="F83" s="934"/>
      <c r="G83" s="934"/>
      <c r="H83" s="934"/>
      <c r="I83" s="934"/>
      <c r="J83" s="934"/>
      <c r="K83" s="934"/>
      <c r="L83" s="934"/>
      <c r="M83" s="934"/>
      <c r="N83" s="934"/>
      <c r="O83" s="934"/>
      <c r="P83" s="935"/>
      <c r="Q83" s="936">
        <v>417</v>
      </c>
      <c r="R83" s="891"/>
      <c r="S83" s="891"/>
      <c r="T83" s="891"/>
      <c r="U83" s="891"/>
      <c r="V83" s="891">
        <v>406</v>
      </c>
      <c r="W83" s="891"/>
      <c r="X83" s="891"/>
      <c r="Y83" s="891"/>
      <c r="Z83" s="891"/>
      <c r="AA83" s="891">
        <v>11</v>
      </c>
      <c r="AB83" s="891"/>
      <c r="AC83" s="891"/>
      <c r="AD83" s="891"/>
      <c r="AE83" s="891"/>
      <c r="AF83" s="891">
        <v>11</v>
      </c>
      <c r="AG83" s="891"/>
      <c r="AH83" s="891"/>
      <c r="AI83" s="891"/>
      <c r="AJ83" s="891"/>
      <c r="AK83" s="891" t="s">
        <v>578</v>
      </c>
      <c r="AL83" s="891"/>
      <c r="AM83" s="891"/>
      <c r="AN83" s="891"/>
      <c r="AO83" s="891"/>
      <c r="AP83" s="891">
        <v>489</v>
      </c>
      <c r="AQ83" s="891"/>
      <c r="AR83" s="891"/>
      <c r="AS83" s="891"/>
      <c r="AT83" s="891"/>
      <c r="AU83" s="891">
        <v>277</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t="s">
        <v>574</v>
      </c>
      <c r="C84" s="934"/>
      <c r="D84" s="934"/>
      <c r="E84" s="934"/>
      <c r="F84" s="934"/>
      <c r="G84" s="934"/>
      <c r="H84" s="934"/>
      <c r="I84" s="934"/>
      <c r="J84" s="934"/>
      <c r="K84" s="934"/>
      <c r="L84" s="934"/>
      <c r="M84" s="934"/>
      <c r="N84" s="934"/>
      <c r="O84" s="934"/>
      <c r="P84" s="935"/>
      <c r="Q84" s="936">
        <v>1054</v>
      </c>
      <c r="R84" s="891"/>
      <c r="S84" s="891"/>
      <c r="T84" s="891"/>
      <c r="U84" s="891"/>
      <c r="V84" s="891">
        <v>1025</v>
      </c>
      <c r="W84" s="891"/>
      <c r="X84" s="891"/>
      <c r="Y84" s="891"/>
      <c r="Z84" s="891"/>
      <c r="AA84" s="891">
        <v>29</v>
      </c>
      <c r="AB84" s="891"/>
      <c r="AC84" s="891"/>
      <c r="AD84" s="891"/>
      <c r="AE84" s="891"/>
      <c r="AF84" s="891">
        <v>29</v>
      </c>
      <c r="AG84" s="891"/>
      <c r="AH84" s="891"/>
      <c r="AI84" s="891"/>
      <c r="AJ84" s="891"/>
      <c r="AK84" s="891" t="s">
        <v>578</v>
      </c>
      <c r="AL84" s="891"/>
      <c r="AM84" s="891"/>
      <c r="AN84" s="891"/>
      <c r="AO84" s="891"/>
      <c r="AP84" s="891" t="s">
        <v>578</v>
      </c>
      <c r="AQ84" s="891"/>
      <c r="AR84" s="891"/>
      <c r="AS84" s="891"/>
      <c r="AT84" s="891"/>
      <c r="AU84" s="891" t="s">
        <v>497</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t="s">
        <v>575</v>
      </c>
      <c r="C85" s="934"/>
      <c r="D85" s="934"/>
      <c r="E85" s="934"/>
      <c r="F85" s="934"/>
      <c r="G85" s="934"/>
      <c r="H85" s="934"/>
      <c r="I85" s="934"/>
      <c r="J85" s="934"/>
      <c r="K85" s="934"/>
      <c r="L85" s="934"/>
      <c r="M85" s="934"/>
      <c r="N85" s="934"/>
      <c r="O85" s="934"/>
      <c r="P85" s="935"/>
      <c r="Q85" s="936">
        <v>68421</v>
      </c>
      <c r="R85" s="891"/>
      <c r="S85" s="891"/>
      <c r="T85" s="891"/>
      <c r="U85" s="891"/>
      <c r="V85" s="891">
        <v>65798</v>
      </c>
      <c r="W85" s="891"/>
      <c r="X85" s="891"/>
      <c r="Y85" s="891"/>
      <c r="Z85" s="891"/>
      <c r="AA85" s="891">
        <v>2623</v>
      </c>
      <c r="AB85" s="891"/>
      <c r="AC85" s="891"/>
      <c r="AD85" s="891"/>
      <c r="AE85" s="891"/>
      <c r="AF85" s="891">
        <v>2623</v>
      </c>
      <c r="AG85" s="891"/>
      <c r="AH85" s="891"/>
      <c r="AI85" s="891"/>
      <c r="AJ85" s="891"/>
      <c r="AK85" s="891">
        <v>499</v>
      </c>
      <c r="AL85" s="891"/>
      <c r="AM85" s="891"/>
      <c r="AN85" s="891"/>
      <c r="AO85" s="891"/>
      <c r="AP85" s="891" t="s">
        <v>578</v>
      </c>
      <c r="AQ85" s="891"/>
      <c r="AR85" s="891"/>
      <c r="AS85" s="891"/>
      <c r="AT85" s="891"/>
      <c r="AU85" s="891" t="s">
        <v>497</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t="s">
        <v>576</v>
      </c>
      <c r="C86" s="934"/>
      <c r="D86" s="934"/>
      <c r="E86" s="934"/>
      <c r="F86" s="934"/>
      <c r="G86" s="934"/>
      <c r="H86" s="934"/>
      <c r="I86" s="934"/>
      <c r="J86" s="934"/>
      <c r="K86" s="934"/>
      <c r="L86" s="934"/>
      <c r="M86" s="934"/>
      <c r="N86" s="934"/>
      <c r="O86" s="934"/>
      <c r="P86" s="935"/>
      <c r="Q86" s="936">
        <v>11582</v>
      </c>
      <c r="R86" s="891"/>
      <c r="S86" s="891"/>
      <c r="T86" s="891"/>
      <c r="U86" s="891"/>
      <c r="V86" s="891">
        <v>10416</v>
      </c>
      <c r="W86" s="891"/>
      <c r="X86" s="891"/>
      <c r="Y86" s="891"/>
      <c r="Z86" s="891"/>
      <c r="AA86" s="891">
        <v>1166</v>
      </c>
      <c r="AB86" s="891"/>
      <c r="AC86" s="891"/>
      <c r="AD86" s="891"/>
      <c r="AE86" s="891"/>
      <c r="AF86" s="891">
        <v>8776</v>
      </c>
      <c r="AG86" s="891"/>
      <c r="AH86" s="891"/>
      <c r="AI86" s="891"/>
      <c r="AJ86" s="891"/>
      <c r="AK86" s="891" t="s">
        <v>578</v>
      </c>
      <c r="AL86" s="891"/>
      <c r="AM86" s="891"/>
      <c r="AN86" s="891"/>
      <c r="AO86" s="891"/>
      <c r="AP86" s="891">
        <v>17701</v>
      </c>
      <c r="AQ86" s="891"/>
      <c r="AR86" s="891"/>
      <c r="AS86" s="891"/>
      <c r="AT86" s="891"/>
      <c r="AU86" s="891" t="s">
        <v>582</v>
      </c>
      <c r="AV86" s="891"/>
      <c r="AW86" s="891"/>
      <c r="AX86" s="891"/>
      <c r="AY86" s="891"/>
      <c r="AZ86" s="937" t="s">
        <v>580</v>
      </c>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t="s">
        <v>577</v>
      </c>
      <c r="C87" s="943"/>
      <c r="D87" s="943"/>
      <c r="E87" s="943"/>
      <c r="F87" s="943"/>
      <c r="G87" s="943"/>
      <c r="H87" s="943"/>
      <c r="I87" s="943"/>
      <c r="J87" s="943"/>
      <c r="K87" s="943"/>
      <c r="L87" s="943"/>
      <c r="M87" s="943"/>
      <c r="N87" s="943"/>
      <c r="O87" s="943"/>
      <c r="P87" s="944"/>
      <c r="Q87" s="945">
        <v>118</v>
      </c>
      <c r="R87" s="946"/>
      <c r="S87" s="946"/>
      <c r="T87" s="946"/>
      <c r="U87" s="946"/>
      <c r="V87" s="946">
        <v>73</v>
      </c>
      <c r="W87" s="946"/>
      <c r="X87" s="946"/>
      <c r="Y87" s="946"/>
      <c r="Z87" s="946"/>
      <c r="AA87" s="946">
        <v>45</v>
      </c>
      <c r="AB87" s="946"/>
      <c r="AC87" s="946"/>
      <c r="AD87" s="946"/>
      <c r="AE87" s="946"/>
      <c r="AF87" s="946">
        <v>45</v>
      </c>
      <c r="AG87" s="946"/>
      <c r="AH87" s="946"/>
      <c r="AI87" s="946"/>
      <c r="AJ87" s="946"/>
      <c r="AK87" s="946" t="s">
        <v>578</v>
      </c>
      <c r="AL87" s="946"/>
      <c r="AM87" s="946"/>
      <c r="AN87" s="946"/>
      <c r="AO87" s="946"/>
      <c r="AP87" s="946" t="s">
        <v>578</v>
      </c>
      <c r="AQ87" s="946"/>
      <c r="AR87" s="946"/>
      <c r="AS87" s="946"/>
      <c r="AT87" s="946"/>
      <c r="AU87" s="946" t="s">
        <v>497</v>
      </c>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39803</v>
      </c>
      <c r="AG88" s="902"/>
      <c r="AH88" s="902"/>
      <c r="AI88" s="902"/>
      <c r="AJ88" s="902"/>
      <c r="AK88" s="899"/>
      <c r="AL88" s="899"/>
      <c r="AM88" s="899"/>
      <c r="AN88" s="899"/>
      <c r="AO88" s="899"/>
      <c r="AP88" s="902">
        <v>20030</v>
      </c>
      <c r="AQ88" s="902"/>
      <c r="AR88" s="902"/>
      <c r="AS88" s="902"/>
      <c r="AT88" s="902"/>
      <c r="AU88" s="902">
        <v>608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300</v>
      </c>
      <c r="CS102" s="910"/>
      <c r="CT102" s="910"/>
      <c r="CU102" s="910"/>
      <c r="CV102" s="953"/>
      <c r="CW102" s="952" t="s">
        <v>497</v>
      </c>
      <c r="CX102" s="910"/>
      <c r="CY102" s="910"/>
      <c r="CZ102" s="910"/>
      <c r="DA102" s="953"/>
      <c r="DB102" s="952" t="s">
        <v>497</v>
      </c>
      <c r="DC102" s="910"/>
      <c r="DD102" s="910"/>
      <c r="DE102" s="910"/>
      <c r="DF102" s="953"/>
      <c r="DG102" s="952" t="s">
        <v>497</v>
      </c>
      <c r="DH102" s="910"/>
      <c r="DI102" s="910"/>
      <c r="DJ102" s="910"/>
      <c r="DK102" s="953"/>
      <c r="DL102" s="952" t="s">
        <v>497</v>
      </c>
      <c r="DM102" s="910"/>
      <c r="DN102" s="910"/>
      <c r="DO102" s="910"/>
      <c r="DP102" s="953"/>
      <c r="DQ102" s="952" t="s">
        <v>497</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298</v>
      </c>
      <c r="AG109" s="955"/>
      <c r="AH109" s="955"/>
      <c r="AI109" s="955"/>
      <c r="AJ109" s="956"/>
      <c r="AK109" s="954" t="s">
        <v>297</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298</v>
      </c>
      <c r="BW109" s="955"/>
      <c r="BX109" s="955"/>
      <c r="BY109" s="955"/>
      <c r="BZ109" s="956"/>
      <c r="CA109" s="954" t="s">
        <v>297</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298</v>
      </c>
      <c r="DM109" s="955"/>
      <c r="DN109" s="955"/>
      <c r="DO109" s="955"/>
      <c r="DP109" s="956"/>
      <c r="DQ109" s="954" t="s">
        <v>297</v>
      </c>
      <c r="DR109" s="955"/>
      <c r="DS109" s="955"/>
      <c r="DT109" s="955"/>
      <c r="DU109" s="956"/>
      <c r="DV109" s="954" t="s">
        <v>414</v>
      </c>
      <c r="DW109" s="955"/>
      <c r="DX109" s="955"/>
      <c r="DY109" s="955"/>
      <c r="DZ109" s="957"/>
    </row>
    <row r="110" spans="1:131" s="226" customFormat="1" ht="26.25" customHeight="1">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948840</v>
      </c>
      <c r="AB110" s="962"/>
      <c r="AC110" s="962"/>
      <c r="AD110" s="962"/>
      <c r="AE110" s="963"/>
      <c r="AF110" s="964">
        <v>887640</v>
      </c>
      <c r="AG110" s="962"/>
      <c r="AH110" s="962"/>
      <c r="AI110" s="962"/>
      <c r="AJ110" s="963"/>
      <c r="AK110" s="964">
        <v>907813</v>
      </c>
      <c r="AL110" s="962"/>
      <c r="AM110" s="962"/>
      <c r="AN110" s="962"/>
      <c r="AO110" s="963"/>
      <c r="AP110" s="965">
        <v>15</v>
      </c>
      <c r="AQ110" s="966"/>
      <c r="AR110" s="966"/>
      <c r="AS110" s="966"/>
      <c r="AT110" s="967"/>
      <c r="AU110" s="968" t="s">
        <v>66</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9918712</v>
      </c>
      <c r="BR110" s="997"/>
      <c r="BS110" s="997"/>
      <c r="BT110" s="997"/>
      <c r="BU110" s="997"/>
      <c r="BV110" s="997">
        <v>10306516</v>
      </c>
      <c r="BW110" s="997"/>
      <c r="BX110" s="997"/>
      <c r="BY110" s="997"/>
      <c r="BZ110" s="997"/>
      <c r="CA110" s="997">
        <v>10114204</v>
      </c>
      <c r="CB110" s="997"/>
      <c r="CC110" s="997"/>
      <c r="CD110" s="997"/>
      <c r="CE110" s="997"/>
      <c r="CF110" s="1011">
        <v>167.6</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420</v>
      </c>
      <c r="DH110" s="997"/>
      <c r="DI110" s="997"/>
      <c r="DJ110" s="997"/>
      <c r="DK110" s="997"/>
      <c r="DL110" s="997" t="s">
        <v>421</v>
      </c>
      <c r="DM110" s="997"/>
      <c r="DN110" s="997"/>
      <c r="DO110" s="997"/>
      <c r="DP110" s="997"/>
      <c r="DQ110" s="997" t="s">
        <v>421</v>
      </c>
      <c r="DR110" s="997"/>
      <c r="DS110" s="997"/>
      <c r="DT110" s="997"/>
      <c r="DU110" s="997"/>
      <c r="DV110" s="998" t="s">
        <v>421</v>
      </c>
      <c r="DW110" s="998"/>
      <c r="DX110" s="998"/>
      <c r="DY110" s="998"/>
      <c r="DZ110" s="999"/>
    </row>
    <row r="111" spans="1:131" s="226" customFormat="1" ht="26.25" customHeight="1">
      <c r="A111" s="1000" t="s">
        <v>422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420</v>
      </c>
      <c r="AB111" s="1004"/>
      <c r="AC111" s="1004"/>
      <c r="AD111" s="1004"/>
      <c r="AE111" s="1005"/>
      <c r="AF111" s="1006" t="s">
        <v>420</v>
      </c>
      <c r="AG111" s="1004"/>
      <c r="AH111" s="1004"/>
      <c r="AI111" s="1004"/>
      <c r="AJ111" s="1005"/>
      <c r="AK111" s="1006" t="s">
        <v>420</v>
      </c>
      <c r="AL111" s="1004"/>
      <c r="AM111" s="1004"/>
      <c r="AN111" s="1004"/>
      <c r="AO111" s="1005"/>
      <c r="AP111" s="1007" t="s">
        <v>421</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t="s">
        <v>421</v>
      </c>
      <c r="BR111" s="990"/>
      <c r="BS111" s="990"/>
      <c r="BT111" s="990"/>
      <c r="BU111" s="990"/>
      <c r="BV111" s="990" t="s">
        <v>421</v>
      </c>
      <c r="BW111" s="990"/>
      <c r="BX111" s="990"/>
      <c r="BY111" s="990"/>
      <c r="BZ111" s="990"/>
      <c r="CA111" s="990" t="s">
        <v>421</v>
      </c>
      <c r="CB111" s="990"/>
      <c r="CC111" s="990"/>
      <c r="CD111" s="990"/>
      <c r="CE111" s="990"/>
      <c r="CF111" s="984" t="s">
        <v>420</v>
      </c>
      <c r="CG111" s="985"/>
      <c r="CH111" s="985"/>
      <c r="CI111" s="985"/>
      <c r="CJ111" s="985"/>
      <c r="CK111" s="1015"/>
      <c r="CL111" s="1016"/>
      <c r="CM111" s="986" t="s">
        <v>424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420</v>
      </c>
      <c r="DH111" s="990"/>
      <c r="DI111" s="990"/>
      <c r="DJ111" s="990"/>
      <c r="DK111" s="990"/>
      <c r="DL111" s="990" t="s">
        <v>381</v>
      </c>
      <c r="DM111" s="990"/>
      <c r="DN111" s="990"/>
      <c r="DO111" s="990"/>
      <c r="DP111" s="990"/>
      <c r="DQ111" s="990" t="s">
        <v>421</v>
      </c>
      <c r="DR111" s="990"/>
      <c r="DS111" s="990"/>
      <c r="DT111" s="990"/>
      <c r="DU111" s="990"/>
      <c r="DV111" s="991" t="s">
        <v>421</v>
      </c>
      <c r="DW111" s="991"/>
      <c r="DX111" s="991"/>
      <c r="DY111" s="991"/>
      <c r="DZ111" s="992"/>
    </row>
    <row r="112" spans="1:131" s="226" customFormat="1" ht="26.25" customHeight="1">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421</v>
      </c>
      <c r="AB112" s="1029"/>
      <c r="AC112" s="1029"/>
      <c r="AD112" s="1029"/>
      <c r="AE112" s="1030"/>
      <c r="AF112" s="1031" t="s">
        <v>421</v>
      </c>
      <c r="AG112" s="1029"/>
      <c r="AH112" s="1029"/>
      <c r="AI112" s="1029"/>
      <c r="AJ112" s="1030"/>
      <c r="AK112" s="1031" t="s">
        <v>420</v>
      </c>
      <c r="AL112" s="1029"/>
      <c r="AM112" s="1029"/>
      <c r="AN112" s="1029"/>
      <c r="AO112" s="1030"/>
      <c r="AP112" s="1032" t="s">
        <v>421</v>
      </c>
      <c r="AQ112" s="1033"/>
      <c r="AR112" s="1033"/>
      <c r="AS112" s="1033"/>
      <c r="AT112" s="1034"/>
      <c r="AU112" s="970"/>
      <c r="AV112" s="971"/>
      <c r="AW112" s="971"/>
      <c r="AX112" s="971"/>
      <c r="AY112" s="971"/>
      <c r="AZ112" s="1019" t="s">
        <v>427</v>
      </c>
      <c r="BA112" s="1020"/>
      <c r="BB112" s="1020"/>
      <c r="BC112" s="1020"/>
      <c r="BD112" s="1020"/>
      <c r="BE112" s="1020"/>
      <c r="BF112" s="1020"/>
      <c r="BG112" s="1020"/>
      <c r="BH112" s="1020"/>
      <c r="BI112" s="1020"/>
      <c r="BJ112" s="1020"/>
      <c r="BK112" s="1020"/>
      <c r="BL112" s="1020"/>
      <c r="BM112" s="1020"/>
      <c r="BN112" s="1020"/>
      <c r="BO112" s="1020"/>
      <c r="BP112" s="1021"/>
      <c r="BQ112" s="989">
        <v>5224584</v>
      </c>
      <c r="BR112" s="990"/>
      <c r="BS112" s="990"/>
      <c r="BT112" s="990"/>
      <c r="BU112" s="990"/>
      <c r="BV112" s="990">
        <v>5157580</v>
      </c>
      <c r="BW112" s="990"/>
      <c r="BX112" s="990"/>
      <c r="BY112" s="990"/>
      <c r="BZ112" s="990"/>
      <c r="CA112" s="990">
        <v>4580799</v>
      </c>
      <c r="CB112" s="990"/>
      <c r="CC112" s="990"/>
      <c r="CD112" s="990"/>
      <c r="CE112" s="990"/>
      <c r="CF112" s="984">
        <v>75.900000000000006</v>
      </c>
      <c r="CG112" s="985"/>
      <c r="CH112" s="985"/>
      <c r="CI112" s="985"/>
      <c r="CJ112" s="985"/>
      <c r="CK112" s="1015"/>
      <c r="CL112" s="1016"/>
      <c r="CM112" s="986" t="s">
        <v>428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420</v>
      </c>
      <c r="DH112" s="990"/>
      <c r="DI112" s="990"/>
      <c r="DJ112" s="990"/>
      <c r="DK112" s="990"/>
      <c r="DL112" s="990" t="s">
        <v>420</v>
      </c>
      <c r="DM112" s="990"/>
      <c r="DN112" s="990"/>
      <c r="DO112" s="990"/>
      <c r="DP112" s="990"/>
      <c r="DQ112" s="990" t="s">
        <v>421</v>
      </c>
      <c r="DR112" s="990"/>
      <c r="DS112" s="990"/>
      <c r="DT112" s="990"/>
      <c r="DU112" s="990"/>
      <c r="DV112" s="991" t="s">
        <v>421</v>
      </c>
      <c r="DW112" s="991"/>
      <c r="DX112" s="991"/>
      <c r="DY112" s="991"/>
      <c r="DZ112" s="992"/>
    </row>
    <row r="113" spans="1:130" s="226" customFormat="1" ht="26.25" customHeight="1">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509147</v>
      </c>
      <c r="AB113" s="1004"/>
      <c r="AC113" s="1004"/>
      <c r="AD113" s="1004"/>
      <c r="AE113" s="1005"/>
      <c r="AF113" s="1006">
        <v>428805</v>
      </c>
      <c r="AG113" s="1004"/>
      <c r="AH113" s="1004"/>
      <c r="AI113" s="1004"/>
      <c r="AJ113" s="1005"/>
      <c r="AK113" s="1006">
        <v>392609</v>
      </c>
      <c r="AL113" s="1004"/>
      <c r="AM113" s="1004"/>
      <c r="AN113" s="1004"/>
      <c r="AO113" s="1005"/>
      <c r="AP113" s="1007">
        <v>6.5</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716012</v>
      </c>
      <c r="BR113" s="990"/>
      <c r="BS113" s="990"/>
      <c r="BT113" s="990"/>
      <c r="BU113" s="990"/>
      <c r="BV113" s="990">
        <v>630294</v>
      </c>
      <c r="BW113" s="990"/>
      <c r="BX113" s="990"/>
      <c r="BY113" s="990"/>
      <c r="BZ113" s="990"/>
      <c r="CA113" s="990">
        <v>607839</v>
      </c>
      <c r="CB113" s="990"/>
      <c r="CC113" s="990"/>
      <c r="CD113" s="990"/>
      <c r="CE113" s="990"/>
      <c r="CF113" s="984">
        <v>10.1</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421</v>
      </c>
      <c r="DH113" s="1029"/>
      <c r="DI113" s="1029"/>
      <c r="DJ113" s="1029"/>
      <c r="DK113" s="1030"/>
      <c r="DL113" s="1031" t="s">
        <v>421</v>
      </c>
      <c r="DM113" s="1029"/>
      <c r="DN113" s="1029"/>
      <c r="DO113" s="1029"/>
      <c r="DP113" s="1030"/>
      <c r="DQ113" s="1031" t="s">
        <v>421</v>
      </c>
      <c r="DR113" s="1029"/>
      <c r="DS113" s="1029"/>
      <c r="DT113" s="1029"/>
      <c r="DU113" s="1030"/>
      <c r="DV113" s="1032" t="s">
        <v>420</v>
      </c>
      <c r="DW113" s="1033"/>
      <c r="DX113" s="1033"/>
      <c r="DY113" s="1033"/>
      <c r="DZ113" s="1034"/>
    </row>
    <row r="114" spans="1:130" s="226" customFormat="1" ht="26.25" customHeight="1">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40541</v>
      </c>
      <c r="AB114" s="1029"/>
      <c r="AC114" s="1029"/>
      <c r="AD114" s="1029"/>
      <c r="AE114" s="1030"/>
      <c r="AF114" s="1031">
        <v>9119</v>
      </c>
      <c r="AG114" s="1029"/>
      <c r="AH114" s="1029"/>
      <c r="AI114" s="1029"/>
      <c r="AJ114" s="1030"/>
      <c r="AK114" s="1031">
        <v>6552</v>
      </c>
      <c r="AL114" s="1029"/>
      <c r="AM114" s="1029"/>
      <c r="AN114" s="1029"/>
      <c r="AO114" s="1030"/>
      <c r="AP114" s="1032">
        <v>0.1</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t="s">
        <v>421</v>
      </c>
      <c r="BR114" s="990"/>
      <c r="BS114" s="990"/>
      <c r="BT114" s="990"/>
      <c r="BU114" s="990"/>
      <c r="BV114" s="990" t="s">
        <v>421</v>
      </c>
      <c r="BW114" s="990"/>
      <c r="BX114" s="990"/>
      <c r="BY114" s="990"/>
      <c r="BZ114" s="990"/>
      <c r="CA114" s="990" t="s">
        <v>381</v>
      </c>
      <c r="CB114" s="990"/>
      <c r="CC114" s="990"/>
      <c r="CD114" s="990"/>
      <c r="CE114" s="990"/>
      <c r="CF114" s="984" t="s">
        <v>421</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421</v>
      </c>
      <c r="DH114" s="1029"/>
      <c r="DI114" s="1029"/>
      <c r="DJ114" s="1029"/>
      <c r="DK114" s="1030"/>
      <c r="DL114" s="1031" t="s">
        <v>381</v>
      </c>
      <c r="DM114" s="1029"/>
      <c r="DN114" s="1029"/>
      <c r="DO114" s="1029"/>
      <c r="DP114" s="1030"/>
      <c r="DQ114" s="1031" t="s">
        <v>421</v>
      </c>
      <c r="DR114" s="1029"/>
      <c r="DS114" s="1029"/>
      <c r="DT114" s="1029"/>
      <c r="DU114" s="1030"/>
      <c r="DV114" s="1032" t="s">
        <v>381</v>
      </c>
      <c r="DW114" s="1033"/>
      <c r="DX114" s="1033"/>
      <c r="DY114" s="1033"/>
      <c r="DZ114" s="1034"/>
    </row>
    <row r="115" spans="1:130" s="226" customFormat="1" ht="26.25" customHeight="1">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85347</v>
      </c>
      <c r="AB115" s="1004"/>
      <c r="AC115" s="1004"/>
      <c r="AD115" s="1004"/>
      <c r="AE115" s="1005"/>
      <c r="AF115" s="1006">
        <v>79477</v>
      </c>
      <c r="AG115" s="1004"/>
      <c r="AH115" s="1004"/>
      <c r="AI115" s="1004"/>
      <c r="AJ115" s="1005"/>
      <c r="AK115" s="1006">
        <v>95304</v>
      </c>
      <c r="AL115" s="1004"/>
      <c r="AM115" s="1004"/>
      <c r="AN115" s="1004"/>
      <c r="AO115" s="1005"/>
      <c r="AP115" s="1007">
        <v>1.6</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t="s">
        <v>421</v>
      </c>
      <c r="BR115" s="990"/>
      <c r="BS115" s="990"/>
      <c r="BT115" s="990"/>
      <c r="BU115" s="990"/>
      <c r="BV115" s="990" t="s">
        <v>421</v>
      </c>
      <c r="BW115" s="990"/>
      <c r="BX115" s="990"/>
      <c r="BY115" s="990"/>
      <c r="BZ115" s="990"/>
      <c r="CA115" s="990" t="s">
        <v>421</v>
      </c>
      <c r="CB115" s="990"/>
      <c r="CC115" s="990"/>
      <c r="CD115" s="990"/>
      <c r="CE115" s="990"/>
      <c r="CF115" s="984" t="s">
        <v>421</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421</v>
      </c>
      <c r="DH115" s="1029"/>
      <c r="DI115" s="1029"/>
      <c r="DJ115" s="1029"/>
      <c r="DK115" s="1030"/>
      <c r="DL115" s="1031" t="s">
        <v>421</v>
      </c>
      <c r="DM115" s="1029"/>
      <c r="DN115" s="1029"/>
      <c r="DO115" s="1029"/>
      <c r="DP115" s="1030"/>
      <c r="DQ115" s="1031" t="s">
        <v>421</v>
      </c>
      <c r="DR115" s="1029"/>
      <c r="DS115" s="1029"/>
      <c r="DT115" s="1029"/>
      <c r="DU115" s="1030"/>
      <c r="DV115" s="1032" t="s">
        <v>381</v>
      </c>
      <c r="DW115" s="1033"/>
      <c r="DX115" s="1033"/>
      <c r="DY115" s="1033"/>
      <c r="DZ115" s="1034"/>
    </row>
    <row r="116" spans="1:130" s="226" customFormat="1" ht="26.25" customHeight="1">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421</v>
      </c>
      <c r="AG116" s="1029"/>
      <c r="AH116" s="1029"/>
      <c r="AI116" s="1029"/>
      <c r="AJ116" s="1030"/>
      <c r="AK116" s="1031" t="s">
        <v>421</v>
      </c>
      <c r="AL116" s="1029"/>
      <c r="AM116" s="1029"/>
      <c r="AN116" s="1029"/>
      <c r="AO116" s="1030"/>
      <c r="AP116" s="1032" t="s">
        <v>421</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421</v>
      </c>
      <c r="BR116" s="990"/>
      <c r="BS116" s="990"/>
      <c r="BT116" s="990"/>
      <c r="BU116" s="990"/>
      <c r="BV116" s="990" t="s">
        <v>421</v>
      </c>
      <c r="BW116" s="990"/>
      <c r="BX116" s="990"/>
      <c r="BY116" s="990"/>
      <c r="BZ116" s="990"/>
      <c r="CA116" s="990" t="s">
        <v>421</v>
      </c>
      <c r="CB116" s="990"/>
      <c r="CC116" s="990"/>
      <c r="CD116" s="990"/>
      <c r="CE116" s="990"/>
      <c r="CF116" s="984" t="s">
        <v>421</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421</v>
      </c>
      <c r="DH116" s="1029"/>
      <c r="DI116" s="1029"/>
      <c r="DJ116" s="1029"/>
      <c r="DK116" s="1030"/>
      <c r="DL116" s="1031" t="s">
        <v>421</v>
      </c>
      <c r="DM116" s="1029"/>
      <c r="DN116" s="1029"/>
      <c r="DO116" s="1029"/>
      <c r="DP116" s="1030"/>
      <c r="DQ116" s="1031" t="s">
        <v>421</v>
      </c>
      <c r="DR116" s="1029"/>
      <c r="DS116" s="1029"/>
      <c r="DT116" s="1029"/>
      <c r="DU116" s="1030"/>
      <c r="DV116" s="1032" t="s">
        <v>421</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1583875</v>
      </c>
      <c r="AB117" s="1047"/>
      <c r="AC117" s="1047"/>
      <c r="AD117" s="1047"/>
      <c r="AE117" s="1048"/>
      <c r="AF117" s="1049">
        <v>1405041</v>
      </c>
      <c r="AG117" s="1047"/>
      <c r="AH117" s="1047"/>
      <c r="AI117" s="1047"/>
      <c r="AJ117" s="1048"/>
      <c r="AK117" s="1049">
        <v>1402278</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420</v>
      </c>
      <c r="BR117" s="990"/>
      <c r="BS117" s="990"/>
      <c r="BT117" s="990"/>
      <c r="BU117" s="990"/>
      <c r="BV117" s="990" t="s">
        <v>421</v>
      </c>
      <c r="BW117" s="990"/>
      <c r="BX117" s="990"/>
      <c r="BY117" s="990"/>
      <c r="BZ117" s="990"/>
      <c r="CA117" s="990" t="s">
        <v>421</v>
      </c>
      <c r="CB117" s="990"/>
      <c r="CC117" s="990"/>
      <c r="CD117" s="990"/>
      <c r="CE117" s="990"/>
      <c r="CF117" s="984" t="s">
        <v>420</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421</v>
      </c>
      <c r="DH117" s="1029"/>
      <c r="DI117" s="1029"/>
      <c r="DJ117" s="1029"/>
      <c r="DK117" s="1030"/>
      <c r="DL117" s="1031" t="s">
        <v>421</v>
      </c>
      <c r="DM117" s="1029"/>
      <c r="DN117" s="1029"/>
      <c r="DO117" s="1029"/>
      <c r="DP117" s="1030"/>
      <c r="DQ117" s="1031" t="s">
        <v>420</v>
      </c>
      <c r="DR117" s="1029"/>
      <c r="DS117" s="1029"/>
      <c r="DT117" s="1029"/>
      <c r="DU117" s="1030"/>
      <c r="DV117" s="1032" t="s">
        <v>421</v>
      </c>
      <c r="DW117" s="1033"/>
      <c r="DX117" s="1033"/>
      <c r="DY117" s="1033"/>
      <c r="DZ117" s="1034"/>
    </row>
    <row r="118" spans="1:130" s="226" customFormat="1" ht="26.25" customHeight="1">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298</v>
      </c>
      <c r="AG118" s="955"/>
      <c r="AH118" s="955"/>
      <c r="AI118" s="955"/>
      <c r="AJ118" s="956"/>
      <c r="AK118" s="954" t="s">
        <v>297</v>
      </c>
      <c r="AL118" s="955"/>
      <c r="AM118" s="955"/>
      <c r="AN118" s="955"/>
      <c r="AO118" s="956"/>
      <c r="AP118" s="1041" t="s">
        <v>414</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421</v>
      </c>
      <c r="BR118" s="1068"/>
      <c r="BS118" s="1068"/>
      <c r="BT118" s="1068"/>
      <c r="BU118" s="1068"/>
      <c r="BV118" s="1068" t="s">
        <v>421</v>
      </c>
      <c r="BW118" s="1068"/>
      <c r="BX118" s="1068"/>
      <c r="BY118" s="1068"/>
      <c r="BZ118" s="1068"/>
      <c r="CA118" s="1068" t="s">
        <v>445</v>
      </c>
      <c r="CB118" s="1068"/>
      <c r="CC118" s="1068"/>
      <c r="CD118" s="1068"/>
      <c r="CE118" s="1068"/>
      <c r="CF118" s="984" t="s">
        <v>421</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381</v>
      </c>
      <c r="DH118" s="1029"/>
      <c r="DI118" s="1029"/>
      <c r="DJ118" s="1029"/>
      <c r="DK118" s="1030"/>
      <c r="DL118" s="1031" t="s">
        <v>421</v>
      </c>
      <c r="DM118" s="1029"/>
      <c r="DN118" s="1029"/>
      <c r="DO118" s="1029"/>
      <c r="DP118" s="1030"/>
      <c r="DQ118" s="1031" t="s">
        <v>421</v>
      </c>
      <c r="DR118" s="1029"/>
      <c r="DS118" s="1029"/>
      <c r="DT118" s="1029"/>
      <c r="DU118" s="1030"/>
      <c r="DV118" s="1032" t="s">
        <v>421</v>
      </c>
      <c r="DW118" s="1033"/>
      <c r="DX118" s="1033"/>
      <c r="DY118" s="1033"/>
      <c r="DZ118" s="1034"/>
    </row>
    <row r="119" spans="1:130" s="226" customFormat="1" ht="26.25" customHeight="1">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421</v>
      </c>
      <c r="AB119" s="962"/>
      <c r="AC119" s="962"/>
      <c r="AD119" s="962"/>
      <c r="AE119" s="963"/>
      <c r="AF119" s="964" t="s">
        <v>421</v>
      </c>
      <c r="AG119" s="962"/>
      <c r="AH119" s="962"/>
      <c r="AI119" s="962"/>
      <c r="AJ119" s="963"/>
      <c r="AK119" s="964" t="s">
        <v>421</v>
      </c>
      <c r="AL119" s="962"/>
      <c r="AM119" s="962"/>
      <c r="AN119" s="962"/>
      <c r="AO119" s="963"/>
      <c r="AP119" s="965" t="s">
        <v>421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447</v>
      </c>
      <c r="BP119" s="1076"/>
      <c r="BQ119" s="1067">
        <v>15859308</v>
      </c>
      <c r="BR119" s="1068"/>
      <c r="BS119" s="1068"/>
      <c r="BT119" s="1068"/>
      <c r="BU119" s="1068"/>
      <c r="BV119" s="1068">
        <v>16094390</v>
      </c>
      <c r="BW119" s="1068"/>
      <c r="BX119" s="1068"/>
      <c r="BY119" s="1068"/>
      <c r="BZ119" s="1068"/>
      <c r="CA119" s="1068">
        <v>15302842</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421</v>
      </c>
      <c r="DH119" s="1054"/>
      <c r="DI119" s="1054"/>
      <c r="DJ119" s="1054"/>
      <c r="DK119" s="1055"/>
      <c r="DL119" s="1053" t="s">
        <v>421</v>
      </c>
      <c r="DM119" s="1054"/>
      <c r="DN119" s="1054"/>
      <c r="DO119" s="1054"/>
      <c r="DP119" s="1055"/>
      <c r="DQ119" s="1053" t="s">
        <v>421</v>
      </c>
      <c r="DR119" s="1054"/>
      <c r="DS119" s="1054"/>
      <c r="DT119" s="1054"/>
      <c r="DU119" s="1055"/>
      <c r="DV119" s="1056" t="s">
        <v>421</v>
      </c>
      <c r="DW119" s="1057"/>
      <c r="DX119" s="1057"/>
      <c r="DY119" s="1057"/>
      <c r="DZ119" s="1058"/>
    </row>
    <row r="120" spans="1:130" s="226" customFormat="1" ht="26.25" customHeight="1">
      <c r="A120" s="1129"/>
      <c r="B120" s="1016"/>
      <c r="C120" s="986" t="s">
        <v>424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421</v>
      </c>
      <c r="AB120" s="1029"/>
      <c r="AC120" s="1029"/>
      <c r="AD120" s="1029"/>
      <c r="AE120" s="1030"/>
      <c r="AF120" s="1031" t="s">
        <v>421</v>
      </c>
      <c r="AG120" s="1029"/>
      <c r="AH120" s="1029"/>
      <c r="AI120" s="1029"/>
      <c r="AJ120" s="1030"/>
      <c r="AK120" s="1031" t="s">
        <v>421</v>
      </c>
      <c r="AL120" s="1029"/>
      <c r="AM120" s="1029"/>
      <c r="AN120" s="1029"/>
      <c r="AO120" s="1030"/>
      <c r="AP120" s="1032" t="s">
        <v>421</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1416586</v>
      </c>
      <c r="BR120" s="997"/>
      <c r="BS120" s="997"/>
      <c r="BT120" s="997"/>
      <c r="BU120" s="997"/>
      <c r="BV120" s="997">
        <v>1343400</v>
      </c>
      <c r="BW120" s="997"/>
      <c r="BX120" s="997"/>
      <c r="BY120" s="997"/>
      <c r="BZ120" s="997"/>
      <c r="CA120" s="997">
        <v>1595394</v>
      </c>
      <c r="CB120" s="997"/>
      <c r="CC120" s="997"/>
      <c r="CD120" s="997"/>
      <c r="CE120" s="997"/>
      <c r="CF120" s="1011">
        <v>26.4</v>
      </c>
      <c r="CG120" s="1012"/>
      <c r="CH120" s="1012"/>
      <c r="CI120" s="1012"/>
      <c r="CJ120" s="1012"/>
      <c r="CK120" s="1077" t="s">
        <v>451</v>
      </c>
      <c r="CL120" s="1078"/>
      <c r="CM120" s="1078"/>
      <c r="CN120" s="1078"/>
      <c r="CO120" s="1079"/>
      <c r="CP120" s="1085" t="s">
        <v>452</v>
      </c>
      <c r="CQ120" s="1086"/>
      <c r="CR120" s="1086"/>
      <c r="CS120" s="1086"/>
      <c r="CT120" s="1086"/>
      <c r="CU120" s="1086"/>
      <c r="CV120" s="1086"/>
      <c r="CW120" s="1086"/>
      <c r="CX120" s="1086"/>
      <c r="CY120" s="1086"/>
      <c r="CZ120" s="1086"/>
      <c r="DA120" s="1086"/>
      <c r="DB120" s="1086"/>
      <c r="DC120" s="1086"/>
      <c r="DD120" s="1086"/>
      <c r="DE120" s="1086"/>
      <c r="DF120" s="1087"/>
      <c r="DG120" s="996" t="s">
        <v>421</v>
      </c>
      <c r="DH120" s="997"/>
      <c r="DI120" s="997"/>
      <c r="DJ120" s="997"/>
      <c r="DK120" s="997"/>
      <c r="DL120" s="997">
        <v>5156352</v>
      </c>
      <c r="DM120" s="997"/>
      <c r="DN120" s="997"/>
      <c r="DO120" s="997"/>
      <c r="DP120" s="997"/>
      <c r="DQ120" s="997">
        <v>4579677</v>
      </c>
      <c r="DR120" s="997"/>
      <c r="DS120" s="997"/>
      <c r="DT120" s="997"/>
      <c r="DU120" s="997"/>
      <c r="DV120" s="998">
        <v>75.900000000000006</v>
      </c>
      <c r="DW120" s="998"/>
      <c r="DX120" s="998"/>
      <c r="DY120" s="998"/>
      <c r="DZ120" s="999"/>
    </row>
    <row r="121" spans="1:130" s="226" customFormat="1" ht="26.25" customHeight="1">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445</v>
      </c>
      <c r="AB121" s="1029"/>
      <c r="AC121" s="1029"/>
      <c r="AD121" s="1029"/>
      <c r="AE121" s="1030"/>
      <c r="AF121" s="1031" t="s">
        <v>421</v>
      </c>
      <c r="AG121" s="1029"/>
      <c r="AH121" s="1029"/>
      <c r="AI121" s="1029"/>
      <c r="AJ121" s="1030"/>
      <c r="AK121" s="1031" t="s">
        <v>421</v>
      </c>
      <c r="AL121" s="1029"/>
      <c r="AM121" s="1029"/>
      <c r="AN121" s="1029"/>
      <c r="AO121" s="1030"/>
      <c r="AP121" s="1032" t="s">
        <v>120</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29285</v>
      </c>
      <c r="BR121" s="990"/>
      <c r="BS121" s="990"/>
      <c r="BT121" s="990"/>
      <c r="BU121" s="990"/>
      <c r="BV121" s="990">
        <v>38069</v>
      </c>
      <c r="BW121" s="990"/>
      <c r="BX121" s="990"/>
      <c r="BY121" s="990"/>
      <c r="BZ121" s="990"/>
      <c r="CA121" s="990">
        <v>132503</v>
      </c>
      <c r="CB121" s="990"/>
      <c r="CC121" s="990"/>
      <c r="CD121" s="990"/>
      <c r="CE121" s="990"/>
      <c r="CF121" s="984">
        <v>2.2000000000000002</v>
      </c>
      <c r="CG121" s="985"/>
      <c r="CH121" s="985"/>
      <c r="CI121" s="985"/>
      <c r="CJ121" s="985"/>
      <c r="CK121" s="1080"/>
      <c r="CL121" s="1081"/>
      <c r="CM121" s="1081"/>
      <c r="CN121" s="1081"/>
      <c r="CO121" s="1082"/>
      <c r="CP121" s="1090" t="s">
        <v>455</v>
      </c>
      <c r="CQ121" s="1091"/>
      <c r="CR121" s="1091"/>
      <c r="CS121" s="1091"/>
      <c r="CT121" s="1091"/>
      <c r="CU121" s="1091"/>
      <c r="CV121" s="1091"/>
      <c r="CW121" s="1091"/>
      <c r="CX121" s="1091"/>
      <c r="CY121" s="1091"/>
      <c r="CZ121" s="1091"/>
      <c r="DA121" s="1091"/>
      <c r="DB121" s="1091"/>
      <c r="DC121" s="1091"/>
      <c r="DD121" s="1091"/>
      <c r="DE121" s="1091"/>
      <c r="DF121" s="1092"/>
      <c r="DG121" s="989">
        <v>1329</v>
      </c>
      <c r="DH121" s="990"/>
      <c r="DI121" s="990"/>
      <c r="DJ121" s="990"/>
      <c r="DK121" s="990"/>
      <c r="DL121" s="990">
        <v>1228</v>
      </c>
      <c r="DM121" s="990"/>
      <c r="DN121" s="990"/>
      <c r="DO121" s="990"/>
      <c r="DP121" s="990"/>
      <c r="DQ121" s="990">
        <v>1122</v>
      </c>
      <c r="DR121" s="990"/>
      <c r="DS121" s="990"/>
      <c r="DT121" s="990"/>
      <c r="DU121" s="990"/>
      <c r="DV121" s="991">
        <v>0</v>
      </c>
      <c r="DW121" s="991"/>
      <c r="DX121" s="991"/>
      <c r="DY121" s="991"/>
      <c r="DZ121" s="992"/>
    </row>
    <row r="122" spans="1:130" s="226" customFormat="1" ht="26.25" customHeight="1">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421</v>
      </c>
      <c r="AB122" s="1029"/>
      <c r="AC122" s="1029"/>
      <c r="AD122" s="1029"/>
      <c r="AE122" s="1030"/>
      <c r="AF122" s="1031" t="s">
        <v>421</v>
      </c>
      <c r="AG122" s="1029"/>
      <c r="AH122" s="1029"/>
      <c r="AI122" s="1029"/>
      <c r="AJ122" s="1030"/>
      <c r="AK122" s="1031" t="s">
        <v>421</v>
      </c>
      <c r="AL122" s="1029"/>
      <c r="AM122" s="1029"/>
      <c r="AN122" s="1029"/>
      <c r="AO122" s="1030"/>
      <c r="AP122" s="1032" t="s">
        <v>421</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11889115</v>
      </c>
      <c r="BR122" s="1068"/>
      <c r="BS122" s="1068"/>
      <c r="BT122" s="1068"/>
      <c r="BU122" s="1068"/>
      <c r="BV122" s="1068">
        <v>11870870</v>
      </c>
      <c r="BW122" s="1068"/>
      <c r="BX122" s="1068"/>
      <c r="BY122" s="1068"/>
      <c r="BZ122" s="1068"/>
      <c r="CA122" s="1068">
        <v>11814812</v>
      </c>
      <c r="CB122" s="1068"/>
      <c r="CC122" s="1068"/>
      <c r="CD122" s="1068"/>
      <c r="CE122" s="1068"/>
      <c r="CF122" s="1088">
        <v>195.8</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421</v>
      </c>
      <c r="AB123" s="1029"/>
      <c r="AC123" s="1029"/>
      <c r="AD123" s="1029"/>
      <c r="AE123" s="1030"/>
      <c r="AF123" s="1031" t="s">
        <v>421</v>
      </c>
      <c r="AG123" s="1029"/>
      <c r="AH123" s="1029"/>
      <c r="AI123" s="1029"/>
      <c r="AJ123" s="1030"/>
      <c r="AK123" s="1031" t="s">
        <v>421</v>
      </c>
      <c r="AL123" s="1029"/>
      <c r="AM123" s="1029"/>
      <c r="AN123" s="1029"/>
      <c r="AO123" s="1030"/>
      <c r="AP123" s="1032" t="s">
        <v>421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457</v>
      </c>
      <c r="BP123" s="1076"/>
      <c r="BQ123" s="1135">
        <v>13334986</v>
      </c>
      <c r="BR123" s="1136"/>
      <c r="BS123" s="1136"/>
      <c r="BT123" s="1136"/>
      <c r="BU123" s="1136"/>
      <c r="BV123" s="1136">
        <v>13252339</v>
      </c>
      <c r="BW123" s="1136"/>
      <c r="BX123" s="1136"/>
      <c r="BY123" s="1136"/>
      <c r="BZ123" s="1136"/>
      <c r="CA123" s="1136">
        <v>13542709</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421</v>
      </c>
      <c r="AB124" s="1029"/>
      <c r="AC124" s="1029"/>
      <c r="AD124" s="1029"/>
      <c r="AE124" s="1030"/>
      <c r="AF124" s="1031" t="s">
        <v>120</v>
      </c>
      <c r="AG124" s="1029"/>
      <c r="AH124" s="1029"/>
      <c r="AI124" s="1029"/>
      <c r="AJ124" s="1030"/>
      <c r="AK124" s="1031" t="s">
        <v>421</v>
      </c>
      <c r="AL124" s="1029"/>
      <c r="AM124" s="1029"/>
      <c r="AN124" s="1029"/>
      <c r="AO124" s="1030"/>
      <c r="AP124" s="1032" t="s">
        <v>421</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40.700000000000003</v>
      </c>
      <c r="BR124" s="1098"/>
      <c r="BS124" s="1098"/>
      <c r="BT124" s="1098"/>
      <c r="BU124" s="1098"/>
      <c r="BV124" s="1098">
        <v>46.5</v>
      </c>
      <c r="BW124" s="1098"/>
      <c r="BX124" s="1098"/>
      <c r="BY124" s="1098"/>
      <c r="BZ124" s="1098"/>
      <c r="CA124" s="1098">
        <v>29.1</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v>5223255</v>
      </c>
      <c r="DH124" s="1054"/>
      <c r="DI124" s="1054"/>
      <c r="DJ124" s="1054"/>
      <c r="DK124" s="1055"/>
      <c r="DL124" s="1053" t="s">
        <v>120</v>
      </c>
      <c r="DM124" s="1054"/>
      <c r="DN124" s="1054"/>
      <c r="DO124" s="1054"/>
      <c r="DP124" s="1055"/>
      <c r="DQ124" s="1053" t="s">
        <v>420</v>
      </c>
      <c r="DR124" s="1054"/>
      <c r="DS124" s="1054"/>
      <c r="DT124" s="1054"/>
      <c r="DU124" s="1055"/>
      <c r="DV124" s="1056" t="s">
        <v>421</v>
      </c>
      <c r="DW124" s="1057"/>
      <c r="DX124" s="1057"/>
      <c r="DY124" s="1057"/>
      <c r="DZ124" s="1058"/>
    </row>
    <row r="125" spans="1:130" s="226" customFormat="1" ht="26.25" customHeight="1">
      <c r="A125" s="1129"/>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421</v>
      </c>
      <c r="AB125" s="1029"/>
      <c r="AC125" s="1029"/>
      <c r="AD125" s="1029"/>
      <c r="AE125" s="1030"/>
      <c r="AF125" s="1031" t="s">
        <v>421</v>
      </c>
      <c r="AG125" s="1029"/>
      <c r="AH125" s="1029"/>
      <c r="AI125" s="1029"/>
      <c r="AJ125" s="1030"/>
      <c r="AK125" s="1031" t="s">
        <v>420</v>
      </c>
      <c r="AL125" s="1029"/>
      <c r="AM125" s="1029"/>
      <c r="AN125" s="1029"/>
      <c r="AO125" s="1030"/>
      <c r="AP125" s="1032" t="s">
        <v>421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421</v>
      </c>
      <c r="DH125" s="997"/>
      <c r="DI125" s="997"/>
      <c r="DJ125" s="997"/>
      <c r="DK125" s="997"/>
      <c r="DL125" s="997" t="s">
        <v>421</v>
      </c>
      <c r="DM125" s="997"/>
      <c r="DN125" s="997"/>
      <c r="DO125" s="997"/>
      <c r="DP125" s="997"/>
      <c r="DQ125" s="997" t="s">
        <v>421</v>
      </c>
      <c r="DR125" s="997"/>
      <c r="DS125" s="997"/>
      <c r="DT125" s="997"/>
      <c r="DU125" s="997"/>
      <c r="DV125" s="998" t="s">
        <v>421</v>
      </c>
      <c r="DW125" s="998"/>
      <c r="DX125" s="998"/>
      <c r="DY125" s="998"/>
      <c r="DZ125" s="999"/>
    </row>
    <row r="126" spans="1:130" s="226" customFormat="1" ht="26.25" customHeight="1" thickBot="1">
      <c r="A126" s="1129"/>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421</v>
      </c>
      <c r="AB126" s="1029"/>
      <c r="AC126" s="1029"/>
      <c r="AD126" s="1029"/>
      <c r="AE126" s="1030"/>
      <c r="AF126" s="1031" t="s">
        <v>421</v>
      </c>
      <c r="AG126" s="1029"/>
      <c r="AH126" s="1029"/>
      <c r="AI126" s="1029"/>
      <c r="AJ126" s="1030"/>
      <c r="AK126" s="1031" t="s">
        <v>421</v>
      </c>
      <c r="AL126" s="1029"/>
      <c r="AM126" s="1029"/>
      <c r="AN126" s="1029"/>
      <c r="AO126" s="1030"/>
      <c r="AP126" s="1032" t="s">
        <v>421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462</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421</v>
      </c>
      <c r="DM126" s="990"/>
      <c r="DN126" s="990"/>
      <c r="DO126" s="990"/>
      <c r="DP126" s="990"/>
      <c r="DQ126" s="990" t="s">
        <v>421</v>
      </c>
      <c r="DR126" s="990"/>
      <c r="DS126" s="990"/>
      <c r="DT126" s="990"/>
      <c r="DU126" s="990"/>
      <c r="DV126" s="991" t="s">
        <v>420</v>
      </c>
      <c r="DW126" s="991"/>
      <c r="DX126" s="991"/>
      <c r="DY126" s="991"/>
      <c r="DZ126" s="992"/>
    </row>
    <row r="127" spans="1:130" s="226" customFormat="1" ht="26.25" customHeight="1">
      <c r="A127" s="1130"/>
      <c r="B127" s="1018"/>
      <c r="C127" s="1072" t="s">
        <v>463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85347</v>
      </c>
      <c r="AB127" s="1029"/>
      <c r="AC127" s="1029"/>
      <c r="AD127" s="1029"/>
      <c r="AE127" s="1030"/>
      <c r="AF127" s="1031">
        <v>79477</v>
      </c>
      <c r="AG127" s="1029"/>
      <c r="AH127" s="1029"/>
      <c r="AI127" s="1029"/>
      <c r="AJ127" s="1030"/>
      <c r="AK127" s="1031">
        <v>95304</v>
      </c>
      <c r="AL127" s="1029"/>
      <c r="AM127" s="1029"/>
      <c r="AN127" s="1029"/>
      <c r="AO127" s="1030"/>
      <c r="AP127" s="1032">
        <v>1.6</v>
      </c>
      <c r="AQ127" s="1033"/>
      <c r="AR127" s="1033"/>
      <c r="AS127" s="1033"/>
      <c r="AT127" s="1034"/>
      <c r="AU127" s="262"/>
      <c r="AV127" s="262"/>
      <c r="AW127" s="262"/>
      <c r="AX127" s="1102" t="s">
        <v>464</v>
      </c>
      <c r="AY127" s="1103"/>
      <c r="AZ127" s="1103"/>
      <c r="BA127" s="1103"/>
      <c r="BB127" s="1103"/>
      <c r="BC127" s="1103"/>
      <c r="BD127" s="1103"/>
      <c r="BE127" s="1104"/>
      <c r="BF127" s="1105" t="s">
        <v>465</v>
      </c>
      <c r="BG127" s="1103"/>
      <c r="BH127" s="1103"/>
      <c r="BI127" s="1103"/>
      <c r="BJ127" s="1103"/>
      <c r="BK127" s="1103"/>
      <c r="BL127" s="1104"/>
      <c r="BM127" s="1105" t="s">
        <v>466</v>
      </c>
      <c r="BN127" s="1103"/>
      <c r="BO127" s="1103"/>
      <c r="BP127" s="1103"/>
      <c r="BQ127" s="1103"/>
      <c r="BR127" s="1103"/>
      <c r="BS127" s="1104"/>
      <c r="BT127" s="1105" t="s">
        <v>467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468</v>
      </c>
      <c r="CQ127" s="1020"/>
      <c r="CR127" s="1020"/>
      <c r="CS127" s="1020"/>
      <c r="CT127" s="1020"/>
      <c r="CU127" s="1020"/>
      <c r="CV127" s="1020"/>
      <c r="CW127" s="1020"/>
      <c r="CX127" s="1020"/>
      <c r="CY127" s="1020"/>
      <c r="CZ127" s="1020"/>
      <c r="DA127" s="1020"/>
      <c r="DB127" s="1020"/>
      <c r="DC127" s="1020"/>
      <c r="DD127" s="1020"/>
      <c r="DE127" s="1020"/>
      <c r="DF127" s="1021"/>
      <c r="DG127" s="989" t="s">
        <v>421</v>
      </c>
      <c r="DH127" s="990"/>
      <c r="DI127" s="990"/>
      <c r="DJ127" s="990"/>
      <c r="DK127" s="990"/>
      <c r="DL127" s="990" t="s">
        <v>421</v>
      </c>
      <c r="DM127" s="990"/>
      <c r="DN127" s="990"/>
      <c r="DO127" s="990"/>
      <c r="DP127" s="990"/>
      <c r="DQ127" s="990" t="s">
        <v>421</v>
      </c>
      <c r="DR127" s="990"/>
      <c r="DS127" s="990"/>
      <c r="DT127" s="990"/>
      <c r="DU127" s="990"/>
      <c r="DV127" s="991" t="s">
        <v>421</v>
      </c>
      <c r="DW127" s="991"/>
      <c r="DX127" s="991"/>
      <c r="DY127" s="991"/>
      <c r="DZ127" s="992"/>
    </row>
    <row r="128" spans="1:130" s="226" customFormat="1" ht="26.25" customHeight="1" thickBot="1">
      <c r="A128" s="1113" t="s">
        <v>469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470</v>
      </c>
      <c r="X128" s="1115"/>
      <c r="Y128" s="1115"/>
      <c r="Z128" s="1116"/>
      <c r="AA128" s="1117">
        <v>17145</v>
      </c>
      <c r="AB128" s="1118"/>
      <c r="AC128" s="1118"/>
      <c r="AD128" s="1118"/>
      <c r="AE128" s="1119"/>
      <c r="AF128" s="1120">
        <v>19383</v>
      </c>
      <c r="AG128" s="1118"/>
      <c r="AH128" s="1118"/>
      <c r="AI128" s="1118"/>
      <c r="AJ128" s="1119"/>
      <c r="AK128" s="1120">
        <v>18108</v>
      </c>
      <c r="AL128" s="1118"/>
      <c r="AM128" s="1118"/>
      <c r="AN128" s="1118"/>
      <c r="AO128" s="1119"/>
      <c r="AP128" s="1121"/>
      <c r="AQ128" s="1122"/>
      <c r="AR128" s="1122"/>
      <c r="AS128" s="1122"/>
      <c r="AT128" s="1123"/>
      <c r="AU128" s="262"/>
      <c r="AV128" s="262"/>
      <c r="AW128" s="262"/>
      <c r="AX128" s="958" t="s">
        <v>471</v>
      </c>
      <c r="AY128" s="959"/>
      <c r="AZ128" s="959"/>
      <c r="BA128" s="959"/>
      <c r="BB128" s="959"/>
      <c r="BC128" s="959"/>
      <c r="BD128" s="959"/>
      <c r="BE128" s="960"/>
      <c r="BF128" s="1124" t="s">
        <v>420</v>
      </c>
      <c r="BG128" s="1125"/>
      <c r="BH128" s="1125"/>
      <c r="BI128" s="1125"/>
      <c r="BJ128" s="1125"/>
      <c r="BK128" s="1125"/>
      <c r="BL128" s="1126"/>
      <c r="BM128" s="1124">
        <v>14.07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472</v>
      </c>
      <c r="CQ128" s="1107"/>
      <c r="CR128" s="1107"/>
      <c r="CS128" s="1107"/>
      <c r="CT128" s="1107"/>
      <c r="CU128" s="1107"/>
      <c r="CV128" s="1107"/>
      <c r="CW128" s="1107"/>
      <c r="CX128" s="1107"/>
      <c r="CY128" s="1107"/>
      <c r="CZ128" s="1107"/>
      <c r="DA128" s="1107"/>
      <c r="DB128" s="1107"/>
      <c r="DC128" s="1107"/>
      <c r="DD128" s="1107"/>
      <c r="DE128" s="1107"/>
      <c r="DF128" s="1108"/>
      <c r="DG128" s="1109" t="s">
        <v>120</v>
      </c>
      <c r="DH128" s="1110"/>
      <c r="DI128" s="1110"/>
      <c r="DJ128" s="1110"/>
      <c r="DK128" s="1110"/>
      <c r="DL128" s="1110" t="s">
        <v>421</v>
      </c>
      <c r="DM128" s="1110"/>
      <c r="DN128" s="1110"/>
      <c r="DO128" s="1110"/>
      <c r="DP128" s="1110"/>
      <c r="DQ128" s="1110" t="s">
        <v>421</v>
      </c>
      <c r="DR128" s="1110"/>
      <c r="DS128" s="1110"/>
      <c r="DT128" s="1110"/>
      <c r="DU128" s="1110"/>
      <c r="DV128" s="1111" t="s">
        <v>473</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7081858</v>
      </c>
      <c r="AB129" s="1029"/>
      <c r="AC129" s="1029"/>
      <c r="AD129" s="1029"/>
      <c r="AE129" s="1030"/>
      <c r="AF129" s="1031">
        <v>6981727</v>
      </c>
      <c r="AG129" s="1029"/>
      <c r="AH129" s="1029"/>
      <c r="AI129" s="1029"/>
      <c r="AJ129" s="1030"/>
      <c r="AK129" s="1031">
        <v>6932805</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120</v>
      </c>
      <c r="BG129" s="1139"/>
      <c r="BH129" s="1139"/>
      <c r="BI129" s="1139"/>
      <c r="BJ129" s="1139"/>
      <c r="BK129" s="1139"/>
      <c r="BL129" s="1140"/>
      <c r="BM129" s="1138">
        <v>19.07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882502</v>
      </c>
      <c r="AB130" s="1029"/>
      <c r="AC130" s="1029"/>
      <c r="AD130" s="1029"/>
      <c r="AE130" s="1030"/>
      <c r="AF130" s="1031">
        <v>878358</v>
      </c>
      <c r="AG130" s="1029"/>
      <c r="AH130" s="1029"/>
      <c r="AI130" s="1029"/>
      <c r="AJ130" s="1030"/>
      <c r="AK130" s="1031">
        <v>898919</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9.1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6199356</v>
      </c>
      <c r="AB131" s="1054"/>
      <c r="AC131" s="1054"/>
      <c r="AD131" s="1054"/>
      <c r="AE131" s="1055"/>
      <c r="AF131" s="1053">
        <v>6103369</v>
      </c>
      <c r="AG131" s="1054"/>
      <c r="AH131" s="1054"/>
      <c r="AI131" s="1054"/>
      <c r="AJ131" s="1055"/>
      <c r="AK131" s="1053">
        <v>6033886</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29.1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11.03708192</v>
      </c>
      <c r="AB132" s="1170"/>
      <c r="AC132" s="1170"/>
      <c r="AD132" s="1170"/>
      <c r="AE132" s="1171"/>
      <c r="AF132" s="1172">
        <v>8.3118028749999997</v>
      </c>
      <c r="AG132" s="1170"/>
      <c r="AH132" s="1170"/>
      <c r="AI132" s="1170"/>
      <c r="AJ132" s="1171"/>
      <c r="AK132" s="1172">
        <v>8.0420975800000001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10</v>
      </c>
      <c r="AB133" s="1153"/>
      <c r="AC133" s="1153"/>
      <c r="AD133" s="1153"/>
      <c r="AE133" s="1154"/>
      <c r="AF133" s="1152">
        <v>9.8000000000000007</v>
      </c>
      <c r="AG133" s="1153"/>
      <c r="AH133" s="1153"/>
      <c r="AI133" s="1153"/>
      <c r="AJ133" s="1154"/>
      <c r="AK133" s="1152">
        <v>9.1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NgTVgIboGEFC54rskDGOwaEDrGfxAgZTV9zP8IjvaeMpyMQssOpfv4r00ROSTlNhAwV5nSbJnEF3lddIj+4xA==" saltValue="iJT1Ft6wnHKVqnozDdNM6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Jdl+ge/7KZyzl4y+yd1DnT3X4SSv690XIv9mx8ghe7cpuu5HRTMX1F+lVM3RaMVHHs+IOI+XDnYUKgICn0g==" saltValue="b9v7STGowIZnQd8x8bwF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T0xueMTGsIoQgzMdj/1vQdVs/Nm9p3adaGb3R77Hg16MjiWOCZWsrPxJ3K6HOf1XAU95m/0deCkmES5hLSJeA==" saltValue="CtQT2LQ88sO83VYmXhXL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1839234</v>
      </c>
      <c r="AP9" s="292">
        <v>49209</v>
      </c>
      <c r="AQ9" s="293">
        <v>55995</v>
      </c>
      <c r="AR9" s="294">
        <v>-12.1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93076</v>
      </c>
      <c r="AP10" s="295">
        <v>2490</v>
      </c>
      <c r="AQ10" s="296">
        <v>5813</v>
      </c>
      <c r="AR10" s="297">
        <v>-57.2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274532</v>
      </c>
      <c r="AP11" s="295">
        <v>7345</v>
      </c>
      <c r="AQ11" s="296">
        <v>8381</v>
      </c>
      <c r="AR11" s="297">
        <v>-12.4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12812</v>
      </c>
      <c r="AP12" s="295">
        <v>343</v>
      </c>
      <c r="AQ12" s="296">
        <v>170</v>
      </c>
      <c r="AR12" s="297">
        <v>101.8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v>1</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44641</v>
      </c>
      <c r="AP14" s="295">
        <v>1194</v>
      </c>
      <c r="AQ14" s="296">
        <v>2724</v>
      </c>
      <c r="AR14" s="297">
        <v>-56.2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2850</v>
      </c>
      <c r="AP15" s="295">
        <v>76</v>
      </c>
      <c r="AQ15" s="296">
        <v>1180</v>
      </c>
      <c r="AR15" s="297">
        <v>-93.6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-149768</v>
      </c>
      <c r="AP16" s="295">
        <v>-4007</v>
      </c>
      <c r="AQ16" s="296">
        <v>-5022</v>
      </c>
      <c r="AR16" s="297">
        <v>-20.2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2117377</v>
      </c>
      <c r="AP17" s="295">
        <v>56651</v>
      </c>
      <c r="AQ17" s="296">
        <v>69242</v>
      </c>
      <c r="AR17" s="297">
        <v>-18.2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4.63</v>
      </c>
      <c r="AP21" s="308">
        <v>6.42</v>
      </c>
      <c r="AQ21" s="309">
        <v>-1.79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98.1</v>
      </c>
      <c r="AP22" s="313">
        <v>97.3</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907813</v>
      </c>
      <c r="AP32" s="322">
        <v>24289</v>
      </c>
      <c r="AQ32" s="323">
        <v>31321</v>
      </c>
      <c r="AR32" s="324">
        <v>-22.5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t="s">
        <v>497</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392609</v>
      </c>
      <c r="AP35" s="322">
        <v>10504</v>
      </c>
      <c r="AQ35" s="323">
        <v>9685</v>
      </c>
      <c r="AR35" s="324">
        <v>8.5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6552</v>
      </c>
      <c r="AP36" s="322">
        <v>175</v>
      </c>
      <c r="AQ36" s="323">
        <v>2454</v>
      </c>
      <c r="AR36" s="324">
        <v>-92.9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95304</v>
      </c>
      <c r="AP37" s="322">
        <v>2550</v>
      </c>
      <c r="AQ37" s="323">
        <v>1182</v>
      </c>
      <c r="AR37" s="324">
        <v>115.7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497</v>
      </c>
      <c r="AP38" s="325" t="s">
        <v>497</v>
      </c>
      <c r="AQ38" s="326">
        <v>1</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-18108</v>
      </c>
      <c r="AP39" s="322">
        <v>-484</v>
      </c>
      <c r="AQ39" s="323">
        <v>-3213</v>
      </c>
      <c r="AR39" s="324">
        <v>-84.9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-898919</v>
      </c>
      <c r="AP40" s="322">
        <v>-24051</v>
      </c>
      <c r="AQ40" s="323">
        <v>-28480</v>
      </c>
      <c r="AR40" s="324">
        <v>-15.6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485251</v>
      </c>
      <c r="AP41" s="322">
        <v>12983</v>
      </c>
      <c r="AQ41" s="323">
        <v>12950</v>
      </c>
      <c r="AR41" s="324">
        <v>0.3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837542</v>
      </c>
      <c r="AN51" s="344">
        <v>22101</v>
      </c>
      <c r="AO51" s="345">
        <v>42.1</v>
      </c>
      <c r="AP51" s="346">
        <v>53270</v>
      </c>
      <c r="AQ51" s="347">
        <v>13.8</v>
      </c>
      <c r="AR51" s="348">
        <v>28.3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465954</v>
      </c>
      <c r="AN52" s="352">
        <v>12296</v>
      </c>
      <c r="AO52" s="353">
        <v>4.2</v>
      </c>
      <c r="AP52" s="354">
        <v>24316</v>
      </c>
      <c r="AQ52" s="355">
        <v>0.8</v>
      </c>
      <c r="AR52" s="356">
        <v>3.4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1390119</v>
      </c>
      <c r="AN53" s="344">
        <v>36848</v>
      </c>
      <c r="AO53" s="345">
        <v>66.7</v>
      </c>
      <c r="AP53" s="346">
        <v>53292</v>
      </c>
      <c r="AQ53" s="347">
        <v>0</v>
      </c>
      <c r="AR53" s="348">
        <v>66.7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718770</v>
      </c>
      <c r="AN54" s="352">
        <v>19052</v>
      </c>
      <c r="AO54" s="353">
        <v>54.9</v>
      </c>
      <c r="AP54" s="354">
        <v>28900</v>
      </c>
      <c r="AQ54" s="355">
        <v>18.899999999999999</v>
      </c>
      <c r="AR54" s="356">
        <v>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920646</v>
      </c>
      <c r="AN55" s="344">
        <v>24513</v>
      </c>
      <c r="AO55" s="345">
        <v>-33.5</v>
      </c>
      <c r="AP55" s="346">
        <v>49919</v>
      </c>
      <c r="AQ55" s="347">
        <v>-6.3</v>
      </c>
      <c r="AR55" s="348">
        <v>-27.2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464771</v>
      </c>
      <c r="AN56" s="352">
        <v>12375</v>
      </c>
      <c r="AO56" s="353">
        <v>-35</v>
      </c>
      <c r="AP56" s="354">
        <v>26398</v>
      </c>
      <c r="AQ56" s="355">
        <v>-8.6999999999999993</v>
      </c>
      <c r="AR56" s="356">
        <v>-26.3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1475310</v>
      </c>
      <c r="AN57" s="344">
        <v>39565</v>
      </c>
      <c r="AO57" s="345">
        <v>61.4</v>
      </c>
      <c r="AP57" s="346">
        <v>47738</v>
      </c>
      <c r="AQ57" s="347">
        <v>-4.4000000000000004</v>
      </c>
      <c r="AR57" s="348">
        <v>65.8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763150</v>
      </c>
      <c r="AN58" s="352">
        <v>20466</v>
      </c>
      <c r="AO58" s="353">
        <v>65.400000000000006</v>
      </c>
      <c r="AP58" s="354">
        <v>24937</v>
      </c>
      <c r="AQ58" s="355">
        <v>-5.5</v>
      </c>
      <c r="AR58" s="356">
        <v>70.900000000000006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1036371</v>
      </c>
      <c r="AN59" s="344">
        <v>27728</v>
      </c>
      <c r="AO59" s="345">
        <v>-29.9</v>
      </c>
      <c r="AP59" s="346">
        <v>52191</v>
      </c>
      <c r="AQ59" s="347">
        <v>9.3000000000000007</v>
      </c>
      <c r="AR59" s="348">
        <v>-39.200000000000003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254799</v>
      </c>
      <c r="AN60" s="352">
        <v>6817</v>
      </c>
      <c r="AO60" s="353">
        <v>-66.7</v>
      </c>
      <c r="AP60" s="354">
        <v>24843</v>
      </c>
      <c r="AQ60" s="355">
        <v>-0.4</v>
      </c>
      <c r="AR60" s="356">
        <v>-66.3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1131998</v>
      </c>
      <c r="AN61" s="359">
        <v>30151</v>
      </c>
      <c r="AO61" s="360">
        <v>21.4</v>
      </c>
      <c r="AP61" s="361">
        <v>51282</v>
      </c>
      <c r="AQ61" s="362">
        <v>2.5</v>
      </c>
      <c r="AR61" s="348">
        <v>18.899999999999999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533489</v>
      </c>
      <c r="AN62" s="352">
        <v>14201</v>
      </c>
      <c r="AO62" s="353">
        <v>4.5999999999999996</v>
      </c>
      <c r="AP62" s="354">
        <v>25879</v>
      </c>
      <c r="AQ62" s="355">
        <v>1</v>
      </c>
      <c r="AR62" s="356">
        <v>3.6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2yQZifpaYUqrKQ0ZrzgCIIsqTsCMzTVWE2SAQXdpcKvyr3uEvW/5zNdx9BExgKnMBPwGKi8izJgBNIzGIdCVQ==" saltValue="k0RpI07grz00kHubmBSN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L8ZzpYKT35KK/PAsnqDyFtD3KTXEYkwRjLYZK/Z5W3OjPw6xQ5LbhINRkBgQ2Yi3dwD3VuKcF7PIUPLmbozvw==" saltValue="3zxiOBB8FHSc10UoZMw8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4n+W9zFdY35POAjXNYufJD/8uEnjhEIiMBbdXsR7rie8CFj398A16VbKmRh91bZrT/mo6Z3HSXCnCo30pa4vQ==" saltValue="hrLlmccYGgrEKVjK/Ak4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5.78</v>
      </c>
      <c r="G47" s="12">
        <v>5.96</v>
      </c>
      <c r="H47" s="12">
        <v>8.11</v>
      </c>
      <c r="I47" s="12">
        <v>19</v>
      </c>
      <c r="J47" s="13">
        <v>20.92</v>
      </c>
    </row>
    <row r="48" spans="2:10" ht="57.75" customHeight="1">
      <c r="B48" s="14"/>
      <c r="C48" s="1214" t="s">
        <v>4</v>
      </c>
      <c r="D48" s="1214"/>
      <c r="E48" s="1215"/>
      <c r="F48" s="15">
        <v>5.53</v>
      </c>
      <c r="G48" s="16">
        <v>4.07</v>
      </c>
      <c r="H48" s="16">
        <v>6.81</v>
      </c>
      <c r="I48" s="16">
        <v>6.36</v>
      </c>
      <c r="J48" s="17">
        <v>4.78</v>
      </c>
    </row>
    <row r="49" spans="2:10" ht="57.75" customHeight="1" thickBot="1">
      <c r="B49" s="18"/>
      <c r="C49" s="1216" t="s">
        <v>5</v>
      </c>
      <c r="D49" s="1216"/>
      <c r="E49" s="1217"/>
      <c r="F49" s="19">
        <v>0.77</v>
      </c>
      <c r="G49" s="20" t="s">
        <v>544</v>
      </c>
      <c r="H49" s="20">
        <v>4.99</v>
      </c>
      <c r="I49" s="20">
        <v>10.220000000000001</v>
      </c>
      <c r="J49" s="21">
        <v>0.16</v>
      </c>
    </row>
    <row r="50" spans="2:10" ht="13.5" customHeight="1"/>
    <row r="51" spans="2:10" ht="13.5" hidden="1" customHeight="1"/>
    <row r="52" spans="2:10" ht="13.5" hidden="1" customHeight="1"/>
    <row r="53" spans="2:10" ht="13.5" hidden="1" customHeight="1"/>
  </sheetData>
  <sheetProtection algorithmName="SHA-512" hashValue="eMrHzGhxwawgc5bnu+XHPFTVi9OcK/8TcG57y5A2x6AJmDe8Ri/nI+VWWW75tKUYqpEVHQnBlc/kY6DXi7/71g==" saltValue="VI5cFMGBHXW+R6m5EZLz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2019-10-28T11:20:45Z</cp:lastPrinted>
  <dcterms:created xsi:type="dcterms:W3CDTF">2019-02-14T04:50:26Z</dcterms:created>
  <dcterms:modified xsi:type="dcterms:W3CDTF">2019-10-31T00:56:26Z</dcterms:modified>
  <cp:category/>
</cp:coreProperties>
</file>