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<sst xmlns="http://schemas.openxmlformats.org/spreadsheetml/2006/main" count="1118" uniqueCount="605">
  <si>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</si>
  <si>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</si>
  <si>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</si>
  <si>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</si>
  <si>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</si>
  <si>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</si>
  <si>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</si>
  <si>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</si>
  <si>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</si>
  <si>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</si>
  <si>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</si>
  <si>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</si>
  <si>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</si>
  <si>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</si>
  <si>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</si>
  <si>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</si>
  <si>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</si>
  <si>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</si>
  <si>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</si>
  <si>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</si>
  <si>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</si>
  <si>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</si>
  <si>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</si>
  <si>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</si>
  <si>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</si>
  <si>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</si>
  <si>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</si>
  <si>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</si>
  <si>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</si>
  <si>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</si>
  <si>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</si>
  <si>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</si>
  <si>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</si>
  <si>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</si>
  <si>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</si>
  <si>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</si>
  <si>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</si>
  <si>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</si>
  <si>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</si>
  <si>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</si>
  <si>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</si>
  <si>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</si>
  <si>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</si>
  <si>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</si>
  <si>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</si>
  <si>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</si>
  <si>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</si>
  <si>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</si>
  <si>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</si>
  <si>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</si>
  <si>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</si>
  <si>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</si>
  <si>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</si>
  <si>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</si>
  <si>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</si>
  <si>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</si>
  <si>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</si>
  <si>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</si>
  <si>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</si>
  <si>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</si>
  <si>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</si>
  <si>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</si>
  <si>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</si>
  <si>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</si>
  <si>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</si>
  <si>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</si>
  <si>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</si>
  <si>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</si>
  <si>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</si>
  <si>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</si>
  <si>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</si>
  <si>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</si>
  <si>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</si>
  <si>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</si>
  <si>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</si>
  <si>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</si>
  <si>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</si>
  <si>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</si>
  <si>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</si>
  <si>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</si>
  <si>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</si>
  <si>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</si>
  <si>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</si>
  <si>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</si>
  <si>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</si>
  <si>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</si>
  <si>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</si>
  <si>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</si>
  <si>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</si>
  <si>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</si>
  <si>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</si>
  <si>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</si>
  <si>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</si>
  <si>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</si>
  <si>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</si>
  <si>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</si>
  <si>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</si>
  <si>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</si>
  <si>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</si>
  <si>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</si>
  <si>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</si>
  <si>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</si>
  <si>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</si>
  <si>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</si>
  <si>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</si>
  <si>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</si>
  <si>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</si>
  <si>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</si>
  <si>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</si>
  <si>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</si>
  <si>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</si>
  <si>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</si>
  <si>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</si>
  <si>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</si>
  <si>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</si>
  <si>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</si>
  <si>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</si>
  <si>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</si>
  <si>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</si>
  <si>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</si>
  <si>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</si>
  <si>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</si>
  <si>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</si>
  <si>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</si>
  <si>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</si>
  <si>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</si>
  <si>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</si>
  <si>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</si>
  <si>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</si>
  <si>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</si>
  <si>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</si>
  <si>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</si>
  <si>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</si>
  <si>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</si>
  <si>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</si>
  <si>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</si>
  <si>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</si>
  <si>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</si>
  <si>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</si>
  <si>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</si>
  <si>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</si>
  <si>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</si>
  <si>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</si>
  <si>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</si>
  <si>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</si>
  <si>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</si>
  <si>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</si>
  <si>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</si>
  <si>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</si>
  <si>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</si>
  <si>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</si>
  <si>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</si>
  <si>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</si>
  <si>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</si>
  <si>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</si>
  <si>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</si>
  <si>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</si>
  <si>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</si>
  <si>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</si>
  <si>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</si>
  <si>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</si>
  <si>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</si>
  <si>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</si>
  <si>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</si>
  <si>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</si>
  <si>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</si>
  <si>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</si>
  <si>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</si>
  <si>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</si>
  <si>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</si>
  <si>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</si>
  <si>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</si>
  <si>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</si>
  <si>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</si>
  <si>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</si>
  <si>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</si>
  <si>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</si>
  <si>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</si>
  <si>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</si>
  <si>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</si>
  <si>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</si>
  <si>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</si>
  <si>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</si>
  <si>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</si>
  <si>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</si>
  <si>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</si>
  <si>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</si>
  <si>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</si>
  <si>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</si>
  <si>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</si>
  <si>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</si>
  <si>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</si>
  <si>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</si>
  <si>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</si>
  <si>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</si>
  <si>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</si>
  <si>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</si>
  <si>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</si>
  <si>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</si>
  <si>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</si>
  <si>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</si>
  <si>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</si>
  <si>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</si>
  <si>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</si>
  <si>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</si>
  <si>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</si>
  <si>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</si>
  <si>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</si>
  <si>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</si>
  <si>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</si>
  <si>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福岡県福津市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</si>
  <si>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</si>
  <si>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</si>
  <si>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</si>
  <si>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</si>
  <si>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</si>
  <si>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</si>
  <si>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</si>
  <si>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</si>
  <si>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</si>
  <si>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</si>
  <si>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</si>
  <si>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</si>
  <si>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</si>
  <si>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</si>
  <si>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</si>
  <si>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</si>
  <si>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</si>
  <si>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</si>
  <si>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</si>
  <si>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</si>
  <si>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</si>
  <si>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</si>
  <si>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</si>
  <si>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</si>
  <si>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</si>
  <si>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</si>
  <si>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</si>
  <si>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</si>
  <si>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</si>
  <si>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</si>
  <si>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</si>
  <si>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</si>
  <si>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</si>
  <si>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</si>
  <si>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</si>
  <si>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</si>
  <si>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</si>
  <si>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</si>
  <si>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</si>
  <si>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</si>
  <si>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</si>
  <si>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</si>
  <si>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</si>
  <si>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</si>
  <si>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</si>
  <si>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</si>
  <si>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</si>
  <si>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</si>
  <si>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</si>
  <si>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</si>
  <si>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</si>
  <si>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</si>
  <si>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</si>
  <si>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</si>
  <si>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</si>
  <si>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</si>
  <si>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</si>
  <si>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</si>
  <si>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</si>
  <si>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</si>
  <si>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</si>
  <si>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</si>
  <si>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</si>
  <si>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</si>
  <si>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</si>
  <si>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</si>
  <si>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</si>
  <si>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</si>
  <si>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</si>
  <si>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</si>
  <si>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</si>
  <si>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</si>
  <si>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</si>
  <si>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</si>
  <si>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</si>
  <si>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</si>
  <si>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</si>
  <si>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</si>
  <si>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</si>
  <si>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</si>
  <si>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</si>
  <si>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</si>
  <si>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</si>
  <si>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</si>
  <si>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</si>
  <si>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</si>
  <si>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</si>
  <si>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</si>
  <si>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</si>
  <si>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</si>
  <si>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</si>
  <si>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</si>
  <si>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</si>
  <si>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</si>
  <si>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</si>
  <si>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</si>
  <si>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</si>
  <si>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</si>
  <si>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</si>
  <si>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</si>
  <si>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</si>
  <si>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</si>
  <si>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</si>
  <si>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</si>
  <si>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</si>
  <si>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</si>
  <si>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</si>
  <si>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</si>
  <si>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</si>
  <si>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</si>
  <si>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</si>
  <si>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</si>
  <si>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</si>
  <si>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</si>
  <si>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</si>
  <si>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</si>
  <si>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</si>
  <si>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</si>
  <si>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</si>
  <si>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</si>
  <si>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</si>
  <si>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</si>
  <si>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</si>
  <si>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</si>
  <si>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</si>
  <si>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</si>
  <si>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</si>
  <si>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</si>
  <si>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</si>
  <si>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</si>
  <si>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</si>
  <si>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</si>
  <si>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</si>
  <si>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</si>
  <si>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</si>
  <si>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</si>
  <si>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</si>
  <si>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</si>
  <si>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</si>
  <si>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</si>
  <si>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</si>
  <si>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</si>
  <si>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</si>
  <si>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</si>
  <si>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</si>
  <si>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</si>
  <si>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</si>
  <si>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</si>
  <si>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</si>
  <si>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福岡県福津市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</si>
  <si>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</si>
  <si>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</si>
  <si>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</si>
  <si>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</si>
  <si>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</si>
  <si>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</si>
  <si>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</si>
  <si>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</si>
  <si>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</si>
  <si>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</si>
  <si>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</si>
  <si>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</si>
  <si>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</si>
  <si>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</si>
  <si>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</si>
  <si>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</si>
  <si>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</si>
  <si>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</si>
  <si>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</si>
  <si>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</si>
  <si>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</si>
  <si>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</si>
  <si>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</si>
  <si>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</si>
  <si>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</si>
  <si>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</si>
  <si>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</si>
  <si>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</si>
  <si>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</si>
  <si>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</si>
  <si>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</si>
  <si>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</si>
  <si>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</si>
  <si>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</si>
  <si>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</si>
  <si>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</si>
  <si>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</si>
  <si>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</si>
  <si>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</si>
  <si>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</si>
  <si>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</si>
  <si>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</si>
  <si>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</si>
  <si>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</si>
  <si>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</si>
  <si>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</si>
  <si>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</si>
  <si>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</si>
  <si>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</si>
  <si>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</si>
  <si>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</si>
  <si>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</si>
  <si>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</si>
  <si>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</si>
  <si>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</si>
  <si>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</si>
  <si>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</si>
  <si>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</si>
  <si>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</si>
  <si>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</si>
  <si>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</si>
  <si>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</si>
  <si>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</si>
  <si>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</si>
  <si>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</si>
  <si>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</si>
  <si>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</si>
  <si>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</si>
  <si>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</si>
  <si>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</si>
  <si>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</si>
  <si>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</si>
  <si>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</si>
  <si>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</si>
  <si>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</si>
  <si>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</si>
  <si>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</si>
  <si>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</si>
  <si>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</si>
  <si>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</si>
  <si>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</si>
  <si>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</si>
  <si>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</si>
  <si>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</si>
  <si>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</si>
  <si>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</si>
  <si>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</si>
  <si>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</si>
  <si>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</si>
  <si>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</si>
  <si>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</si>
  <si>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</si>
  <si>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</si>
  <si>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</si>
  <si>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</si>
  <si>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</si>
  <si>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</si>
  <si>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</si>
  <si>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</si>
  <si>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</si>
  <si>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</si>
  <si>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</si>
  <si>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</si>
  <si>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</si>
  <si>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</si>
  <si>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</si>
  <si>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</si>
  <si>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</si>
  <si>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</si>
  <si>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</si>
  <si>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</si>
  <si>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</si>
  <si>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</si>
  <si>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</si>
  <si>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</si>
  <si>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</si>
  <si>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</si>
  <si>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</si>
  <si>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</si>
  <si>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</si>
  <si>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</si>
  <si>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</si>
  <si>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</si>
  <si>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</si>
  <si>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</si>
  <si>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</si>
  <si>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</si>
  <si>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</si>
  <si>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</si>
  <si>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</si>
  <si>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</si>
  <si>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</si>
  <si>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</si>
  <si>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</si>
  <si>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</si>
  <si>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</si>
  <si>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</si>
  <si>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</si>
  <si>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</si>
  <si>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</si>
  <si>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</si>
  <si>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</si>
  <si>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</si>
  <si>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</si>
  <si>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</si>
  <si>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</si>
  <si>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</si>
  <si>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</si>
  <si>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</si>
  <si>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</si>
  <si>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</si>
  <si>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</si>
  <si>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</si>
  <si>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</si>
  <si>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</si>
  <si>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</si>
  <si>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</si>
  <si>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</si>
  <si>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</si>
  <si>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</si>
  <si>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</si>
  <si>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</si>
  <si>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</si>
  <si>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</si>
  <si>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</si>
  <si>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</si>
  <si>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</si>
  <si>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</si>
  <si>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</si>
  <si>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</si>
  <si>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</si>
  <si>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</si>
  <si>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</si>
  <si>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</si>
  <si>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</si>
  <si>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</si>
  <si>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</si>
  <si>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</si>
  <si>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</si>
  <si>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</si>
  <si>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</si>
  <si>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</si>
  <si>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</si>
  <si>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</si>
  <si>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</si>
  <si>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</si>
  <si>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</si>
  <si>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</si>
  <si>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</si>
  <si>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</si>
  <si>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</si>
  <si>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</si>
  <si>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0.23</t>
  </si>
  <si>
    <t>▲ 1.02</t>
  </si>
  <si>
    <t>一般会計</t>
  </si>
  <si>
    <t>公共下水道事業会計</t>
  </si>
  <si>
    <t>介護保険事業特別会計</t>
  </si>
  <si>
    <t>国民健康保険事業特別会計</t>
  </si>
  <si>
    <t>後期高齢者医療事業特別会計</t>
  </si>
  <si>
    <t>住宅新築資金等貸付事業特別会計</t>
  </si>
  <si>
    <t>その他会計（赤字）</t>
  </si>
  <si>
    <t>その他会計（黒字）</t>
  </si>
  <si>
    <t>-</t>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</si>
  <si>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</si>
  <si>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</si>
  <si>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</si>
  <si>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</si>
  <si>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</si>
  <si>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</si>
  <si>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</si>
  <si>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</si>
  <si>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</si>
  <si>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宗像地区事務組合（一般会計）</t>
    <rPh sb="9" eb="11">
      <t>イッパン</t>
    </rPh>
    <phoneticPr fontId="24"/>
  </si>
  <si>
    <t>宗像地区事務組合（急患センター事業特別会計）</t>
    <phoneticPr fontId="2"/>
  </si>
  <si>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</si>
  <si>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</si>
  <si>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</si>
  <si>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</si>
  <si>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</si>
  <si>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phoneticPr fontId="2"/>
  </si>
  <si>
    <t>福岡県市町村消防団員等公務災害補償組合（一般会計）</t>
    <rPh sb="20" eb="22">
      <t>イッパン</t>
    </rPh>
    <rPh sb="22" eb="24">
      <t>カイケイ</t>
    </rPh>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</si>
  <si>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</si>
  <si>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</si>
  <si>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</si>
  <si>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</si>
  <si>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</si>
  <si>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まちづくり基金</t>
    <rPh sb="5" eb="7">
      <t>キキン</t>
    </rPh>
    <phoneticPr fontId="11"/>
  </si>
  <si>
    <t>教育施設建設準備基金</t>
    <rPh sb="0" eb="2">
      <t>キョウイク</t>
    </rPh>
    <rPh sb="2" eb="4">
      <t>シセツ</t>
    </rPh>
    <rPh sb="4" eb="6">
      <t>ケンセツ</t>
    </rPh>
    <rPh sb="6" eb="8">
      <t>ジュンビ</t>
    </rPh>
    <rPh sb="8" eb="10">
      <t>キキン</t>
    </rPh>
    <phoneticPr fontId="2"/>
  </si>
  <si>
    <t>文化振興基金</t>
    <rPh sb="0" eb="2">
      <t>ブンカ</t>
    </rPh>
    <rPh sb="2" eb="4">
      <t>シンコウ</t>
    </rPh>
    <rPh sb="4" eb="6">
      <t>キキン</t>
    </rPh>
    <phoneticPr fontId="2"/>
  </si>
  <si>
    <t>ふるさとづくり基金</t>
    <rPh sb="7" eb="9">
      <t>キキン</t>
    </rPh>
    <phoneticPr fontId="2"/>
  </si>
  <si>
    <t>太陽光発電設備管理基金</t>
    <rPh sb="0" eb="3">
      <t>タイヨウコウ</t>
    </rPh>
    <rPh sb="3" eb="5">
      <t>ハツデン</t>
    </rPh>
    <rPh sb="5" eb="7">
      <t>セツビ</t>
    </rPh>
    <rPh sb="7" eb="9">
      <t>カンリ</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</si>
  <si>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</si>
  <si>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</si>
  <si>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</si>
  <si>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将来負担比率については、これまで交付税算入措置のある起債に限って行ってきたことなどにより、類似団体平均よりも低い水準にある。
有形固定資産減価償却率は、類似団体平均よりもやや低い水準にある。公共施設等総合管理計画に基づき、今後、老朽化対策に取り組んでいく。</t>
    <rPh sb="0" eb="2">
      <t>ショウライ</t>
    </rPh>
    <rPh sb="2" eb="4">
      <t>フタン</t>
    </rPh>
    <rPh sb="4" eb="6">
      <t>ヒリツ</t>
    </rPh>
    <rPh sb="16" eb="19">
      <t>コウフゼイ</t>
    </rPh>
    <rPh sb="19" eb="21">
      <t>サンニュウ</t>
    </rPh>
    <rPh sb="21" eb="23">
      <t>ソチ</t>
    </rPh>
    <rPh sb="26" eb="28">
      <t>キサイ</t>
    </rPh>
    <rPh sb="29" eb="30">
      <t>カギ</t>
    </rPh>
    <rPh sb="32" eb="33">
      <t>オコナ</t>
    </rPh>
    <rPh sb="45" eb="47">
      <t>ルイジ</t>
    </rPh>
    <rPh sb="47" eb="49">
      <t>ダンタイ</t>
    </rPh>
    <rPh sb="49" eb="51">
      <t>ヘイキン</t>
    </rPh>
    <rPh sb="54" eb="55">
      <t>ヒク</t>
    </rPh>
    <rPh sb="56" eb="58">
      <t>スイジュン</t>
    </rPh>
    <rPh sb="63" eb="65">
      <t>ユウケイ</t>
    </rPh>
    <rPh sb="65" eb="67">
      <t>コテイ</t>
    </rPh>
    <rPh sb="67" eb="69">
      <t>シサン</t>
    </rPh>
    <rPh sb="69" eb="71">
      <t>ゲンカ</t>
    </rPh>
    <rPh sb="71" eb="73">
      <t>ショウキャク</t>
    </rPh>
    <rPh sb="73" eb="74">
      <t>リツ</t>
    </rPh>
    <rPh sb="76" eb="78">
      <t>ルイジ</t>
    </rPh>
    <rPh sb="78" eb="80">
      <t>ダンタイ</t>
    </rPh>
    <rPh sb="80" eb="82">
      <t>ヘイキン</t>
    </rPh>
    <rPh sb="87" eb="88">
      <t>ヒク</t>
    </rPh>
    <rPh sb="89" eb="91">
      <t>スイジュン</t>
    </rPh>
    <rPh sb="95" eb="97">
      <t>コウキョウ</t>
    </rPh>
    <rPh sb="97" eb="99">
      <t>シセツ</t>
    </rPh>
    <rPh sb="99" eb="100">
      <t>トウ</t>
    </rPh>
    <rPh sb="100" eb="102">
      <t>ソウゴウ</t>
    </rPh>
    <rPh sb="102" eb="104">
      <t>カンリ</t>
    </rPh>
    <rPh sb="104" eb="106">
      <t>ケイカク</t>
    </rPh>
    <rPh sb="107" eb="108">
      <t>モト</t>
    </rPh>
    <rPh sb="111" eb="113">
      <t>コンゴ</t>
    </rPh>
    <rPh sb="114" eb="117">
      <t>ロウキュウカ</t>
    </rPh>
    <rPh sb="117" eb="119">
      <t>タイサク</t>
    </rPh>
    <rPh sb="120" eb="121">
      <t>ト</t>
    </rPh>
    <rPh sb="122" eb="12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</si>
  <si>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</si>
  <si>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</si>
  <si>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</si>
  <si>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</si>
  <si>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</si>
  <si>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</si>
  <si>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よりも低い水準にあるが、ここ２年は上昇傾向であり、今後も合併算定替の縮減・終了による普通交付税の減少、交付税算入見込額の減少などにより、数値の悪化が想定される。引き続き公債費の適正化に取り組んでいく必要がある。</t>
    <rPh sb="40" eb="42">
      <t>ジョウショウ</t>
    </rPh>
    <rPh sb="74" eb="77">
      <t>コウフゼイ</t>
    </rPh>
    <rPh sb="77" eb="79">
      <t>サンニュウ</t>
    </rPh>
    <rPh sb="79" eb="81">
      <t>ミコ</t>
    </rPh>
    <rPh sb="81" eb="82">
      <t>ガク</t>
    </rPh>
    <rPh sb="83" eb="85">
      <t>ゲンショウ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</si>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</sst>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B495-4BBB-A4F4-4278D7C4A1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50779</c:v>
                </c:pt>
                <c:pt idx="1">
                  <c:v>45764</c:v>
                </c:pt>
                <c:pt idx="2">
                  <c:v>40260</c:v>
                </c:pt>
                <c:pt idx="3">
                  <c:v>32696</c:v>
                </c:pt>
                <c:pt idx="4">
                  <c:v>39347</c:v>
                </c:pt>
              </c:numCache>
            </c:numRef>
          </c:val>
          <c:smooth val="0"/>
          <c:extLst xmlns:c16r2="http://schemas.microsoft.com/office/drawing/2015/06/chart">
            <c:ext xmlns:c16="http://schemas.microsoft.com/office/drawing/2014/chart" uri="{C3380CC4-5D6E-409C-BE32-E72D297353CC}">
              <c16:uniqueId val="{00000001-B495-4BBB-A4F4-4278D7C4A11E}"/>
            </c:ext>
          </c:extLst>
        </c:ser>
        <c:dLbls>
          <c:showLegendKey val="0"/>
          <c:showVal val="0"/>
          <c:showCatName val="0"/>
          <c:showSerName val="0"/>
          <c:showPercent val="0"/>
          <c:showBubbleSize val="0"/>
        </c:dLbls>
        <c:marker val="1"/>
        <c:smooth val="0"/>
        <c:axId val="964572728"/>
        <c:axId val="964571552"/>
      </c:lineChart>
      <c:catAx>
        <c:axId val="964572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71552"/>
        <c:crosses val="autoZero"/>
        <c:auto val="1"/>
        <c:lblAlgn val="ctr"/>
        <c:lblOffset val="100"/>
        <c:tickLblSkip val="1"/>
        <c:tickMarkSkip val="1"/>
        <c:noMultiLvlLbl val="0"/>
      </c:catAx>
      <c:valAx>
        <c:axId val="964571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72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6.23</c:v>
                </c:pt>
                <c:pt idx="1">
                  <c:v>4.49</c:v>
                </c:pt>
                <c:pt idx="2">
                  <c:v>4.03</c:v>
                </c:pt>
                <c:pt idx="3">
                  <c:v>5.6</c:v>
                </c:pt>
                <c:pt idx="4">
                  <c:v>4.33</c:v>
                </c:pt>
              </c:numCache>
            </c:numRef>
          </c:val>
          <c:extLst xmlns:c16r2="http://schemas.microsoft.com/office/drawing/2015/06/chart">
            <c:ext xmlns:c16="http://schemas.microsoft.com/office/drawing/2014/chart" uri="{C3380CC4-5D6E-409C-BE32-E72D297353CC}">
              <c16:uniqueId val="{00000000-5091-4193-9B4F-4700C5A712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c:v>
                </c:pt>
                <c:pt idx="1">
                  <c:v>45.38</c:v>
                </c:pt>
                <c:pt idx="2">
                  <c:v>46.28</c:v>
                </c:pt>
                <c:pt idx="3">
                  <c:v>46.09</c:v>
                </c:pt>
                <c:pt idx="4">
                  <c:v>45.33</c:v>
                </c:pt>
              </c:numCache>
            </c:numRef>
          </c:val>
          <c:extLst xmlns:c16r2="http://schemas.microsoft.com/office/drawing/2015/06/chart">
            <c:ext xmlns:c16="http://schemas.microsoft.com/office/drawing/2014/chart" uri="{C3380CC4-5D6E-409C-BE32-E72D297353CC}">
              <c16:uniqueId val="{00000001-5091-4193-9B4F-4700C5A71248}"/>
            </c:ext>
          </c:extLst>
        </c:ser>
        <c:dLbls>
          <c:showLegendKey val="0"/>
          <c:showVal val="0"/>
          <c:showCatName val="0"/>
          <c:showSerName val="0"/>
          <c:showPercent val="0"/>
          <c:showBubbleSize val="0"/>
        </c:dLbls>
        <c:gapWidth val="250"/>
        <c:overlap val="100"/>
        <c:axId val="964569592"/>
        <c:axId val="96456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7.71</c:v>
                </c:pt>
                <c:pt idx="1">
                  <c:v>-0.23</c:v>
                </c:pt>
                <c:pt idx="2">
                  <c:v>1.49</c:v>
                </c:pt>
                <c:pt idx="3">
                  <c:v>1.73</c:v>
                </c:pt>
                <c:pt idx="4">
                  <c:v>-1.02</c:v>
                </c:pt>
              </c:numCache>
            </c:numRef>
          </c:val>
          <c:smooth val="0"/>
          <c:extLst xmlns:c16r2="http://schemas.microsoft.com/office/drawing/2015/06/chart">
            <c:ext xmlns:c16="http://schemas.microsoft.com/office/drawing/2014/chart" uri="{C3380CC4-5D6E-409C-BE32-E72D297353CC}">
              <c16:uniqueId val="{00000002-5091-4193-9B4F-4700C5A71248}"/>
            </c:ext>
          </c:extLst>
        </c:ser>
        <c:dLbls>
          <c:showLegendKey val="0"/>
          <c:showVal val="0"/>
          <c:showCatName val="0"/>
          <c:showSerName val="0"/>
          <c:showPercent val="0"/>
          <c:showBubbleSize val="0"/>
        </c:dLbls>
        <c:marker val="1"/>
        <c:smooth val="0"/>
        <c:axId val="964569592"/>
        <c:axId val="964569200"/>
      </c:lineChart>
      <c:catAx>
        <c:axId val="96456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4569200"/>
        <c:crosses val="autoZero"/>
        <c:auto val="1"/>
        <c:lblAlgn val="ctr"/>
        <c:lblOffset val="100"/>
        <c:tickLblSkip val="1"/>
        <c:tickMarkSkip val="1"/>
        <c:noMultiLvlLbl val="0"/>
      </c:catAx>
      <c:valAx>
        <c:axId val="96456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6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0.14000000000000001</c:v>
                </c:pt>
                <c:pt idx="4">
                  <c:v>#N/A</c:v>
                </c:pt>
                <c:pt idx="5">
                  <c:v>0.13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EC-4E12-BEAE-02EAEE5346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EC-4E12-BEAE-02EAEE5346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FEC-4E12-BEAE-02EAEE5346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FEC-4E12-BEAE-02EAEE53465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4FEC-4E12-BEAE-02EAEE53465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7.0000000000000007E-2</c:v>
                </c:pt>
                <c:pt idx="6">
                  <c:v>#N/A</c:v>
                </c:pt>
                <c:pt idx="7">
                  <c:v>0.05</c:v>
                </c:pt>
                <c:pt idx="8">
                  <c:v>#N/A</c:v>
                </c:pt>
                <c:pt idx="9">
                  <c:v>0.24</c:v>
                </c:pt>
              </c:numCache>
            </c:numRef>
          </c:val>
          <c:extLst xmlns:c16r2="http://schemas.microsoft.com/office/drawing/2015/06/chart">
            <c:ext xmlns:c16="http://schemas.microsoft.com/office/drawing/2014/chart" uri="{C3380CC4-5D6E-409C-BE32-E72D297353CC}">
              <c16:uniqueId val="{00000005-4FEC-4E12-BEAE-02EAEE53465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1.01</c:v>
                </c:pt>
                <c:pt idx="2">
                  <c:v>#N/A</c:v>
                </c:pt>
                <c:pt idx="3">
                  <c:v>0.77</c:v>
                </c:pt>
                <c:pt idx="4">
                  <c:v>#N/A</c:v>
                </c:pt>
                <c:pt idx="5">
                  <c:v>0.05</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6-4FEC-4E12-BEAE-02EAEE53465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0.04</c:v>
                </c:pt>
                <c:pt idx="4">
                  <c:v>#N/A</c:v>
                </c:pt>
                <c:pt idx="5">
                  <c:v>0.56999999999999995</c:v>
                </c:pt>
                <c:pt idx="6">
                  <c:v>#N/A</c:v>
                </c:pt>
                <c:pt idx="7">
                  <c:v>1.1499999999999999</c:v>
                </c:pt>
                <c:pt idx="8">
                  <c:v>#N/A</c:v>
                </c:pt>
                <c:pt idx="9">
                  <c:v>0.74</c:v>
                </c:pt>
              </c:numCache>
            </c:numRef>
          </c:val>
          <c:extLst xmlns:c16r2="http://schemas.microsoft.com/office/drawing/2015/06/chart">
            <c:ext xmlns:c16="http://schemas.microsoft.com/office/drawing/2014/chart" uri="{C3380CC4-5D6E-409C-BE32-E72D297353CC}">
              <c16:uniqueId val="{00000007-4FEC-4E12-BEAE-02EAEE53465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0.97</c:v>
                </c:pt>
                <c:pt idx="8">
                  <c:v>#N/A</c:v>
                </c:pt>
                <c:pt idx="9">
                  <c:v>1.9</c:v>
                </c:pt>
              </c:numCache>
            </c:numRef>
          </c:val>
          <c:extLst xmlns:c16r2="http://schemas.microsoft.com/office/drawing/2015/06/chart">
            <c:ext xmlns:c16="http://schemas.microsoft.com/office/drawing/2014/chart" uri="{C3380CC4-5D6E-409C-BE32-E72D297353CC}">
              <c16:uniqueId val="{00000008-4FEC-4E12-BEAE-02EAEE5346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6.09</c:v>
                </c:pt>
                <c:pt idx="2">
                  <c:v>#N/A</c:v>
                </c:pt>
                <c:pt idx="3">
                  <c:v>4.4400000000000004</c:v>
                </c:pt>
                <c:pt idx="4">
                  <c:v>#N/A</c:v>
                </c:pt>
                <c:pt idx="5">
                  <c:v>3.97</c:v>
                </c:pt>
                <c:pt idx="6">
                  <c:v>#N/A</c:v>
                </c:pt>
                <c:pt idx="7">
                  <c:v>5.54</c:v>
                </c:pt>
                <c:pt idx="8">
                  <c:v>#N/A</c:v>
                </c:pt>
                <c:pt idx="9">
                  <c:v>4.2699999999999996</c:v>
                </c:pt>
              </c:numCache>
            </c:numRef>
          </c:val>
          <c:extLst xmlns:c16r2="http://schemas.microsoft.com/office/drawing/2015/06/chart">
            <c:ext xmlns:c16="http://schemas.microsoft.com/office/drawing/2014/chart" uri="{C3380CC4-5D6E-409C-BE32-E72D297353CC}">
              <c16:uniqueId val="{00000009-4FEC-4E12-BEAE-02EAEE534657}"/>
            </c:ext>
          </c:extLst>
        </c:ser>
        <c:dLbls>
          <c:showLegendKey val="0"/>
          <c:showVal val="0"/>
          <c:showCatName val="0"/>
          <c:showSerName val="0"/>
          <c:showPercent val="0"/>
          <c:showBubbleSize val="0"/>
        </c:dLbls>
        <c:gapWidth val="150"/>
        <c:overlap val="100"/>
        <c:axId val="964568416"/>
        <c:axId val="964568024"/>
      </c:barChart>
      <c:catAx>
        <c:axId val="9645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68024"/>
        <c:crosses val="autoZero"/>
        <c:auto val="1"/>
        <c:lblAlgn val="ctr"/>
        <c:lblOffset val="100"/>
        <c:tickLblSkip val="1"/>
        <c:tickMarkSkip val="1"/>
        <c:noMultiLvlLbl val="0"/>
      </c:catAx>
      <c:valAx>
        <c:axId val="96456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6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2254</c:v>
                </c:pt>
                <c:pt idx="5">
                  <c:v>2370</c:v>
                </c:pt>
                <c:pt idx="8">
                  <c:v>2328</c:v>
                </c:pt>
                <c:pt idx="11">
                  <c:v>2255</c:v>
                </c:pt>
                <c:pt idx="14">
                  <c:v>2213</c:v>
                </c:pt>
              </c:numCache>
            </c:numRef>
          </c:val>
          <c:extLst xmlns:c16r2="http://schemas.microsoft.com/office/drawing/2015/06/chart">
            <c:ext xmlns:c16="http://schemas.microsoft.com/office/drawing/2014/chart" uri="{C3380CC4-5D6E-409C-BE32-E72D297353CC}">
              <c16:uniqueId val="{00000000-5B4F-42A3-9FC8-3EB2561EC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4F-42A3-9FC8-3EB2561EC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189</c:v>
                </c:pt>
                <c:pt idx="3">
                  <c:v>201</c:v>
                </c:pt>
                <c:pt idx="6">
                  <c:v>201</c:v>
                </c:pt>
                <c:pt idx="9">
                  <c:v>222</c:v>
                </c:pt>
                <c:pt idx="12">
                  <c:v>226</c:v>
                </c:pt>
              </c:numCache>
            </c:numRef>
          </c:val>
          <c:extLst xmlns:c16r2="http://schemas.microsoft.com/office/drawing/2015/06/chart">
            <c:ext xmlns:c16="http://schemas.microsoft.com/office/drawing/2014/chart" uri="{C3380CC4-5D6E-409C-BE32-E72D297353CC}">
              <c16:uniqueId val="{00000002-5B4F-42A3-9FC8-3EB2561EC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342</c:v>
                </c:pt>
                <c:pt idx="3">
                  <c:v>356</c:v>
                </c:pt>
                <c:pt idx="6">
                  <c:v>330</c:v>
                </c:pt>
                <c:pt idx="9">
                  <c:v>285</c:v>
                </c:pt>
                <c:pt idx="12">
                  <c:v>83</c:v>
                </c:pt>
              </c:numCache>
            </c:numRef>
          </c:val>
          <c:extLst xmlns:c16r2="http://schemas.microsoft.com/office/drawing/2015/06/chart">
            <c:ext xmlns:c16="http://schemas.microsoft.com/office/drawing/2014/chart" uri="{C3380CC4-5D6E-409C-BE32-E72D297353CC}">
              <c16:uniqueId val="{00000003-5B4F-42A3-9FC8-3EB2561EC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415</c:v>
                </c:pt>
                <c:pt idx="3">
                  <c:v>453</c:v>
                </c:pt>
                <c:pt idx="6">
                  <c:v>412</c:v>
                </c:pt>
                <c:pt idx="9">
                  <c:v>520</c:v>
                </c:pt>
                <c:pt idx="12">
                  <c:v>566</c:v>
                </c:pt>
              </c:numCache>
            </c:numRef>
          </c:val>
          <c:extLst xmlns:c16r2="http://schemas.microsoft.com/office/drawing/2015/06/chart">
            <c:ext xmlns:c16="http://schemas.microsoft.com/office/drawing/2014/chart" uri="{C3380CC4-5D6E-409C-BE32-E72D297353CC}">
              <c16:uniqueId val="{00000004-5B4F-42A3-9FC8-3EB2561EC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4F-42A3-9FC8-3EB2561EC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4F-42A3-9FC8-3EB2561EC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1864</c:v>
                </c:pt>
                <c:pt idx="3">
                  <c:v>1911</c:v>
                </c:pt>
                <c:pt idx="6">
                  <c:v>1922</c:v>
                </c:pt>
                <c:pt idx="9">
                  <c:v>1922</c:v>
                </c:pt>
                <c:pt idx="12">
                  <c:v>2125</c:v>
                </c:pt>
              </c:numCache>
            </c:numRef>
          </c:val>
          <c:extLst xmlns:c16r2="http://schemas.microsoft.com/office/drawing/2015/06/chart">
            <c:ext xmlns:c16="http://schemas.microsoft.com/office/drawing/2014/chart" uri="{C3380CC4-5D6E-409C-BE32-E72D297353CC}">
              <c16:uniqueId val="{00000007-5B4F-42A3-9FC8-3EB2561ECE34}"/>
            </c:ext>
          </c:extLst>
        </c:ser>
        <c:dLbls>
          <c:showLegendKey val="0"/>
          <c:showVal val="0"/>
          <c:showCatName val="0"/>
          <c:showSerName val="0"/>
          <c:showPercent val="0"/>
          <c:showBubbleSize val="0"/>
        </c:dLbls>
        <c:gapWidth val="100"/>
        <c:overlap val="100"/>
        <c:axId val="964567240"/>
        <c:axId val="96456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556</c:v>
                </c:pt>
                <c:pt idx="2">
                  <c:v>#N/A</c:v>
                </c:pt>
                <c:pt idx="3">
                  <c:v>#N/A</c:v>
                </c:pt>
                <c:pt idx="4">
                  <c:v>551</c:v>
                </c:pt>
                <c:pt idx="5">
                  <c:v>#N/A</c:v>
                </c:pt>
                <c:pt idx="6">
                  <c:v>#N/A</c:v>
                </c:pt>
                <c:pt idx="7">
                  <c:v>537</c:v>
                </c:pt>
                <c:pt idx="8">
                  <c:v>#N/A</c:v>
                </c:pt>
                <c:pt idx="9">
                  <c:v>#N/A</c:v>
                </c:pt>
                <c:pt idx="10">
                  <c:v>694</c:v>
                </c:pt>
                <c:pt idx="11">
                  <c:v>#N/A</c:v>
                </c:pt>
                <c:pt idx="12">
                  <c:v>#N/A</c:v>
                </c:pt>
                <c:pt idx="13">
                  <c:v>787</c:v>
                </c:pt>
                <c:pt idx="14">
                  <c:v>#N/A</c:v>
                </c:pt>
              </c:numCache>
            </c:numRef>
          </c:val>
          <c:smooth val="0"/>
          <c:extLst xmlns:c16r2="http://schemas.microsoft.com/office/drawing/2015/06/chart">
            <c:ext xmlns:c16="http://schemas.microsoft.com/office/drawing/2014/chart" uri="{C3380CC4-5D6E-409C-BE32-E72D297353CC}">
              <c16:uniqueId val="{00000008-5B4F-42A3-9FC8-3EB2561ECE34}"/>
            </c:ext>
          </c:extLst>
        </c:ser>
        <c:dLbls>
          <c:showLegendKey val="0"/>
          <c:showVal val="0"/>
          <c:showCatName val="0"/>
          <c:showSerName val="0"/>
          <c:showPercent val="0"/>
          <c:showBubbleSize val="0"/>
        </c:dLbls>
        <c:marker val="1"/>
        <c:smooth val="0"/>
        <c:axId val="964567240"/>
        <c:axId val="964566848"/>
      </c:lineChart>
      <c:catAx>
        <c:axId val="96456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66848"/>
        <c:crosses val="autoZero"/>
        <c:auto val="1"/>
        <c:lblAlgn val="ctr"/>
        <c:lblOffset val="100"/>
        <c:tickLblSkip val="1"/>
        <c:tickMarkSkip val="1"/>
        <c:noMultiLvlLbl val="0"/>
      </c:catAx>
      <c:valAx>
        <c:axId val="96456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6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24095</c:v>
                </c:pt>
                <c:pt idx="5">
                  <c:v>23765</c:v>
                </c:pt>
                <c:pt idx="8">
                  <c:v>23645</c:v>
                </c:pt>
                <c:pt idx="11">
                  <c:v>23311</c:v>
                </c:pt>
                <c:pt idx="14">
                  <c:v>22859</c:v>
                </c:pt>
              </c:numCache>
            </c:numRef>
          </c:val>
          <c:extLst xmlns:c16r2="http://schemas.microsoft.com/office/drawing/2015/06/chart">
            <c:ext xmlns:c16="http://schemas.microsoft.com/office/drawing/2014/chart" uri="{C3380CC4-5D6E-409C-BE32-E72D297353CC}">
              <c16:uniqueId val="{00000000-9C55-4659-B073-0F80AADCA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443</c:v>
                </c:pt>
                <c:pt idx="5">
                  <c:v>383</c:v>
                </c:pt>
                <c:pt idx="8">
                  <c:v>320</c:v>
                </c:pt>
                <c:pt idx="11">
                  <c:v>256</c:v>
                </c:pt>
                <c:pt idx="14">
                  <c:v>193</c:v>
                </c:pt>
              </c:numCache>
            </c:numRef>
          </c:val>
          <c:extLst xmlns:c16r2="http://schemas.microsoft.com/office/drawing/2015/06/chart">
            <c:ext xmlns:c16="http://schemas.microsoft.com/office/drawing/2014/chart" uri="{C3380CC4-5D6E-409C-BE32-E72D297353CC}">
              <c16:uniqueId val="{00000001-9C55-4659-B073-0F80AADCA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9409</c:v>
                </c:pt>
                <c:pt idx="5">
                  <c:v>8911</c:v>
                </c:pt>
                <c:pt idx="8">
                  <c:v>9270</c:v>
                </c:pt>
                <c:pt idx="11">
                  <c:v>9090</c:v>
                </c:pt>
                <c:pt idx="14">
                  <c:v>9109</c:v>
                </c:pt>
              </c:numCache>
            </c:numRef>
          </c:val>
          <c:extLst xmlns:c16r2="http://schemas.microsoft.com/office/drawing/2015/06/chart">
            <c:ext xmlns:c16="http://schemas.microsoft.com/office/drawing/2014/chart" uri="{C3380CC4-5D6E-409C-BE32-E72D297353CC}">
              <c16:uniqueId val="{00000002-9C55-4659-B073-0F80AADCA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55-4659-B073-0F80AADCA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55-4659-B073-0F80AADCA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55-4659-B073-0F80AADCA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1314</c:v>
                </c:pt>
                <c:pt idx="3">
                  <c:v>1031</c:v>
                </c:pt>
                <c:pt idx="6">
                  <c:v>766</c:v>
                </c:pt>
                <c:pt idx="9">
                  <c:v>1005</c:v>
                </c:pt>
                <c:pt idx="12">
                  <c:v>861</c:v>
                </c:pt>
              </c:numCache>
            </c:numRef>
          </c:val>
          <c:extLst xmlns:c16r2="http://schemas.microsoft.com/office/drawing/2015/06/chart">
            <c:ext xmlns:c16="http://schemas.microsoft.com/office/drawing/2014/chart" uri="{C3380CC4-5D6E-409C-BE32-E72D297353CC}">
              <c16:uniqueId val="{00000006-9C55-4659-B073-0F80AADCA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2135</c:v>
                </c:pt>
                <c:pt idx="3">
                  <c:v>1803</c:v>
                </c:pt>
                <c:pt idx="6">
                  <c:v>1308</c:v>
                </c:pt>
                <c:pt idx="9">
                  <c:v>942</c:v>
                </c:pt>
                <c:pt idx="12">
                  <c:v>805</c:v>
                </c:pt>
              </c:numCache>
            </c:numRef>
          </c:val>
          <c:extLst xmlns:c16r2="http://schemas.microsoft.com/office/drawing/2015/06/chart">
            <c:ext xmlns:c16="http://schemas.microsoft.com/office/drawing/2014/chart" uri="{C3380CC4-5D6E-409C-BE32-E72D297353CC}">
              <c16:uniqueId val="{00000007-9C55-4659-B073-0F80AADCA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12040</c:v>
                </c:pt>
                <c:pt idx="3">
                  <c:v>11767</c:v>
                </c:pt>
                <c:pt idx="6">
                  <c:v>10341</c:v>
                </c:pt>
                <c:pt idx="9">
                  <c:v>10437</c:v>
                </c:pt>
                <c:pt idx="12">
                  <c:v>10612</c:v>
                </c:pt>
              </c:numCache>
            </c:numRef>
          </c:val>
          <c:extLst xmlns:c16r2="http://schemas.microsoft.com/office/drawing/2015/06/chart">
            <c:ext xmlns:c16="http://schemas.microsoft.com/office/drawing/2014/chart" uri="{C3380CC4-5D6E-409C-BE32-E72D297353CC}">
              <c16:uniqueId val="{00000008-9C55-4659-B073-0F80AADCA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613</c:v>
                </c:pt>
                <c:pt idx="3">
                  <c:v>91</c:v>
                </c:pt>
                <c:pt idx="6">
                  <c:v>0</c:v>
                </c:pt>
                <c:pt idx="9">
                  <c:v>0</c:v>
                </c:pt>
                <c:pt idx="12">
                  <c:v>0</c:v>
                </c:pt>
              </c:numCache>
            </c:numRef>
          </c:val>
          <c:extLst xmlns:c16r2="http://schemas.microsoft.com/office/drawing/2015/06/chart">
            <c:ext xmlns:c16="http://schemas.microsoft.com/office/drawing/2014/chart" uri="{C3380CC4-5D6E-409C-BE32-E72D297353CC}">
              <c16:uniqueId val="{00000009-9C55-4659-B073-0F80AADCA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20171</c:v>
                </c:pt>
                <c:pt idx="3">
                  <c:v>20055</c:v>
                </c:pt>
                <c:pt idx="6">
                  <c:v>20388</c:v>
                </c:pt>
                <c:pt idx="9">
                  <c:v>20304</c:v>
                </c:pt>
                <c:pt idx="12">
                  <c:v>20122</c:v>
                </c:pt>
              </c:numCache>
            </c:numRef>
          </c:val>
          <c:extLst xmlns:c16r2="http://schemas.microsoft.com/office/drawing/2015/06/chart">
            <c:ext xmlns:c16="http://schemas.microsoft.com/office/drawing/2014/chart" uri="{C3380CC4-5D6E-409C-BE32-E72D297353CC}">
              <c16:uniqueId val="{0000000A-9C55-4659-B073-0F80AADCA73D}"/>
            </c:ext>
          </c:extLst>
        </c:ser>
        <c:dLbls>
          <c:showLegendKey val="0"/>
          <c:showVal val="0"/>
          <c:showCatName val="0"/>
          <c:showSerName val="0"/>
          <c:showPercent val="0"/>
          <c:showBubbleSize val="0"/>
        </c:dLbls>
        <c:gapWidth val="100"/>
        <c:overlap val="100"/>
        <c:axId val="964566456"/>
        <c:axId val="964565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2326</c:v>
                </c:pt>
                <c:pt idx="2">
                  <c:v>#N/A</c:v>
                </c:pt>
                <c:pt idx="3">
                  <c:v>#N/A</c:v>
                </c:pt>
                <c:pt idx="4">
                  <c:v>1687</c:v>
                </c:pt>
                <c:pt idx="5">
                  <c:v>#N/A</c:v>
                </c:pt>
                <c:pt idx="6">
                  <c:v>#N/A</c:v>
                </c:pt>
                <c:pt idx="7">
                  <c:v>0</c:v>
                </c:pt>
                <c:pt idx="8">
                  <c:v>#N/A</c:v>
                </c:pt>
                <c:pt idx="9">
                  <c:v>#N/A</c:v>
                </c:pt>
                <c:pt idx="10">
                  <c:v>31</c:v>
                </c:pt>
                <c:pt idx="11">
                  <c:v>#N/A</c:v>
                </c:pt>
                <c:pt idx="12">
                  <c:v>#N/A</c:v>
                </c:pt>
                <c:pt idx="13">
                  <c:v>239</c:v>
                </c:pt>
                <c:pt idx="14">
                  <c:v>#N/A</c:v>
                </c:pt>
              </c:numCache>
            </c:numRef>
          </c:val>
          <c:smooth val="0"/>
          <c:extLst xmlns:c16r2="http://schemas.microsoft.com/office/drawing/2015/06/chart">
            <c:ext xmlns:c16="http://schemas.microsoft.com/office/drawing/2014/chart" uri="{C3380CC4-5D6E-409C-BE32-E72D297353CC}">
              <c16:uniqueId val="{0000000B-9C55-4659-B073-0F80AADCA73D}"/>
            </c:ext>
          </c:extLst>
        </c:ser>
        <c:dLbls>
          <c:showLegendKey val="0"/>
          <c:showVal val="0"/>
          <c:showCatName val="0"/>
          <c:showSerName val="0"/>
          <c:showPercent val="0"/>
          <c:showBubbleSize val="0"/>
        </c:dLbls>
        <c:marker val="1"/>
        <c:smooth val="0"/>
        <c:axId val="964566456"/>
        <c:axId val="964565672"/>
      </c:lineChart>
      <c:catAx>
        <c:axId val="96456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565672"/>
        <c:crosses val="autoZero"/>
        <c:auto val="1"/>
        <c:lblAlgn val="ctr"/>
        <c:lblOffset val="100"/>
        <c:tickLblSkip val="1"/>
        <c:tickMarkSkip val="1"/>
        <c:noMultiLvlLbl val="0"/>
      </c:catAx>
      <c:valAx>
        <c:axId val="964565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6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5844</c:v>
                </c:pt>
                <c:pt idx="1">
                  <c:v>5861</c:v>
                </c:pt>
                <c:pt idx="2">
                  <c:v>5880</c:v>
                </c:pt>
              </c:numCache>
            </c:numRef>
          </c:val>
          <c:extLst xmlns:c16r2="http://schemas.microsoft.com/office/drawing/2015/06/chart">
            <c:ext xmlns:c16="http://schemas.microsoft.com/office/drawing/2014/chart" uri="{C3380CC4-5D6E-409C-BE32-E72D297353CC}">
              <c16:uniqueId val="{00000000-461A-4B63-9D47-C577BBC73E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626</c:v>
                </c:pt>
                <c:pt idx="1">
                  <c:v>575</c:v>
                </c:pt>
                <c:pt idx="2">
                  <c:v>576</c:v>
                </c:pt>
              </c:numCache>
            </c:numRef>
          </c:val>
          <c:extLst xmlns:c16r2="http://schemas.microsoft.com/office/drawing/2015/06/chart">
            <c:ext xmlns:c16="http://schemas.microsoft.com/office/drawing/2014/chart" uri="{C3380CC4-5D6E-409C-BE32-E72D297353CC}">
              <c16:uniqueId val="{00000001-461A-4B63-9D47-C577BBC73E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4319</c:v>
                </c:pt>
                <c:pt idx="1">
                  <c:v>4093</c:v>
                </c:pt>
                <c:pt idx="2">
                  <c:v>3976</c:v>
                </c:pt>
              </c:numCache>
            </c:numRef>
          </c:val>
          <c:extLst xmlns:c16r2="http://schemas.microsoft.com/office/drawing/2015/06/chart">
            <c:ext xmlns:c16="http://schemas.microsoft.com/office/drawing/2014/chart" uri="{C3380CC4-5D6E-409C-BE32-E72D297353CC}">
              <c16:uniqueId val="{00000002-461A-4B63-9D47-C577BBC73EA2}"/>
            </c:ext>
          </c:extLst>
        </c:ser>
        <c:dLbls>
          <c:showLegendKey val="0"/>
          <c:showVal val="0"/>
          <c:showCatName val="0"/>
          <c:showSerName val="0"/>
          <c:showPercent val="0"/>
          <c:showBubbleSize val="0"/>
        </c:dLbls>
        <c:gapWidth val="120"/>
        <c:overlap val="100"/>
        <c:axId val="964565280"/>
        <c:axId val="964575080"/>
      </c:barChart>
      <c:catAx>
        <c:axId val="9645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4575080"/>
        <c:crosses val="autoZero"/>
        <c:auto val="1"/>
        <c:lblAlgn val="ctr"/>
        <c:lblOffset val="100"/>
        <c:tickLblSkip val="1"/>
        <c:tickMarkSkip val="1"/>
        <c:noMultiLvlLbl val="0"/>
      </c:catAx>
      <c:valAx>
        <c:axId val="96457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45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C9-4FDB-ACD0-4B8F337CFCCF}"/>
                </c:ext>
                <c:ext xmlns:c15="http://schemas.microsoft.com/office/drawing/2012/chart" uri="{CE6537A1-D6FC-4f65-9D91-7224C49458BB}">
                  <c15:dlblFieldTable>
                    <c15:dlblFTEntry>
                      <c15:txfldGUID>{CB17DE02-89ED-44C2-9CBF-AF84E6C088B5}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C9-4FDB-ACD0-4B8F337CFCCF}"/>
                </c:ext>
                <c:ext xmlns:c15="http://schemas.microsoft.com/office/drawing/2012/chart" uri="{CE6537A1-D6FC-4f65-9D91-7224C49458BB}">
                  <c15:dlblFieldTable>
                    <c15:dlblFTEntry>
                      <c15:txfldGUID>{2697FBF8-E60A-4AFA-9F27-7282100C4F56}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C9-4FDB-ACD0-4B8F337CFCCF}"/>
                </c:ext>
                <c:ext xmlns:c15="http://schemas.microsoft.com/office/drawing/2012/chart" uri="{CE6537A1-D6FC-4f65-9D91-7224C49458BB}">
                  <c15:dlblFieldTable>
                    <c15:dlblFTEntry>
                      <c15:txfldGUID>{73C12439-15B7-4ACF-8AFC-DA8C92F0FDA3}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C9-4FDB-ACD0-4B8F337CFCCF}"/>
                </c:ext>
                <c:ext xmlns:c15="http://schemas.microsoft.com/office/drawing/2012/chart" uri="{CE6537A1-D6FC-4f65-9D91-7224C49458BB}">
                  <c15:dlblFieldTable>
                    <c15:dlblFTEntry>
                      <c15:txfldGUID>{EAB6C30B-959D-42F6-8E53-C735BFA5F99D}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C9-4FDB-ACD0-4B8F337CFCCF}"/>
                </c:ext>
                <c:ext xmlns:c15="http://schemas.microsoft.com/office/drawing/2012/chart" uri="{CE6537A1-D6FC-4f65-9D91-7224C49458BB}">
                  <c15:dlblFieldTable>
                    <c15:dlblFTEntry>
                      <c15:txfldGUID>{08C388A8-C9F6-4C65-8A10-2708B34551A0}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C9-4FDB-ACD0-4B8F337CFCCF}"/>
                </c:ext>
                <c:ext xmlns:c15="http://schemas.microsoft.com/office/drawing/2012/chart" uri="{CE6537A1-D6FC-4f65-9D91-7224C49458BB}">
                  <c15:dlblFieldTable>
                    <c15:dlblFTEntry>
                      <c15:txfldGUID>{953EAD56-C312-416C-A9D4-93DAD9CAC86D}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C9-4FDB-ACD0-4B8F337CFCCF}"/>
                </c:ext>
                <c:ext xmlns:c15="http://schemas.microsoft.com/office/drawing/2012/chart" uri="{CE6537A1-D6FC-4f65-9D91-7224C49458BB}">
                  <c15:dlblFieldTable>
                    <c15:dlblFTEntry>
                      <c15:txfldGUID>{88810AF2-10BD-4F0C-8802-3CE7791C0F09}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C9-4FDB-ACD0-4B8F337CFCCF}"/>
                </c:ext>
                <c:ext xmlns:c15="http://schemas.microsoft.com/office/drawing/2012/chart" uri="{CE6537A1-D6FC-4f65-9D91-7224C49458BB}">
                  <c15:layout/>
                  <c15:dlblFieldTable>
                    <c15:dlblFTEntry>
                      <c15:txfldGUID>{56CCB389-F374-48EB-AE4F-998736955140}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C9-4FDB-ACD0-4B8F337CFCCF}"/>
                </c:ext>
                <c:ext xmlns:c15="http://schemas.microsoft.com/office/drawing/2012/chart" uri="{CE6537A1-D6FC-4f65-9D91-7224C49458BB}">
                  <c15:layout/>
                  <c15:dlblFieldTable>
                    <c15:dlblFTEntry>
                      <c15:txfldGUID>{58BDD5C1-82C3-4119-9CB9-7347247FA195}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53.3</c:v>
                </c:pt>
                <c:pt idx="24">
                  <c:v>54.4</c:v>
                </c:pt>
                <c:pt idx="32">
                  <c:v>55</c:v>
                </c:pt>
              </c:numCache>
            </c:numRef>
          </c:xVal>
          <c:yVal>
            <c:numRef>
              <c:f>公会計指標分析・財政指標組合せ分析表!$BP$51:$DC$51</c:f>
              <c:numCache>
                <c:formatCode>#,##0.0;"▲ "#,##0.0</c:formatCode>
                <c:ptCount val="40"/>
                <c:pt idx="24">
                  <c:v>0.2</c:v>
                </c:pt>
                <c:pt idx="32">
                  <c:v>2.2000000000000002</c:v>
                </c:pt>
              </c:numCache>
            </c:numRef>
          </c:yVal>
          <c:smooth val="0"/>
          <c:extLst xmlns:c16r2="http://schemas.microsoft.com/office/drawing/2015/06/chart">
            <c:ext xmlns:c16="http://schemas.microsoft.com/office/drawing/2014/chart" uri="{C3380CC4-5D6E-409C-BE32-E72D297353CC}">
              <c16:uniqueId val="{00000009-68C9-4FDB-ACD0-4B8F337CFC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C9-4FDB-ACD0-4B8F337CFCCF}"/>
                </c:ext>
                <c:ext xmlns:c15="http://schemas.microsoft.com/office/drawing/2012/chart" uri="{CE6537A1-D6FC-4f65-9D91-7224C49458BB}">
                  <c15:dlblFieldTable>
                    <c15:dlblFTEntry>
                      <c15:txfldGUID>{DF32AF90-EC61-4C4B-9F27-12DD23AE3107}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C9-4FDB-ACD0-4B8F337CFCCF}"/>
                </c:ext>
                <c:ext xmlns:c15="http://schemas.microsoft.com/office/drawing/2012/chart" uri="{CE6537A1-D6FC-4f65-9D91-7224C49458BB}">
                  <c15:dlblFieldTable>
                    <c15:dlblFTEntry>
                      <c15:txfldGUID>{E9059DE4-B718-4A60-AB3E-CAAFBD5A27AF}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C9-4FDB-ACD0-4B8F337CFCCF}"/>
                </c:ext>
                <c:ext xmlns:c15="http://schemas.microsoft.com/office/drawing/2012/chart" uri="{CE6537A1-D6FC-4f65-9D91-7224C49458BB}">
                  <c15:dlblFieldTable>
                    <c15:dlblFTEntry>
                      <c15:txfldGUID>{08176825-45BB-4E9B-957E-5D59F2120E10}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C9-4FDB-ACD0-4B8F337CFCCF}"/>
                </c:ext>
                <c:ext xmlns:c15="http://schemas.microsoft.com/office/drawing/2012/chart" uri="{CE6537A1-D6FC-4f65-9D91-7224C49458BB}">
                  <c15:dlblFieldTable>
                    <c15:dlblFTEntry>
                      <c15:txfldGUID>{60094FBA-281D-4D69-806E-6329E6ED6C1B}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C9-4FDB-ACD0-4B8F337CFCCF}"/>
                </c:ext>
                <c:ext xmlns:c15="http://schemas.microsoft.com/office/drawing/2012/chart" uri="{CE6537A1-D6FC-4f65-9D91-7224C49458BB}">
                  <c15:dlblFieldTable>
                    <c15:dlblFTEntry>
                      <c15:txfldGUID>{F6C9ED57-579E-4F4A-80B4-8EE7BD14F522}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C9-4FDB-ACD0-4B8F337CFCCF}"/>
                </c:ext>
                <c:ext xmlns:c15="http://schemas.microsoft.com/office/drawing/2012/chart" uri="{CE6537A1-D6FC-4f65-9D91-7224C49458BB}">
                  <c15:dlblFieldTable>
                    <c15:dlblFTEntry>
                      <c15:txfldGUID>{70D39659-1865-46FB-8076-C6164B0C5E90}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C9-4FDB-ACD0-4B8F337CFCCF}"/>
                </c:ext>
                <c:ext xmlns:c15="http://schemas.microsoft.com/office/drawing/2012/chart" uri="{CE6537A1-D6FC-4f65-9D91-7224C49458BB}">
                  <c15:layout/>
                  <c15:dlblFieldTable>
                    <c15:dlblFTEntry>
                      <c15:txfldGUID>{C8DF8EAD-F784-4701-85A7-9DADA0A29D11}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C9-4FDB-ACD0-4B8F337CFCCF}"/>
                </c:ext>
                <c:ext xmlns:c15="http://schemas.microsoft.com/office/drawing/2012/chart" uri="{CE6537A1-D6FC-4f65-9D91-7224C49458BB}">
                  <c15:layout/>
                  <c15:dlblFieldTable>
                    <c15:dlblFTEntry>
                      <c15:txfldGUID>{FEE47A79-75B2-4FFA-A301-C7CA4C21FD72}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C9-4FDB-ACD0-4B8F337CFCCF}"/>
                </c:ext>
                <c:ext xmlns:c15="http://schemas.microsoft.com/office/drawing/2012/chart" uri="{CE6537A1-D6FC-4f65-9D91-7224C49458BB}">
                  <c15:layout/>
                  <c15:dlblFieldTable>
                    <c15:dlblFTEntry>
                      <c15:txfldGUID>{C980AE7F-06D0-4DB9-9F22-586B50CCE77A}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8C9-4FDB-ACD0-4B8F337CFCCF}"/>
            </c:ext>
          </c:extLst>
        </c:ser>
        <c:dLbls>
          <c:showLegendKey val="0"/>
          <c:showVal val="1"/>
          <c:showCatName val="0"/>
          <c:showSerName val="0"/>
          <c:showPercent val="0"/>
          <c:showBubbleSize val="0"/>
        </c:dLbls>
        <c:axId val="964588016"/>
        <c:axId val="964586840"/>
      </c:scatterChart>
      <c:valAx>
        <c:axId val="964588016"/>
        <c:scaling>
          <c:orientation val="minMax"/>
          <c:max val="61.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586840"/>
        <c:crosses val="autoZero"/>
        <c:crossBetween val="midCat"/>
      </c:valAx>
      <c:valAx>
        <c:axId val="9645868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588016"/>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B5-4AC6-AE8F-7808E578C480}"/>
                </c:ext>
                <c:ext xmlns:c15="http://schemas.microsoft.com/office/drawing/2012/chart" uri="{CE6537A1-D6FC-4f65-9D91-7224C49458BB}">
                  <c15:layout/>
                  <c15:dlblFieldTable>
                    <c15:dlblFTEntry>
                      <c15:txfldGUID>{521877B3-40E9-4535-9B2C-1A163994D765}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B5-4AC6-AE8F-7808E578C480}"/>
                </c:ext>
                <c:ext xmlns:c15="http://schemas.microsoft.com/office/drawing/2012/chart" uri="{CE6537A1-D6FC-4f65-9D91-7224C49458BB}">
                  <c15:dlblFieldTable>
                    <c15:dlblFTEntry>
                      <c15:txfldGUID>{61280E57-2CAE-4F56-A5D2-DE79A4C8264A}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B5-4AC6-AE8F-7808E578C480}"/>
                </c:ext>
                <c:ext xmlns:c15="http://schemas.microsoft.com/office/drawing/2012/chart" uri="{CE6537A1-D6FC-4f65-9D91-7224C49458BB}">
                  <c15:dlblFieldTable>
                    <c15:dlblFTEntry>
                      <c15:txfldGUID>{36A23D7A-47BC-404C-B463-34C4209D87B3}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B5-4AC6-AE8F-7808E578C480}"/>
                </c:ext>
                <c:ext xmlns:c15="http://schemas.microsoft.com/office/drawing/2012/chart" uri="{CE6537A1-D6FC-4f65-9D91-7224C49458BB}">
                  <c15:dlblFieldTable>
                    <c15:dlblFTEntry>
                      <c15:txfldGUID>{4544E431-BC85-4A62-AB96-ABE191B1DDD8}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B5-4AC6-AE8F-7808E578C480}"/>
                </c:ext>
                <c:ext xmlns:c15="http://schemas.microsoft.com/office/drawing/2012/chart" uri="{CE6537A1-D6FC-4f65-9D91-7224C49458BB}">
                  <c15:dlblFieldTable>
                    <c15:dlblFTEntry>
                      <c15:txfldGUID>{69ADC64D-D5D2-46EA-BBEF-2D3BFC3D9372}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B5-4AC6-AE8F-7808E578C480}"/>
                </c:ext>
                <c:ext xmlns:c15="http://schemas.microsoft.com/office/drawing/2012/chart" uri="{CE6537A1-D6FC-4f65-9D91-7224C49458BB}">
                  <c15:layout/>
                  <c15:dlblFieldTable>
                    <c15:dlblFTEntry>
                      <c15:txfldGUID>{A53217E3-69FD-4ED6-9B88-C75EBECD4E8C}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B5-4AC6-AE8F-7808E578C480}"/>
                </c:ext>
                <c:ext xmlns:c15="http://schemas.microsoft.com/office/drawing/2012/chart" uri="{CE6537A1-D6FC-4f65-9D91-7224C49458BB}">
                  <c15:dlblFieldTable>
                    <c15:dlblFTEntry>
                      <c15:txfldGUID>{F8A76E9A-C075-4699-8809-238BA6DBE080}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B5-4AC6-AE8F-7808E578C480}"/>
                </c:ext>
                <c:ext xmlns:c15="http://schemas.microsoft.com/office/drawing/2012/chart" uri="{CE6537A1-D6FC-4f65-9D91-7224C49458BB}">
                  <c15:layout/>
                  <c15:dlblFieldTable>
                    <c15:dlblFTEntry>
                      <c15:txfldGUID>{6542E32F-07B5-4B17-898D-E6E22E4AB84A}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B5-4AC6-AE8F-7808E578C480}"/>
                </c:ext>
                <c:ext xmlns:c15="http://schemas.microsoft.com/office/drawing/2012/chart" uri="{CE6537A1-D6FC-4f65-9D91-7224C49458BB}">
                  <c15:layout/>
                  <c15:dlblFieldTable>
                    <c15:dlblFTEntry>
                      <c15:txfldGUID>{14609394-E16B-4FA6-AD4D-CDFB873C02DE}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5.7</c:v>
                </c:pt>
                <c:pt idx="16">
                  <c:v>5.4</c:v>
                </c:pt>
                <c:pt idx="24">
                  <c:v>5.7</c:v>
                </c:pt>
                <c:pt idx="32">
                  <c:v>6.3</c:v>
                </c:pt>
              </c:numCache>
            </c:numRef>
          </c:xVal>
          <c:yVal>
            <c:numRef>
              <c:f>公会計指標分析・財政指標組合せ分析表!$BP$73:$DC$73</c:f>
              <c:numCache>
                <c:formatCode>#,##0.0;"▲ "#,##0.0</c:formatCode>
                <c:ptCount val="40"/>
                <c:pt idx="0">
                  <c:v>23.4</c:v>
                </c:pt>
                <c:pt idx="8">
                  <c:v>16.7</c:v>
                </c:pt>
                <c:pt idx="24">
                  <c:v>0.2</c:v>
                </c:pt>
                <c:pt idx="32">
                  <c:v>2.2000000000000002</c:v>
                </c:pt>
              </c:numCache>
            </c:numRef>
          </c:yVal>
          <c:smooth val="0"/>
          <c:extLst xmlns:c16r2="http://schemas.microsoft.com/office/drawing/2015/06/chart">
            <c:ext xmlns:c16="http://schemas.microsoft.com/office/drawing/2014/chart" uri="{C3380CC4-5D6E-409C-BE32-E72D297353CC}">
              <c16:uniqueId val="{00000009-5CB5-4AC6-AE8F-7808E578C4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B5-4AC6-AE8F-7808E578C480}"/>
                </c:ext>
                <c:ext xmlns:c15="http://schemas.microsoft.com/office/drawing/2012/chart" uri="{CE6537A1-D6FC-4f65-9D91-7224C49458BB}">
                  <c15:layout/>
                  <c15:dlblFieldTable>
                    <c15:dlblFTEntry>
                      <c15:txfldGUID>{BAE790DC-4E9C-4B55-BFDB-C3E17FD76888}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B5-4AC6-AE8F-7808E578C480}"/>
                </c:ext>
                <c:ext xmlns:c15="http://schemas.microsoft.com/office/drawing/2012/chart" uri="{CE6537A1-D6FC-4f65-9D91-7224C49458BB}">
                  <c15:dlblFieldTable>
                    <c15:dlblFTEntry>
                      <c15:txfldGUID>{43364773-C3C9-41E4-ADE5-7FF536FBDE06}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B5-4AC6-AE8F-7808E578C480}"/>
                </c:ext>
                <c:ext xmlns:c15="http://schemas.microsoft.com/office/drawing/2012/chart" uri="{CE6537A1-D6FC-4f65-9D91-7224C49458BB}">
                  <c15:dlblFieldTable>
                    <c15:dlblFTEntry>
                      <c15:txfldGUID>{C49C4B27-E372-4C95-9B7D-3E9C36137F74}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B5-4AC6-AE8F-7808E578C480}"/>
                </c:ext>
                <c:ext xmlns:c15="http://schemas.microsoft.com/office/drawing/2012/chart" uri="{CE6537A1-D6FC-4f65-9D91-7224C49458BB}">
                  <c15:dlblFieldTable>
                    <c15:dlblFTEntry>
                      <c15:txfldGUID>{81B53162-D0FE-4EC9-96EE-F029129A92FF}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B5-4AC6-AE8F-7808E578C480}"/>
                </c:ext>
                <c:ext xmlns:c15="http://schemas.microsoft.com/office/drawing/2012/chart" uri="{CE6537A1-D6FC-4f65-9D91-7224C49458BB}">
                  <c15:dlblFieldTable>
                    <c15:dlblFTEntry>
                      <c15:txfldGUID>{DE547E37-D58C-4B76-BFB7-3909028BEB39}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B5-4AC6-AE8F-7808E578C480}"/>
                </c:ext>
                <c:ext xmlns:c15="http://schemas.microsoft.com/office/drawing/2012/chart" uri="{CE6537A1-D6FC-4f65-9D91-7224C49458BB}">
                  <c15:layout/>
                  <c15:dlblFieldTable>
                    <c15:dlblFTEntry>
                      <c15:txfldGUID>{BBE77968-C847-48FF-8D5B-819700D32FAA}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744795830691331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B5-4AC6-AE8F-7808E578C480}"/>
                </c:ext>
                <c:ext xmlns:c15="http://schemas.microsoft.com/office/drawing/2012/chart" uri="{CE6537A1-D6FC-4f65-9D91-7224C49458BB}">
                  <c15:layout/>
                  <c15:dlblFieldTable>
                    <c15:dlblFTEntry>
                      <c15:txfldGUID>{D4D301E3-403A-4F28-8577-2696BB94ADD8}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59480249313079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B5-4AC6-AE8F-7808E578C480}"/>
                </c:ext>
                <c:ext xmlns:c15="http://schemas.microsoft.com/office/drawing/2012/chart" uri="{CE6537A1-D6FC-4f65-9D91-7224C49458BB}">
                  <c15:layout/>
                  <c15:dlblFieldTable>
                    <c15:dlblFTEntry>
                      <c15:txfldGUID>{FC33FE5E-9CC7-4010-BACD-552A9E6EAD6A}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B5-4AC6-AE8F-7808E578C480}"/>
                </c:ext>
                <c:ext xmlns:c15="http://schemas.microsoft.com/office/drawing/2012/chart" uri="{CE6537A1-D6FC-4f65-9D91-7224C49458BB}">
                  <c15:layout/>
                  <c15:dlblFieldTable>
                    <c15:dlblFTEntry>
                      <c15:txfldGUID>{8034B59F-4970-48F6-8F33-30CE125EE42B}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5CB5-4AC6-AE8F-7808E578C480}"/>
            </c:ext>
          </c:extLst>
        </c:ser>
        <c:dLbls>
          <c:showLegendKey val="0"/>
          <c:showVal val="1"/>
          <c:showCatName val="0"/>
          <c:showSerName val="0"/>
          <c:showPercent val="0"/>
          <c:showBubbleSize val="0"/>
        </c:dLbls>
        <c:axId val="964586056"/>
        <c:axId val="964577040"/>
      </c:scatterChart>
      <c:valAx>
        <c:axId val="964586056"/>
        <c:scaling>
          <c:orientation val="minMax"/>
          <c:max val="10"/>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577040"/>
        <c:crosses val="autoZero"/>
        <c:crossBetween val="midCat"/>
      </c:valAx>
      <c:valAx>
        <c:axId val="9645770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58605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人口の増加により税収は増加しているものの、市内に中心となる産業がないことによる財政基盤の弱さ等から、</a:t>
          </a:r>
          <a:r>
            <a:rPr kumimoji="1" lang="en-US" altLang="ja-JP" sz="1400">
              <a:solidFill>
                <a:schemeClr val="dk1"/>
              </a:solidFill>
              <a:effectLst/>
              <a:latin typeface="+mn-lt"/>
              <a:ea typeface="+mn-ea"/>
              <a:cs typeface="+mn-cs"/>
            </a:rPr>
            <a:t>0.56</a:t>
          </a:r>
          <a:r>
            <a:rPr kumimoji="1" lang="ja-JP" altLang="ja-JP" sz="1400">
              <a:solidFill>
                <a:schemeClr val="dk1"/>
              </a:solidFill>
              <a:effectLst/>
              <a:latin typeface="+mn-lt"/>
              <a:ea typeface="+mn-ea"/>
              <a:cs typeface="+mn-cs"/>
            </a:rPr>
            <a:t>と類似団体平均を</a:t>
          </a:r>
          <a:r>
            <a:rPr kumimoji="1" lang="en-US" altLang="ja-JP" sz="1400">
              <a:solidFill>
                <a:schemeClr val="dk1"/>
              </a:solidFill>
              <a:effectLst/>
              <a:latin typeface="+mn-lt"/>
              <a:ea typeface="+mn-ea"/>
              <a:cs typeface="+mn-cs"/>
            </a:rPr>
            <a:t>0.17</a:t>
          </a:r>
          <a:r>
            <a:rPr kumimoji="1" lang="ja-JP" altLang="ja-JP" sz="1400">
              <a:solidFill>
                <a:schemeClr val="dk1"/>
              </a:solidFill>
              <a:effectLst/>
              <a:latin typeface="+mn-lt"/>
              <a:ea typeface="+mn-ea"/>
              <a:cs typeface="+mn-cs"/>
            </a:rPr>
            <a:t>ポイント下回っている。今後も、収納を専門に取扱う課を中心に、引き続き納付指導の強化等に取り組み、税収の収納率向上対策を中心とする歳入確保に努める。また、引き続き物件費等の経常的経費の削減に取り組んでいく</a:t>
          </a:r>
          <a:r>
            <a:rPr kumimoji="1" lang="ja-JP" altLang="en-US" sz="1400">
              <a:solidFill>
                <a:schemeClr val="dk1"/>
              </a:solidFill>
              <a:effectLst/>
              <a:latin typeface="+mn-lt"/>
              <a:ea typeface="+mn-ea"/>
              <a:cs typeface="+mn-cs"/>
            </a:rPr>
            <a:t>とともに、事業の見直し、公共施設の集約化・複合化に取り組む。</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155575</xdr:rowOff>
    </xdr:to>
    <xdr:cxnSp macro="">
      <xdr:nvCxnSpPr>
        <xdr:cNvPr id="75" name="直線コネクタ 74"/>
        <xdr:cNvCxnSpPr/>
      </xdr:nvCxnSpPr>
      <xdr:spPr>
        <a:xfrm flipV="1">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経常収支比率は</a:t>
          </a:r>
          <a:r>
            <a:rPr kumimoji="1" lang="en-US" altLang="ja-JP" sz="1400">
              <a:solidFill>
                <a:schemeClr val="dk1"/>
              </a:solidFill>
              <a:effectLst/>
              <a:latin typeface="+mn-lt"/>
              <a:ea typeface="+mn-ea"/>
              <a:cs typeface="+mn-cs"/>
            </a:rPr>
            <a:t>93.4</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93.3</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と、ほぼ横ばいである</a:t>
          </a:r>
          <a:r>
            <a:rPr kumimoji="1" lang="ja-JP" altLang="ja-JP" sz="1400">
              <a:solidFill>
                <a:schemeClr val="dk1"/>
              </a:solidFill>
              <a:effectLst/>
              <a:latin typeface="+mn-lt"/>
              <a:ea typeface="+mn-ea"/>
              <a:cs typeface="+mn-cs"/>
            </a:rPr>
            <a:t>。今後、交付税の合併算定替の特例措置も段階的に廃止され、また人口増加による扶助費の更なる増加や、維持補修費の増加は避けられない状況である。このため、行財政改革の徹底と詳細な財政計画並びに財務分析を推進していくとともに、物件費の抑制を大きな柱とする経常経費の抑制に努めていく。</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61</xdr:row>
      <xdr:rowOff>71120</xdr:rowOff>
    </xdr:to>
    <xdr:cxnSp macro="">
      <xdr:nvCxnSpPr>
        <xdr:cNvPr id="132" name="直線コネクタ 131"/>
        <xdr:cNvCxnSpPr/>
      </xdr:nvCxnSpPr>
      <xdr:spPr>
        <a:xfrm flipV="1">
          <a:off x="4114800" y="1052554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61</xdr:row>
      <xdr:rowOff>71120</xdr:rowOff>
    </xdr:to>
    <xdr:cxnSp macro="">
      <xdr:nvCxnSpPr>
        <xdr:cNvPr id="135" name="直線コネクタ 134"/>
        <xdr:cNvCxnSpPr/>
      </xdr:nvCxnSpPr>
      <xdr:spPr>
        <a:xfrm>
          <a:off x="3225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34925</xdr:rowOff>
    </xdr:to>
    <xdr:cxnSp macro="">
      <xdr:nvCxnSpPr>
        <xdr:cNvPr id="138" name="直線コネクタ 137"/>
        <xdr:cNvCxnSpPr/>
      </xdr:nvCxnSpPr>
      <xdr:spPr>
        <a:xfrm>
          <a:off x="2336800" y="104893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61</xdr:row>
      <xdr:rowOff>30904</xdr:rowOff>
    </xdr:to>
    <xdr:cxnSp macro="">
      <xdr:nvCxnSpPr>
        <xdr:cNvPr id="141" name="直線コネクタ 140"/>
        <xdr:cNvCxnSpPr/>
      </xdr:nvCxnSpPr>
      <xdr:spPr>
        <a:xfrm>
          <a:off x="1447800" y="103284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51" name="楕円 150"/>
        <xdr:cNvSpPr/>
      </xdr:nvSpPr>
      <xdr:spPr>
        <a:xfrm>
          <a:off x="4902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32825</xdr:rowOff>
    </xdr:from>
    <xdr:ext cx="762000" cy="259045"/>
    <xdr:sp macro="" textlink="">
      <xdr:nvSpPr>
        <xdr:cNvPr id="152" name="財政構造の弾力性該当値テキスト"/>
        <xdr:cNvSpPr txBox="1"/>
      </xdr:nvSpPr>
      <xdr:spPr>
        <a:xfrm>
          <a:off x="5041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5" name="楕円 154"/>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70502</xdr:rowOff>
    </xdr:from>
    <xdr:ext cx="762000" cy="259045"/>
    <xdr:sp macro="" textlink="">
      <xdr:nvSpPr>
        <xdr:cNvPr id="156" name="テキスト ボックス 155"/>
        <xdr:cNvSpPr txBox="1"/>
      </xdr:nvSpPr>
      <xdr:spPr>
        <a:xfrm>
          <a:off x="2844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7" name="楕円 156"/>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58" name="テキスト ボックス 157"/>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と比較して、人件費・物件費等は下回っている。低くなっている要因としては、ゴミ処理業務や消防業務等を一部事務組合で行っていることが挙げられる。人件費について、引き続き職員数の適正な管理に努める。また、物件費についても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127673</xdr:rowOff>
    </xdr:from>
    <xdr:to>
      <xdr:col>23</xdr:col>
      <xdr:colOff>133350</xdr:colOff>
      <xdr:row>82</xdr:row>
      <xdr:rowOff>128825</xdr:rowOff>
    </xdr:to>
    <xdr:cxnSp macro="">
      <xdr:nvCxnSpPr>
        <xdr:cNvPr id="195" name="直線コネクタ 194"/>
        <xdr:cNvCxnSpPr/>
      </xdr:nvCxnSpPr>
      <xdr:spPr>
        <a:xfrm>
          <a:off x="4114800" y="14186573"/>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127673</xdr:rowOff>
    </xdr:from>
    <xdr:to>
      <xdr:col>19</xdr:col>
      <xdr:colOff>133350</xdr:colOff>
      <xdr:row>82</xdr:row>
      <xdr:rowOff>162339</xdr:rowOff>
    </xdr:to>
    <xdr:cxnSp macro="">
      <xdr:nvCxnSpPr>
        <xdr:cNvPr id="198" name="直線コネクタ 197"/>
        <xdr:cNvCxnSpPr/>
      </xdr:nvCxnSpPr>
      <xdr:spPr>
        <a:xfrm flipV="1">
          <a:off x="3225800" y="14186573"/>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156763</xdr:rowOff>
    </xdr:from>
    <xdr:to>
      <xdr:col>15</xdr:col>
      <xdr:colOff>82550</xdr:colOff>
      <xdr:row>82</xdr:row>
      <xdr:rowOff>162339</xdr:rowOff>
    </xdr:to>
    <xdr:cxnSp macro="">
      <xdr:nvCxnSpPr>
        <xdr:cNvPr id="201" name="直線コネクタ 200"/>
        <xdr:cNvCxnSpPr/>
      </xdr:nvCxnSpPr>
      <xdr:spPr>
        <a:xfrm>
          <a:off x="2336800" y="1421566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118168</xdr:rowOff>
    </xdr:from>
    <xdr:to>
      <xdr:col>11</xdr:col>
      <xdr:colOff>31750</xdr:colOff>
      <xdr:row>82</xdr:row>
      <xdr:rowOff>156763</xdr:rowOff>
    </xdr:to>
    <xdr:cxnSp macro="">
      <xdr:nvCxnSpPr>
        <xdr:cNvPr id="204" name="直線コネクタ 203"/>
        <xdr:cNvCxnSpPr/>
      </xdr:nvCxnSpPr>
      <xdr:spPr>
        <a:xfrm>
          <a:off x="1447800" y="14177068"/>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78025</xdr:rowOff>
    </xdr:from>
    <xdr:to>
      <xdr:col>23</xdr:col>
      <xdr:colOff>184150</xdr:colOff>
      <xdr:row>83</xdr:row>
      <xdr:rowOff>8175</xdr:rowOff>
    </xdr:to>
    <xdr:sp macro="" textlink="">
      <xdr:nvSpPr>
        <xdr:cNvPr id="214" name="楕円 213"/>
        <xdr:cNvSpPr/>
      </xdr:nvSpPr>
      <xdr:spPr>
        <a:xfrm>
          <a:off x="4902200" y="141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94552</xdr:rowOff>
    </xdr:from>
    <xdr:ext cx="762000" cy="259045"/>
    <xdr:sp macro="" textlink="">
      <xdr:nvSpPr>
        <xdr:cNvPr id="215" name="人件費・物件費等の状況該当値テキスト"/>
        <xdr:cNvSpPr txBox="1"/>
      </xdr:nvSpPr>
      <xdr:spPr>
        <a:xfrm>
          <a:off x="5041900" y="139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76873</xdr:rowOff>
    </xdr:from>
    <xdr:to>
      <xdr:col>19</xdr:col>
      <xdr:colOff>184150</xdr:colOff>
      <xdr:row>83</xdr:row>
      <xdr:rowOff>7023</xdr:rowOff>
    </xdr:to>
    <xdr:sp macro="" textlink="">
      <xdr:nvSpPr>
        <xdr:cNvPr id="216" name="楕円 215"/>
        <xdr:cNvSpPr/>
      </xdr:nvSpPr>
      <xdr:spPr>
        <a:xfrm>
          <a:off x="4064000" y="141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17200</xdr:rowOff>
    </xdr:from>
    <xdr:ext cx="736600" cy="259045"/>
    <xdr:sp macro="" textlink="">
      <xdr:nvSpPr>
        <xdr:cNvPr id="217" name="テキスト ボックス 216"/>
        <xdr:cNvSpPr txBox="1"/>
      </xdr:nvSpPr>
      <xdr:spPr>
        <a:xfrm>
          <a:off x="3733800" y="1390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111539</xdr:rowOff>
    </xdr:from>
    <xdr:to>
      <xdr:col>15</xdr:col>
      <xdr:colOff>133350</xdr:colOff>
      <xdr:row>83</xdr:row>
      <xdr:rowOff>41689</xdr:rowOff>
    </xdr:to>
    <xdr:sp macro="" textlink="">
      <xdr:nvSpPr>
        <xdr:cNvPr id="218" name="楕円 217"/>
        <xdr:cNvSpPr/>
      </xdr:nvSpPr>
      <xdr:spPr>
        <a:xfrm>
          <a:off x="3175000" y="141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51866</xdr:rowOff>
    </xdr:from>
    <xdr:ext cx="762000" cy="259045"/>
    <xdr:sp macro="" textlink="">
      <xdr:nvSpPr>
        <xdr:cNvPr id="219" name="テキスト ボックス 218"/>
        <xdr:cNvSpPr txBox="1"/>
      </xdr:nvSpPr>
      <xdr:spPr>
        <a:xfrm>
          <a:off x="2844800" y="1393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105963</xdr:rowOff>
    </xdr:from>
    <xdr:to>
      <xdr:col>11</xdr:col>
      <xdr:colOff>82550</xdr:colOff>
      <xdr:row>83</xdr:row>
      <xdr:rowOff>36113</xdr:rowOff>
    </xdr:to>
    <xdr:sp macro="" textlink="">
      <xdr:nvSpPr>
        <xdr:cNvPr id="220" name="楕円 219"/>
        <xdr:cNvSpPr/>
      </xdr:nvSpPr>
      <xdr:spPr>
        <a:xfrm>
          <a:off x="2286000" y="141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46290</xdr:rowOff>
    </xdr:from>
    <xdr:ext cx="762000" cy="259045"/>
    <xdr:sp macro="" textlink="">
      <xdr:nvSpPr>
        <xdr:cNvPr id="221" name="テキスト ボックス 220"/>
        <xdr:cNvSpPr txBox="1"/>
      </xdr:nvSpPr>
      <xdr:spPr>
        <a:xfrm>
          <a:off x="1955800" y="139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67368</xdr:rowOff>
    </xdr:from>
    <xdr:to>
      <xdr:col>7</xdr:col>
      <xdr:colOff>31750</xdr:colOff>
      <xdr:row>82</xdr:row>
      <xdr:rowOff>168968</xdr:rowOff>
    </xdr:to>
    <xdr:sp macro="" textlink="">
      <xdr:nvSpPr>
        <xdr:cNvPr id="222" name="楕円 221"/>
        <xdr:cNvSpPr/>
      </xdr:nvSpPr>
      <xdr:spPr>
        <a:xfrm>
          <a:off x="13970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7695</xdr:rowOff>
    </xdr:from>
    <xdr:ext cx="762000" cy="259045"/>
    <xdr:sp macro="" textlink="">
      <xdr:nvSpPr>
        <xdr:cNvPr id="223" name="テキスト ボックス 222"/>
        <xdr:cNvSpPr txBox="1"/>
      </xdr:nvSpPr>
      <xdr:spPr>
        <a:xfrm>
          <a:off x="1066800" y="138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平成</a:t>
          </a:r>
          <a:r>
            <a:rPr lang="en-US" altLang="ja-JP" sz="1400">
              <a:effectLst/>
            </a:rPr>
            <a:t>29</a:t>
          </a:r>
          <a:r>
            <a:rPr lang="ja-JP" altLang="en-US" sz="1400">
              <a:effectLst/>
            </a:rPr>
            <a:t>年度は平成</a:t>
          </a:r>
          <a:r>
            <a:rPr lang="en-US" altLang="ja-JP" sz="1400">
              <a:effectLst/>
            </a:rPr>
            <a:t>28</a:t>
          </a:r>
          <a:r>
            <a:rPr lang="ja-JP" altLang="en-US" sz="1400">
              <a:effectLst/>
            </a:rPr>
            <a:t>年度数値を引用。</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なお、平成</a:t>
          </a:r>
          <a:r>
            <a:rPr lang="en-US" altLang="ja-JP" sz="1400">
              <a:effectLst/>
            </a:rPr>
            <a:t>29</a:t>
          </a:r>
          <a:r>
            <a:rPr lang="ja-JP" altLang="en-US" sz="1400">
              <a:effectLst/>
            </a:rPr>
            <a:t>年度類似団体関係数値（平均値、最大値及び最小値、順位）は、平成</a:t>
          </a:r>
          <a:r>
            <a:rPr lang="en-US" altLang="ja-JP" sz="1400">
              <a:effectLst/>
            </a:rPr>
            <a:t>29</a:t>
          </a:r>
          <a:r>
            <a:rPr lang="ja-JP" altLang="en-US" sz="1400">
              <a:effectLst/>
            </a:rPr>
            <a:t>年度の選定団体によるもの。</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9" name="直線コネクタ 258"/>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62" name="直線コネクタ 261"/>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5" name="直線コネクタ 264"/>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98879</xdr:rowOff>
    </xdr:to>
    <xdr:cxnSp macro="">
      <xdr:nvCxnSpPr>
        <xdr:cNvPr id="268" name="直線コネクタ 267"/>
        <xdr:cNvCxnSpPr/>
      </xdr:nvCxnSpPr>
      <xdr:spPr>
        <a:xfrm>
          <a:off x="13512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4" name="楕円 283"/>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5" name="テキスト ボックス 28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6" name="楕円 285"/>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7" name="テキスト ボックス 286"/>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平成</a:t>
          </a:r>
          <a:r>
            <a:rPr lang="en-US" altLang="ja-JP" sz="1400">
              <a:effectLst/>
            </a:rPr>
            <a:t>29</a:t>
          </a:r>
          <a:r>
            <a:rPr lang="ja-JP" altLang="en-US" sz="1400">
              <a:effectLst/>
            </a:rPr>
            <a:t>年度は平成</a:t>
          </a:r>
          <a:r>
            <a:rPr lang="en-US" altLang="ja-JP" sz="1400">
              <a:effectLst/>
            </a:rPr>
            <a:t>28</a:t>
          </a:r>
          <a:r>
            <a:rPr lang="ja-JP" altLang="en-US" sz="1400">
              <a:effectLst/>
            </a:rPr>
            <a:t>年度数値を引用。</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（職員数：平成</a:t>
          </a:r>
          <a:r>
            <a:rPr lang="en-US" altLang="ja-JP" sz="1400">
              <a:effectLst/>
            </a:rPr>
            <a:t>28</a:t>
          </a:r>
          <a:r>
            <a:rPr lang="ja-JP" altLang="en-US" sz="1400">
              <a:effectLst/>
            </a:rPr>
            <a:t>年度数値、人口：平成</a:t>
          </a:r>
          <a:r>
            <a:rPr lang="en-US" altLang="ja-JP" sz="1400">
              <a:effectLst/>
            </a:rPr>
            <a:t>30</a:t>
          </a:r>
          <a:r>
            <a:rPr lang="ja-JP" altLang="en-US" sz="1400">
              <a:effectLst/>
            </a:rPr>
            <a:t>年</a:t>
          </a:r>
          <a:r>
            <a:rPr lang="en-US" altLang="ja-JP" sz="1400">
              <a:effectLst/>
            </a:rPr>
            <a:t>1</a:t>
          </a:r>
          <a:r>
            <a:rPr lang="ja-JP" altLang="en-US" sz="1400">
              <a:effectLst/>
            </a:rPr>
            <a:t>月</a:t>
          </a:r>
          <a:r>
            <a:rPr lang="en-US" altLang="ja-JP" sz="1400">
              <a:effectLst/>
            </a:rPr>
            <a:t>1</a:t>
          </a:r>
          <a:r>
            <a:rPr lang="ja-JP" altLang="en-US" sz="1400">
              <a:effectLst/>
            </a:rPr>
            <a:t>日現在の人口）</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なお、平成</a:t>
          </a:r>
          <a:r>
            <a:rPr lang="en-US" altLang="ja-JP" sz="1400">
              <a:effectLst/>
            </a:rPr>
            <a:t>29</a:t>
          </a:r>
          <a:r>
            <a:rPr lang="ja-JP" altLang="en-US" sz="1400">
              <a:effectLst/>
            </a:rPr>
            <a:t>年度類似団体関係数値（平均値、最大値及び最小値、順位）は、平成</a:t>
          </a:r>
          <a:r>
            <a:rPr lang="en-US" altLang="ja-JP" sz="1400">
              <a:effectLst/>
            </a:rPr>
            <a:t>29</a:t>
          </a:r>
          <a:r>
            <a:rPr lang="ja-JP" altLang="en-US" sz="1400">
              <a:effectLst/>
            </a:rPr>
            <a:t>年度の選定団体によるもの。</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122979</xdr:rowOff>
    </xdr:from>
    <xdr:to>
      <xdr:col>81</xdr:col>
      <xdr:colOff>44450</xdr:colOff>
      <xdr:row>58</xdr:row>
      <xdr:rowOff>141076</xdr:rowOff>
    </xdr:to>
    <xdr:cxnSp macro="">
      <xdr:nvCxnSpPr>
        <xdr:cNvPr id="322" name="直線コネクタ 321"/>
        <xdr:cNvCxnSpPr/>
      </xdr:nvCxnSpPr>
      <xdr:spPr>
        <a:xfrm flipV="1">
          <a:off x="16179800" y="1006707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141076</xdr:rowOff>
    </xdr:from>
    <xdr:to>
      <xdr:col>77</xdr:col>
      <xdr:colOff>44450</xdr:colOff>
      <xdr:row>58</xdr:row>
      <xdr:rowOff>163195</xdr:rowOff>
    </xdr:to>
    <xdr:cxnSp macro="">
      <xdr:nvCxnSpPr>
        <xdr:cNvPr id="325" name="直線コネクタ 324"/>
        <xdr:cNvCxnSpPr/>
      </xdr:nvCxnSpPr>
      <xdr:spPr>
        <a:xfrm flipV="1">
          <a:off x="15290800" y="100851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59</xdr:row>
      <xdr:rowOff>15875</xdr:rowOff>
    </xdr:to>
    <xdr:cxnSp macro="">
      <xdr:nvCxnSpPr>
        <xdr:cNvPr id="328" name="直線コネクタ 327"/>
        <xdr:cNvCxnSpPr/>
      </xdr:nvCxnSpPr>
      <xdr:spPr>
        <a:xfrm flipV="1">
          <a:off x="14401800" y="101072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48048</xdr:rowOff>
    </xdr:to>
    <xdr:cxnSp macro="">
      <xdr:nvCxnSpPr>
        <xdr:cNvPr id="331" name="直線コネクタ 330"/>
        <xdr:cNvCxnSpPr/>
      </xdr:nvCxnSpPr>
      <xdr:spPr>
        <a:xfrm flipV="1">
          <a:off x="13512800" y="101314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72179</xdr:rowOff>
    </xdr:from>
    <xdr:to>
      <xdr:col>81</xdr:col>
      <xdr:colOff>95250</xdr:colOff>
      <xdr:row>59</xdr:row>
      <xdr:rowOff>2329</xdr:rowOff>
    </xdr:to>
    <xdr:sp macro="" textlink="">
      <xdr:nvSpPr>
        <xdr:cNvPr id="341" name="楕円 340"/>
        <xdr:cNvSpPr/>
      </xdr:nvSpPr>
      <xdr:spPr>
        <a:xfrm>
          <a:off x="169672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164906</xdr:rowOff>
    </xdr:from>
    <xdr:ext cx="762000" cy="259045"/>
    <xdr:sp macro="" textlink="">
      <xdr:nvSpPr>
        <xdr:cNvPr id="342" name="定員管理の状況該当値テキスト"/>
        <xdr:cNvSpPr txBox="1"/>
      </xdr:nvSpPr>
      <xdr:spPr>
        <a:xfrm>
          <a:off x="17106900" y="993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90276</xdr:rowOff>
    </xdr:from>
    <xdr:to>
      <xdr:col>77</xdr:col>
      <xdr:colOff>95250</xdr:colOff>
      <xdr:row>59</xdr:row>
      <xdr:rowOff>20426</xdr:rowOff>
    </xdr:to>
    <xdr:sp macro="" textlink="">
      <xdr:nvSpPr>
        <xdr:cNvPr id="343" name="楕円 342"/>
        <xdr:cNvSpPr/>
      </xdr:nvSpPr>
      <xdr:spPr>
        <a:xfrm>
          <a:off x="16129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30603</xdr:rowOff>
    </xdr:from>
    <xdr:ext cx="736600" cy="259045"/>
    <xdr:sp macro="" textlink="">
      <xdr:nvSpPr>
        <xdr:cNvPr id="344" name="テキスト ボックス 343"/>
        <xdr:cNvSpPr txBox="1"/>
      </xdr:nvSpPr>
      <xdr:spPr>
        <a:xfrm>
          <a:off x="15798800" y="980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112395</xdr:rowOff>
    </xdr:from>
    <xdr:to>
      <xdr:col>73</xdr:col>
      <xdr:colOff>44450</xdr:colOff>
      <xdr:row>59</xdr:row>
      <xdr:rowOff>42545</xdr:rowOff>
    </xdr:to>
    <xdr:sp macro="" textlink="">
      <xdr:nvSpPr>
        <xdr:cNvPr id="345" name="楕円 344"/>
        <xdr:cNvSpPr/>
      </xdr:nvSpPr>
      <xdr:spPr>
        <a:xfrm>
          <a:off x="15240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52722</xdr:rowOff>
    </xdr:from>
    <xdr:ext cx="762000" cy="259045"/>
    <xdr:sp macro="" textlink="">
      <xdr:nvSpPr>
        <xdr:cNvPr id="346" name="テキスト ボックス 345"/>
        <xdr:cNvSpPr txBox="1"/>
      </xdr:nvSpPr>
      <xdr:spPr>
        <a:xfrm>
          <a:off x="14909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7" name="楕円 346"/>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8" name="テキスト ボックス 347"/>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49" name="楕円 348"/>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50" name="テキスト ボックス 349"/>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補償金免除繰上償還や交付税算入措置を考慮した起債借入により、類似団体平均を</a:t>
          </a:r>
          <a:r>
            <a:rPr kumimoji="1" lang="ja-JP" altLang="en-US" sz="1400">
              <a:solidFill>
                <a:schemeClr val="dk1"/>
              </a:solidFill>
              <a:effectLst/>
              <a:latin typeface="+mn-lt"/>
              <a:ea typeface="+mn-ea"/>
              <a:cs typeface="+mn-cs"/>
            </a:rPr>
            <a:t>やや</a:t>
          </a:r>
          <a:r>
            <a:rPr kumimoji="1" lang="ja-JP" altLang="ja-JP" sz="1400">
              <a:solidFill>
                <a:schemeClr val="dk1"/>
              </a:solidFill>
              <a:effectLst/>
              <a:latin typeface="+mn-lt"/>
              <a:ea typeface="+mn-ea"/>
              <a:cs typeface="+mn-cs"/>
            </a:rPr>
            <a:t>下回っている。今後は、</a:t>
          </a:r>
          <a:r>
            <a:rPr kumimoji="1" lang="ja-JP" altLang="en-US" sz="1400">
              <a:solidFill>
                <a:schemeClr val="dk1"/>
              </a:solidFill>
              <a:effectLst/>
              <a:latin typeface="+mn-lt"/>
              <a:ea typeface="+mn-ea"/>
              <a:cs typeface="+mn-cs"/>
            </a:rPr>
            <a:t>学校施設の改修等で起債発行の増加が見込まれる。今後も</a:t>
          </a:r>
          <a:r>
            <a:rPr kumimoji="1" lang="ja-JP" altLang="ja-JP" sz="1400">
              <a:solidFill>
                <a:schemeClr val="dk1"/>
              </a:solidFill>
              <a:effectLst/>
              <a:latin typeface="+mn-lt"/>
              <a:ea typeface="+mn-ea"/>
              <a:cs typeface="+mn-cs"/>
            </a:rPr>
            <a:t>引き続き、計画的な</a:t>
          </a:r>
          <a:r>
            <a:rPr kumimoji="1" lang="ja-JP" altLang="en-US" sz="1400">
              <a:solidFill>
                <a:schemeClr val="dk1"/>
              </a:solidFill>
              <a:effectLst/>
              <a:latin typeface="+mn-lt"/>
              <a:ea typeface="+mn-ea"/>
              <a:cs typeface="+mn-cs"/>
            </a:rPr>
            <a:t>起債</a:t>
          </a:r>
          <a:r>
            <a:rPr kumimoji="1" lang="ja-JP" altLang="ja-JP" sz="1400">
              <a:solidFill>
                <a:schemeClr val="dk1"/>
              </a:solidFill>
              <a:effectLst/>
              <a:latin typeface="+mn-lt"/>
              <a:ea typeface="+mn-ea"/>
              <a:cs typeface="+mn-cs"/>
            </a:rPr>
            <a:t>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39053</xdr:rowOff>
    </xdr:from>
    <xdr:to>
      <xdr:col>81</xdr:col>
      <xdr:colOff>44450</xdr:colOff>
      <xdr:row>39</xdr:row>
      <xdr:rowOff>75247</xdr:rowOff>
    </xdr:to>
    <xdr:cxnSp macro="">
      <xdr:nvCxnSpPr>
        <xdr:cNvPr id="380" name="直線コネクタ 379"/>
        <xdr:cNvCxnSpPr/>
      </xdr:nvCxnSpPr>
      <xdr:spPr>
        <a:xfrm>
          <a:off x="16179800" y="67256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20955</xdr:rowOff>
    </xdr:from>
    <xdr:to>
      <xdr:col>77</xdr:col>
      <xdr:colOff>44450</xdr:colOff>
      <xdr:row>39</xdr:row>
      <xdr:rowOff>39053</xdr:rowOff>
    </xdr:to>
    <xdr:cxnSp macro="">
      <xdr:nvCxnSpPr>
        <xdr:cNvPr id="383" name="直線コネクタ 382"/>
        <xdr:cNvCxnSpPr/>
      </xdr:nvCxnSpPr>
      <xdr:spPr>
        <a:xfrm>
          <a:off x="15290800" y="67075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20955</xdr:rowOff>
    </xdr:from>
    <xdr:to>
      <xdr:col>72</xdr:col>
      <xdr:colOff>203200</xdr:colOff>
      <xdr:row>39</xdr:row>
      <xdr:rowOff>39053</xdr:rowOff>
    </xdr:to>
    <xdr:cxnSp macro="">
      <xdr:nvCxnSpPr>
        <xdr:cNvPr id="386" name="直線コネクタ 385"/>
        <xdr:cNvCxnSpPr/>
      </xdr:nvCxnSpPr>
      <xdr:spPr>
        <a:xfrm flipV="1">
          <a:off x="14401800" y="67075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69215</xdr:rowOff>
    </xdr:to>
    <xdr:cxnSp macro="">
      <xdr:nvCxnSpPr>
        <xdr:cNvPr id="389" name="直線コネクタ 388"/>
        <xdr:cNvCxnSpPr/>
      </xdr:nvCxnSpPr>
      <xdr:spPr>
        <a:xfrm flipV="1">
          <a:off x="13512800" y="67256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399" name="楕円 398"/>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400"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159703</xdr:rowOff>
    </xdr:from>
    <xdr:to>
      <xdr:col>77</xdr:col>
      <xdr:colOff>95250</xdr:colOff>
      <xdr:row>39</xdr:row>
      <xdr:rowOff>89853</xdr:rowOff>
    </xdr:to>
    <xdr:sp macro="" textlink="">
      <xdr:nvSpPr>
        <xdr:cNvPr id="401" name="楕円 400"/>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100030</xdr:rowOff>
    </xdr:from>
    <xdr:ext cx="736600" cy="259045"/>
    <xdr:sp macro="" textlink="">
      <xdr:nvSpPr>
        <xdr:cNvPr id="402" name="テキスト ボックス 401"/>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141605</xdr:rowOff>
    </xdr:from>
    <xdr:to>
      <xdr:col>73</xdr:col>
      <xdr:colOff>44450</xdr:colOff>
      <xdr:row>39</xdr:row>
      <xdr:rowOff>71755</xdr:rowOff>
    </xdr:to>
    <xdr:sp macro="" textlink="">
      <xdr:nvSpPr>
        <xdr:cNvPr id="403" name="楕円 402"/>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81932</xdr:rowOff>
    </xdr:from>
    <xdr:ext cx="762000" cy="259045"/>
    <xdr:sp macro="" textlink="">
      <xdr:nvSpPr>
        <xdr:cNvPr id="404" name="テキスト ボックス 403"/>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159703</xdr:rowOff>
    </xdr:from>
    <xdr:to>
      <xdr:col>68</xdr:col>
      <xdr:colOff>203200</xdr:colOff>
      <xdr:row>39</xdr:row>
      <xdr:rowOff>89853</xdr:rowOff>
    </xdr:to>
    <xdr:sp macro="" textlink="">
      <xdr:nvSpPr>
        <xdr:cNvPr id="405" name="楕円 404"/>
        <xdr:cNvSpPr/>
      </xdr:nvSpPr>
      <xdr:spPr>
        <a:xfrm>
          <a:off x="14351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100030</xdr:rowOff>
    </xdr:from>
    <xdr:ext cx="762000" cy="259045"/>
    <xdr:sp macro="" textlink="">
      <xdr:nvSpPr>
        <xdr:cNvPr id="406" name="テキスト ボックス 405"/>
        <xdr:cNvSpPr txBox="1"/>
      </xdr:nvSpPr>
      <xdr:spPr>
        <a:xfrm>
          <a:off x="14020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18415</xdr:rowOff>
    </xdr:from>
    <xdr:to>
      <xdr:col>64</xdr:col>
      <xdr:colOff>152400</xdr:colOff>
      <xdr:row>39</xdr:row>
      <xdr:rowOff>120015</xdr:rowOff>
    </xdr:to>
    <xdr:sp macro="" textlink="">
      <xdr:nvSpPr>
        <xdr:cNvPr id="407" name="楕円 406"/>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130192</xdr:rowOff>
    </xdr:from>
    <xdr:ext cx="762000" cy="259045"/>
    <xdr:sp macro="" textlink="">
      <xdr:nvSpPr>
        <xdr:cNvPr id="408" name="テキスト ボックス 407"/>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将来負担比率は、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り、前年度よりも</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ポイント上昇した。</a:t>
          </a:r>
          <a:r>
            <a:rPr kumimoji="1" lang="ja-JP" altLang="ja-JP" sz="1400">
              <a:solidFill>
                <a:schemeClr val="dk1"/>
              </a:solidFill>
              <a:effectLst/>
              <a:latin typeface="+mn-lt"/>
              <a:ea typeface="+mn-ea"/>
              <a:cs typeface="+mn-cs"/>
            </a:rPr>
            <a:t>これは、</a:t>
          </a:r>
          <a:r>
            <a:rPr kumimoji="1" lang="ja-JP" altLang="en-US" sz="1400">
              <a:solidFill>
                <a:schemeClr val="dk1"/>
              </a:solidFill>
              <a:effectLst/>
              <a:latin typeface="+mn-lt"/>
              <a:ea typeface="+mn-ea"/>
              <a:cs typeface="+mn-cs"/>
            </a:rPr>
            <a:t>公債費算入見込額の減少（下水道費▲</a:t>
          </a:r>
          <a:r>
            <a:rPr kumimoji="1" lang="en-US" altLang="ja-JP" sz="1400">
              <a:solidFill>
                <a:schemeClr val="dk1"/>
              </a:solidFill>
              <a:effectLst/>
              <a:latin typeface="+mn-lt"/>
              <a:ea typeface="+mn-ea"/>
              <a:cs typeface="+mn-cs"/>
            </a:rPr>
            <a:t>196,085</a:t>
          </a:r>
          <a:r>
            <a:rPr kumimoji="1" lang="ja-JP" altLang="en-US" sz="1400">
              <a:solidFill>
                <a:schemeClr val="dk1"/>
              </a:solidFill>
              <a:effectLst/>
              <a:latin typeface="+mn-lt"/>
              <a:ea typeface="+mn-ea"/>
              <a:cs typeface="+mn-cs"/>
            </a:rPr>
            <a:t>千円、公債費▲</a:t>
          </a:r>
          <a:r>
            <a:rPr kumimoji="1" lang="en-US" altLang="ja-JP" sz="1400">
              <a:solidFill>
                <a:schemeClr val="dk1"/>
              </a:solidFill>
              <a:effectLst/>
              <a:latin typeface="+mn-lt"/>
              <a:ea typeface="+mn-ea"/>
              <a:cs typeface="+mn-cs"/>
            </a:rPr>
            <a:t>175,462</a:t>
          </a:r>
          <a:r>
            <a:rPr kumimoji="1" lang="ja-JP" altLang="en-US" sz="1400">
              <a:solidFill>
                <a:schemeClr val="dk1"/>
              </a:solidFill>
              <a:effectLst/>
              <a:latin typeface="+mn-lt"/>
              <a:ea typeface="+mn-ea"/>
              <a:cs typeface="+mn-cs"/>
            </a:rPr>
            <a:t>千円）により充当可能財源が減少した</a:t>
          </a:r>
          <a:r>
            <a:rPr kumimoji="1" lang="ja-JP" altLang="ja-JP" sz="1400">
              <a:solidFill>
                <a:schemeClr val="dk1"/>
              </a:solidFill>
              <a:effectLst/>
              <a:latin typeface="+mn-lt"/>
              <a:ea typeface="+mn-ea"/>
              <a:cs typeface="+mn-cs"/>
            </a:rPr>
            <a:t>ことが主な要因である。類似団体平均よりも下回っているが、</a:t>
          </a:r>
          <a:r>
            <a:rPr kumimoji="1" lang="ja-JP" altLang="en-US" sz="1400">
              <a:solidFill>
                <a:schemeClr val="dk1"/>
              </a:solidFill>
              <a:effectLst/>
              <a:latin typeface="+mn-lt"/>
              <a:ea typeface="+mn-ea"/>
              <a:cs typeface="+mn-cs"/>
            </a:rPr>
            <a:t>今後は学校施設の改修等で起債発行の増加が見込まれるため、引き続き事業実施の適正化を図り、財政の健全化を進める。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143425</xdr:rowOff>
    </xdr:from>
    <xdr:to>
      <xdr:col>81</xdr:col>
      <xdr:colOff>44450</xdr:colOff>
      <xdr:row>13</xdr:row>
      <xdr:rowOff>159512</xdr:rowOff>
    </xdr:to>
    <xdr:cxnSp macro="">
      <xdr:nvCxnSpPr>
        <xdr:cNvPr id="442" name="直線コネクタ 441"/>
        <xdr:cNvCxnSpPr/>
      </xdr:nvCxnSpPr>
      <xdr:spPr>
        <a:xfrm>
          <a:off x="16179800" y="23722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6" name="テキスト ボックス 445"/>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104690</xdr:rowOff>
    </xdr:from>
    <xdr:to>
      <xdr:col>68</xdr:col>
      <xdr:colOff>152400</xdr:colOff>
      <xdr:row>14</xdr:row>
      <xdr:rowOff>158581</xdr:rowOff>
    </xdr:to>
    <xdr:cxnSp macro="">
      <xdr:nvCxnSpPr>
        <xdr:cNvPr id="447" name="直線コネクタ 446"/>
        <xdr:cNvCxnSpPr/>
      </xdr:nvCxnSpPr>
      <xdr:spPr>
        <a:xfrm flipV="1">
          <a:off x="13512800" y="25049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8" name="フローチャート: 判断 447"/>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9" name="テキスト ボックス 448"/>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1" name="テキスト ボックス 450"/>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3" name="テキスト ボックス 452"/>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108712</xdr:rowOff>
    </xdr:from>
    <xdr:to>
      <xdr:col>81</xdr:col>
      <xdr:colOff>95250</xdr:colOff>
      <xdr:row>14</xdr:row>
      <xdr:rowOff>38862</xdr:rowOff>
    </xdr:to>
    <xdr:sp macro="" textlink="">
      <xdr:nvSpPr>
        <xdr:cNvPr id="459" name="楕円 458"/>
        <xdr:cNvSpPr/>
      </xdr:nvSpPr>
      <xdr:spPr>
        <a:xfrm>
          <a:off x="16967200" y="23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29989</xdr:rowOff>
    </xdr:from>
    <xdr:ext cx="762000" cy="259045"/>
    <xdr:sp macro="" textlink="">
      <xdr:nvSpPr>
        <xdr:cNvPr id="460" name="将来負担の状況該当値テキスト"/>
        <xdr:cNvSpPr txBox="1"/>
      </xdr:nvSpPr>
      <xdr:spPr>
        <a:xfrm>
          <a:off x="17106900" y="225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92625</xdr:rowOff>
    </xdr:from>
    <xdr:to>
      <xdr:col>77</xdr:col>
      <xdr:colOff>95250</xdr:colOff>
      <xdr:row>14</xdr:row>
      <xdr:rowOff>22775</xdr:rowOff>
    </xdr:to>
    <xdr:sp macro="" textlink="">
      <xdr:nvSpPr>
        <xdr:cNvPr id="461" name="楕円 460"/>
        <xdr:cNvSpPr/>
      </xdr:nvSpPr>
      <xdr:spPr>
        <a:xfrm>
          <a:off x="161290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32952</xdr:rowOff>
    </xdr:from>
    <xdr:ext cx="736600" cy="259045"/>
    <xdr:sp macro="" textlink="">
      <xdr:nvSpPr>
        <xdr:cNvPr id="462" name="テキスト ボックス 461"/>
        <xdr:cNvSpPr txBox="1"/>
      </xdr:nvSpPr>
      <xdr:spPr>
        <a:xfrm>
          <a:off x="15798800" y="209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53890</xdr:rowOff>
    </xdr:from>
    <xdr:to>
      <xdr:col>68</xdr:col>
      <xdr:colOff>203200</xdr:colOff>
      <xdr:row>14</xdr:row>
      <xdr:rowOff>155490</xdr:rowOff>
    </xdr:to>
    <xdr:sp macro="" textlink="">
      <xdr:nvSpPr>
        <xdr:cNvPr id="463" name="楕円 462"/>
        <xdr:cNvSpPr/>
      </xdr:nvSpPr>
      <xdr:spPr>
        <a:xfrm>
          <a:off x="14351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165667</xdr:rowOff>
    </xdr:from>
    <xdr:ext cx="762000" cy="259045"/>
    <xdr:sp macro="" textlink="">
      <xdr:nvSpPr>
        <xdr:cNvPr id="464" name="テキスト ボックス 463"/>
        <xdr:cNvSpPr txBox="1"/>
      </xdr:nvSpPr>
      <xdr:spPr>
        <a:xfrm>
          <a:off x="14020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65" name="楕円 464"/>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66" name="テキスト ボックス 465"/>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当市では以前から職員数を抑制してきたことにより、類似団体平均を下回っている。今後も、職員数の適正な管理に努める。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149860</xdr:rowOff>
    </xdr:to>
    <xdr:cxnSp macro="">
      <xdr:nvCxnSpPr>
        <xdr:cNvPr id="66" name="直線コネクタ 65"/>
        <xdr:cNvCxnSpPr/>
      </xdr:nvCxnSpPr>
      <xdr:spPr>
        <a:xfrm flipV="1">
          <a:off x="3987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xdr:cNvCxnSpPr/>
      </xdr:nvCxnSpPr>
      <xdr:spPr>
        <a:xfrm flipV="1">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xdr:cNvCxnSpPr/>
      </xdr:nvCxnSpPr>
      <xdr:spPr>
        <a:xfrm flipV="1">
          <a:off x="2209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16510</xdr:rowOff>
    </xdr:to>
    <xdr:cxnSp macro="">
      <xdr:nvCxnSpPr>
        <xdr:cNvPr id="75" name="直線コネクタ 74"/>
        <xdr:cNvCxnSpPr/>
      </xdr:nvCxnSpPr>
      <xdr:spPr>
        <a:xfrm flipV="1">
          <a:off x="1320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物件費に係る経常収支比率は類似団体平均と</a:t>
          </a:r>
          <a:r>
            <a:rPr kumimoji="1" lang="ja-JP" altLang="en-US" sz="1400">
              <a:solidFill>
                <a:schemeClr val="dk1"/>
              </a:solidFill>
              <a:effectLst/>
              <a:latin typeface="+mn-lt"/>
              <a:ea typeface="+mn-ea"/>
              <a:cs typeface="+mn-cs"/>
            </a:rPr>
            <a:t>ほぼ</a:t>
          </a:r>
          <a:r>
            <a:rPr kumimoji="1" lang="ja-JP" altLang="ja-JP" sz="1400">
              <a:solidFill>
                <a:schemeClr val="dk1"/>
              </a:solidFill>
              <a:effectLst/>
              <a:latin typeface="+mn-lt"/>
              <a:ea typeface="+mn-ea"/>
              <a:cs typeface="+mn-cs"/>
            </a:rPr>
            <a:t>同水準となっている。民間委託や指定管理者制度の活用をおこなっており、職員人件費等が委託料へ振り替わっている。具体的には、大規模公園、自転車駐車場、福祉施設、体育施設、学童保育・学校給食、文化会館などの運営管理についてであり、今後も引き続き物件費の再点検を行いながら経費削減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113284</xdr:rowOff>
    </xdr:to>
    <xdr:cxnSp macro="">
      <xdr:nvCxnSpPr>
        <xdr:cNvPr id="125" name="直線コネクタ 124"/>
        <xdr:cNvCxnSpPr/>
      </xdr:nvCxnSpPr>
      <xdr:spPr>
        <a:xfrm>
          <a:off x="15671800" y="2829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85852</xdr:rowOff>
    </xdr:to>
    <xdr:cxnSp macro="">
      <xdr:nvCxnSpPr>
        <xdr:cNvPr id="128" name="直線コネクタ 127"/>
        <xdr:cNvCxnSpPr/>
      </xdr:nvCxnSpPr>
      <xdr:spPr>
        <a:xfrm>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76708</xdr:rowOff>
    </xdr:to>
    <xdr:cxnSp macro="">
      <xdr:nvCxnSpPr>
        <xdr:cNvPr id="131" name="直線コネクタ 130"/>
        <xdr:cNvCxnSpPr/>
      </xdr:nvCxnSpPr>
      <xdr:spPr>
        <a:xfrm>
          <a:off x="13893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76708</xdr:rowOff>
    </xdr:to>
    <xdr:cxnSp macro="">
      <xdr:nvCxnSpPr>
        <xdr:cNvPr id="134" name="直線コネクタ 133"/>
        <xdr:cNvCxnSpPr/>
      </xdr:nvCxnSpPr>
      <xdr:spPr>
        <a:xfrm>
          <a:off x="13004800" y="2746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類似団体平均を</a:t>
          </a:r>
          <a:r>
            <a:rPr kumimoji="1" lang="ja-JP" altLang="en-US" sz="1400">
              <a:solidFill>
                <a:schemeClr val="dk1"/>
              </a:solidFill>
              <a:effectLst/>
              <a:latin typeface="+mn-lt"/>
              <a:ea typeface="+mn-ea"/>
              <a:cs typeface="+mn-cs"/>
            </a:rPr>
            <a:t>やや</a:t>
          </a:r>
          <a:r>
            <a:rPr kumimoji="1" lang="ja-JP" altLang="ja-JP" sz="1400">
              <a:solidFill>
                <a:schemeClr val="dk1"/>
              </a:solidFill>
              <a:effectLst/>
              <a:latin typeface="+mn-lt"/>
              <a:ea typeface="+mn-ea"/>
              <a:cs typeface="+mn-cs"/>
            </a:rPr>
            <a:t>下回っているものの、私立保育所運営委託料、児童手当、障害者自立支援給付などの増により、前年度よりも数値が悪化した。当市では人口の増加が続いており、今後も扶助費の増加が予想される。市単独で行っている事業の見直しをするなどし、抑制す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67128</xdr:rowOff>
    </xdr:to>
    <xdr:cxnSp macro="">
      <xdr:nvCxnSpPr>
        <xdr:cNvPr id="188" name="直線コネクタ 187"/>
        <xdr:cNvCxnSpPr/>
      </xdr:nvCxnSpPr>
      <xdr:spPr>
        <a:xfrm>
          <a:off x="3987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23585</xdr:rowOff>
    </xdr:to>
    <xdr:cxnSp macro="">
      <xdr:nvCxnSpPr>
        <xdr:cNvPr id="191" name="直線コネクタ 190"/>
        <xdr:cNvCxnSpPr/>
      </xdr:nvCxnSpPr>
      <xdr:spPr>
        <a:xfrm>
          <a:off x="3098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56</xdr:row>
      <xdr:rowOff>1815</xdr:rowOff>
    </xdr:to>
    <xdr:cxnSp macro="">
      <xdr:nvCxnSpPr>
        <xdr:cNvPr id="194" name="直線コネクタ 193"/>
        <xdr:cNvCxnSpPr/>
      </xdr:nvCxnSpPr>
      <xdr:spPr>
        <a:xfrm>
          <a:off x="2209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9978</xdr:rowOff>
    </xdr:to>
    <xdr:cxnSp macro="">
      <xdr:nvCxnSpPr>
        <xdr:cNvPr id="197" name="直線コネクタ 196"/>
        <xdr:cNvCxnSpPr/>
      </xdr:nvCxnSpPr>
      <xdr:spPr>
        <a:xfrm>
          <a:off x="1320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0" name="テキスト ボックス 209"/>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国民健康保険事業特別会計への繰出金の減少などにより、前年度よりも</a:t>
          </a:r>
          <a:r>
            <a:rPr kumimoji="1" lang="en-US" altLang="ja-JP" sz="1400">
              <a:solidFill>
                <a:schemeClr val="dk1"/>
              </a:solidFill>
              <a:effectLst/>
              <a:latin typeface="+mn-lt"/>
              <a:ea typeface="+mn-ea"/>
              <a:cs typeface="+mn-cs"/>
            </a:rPr>
            <a:t>0.5</a:t>
          </a:r>
          <a:r>
            <a:rPr kumimoji="1" lang="ja-JP" altLang="en-US" sz="1400">
              <a:solidFill>
                <a:schemeClr val="dk1"/>
              </a:solidFill>
              <a:effectLst/>
              <a:latin typeface="+mn-lt"/>
              <a:ea typeface="+mn-ea"/>
              <a:cs typeface="+mn-cs"/>
            </a:rPr>
            <a:t>ポイント下落した。</a:t>
          </a:r>
          <a:r>
            <a:rPr kumimoji="1" lang="ja-JP" altLang="ja-JP" sz="1400">
              <a:solidFill>
                <a:schemeClr val="dk1"/>
              </a:solidFill>
              <a:effectLst/>
              <a:latin typeface="+mn-lt"/>
              <a:ea typeface="+mn-ea"/>
              <a:cs typeface="+mn-cs"/>
            </a:rPr>
            <a:t>今後も引き続き保険給付の適正化等を行い、繰出金の抑制に努める。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96520</xdr:rowOff>
    </xdr:to>
    <xdr:cxnSp macro="">
      <xdr:nvCxnSpPr>
        <xdr:cNvPr id="249" name="直線コネクタ 248"/>
        <xdr:cNvCxnSpPr/>
      </xdr:nvCxnSpPr>
      <xdr:spPr>
        <a:xfrm flipV="1">
          <a:off x="15671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168910</xdr:rowOff>
    </xdr:to>
    <xdr:cxnSp macro="">
      <xdr:nvCxnSpPr>
        <xdr:cNvPr id="252" name="直線コネクタ 251"/>
        <xdr:cNvCxnSpPr/>
      </xdr:nvCxnSpPr>
      <xdr:spPr>
        <a:xfrm flipV="1">
          <a:off x="14782800" y="96977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57</xdr:row>
      <xdr:rowOff>168910</xdr:rowOff>
    </xdr:to>
    <xdr:cxnSp macro="">
      <xdr:nvCxnSpPr>
        <xdr:cNvPr id="255" name="直線コネクタ 254"/>
        <xdr:cNvCxnSpPr/>
      </xdr:nvCxnSpPr>
      <xdr:spPr>
        <a:xfrm>
          <a:off x="13893800" y="994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168910</xdr:rowOff>
    </xdr:to>
    <xdr:cxnSp macro="">
      <xdr:nvCxnSpPr>
        <xdr:cNvPr id="258" name="直線コネクタ 257"/>
        <xdr:cNvCxnSpPr/>
      </xdr:nvCxnSpPr>
      <xdr:spPr>
        <a:xfrm>
          <a:off x="13004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玄界環境組合への負担金が減少したことなどにより、前年度よりも</a:t>
          </a:r>
          <a:r>
            <a:rPr kumimoji="1" lang="en-US" altLang="ja-JP" sz="1400">
              <a:solidFill>
                <a:schemeClr val="dk1"/>
              </a:solidFill>
              <a:effectLst/>
              <a:latin typeface="+mn-lt"/>
              <a:ea typeface="+mn-ea"/>
              <a:cs typeface="+mn-cs"/>
            </a:rPr>
            <a:t>0.6</a:t>
          </a:r>
          <a:r>
            <a:rPr kumimoji="1" lang="ja-JP" altLang="en-US" sz="1400">
              <a:solidFill>
                <a:schemeClr val="dk1"/>
              </a:solidFill>
              <a:effectLst/>
              <a:latin typeface="+mn-lt"/>
              <a:ea typeface="+mn-ea"/>
              <a:cs typeface="+mn-cs"/>
            </a:rPr>
            <a:t>ポイント下落した。</a:t>
          </a:r>
          <a:r>
            <a:rPr kumimoji="1" lang="ja-JP" altLang="ja-JP" sz="1400">
              <a:solidFill>
                <a:schemeClr val="dk1"/>
              </a:solidFill>
              <a:effectLst/>
              <a:latin typeface="+mn-lt"/>
              <a:ea typeface="+mn-ea"/>
              <a:cs typeface="+mn-cs"/>
            </a:rPr>
            <a:t>補助費等の経常収支比率が類似団体と比較して高い水準となっているのは、ごみ処理業務、消防業務等を一部事務組合で実施しており、職員人件費等や物件費が補助費等で計上されているためである。また、区長制度を廃止し、自治会交付金</a:t>
          </a:r>
          <a:r>
            <a:rPr kumimoji="1" lang="ja-JP" altLang="en-US" sz="1400">
              <a:solidFill>
                <a:schemeClr val="dk1"/>
              </a:solidFill>
              <a:effectLst/>
              <a:latin typeface="+mn-lt"/>
              <a:ea typeface="+mn-ea"/>
              <a:cs typeface="+mn-cs"/>
            </a:rPr>
            <a:t>制度</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実施</a:t>
          </a:r>
          <a:r>
            <a:rPr kumimoji="1" lang="ja-JP" altLang="ja-JP" sz="1400">
              <a:solidFill>
                <a:schemeClr val="dk1"/>
              </a:solidFill>
              <a:effectLst/>
              <a:latin typeface="+mn-lt"/>
              <a:ea typeface="+mn-ea"/>
              <a:cs typeface="+mn-cs"/>
            </a:rPr>
            <a:t>していることなどが要因として挙げられる。今後は事務補助金</a:t>
          </a:r>
          <a:r>
            <a:rPr kumimoji="1" lang="ja-JP" altLang="en-US" sz="1400">
              <a:solidFill>
                <a:schemeClr val="dk1"/>
              </a:solidFill>
              <a:effectLst/>
              <a:latin typeface="+mn-lt"/>
              <a:ea typeface="+mn-ea"/>
              <a:cs typeface="+mn-cs"/>
            </a:rPr>
            <a:t>などの</a:t>
          </a:r>
          <a:r>
            <a:rPr kumimoji="1" lang="ja-JP" altLang="ja-JP" sz="1400">
              <a:solidFill>
                <a:schemeClr val="dk1"/>
              </a:solidFill>
              <a:effectLst/>
              <a:latin typeface="+mn-lt"/>
              <a:ea typeface="+mn-ea"/>
              <a:cs typeface="+mn-cs"/>
            </a:rPr>
            <a:t>見直しを行うことで経常経費の削減に努める。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90424</xdr:rowOff>
    </xdr:to>
    <xdr:cxnSp macro="">
      <xdr:nvCxnSpPr>
        <xdr:cNvPr id="307" name="直線コネクタ 306"/>
        <xdr:cNvCxnSpPr/>
      </xdr:nvCxnSpPr>
      <xdr:spPr>
        <a:xfrm flipV="1">
          <a:off x="15671800" y="6578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90424</xdr:rowOff>
    </xdr:to>
    <xdr:cxnSp macro="">
      <xdr:nvCxnSpPr>
        <xdr:cNvPr id="310" name="直線コネクタ 309"/>
        <xdr:cNvCxnSpPr/>
      </xdr:nvCxnSpPr>
      <xdr:spPr>
        <a:xfrm>
          <a:off x="14782800" y="64363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3" name="直線コネクタ 312"/>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124714</xdr:rowOff>
    </xdr:to>
    <xdr:cxnSp macro="">
      <xdr:nvCxnSpPr>
        <xdr:cNvPr id="316" name="直線コネクタ 315"/>
        <xdr:cNvCxnSpPr/>
      </xdr:nvCxnSpPr>
      <xdr:spPr>
        <a:xfrm>
          <a:off x="13004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8" name="楕円 327"/>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9" name="テキスト ボックス 328"/>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4" name="楕円 333"/>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5" name="テキスト ボックス 334"/>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類似団体平均を</a:t>
          </a:r>
          <a:r>
            <a:rPr kumimoji="1" lang="ja-JP" altLang="en-US" sz="1400">
              <a:solidFill>
                <a:schemeClr val="dk1"/>
              </a:solidFill>
              <a:effectLst/>
              <a:latin typeface="+mn-lt"/>
              <a:ea typeface="+mn-ea"/>
              <a:cs typeface="+mn-cs"/>
            </a:rPr>
            <a:t>やや</a:t>
          </a:r>
          <a:r>
            <a:rPr kumimoji="1" lang="ja-JP" altLang="ja-JP" sz="1400">
              <a:solidFill>
                <a:schemeClr val="dk1"/>
              </a:solidFill>
              <a:effectLst/>
              <a:latin typeface="+mn-lt"/>
              <a:ea typeface="+mn-ea"/>
              <a:cs typeface="+mn-cs"/>
            </a:rPr>
            <a:t>下回っている</a:t>
          </a:r>
          <a:r>
            <a:rPr kumimoji="1" lang="ja-JP" altLang="en-US" sz="1400">
              <a:solidFill>
                <a:schemeClr val="dk1"/>
              </a:solidFill>
              <a:effectLst/>
              <a:latin typeface="+mn-lt"/>
              <a:ea typeface="+mn-ea"/>
              <a:cs typeface="+mn-cs"/>
            </a:rPr>
            <a:t>が、償還開始となった起債の元利償還金が、償還終了となった起債の元利償還金を上回ったため、前年度よりも</a:t>
          </a:r>
          <a:r>
            <a:rPr kumimoji="1" lang="en-US" altLang="ja-JP" sz="1400">
              <a:solidFill>
                <a:schemeClr val="dk1"/>
              </a:solidFill>
              <a:effectLst/>
              <a:latin typeface="+mn-lt"/>
              <a:ea typeface="+mn-ea"/>
              <a:cs typeface="+mn-cs"/>
            </a:rPr>
            <a:t>0.9</a:t>
          </a:r>
          <a:r>
            <a:rPr kumimoji="1" lang="ja-JP" altLang="en-US" sz="1400">
              <a:solidFill>
                <a:schemeClr val="dk1"/>
              </a:solidFill>
              <a:effectLst/>
              <a:latin typeface="+mn-lt"/>
              <a:ea typeface="+mn-ea"/>
              <a:cs typeface="+mn-cs"/>
            </a:rPr>
            <a:t>ポイント上昇した。今後も計画的な起債の発行に</a:t>
          </a:r>
          <a:r>
            <a:rPr kumimoji="1" lang="ja-JP" altLang="ja-JP" sz="1400">
              <a:solidFill>
                <a:schemeClr val="dk1"/>
              </a:solidFill>
              <a:effectLst/>
              <a:latin typeface="+mn-lt"/>
              <a:ea typeface="+mn-ea"/>
              <a:cs typeface="+mn-cs"/>
            </a:rPr>
            <a:t>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88137</xdr:rowOff>
    </xdr:to>
    <xdr:cxnSp macro="">
      <xdr:nvCxnSpPr>
        <xdr:cNvPr id="365" name="直線コネクタ 364"/>
        <xdr:cNvCxnSpPr/>
      </xdr:nvCxnSpPr>
      <xdr:spPr>
        <a:xfrm>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68" name="直線コネクタ 367"/>
        <xdr:cNvCxnSpPr/>
      </xdr:nvCxnSpPr>
      <xdr:spPr>
        <a:xfrm>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56135</xdr:rowOff>
    </xdr:to>
    <xdr:cxnSp macro="">
      <xdr:nvCxnSpPr>
        <xdr:cNvPr id="371" name="直線コネクタ 370"/>
        <xdr:cNvCxnSpPr/>
      </xdr:nvCxnSpPr>
      <xdr:spPr>
        <a:xfrm flipV="1">
          <a:off x="2209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4" name="直線コネクタ 373"/>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4" name="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5"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6" name="楕円 385"/>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7" name="テキスト ボックス 386"/>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8" name="楕円 387"/>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9" name="テキスト ボックス 388"/>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3" name="テキスト ボックス 39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公債費以外の経常収支比率は、</a:t>
          </a:r>
          <a:r>
            <a:rPr kumimoji="1" lang="ja-JP" altLang="en-US" sz="1400">
              <a:solidFill>
                <a:schemeClr val="dk1"/>
              </a:solidFill>
              <a:effectLst/>
              <a:latin typeface="+mn-lt"/>
              <a:ea typeface="+mn-ea"/>
              <a:cs typeface="+mn-cs"/>
            </a:rPr>
            <a:t>補助費等や繰出金の減少が大きかったことにより前年度よりも</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ポイント下落した。今後は人口増加による扶助費の増加等が見込まれるため、経常経費の削減に努める。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27939</xdr:rowOff>
    </xdr:to>
    <xdr:cxnSp macro="">
      <xdr:nvCxnSpPr>
        <xdr:cNvPr id="426" name="直線コネクタ 425"/>
        <xdr:cNvCxnSpPr/>
      </xdr:nvCxnSpPr>
      <xdr:spPr>
        <a:xfrm flipV="1">
          <a:off x="15671800" y="13191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27939</xdr:rowOff>
    </xdr:to>
    <xdr:cxnSp macro="">
      <xdr:nvCxnSpPr>
        <xdr:cNvPr id="429" name="直線コネクタ 428"/>
        <xdr:cNvCxnSpPr/>
      </xdr:nvCxnSpPr>
      <xdr:spPr>
        <a:xfrm>
          <a:off x="14782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1270</xdr:rowOff>
    </xdr:to>
    <xdr:cxnSp macro="">
      <xdr:nvCxnSpPr>
        <xdr:cNvPr id="432" name="直線コネクタ 431"/>
        <xdr:cNvCxnSpPr/>
      </xdr:nvCxnSpPr>
      <xdr:spPr>
        <a:xfrm>
          <a:off x="13893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153670</xdr:rowOff>
    </xdr:to>
    <xdr:cxnSp macro="">
      <xdr:nvCxnSpPr>
        <xdr:cNvPr id="435" name="直線コネクタ 434"/>
        <xdr:cNvCxnSpPr/>
      </xdr:nvCxnSpPr>
      <xdr:spPr>
        <a:xfrm>
          <a:off x="13004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5" name="楕円 444"/>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6"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8" name="テキスト ボックス 447"/>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0" name="テキスト ボックス 449"/>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1" name="楕円 450"/>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17797</xdr:rowOff>
    </xdr:from>
    <xdr:ext cx="762000" cy="259045"/>
    <xdr:sp macro="" textlink="">
      <xdr:nvSpPr>
        <xdr:cNvPr id="452" name="テキスト ボックス 451"/>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4" name="テキスト ボックス 45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167824</xdr:rowOff>
    </xdr:from>
    <xdr:to>
      <xdr:col>29</xdr:col>
      <xdr:colOff>127000</xdr:colOff>
      <xdr:row>19</xdr:row>
      <xdr:rowOff>19482</xdr:rowOff>
    </xdr:to>
    <xdr:cxnSp macro="">
      <xdr:nvCxnSpPr>
        <xdr:cNvPr id="50" name="直線コネクタ 49"/>
        <xdr:cNvCxnSpPr/>
      </xdr:nvCxnSpPr>
      <xdr:spPr bwMode="auto">
        <a:xfrm>
          <a:off x="5003800" y="3301549"/>
          <a:ext cx="6477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103835</xdr:rowOff>
    </xdr:from>
    <xdr:to>
      <xdr:col>26</xdr:col>
      <xdr:colOff>50800</xdr:colOff>
      <xdr:row>18</xdr:row>
      <xdr:rowOff>167824</xdr:rowOff>
    </xdr:to>
    <xdr:cxnSp macro="">
      <xdr:nvCxnSpPr>
        <xdr:cNvPr id="53" name="直線コネクタ 52"/>
        <xdr:cNvCxnSpPr/>
      </xdr:nvCxnSpPr>
      <xdr:spPr bwMode="auto">
        <a:xfrm>
          <a:off x="4305300" y="3237560"/>
          <a:ext cx="698500" cy="6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103835</xdr:rowOff>
    </xdr:from>
    <xdr:to>
      <xdr:col>22</xdr:col>
      <xdr:colOff>114300</xdr:colOff>
      <xdr:row>18</xdr:row>
      <xdr:rowOff>106197</xdr:rowOff>
    </xdr:to>
    <xdr:cxnSp macro="">
      <xdr:nvCxnSpPr>
        <xdr:cNvPr id="56" name="直線コネクタ 55"/>
        <xdr:cNvCxnSpPr/>
      </xdr:nvCxnSpPr>
      <xdr:spPr bwMode="auto">
        <a:xfrm flipV="1">
          <a:off x="3606800" y="323756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106197</xdr:rowOff>
    </xdr:from>
    <xdr:to>
      <xdr:col>18</xdr:col>
      <xdr:colOff>177800</xdr:colOff>
      <xdr:row>18</xdr:row>
      <xdr:rowOff>120942</xdr:rowOff>
    </xdr:to>
    <xdr:cxnSp macro="">
      <xdr:nvCxnSpPr>
        <xdr:cNvPr id="59" name="直線コネクタ 58"/>
        <xdr:cNvCxnSpPr/>
      </xdr:nvCxnSpPr>
      <xdr:spPr bwMode="auto">
        <a:xfrm flipV="1">
          <a:off x="2908300" y="3239922"/>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140132</xdr:rowOff>
    </xdr:from>
    <xdr:to>
      <xdr:col>29</xdr:col>
      <xdr:colOff>177800</xdr:colOff>
      <xdr:row>19</xdr:row>
      <xdr:rowOff>70282</xdr:rowOff>
    </xdr:to>
    <xdr:sp macro="" textlink="">
      <xdr:nvSpPr>
        <xdr:cNvPr id="69" name="楕円 68"/>
        <xdr:cNvSpPr/>
      </xdr:nvSpPr>
      <xdr:spPr bwMode="auto">
        <a:xfrm>
          <a:off x="5600700" y="32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48709</xdr:rowOff>
    </xdr:from>
    <xdr:ext cx="762000" cy="259045"/>
    <xdr:sp macro="" textlink="">
      <xdr:nvSpPr>
        <xdr:cNvPr id="70" name="人口1人当たり決算額の推移該当値テキスト130"/>
        <xdr:cNvSpPr txBox="1"/>
      </xdr:nvSpPr>
      <xdr:spPr>
        <a:xfrm>
          <a:off x="5740400" y="318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117024</xdr:rowOff>
    </xdr:from>
    <xdr:to>
      <xdr:col>26</xdr:col>
      <xdr:colOff>101600</xdr:colOff>
      <xdr:row>19</xdr:row>
      <xdr:rowOff>47174</xdr:rowOff>
    </xdr:to>
    <xdr:sp macro="" textlink="">
      <xdr:nvSpPr>
        <xdr:cNvPr id="71" name="楕円 70"/>
        <xdr:cNvSpPr/>
      </xdr:nvSpPr>
      <xdr:spPr bwMode="auto">
        <a:xfrm>
          <a:off x="4953000" y="325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31951</xdr:rowOff>
    </xdr:from>
    <xdr:ext cx="736600" cy="259045"/>
    <xdr:sp macro="" textlink="">
      <xdr:nvSpPr>
        <xdr:cNvPr id="72" name="テキスト ボックス 71"/>
        <xdr:cNvSpPr txBox="1"/>
      </xdr:nvSpPr>
      <xdr:spPr>
        <a:xfrm>
          <a:off x="4622800" y="3337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53035</xdr:rowOff>
    </xdr:from>
    <xdr:to>
      <xdr:col>22</xdr:col>
      <xdr:colOff>165100</xdr:colOff>
      <xdr:row>18</xdr:row>
      <xdr:rowOff>154635</xdr:rowOff>
    </xdr:to>
    <xdr:sp macro="" textlink="">
      <xdr:nvSpPr>
        <xdr:cNvPr id="73" name="楕円 72"/>
        <xdr:cNvSpPr/>
      </xdr:nvSpPr>
      <xdr:spPr bwMode="auto">
        <a:xfrm>
          <a:off x="4254500" y="31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139412</xdr:rowOff>
    </xdr:from>
    <xdr:ext cx="762000" cy="259045"/>
    <xdr:sp macro="" textlink="">
      <xdr:nvSpPr>
        <xdr:cNvPr id="74" name="テキスト ボックス 73"/>
        <xdr:cNvSpPr txBox="1"/>
      </xdr:nvSpPr>
      <xdr:spPr>
        <a:xfrm>
          <a:off x="3924300" y="32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55397</xdr:rowOff>
    </xdr:from>
    <xdr:to>
      <xdr:col>19</xdr:col>
      <xdr:colOff>38100</xdr:colOff>
      <xdr:row>18</xdr:row>
      <xdr:rowOff>156997</xdr:rowOff>
    </xdr:to>
    <xdr:sp macro="" textlink="">
      <xdr:nvSpPr>
        <xdr:cNvPr id="75" name="楕円 74"/>
        <xdr:cNvSpPr/>
      </xdr:nvSpPr>
      <xdr:spPr bwMode="auto">
        <a:xfrm>
          <a:off x="3556000" y="318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141774</xdr:rowOff>
    </xdr:from>
    <xdr:ext cx="762000" cy="259045"/>
    <xdr:sp macro="" textlink="">
      <xdr:nvSpPr>
        <xdr:cNvPr id="76" name="テキスト ボックス 75"/>
        <xdr:cNvSpPr txBox="1"/>
      </xdr:nvSpPr>
      <xdr:spPr>
        <a:xfrm>
          <a:off x="3225800" y="327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70142</xdr:rowOff>
    </xdr:from>
    <xdr:to>
      <xdr:col>15</xdr:col>
      <xdr:colOff>101600</xdr:colOff>
      <xdr:row>19</xdr:row>
      <xdr:rowOff>292</xdr:rowOff>
    </xdr:to>
    <xdr:sp macro="" textlink="">
      <xdr:nvSpPr>
        <xdr:cNvPr id="77" name="楕円 76"/>
        <xdr:cNvSpPr/>
      </xdr:nvSpPr>
      <xdr:spPr bwMode="auto">
        <a:xfrm>
          <a:off x="2857500" y="320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156519</xdr:rowOff>
    </xdr:from>
    <xdr:ext cx="762000" cy="259045"/>
    <xdr:sp macro="" textlink="">
      <xdr:nvSpPr>
        <xdr:cNvPr id="78" name="テキスト ボックス 77"/>
        <xdr:cNvSpPr txBox="1"/>
      </xdr:nvSpPr>
      <xdr:spPr>
        <a:xfrm>
          <a:off x="2527300" y="32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266381</xdr:rowOff>
    </xdr:from>
    <xdr:to>
      <xdr:col>29</xdr:col>
      <xdr:colOff>127000</xdr:colOff>
      <xdr:row>35</xdr:row>
      <xdr:rowOff>306810</xdr:rowOff>
    </xdr:to>
    <xdr:cxnSp macro="">
      <xdr:nvCxnSpPr>
        <xdr:cNvPr id="113" name="直線コネクタ 112"/>
        <xdr:cNvCxnSpPr/>
      </xdr:nvCxnSpPr>
      <xdr:spPr bwMode="auto">
        <a:xfrm flipV="1">
          <a:off x="5003800" y="6876731"/>
          <a:ext cx="6477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251157</xdr:rowOff>
    </xdr:from>
    <xdr:ext cx="762000" cy="259045"/>
    <xdr:sp macro="" textlink="">
      <xdr:nvSpPr>
        <xdr:cNvPr id="114" name="人口1人当たり決算額の推移平均値テキスト445"/>
        <xdr:cNvSpPr txBox="1"/>
      </xdr:nvSpPr>
      <xdr:spPr>
        <a:xfrm>
          <a:off x="5740400" y="6861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306810</xdr:rowOff>
    </xdr:from>
    <xdr:to>
      <xdr:col>26</xdr:col>
      <xdr:colOff>50800</xdr:colOff>
      <xdr:row>36</xdr:row>
      <xdr:rowOff>39675</xdr:rowOff>
    </xdr:to>
    <xdr:cxnSp macro="">
      <xdr:nvCxnSpPr>
        <xdr:cNvPr id="116" name="直線コネクタ 115"/>
        <xdr:cNvCxnSpPr/>
      </xdr:nvCxnSpPr>
      <xdr:spPr bwMode="auto">
        <a:xfrm flipV="1">
          <a:off x="4305300" y="6917160"/>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26579</xdr:rowOff>
    </xdr:from>
    <xdr:to>
      <xdr:col>22</xdr:col>
      <xdr:colOff>114300</xdr:colOff>
      <xdr:row>36</xdr:row>
      <xdr:rowOff>39675</xdr:rowOff>
    </xdr:to>
    <xdr:cxnSp macro="">
      <xdr:nvCxnSpPr>
        <xdr:cNvPr id="119" name="直線コネクタ 118"/>
        <xdr:cNvCxnSpPr/>
      </xdr:nvCxnSpPr>
      <xdr:spPr bwMode="auto">
        <a:xfrm>
          <a:off x="3606800" y="6979829"/>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18055</xdr:rowOff>
    </xdr:from>
    <xdr:to>
      <xdr:col>18</xdr:col>
      <xdr:colOff>177800</xdr:colOff>
      <xdr:row>36</xdr:row>
      <xdr:rowOff>26579</xdr:rowOff>
    </xdr:to>
    <xdr:cxnSp macro="">
      <xdr:nvCxnSpPr>
        <xdr:cNvPr id="122" name="直線コネクタ 121"/>
        <xdr:cNvCxnSpPr/>
      </xdr:nvCxnSpPr>
      <xdr:spPr bwMode="auto">
        <a:xfrm>
          <a:off x="2908300" y="6971305"/>
          <a:ext cx="698500" cy="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215581</xdr:rowOff>
    </xdr:from>
    <xdr:to>
      <xdr:col>29</xdr:col>
      <xdr:colOff>177800</xdr:colOff>
      <xdr:row>35</xdr:row>
      <xdr:rowOff>317181</xdr:rowOff>
    </xdr:to>
    <xdr:sp macro="" textlink="">
      <xdr:nvSpPr>
        <xdr:cNvPr id="132" name="楕円 131"/>
        <xdr:cNvSpPr/>
      </xdr:nvSpPr>
      <xdr:spPr bwMode="auto">
        <a:xfrm>
          <a:off x="56007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60658</xdr:rowOff>
    </xdr:from>
    <xdr:ext cx="762000" cy="259045"/>
    <xdr:sp macro="" textlink="">
      <xdr:nvSpPr>
        <xdr:cNvPr id="133" name="人口1人当たり決算額の推移該当値テキスト445"/>
        <xdr:cNvSpPr txBox="1"/>
      </xdr:nvSpPr>
      <xdr:spPr>
        <a:xfrm>
          <a:off x="5740400" y="66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256010</xdr:rowOff>
    </xdr:from>
    <xdr:to>
      <xdr:col>26</xdr:col>
      <xdr:colOff>101600</xdr:colOff>
      <xdr:row>36</xdr:row>
      <xdr:rowOff>14710</xdr:rowOff>
    </xdr:to>
    <xdr:sp macro="" textlink="">
      <xdr:nvSpPr>
        <xdr:cNvPr id="134" name="楕円 133"/>
        <xdr:cNvSpPr/>
      </xdr:nvSpPr>
      <xdr:spPr bwMode="auto">
        <a:xfrm>
          <a:off x="4953000" y="686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342387</xdr:rowOff>
    </xdr:from>
    <xdr:ext cx="736600" cy="259045"/>
    <xdr:sp macro="" textlink="">
      <xdr:nvSpPr>
        <xdr:cNvPr id="135" name="テキスト ボックス 134"/>
        <xdr:cNvSpPr txBox="1"/>
      </xdr:nvSpPr>
      <xdr:spPr>
        <a:xfrm>
          <a:off x="4622800" y="69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331775</xdr:rowOff>
    </xdr:from>
    <xdr:to>
      <xdr:col>22</xdr:col>
      <xdr:colOff>165100</xdr:colOff>
      <xdr:row>36</xdr:row>
      <xdr:rowOff>90475</xdr:rowOff>
    </xdr:to>
    <xdr:sp macro="" textlink="">
      <xdr:nvSpPr>
        <xdr:cNvPr id="136" name="楕円 135"/>
        <xdr:cNvSpPr/>
      </xdr:nvSpPr>
      <xdr:spPr bwMode="auto">
        <a:xfrm>
          <a:off x="4254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75252</xdr:rowOff>
    </xdr:from>
    <xdr:ext cx="762000" cy="259045"/>
    <xdr:sp macro="" textlink="">
      <xdr:nvSpPr>
        <xdr:cNvPr id="137" name="テキスト ボックス 136"/>
        <xdr:cNvSpPr txBox="1"/>
      </xdr:nvSpPr>
      <xdr:spPr>
        <a:xfrm>
          <a:off x="3924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318679</xdr:rowOff>
    </xdr:from>
    <xdr:to>
      <xdr:col>19</xdr:col>
      <xdr:colOff>38100</xdr:colOff>
      <xdr:row>36</xdr:row>
      <xdr:rowOff>77379</xdr:rowOff>
    </xdr:to>
    <xdr:sp macro="" textlink="">
      <xdr:nvSpPr>
        <xdr:cNvPr id="138" name="楕円 137"/>
        <xdr:cNvSpPr/>
      </xdr:nvSpPr>
      <xdr:spPr bwMode="auto">
        <a:xfrm>
          <a:off x="3556000" y="692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62156</xdr:rowOff>
    </xdr:from>
    <xdr:ext cx="762000" cy="259045"/>
    <xdr:sp macro="" textlink="">
      <xdr:nvSpPr>
        <xdr:cNvPr id="139" name="テキスト ボックス 138"/>
        <xdr:cNvSpPr txBox="1"/>
      </xdr:nvSpPr>
      <xdr:spPr>
        <a:xfrm>
          <a:off x="3225800" y="70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310155</xdr:rowOff>
    </xdr:from>
    <xdr:to>
      <xdr:col>15</xdr:col>
      <xdr:colOff>101600</xdr:colOff>
      <xdr:row>36</xdr:row>
      <xdr:rowOff>68855</xdr:rowOff>
    </xdr:to>
    <xdr:sp macro="" textlink="">
      <xdr:nvSpPr>
        <xdr:cNvPr id="140" name="楕円 139"/>
        <xdr:cNvSpPr/>
      </xdr:nvSpPr>
      <xdr:spPr bwMode="auto">
        <a:xfrm>
          <a:off x="2857500" y="692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53632</xdr:rowOff>
    </xdr:from>
    <xdr:ext cx="762000" cy="259045"/>
    <xdr:sp macro="" textlink="">
      <xdr:nvSpPr>
        <xdr:cNvPr id="141" name="テキスト ボックス 140"/>
        <xdr:cNvSpPr txBox="1"/>
      </xdr:nvSpPr>
      <xdr:spPr>
        <a:xfrm>
          <a:off x="2527300" y="70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140138</xdr:rowOff>
    </xdr:from>
    <xdr:to>
      <xdr:col>24</xdr:col>
      <xdr:colOff>63500</xdr:colOff>
      <xdr:row>38</xdr:row>
      <xdr:rowOff>164750</xdr:rowOff>
    </xdr:to>
    <xdr:cxnSp macro="">
      <xdr:nvCxnSpPr>
        <xdr:cNvPr id="61" name="直線コネクタ 60"/>
        <xdr:cNvCxnSpPr/>
      </xdr:nvCxnSpPr>
      <xdr:spPr>
        <a:xfrm>
          <a:off x="3797300" y="6655238"/>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95866</xdr:rowOff>
    </xdr:from>
    <xdr:to>
      <xdr:col>19</xdr:col>
      <xdr:colOff>177800</xdr:colOff>
      <xdr:row>38</xdr:row>
      <xdr:rowOff>140138</xdr:rowOff>
    </xdr:to>
    <xdr:cxnSp macro="">
      <xdr:nvCxnSpPr>
        <xdr:cNvPr id="64" name="直線コネクタ 63"/>
        <xdr:cNvCxnSpPr/>
      </xdr:nvCxnSpPr>
      <xdr:spPr>
        <a:xfrm>
          <a:off x="2908300" y="6610966"/>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95866</xdr:rowOff>
    </xdr:from>
    <xdr:to>
      <xdr:col>15</xdr:col>
      <xdr:colOff>50800</xdr:colOff>
      <xdr:row>38</xdr:row>
      <xdr:rowOff>96266</xdr:rowOff>
    </xdr:to>
    <xdr:cxnSp macro="">
      <xdr:nvCxnSpPr>
        <xdr:cNvPr id="67" name="直線コネクタ 66"/>
        <xdr:cNvCxnSpPr/>
      </xdr:nvCxnSpPr>
      <xdr:spPr>
        <a:xfrm flipV="1">
          <a:off x="2019300" y="66109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92646</xdr:rowOff>
    </xdr:from>
    <xdr:to>
      <xdr:col>10</xdr:col>
      <xdr:colOff>114300</xdr:colOff>
      <xdr:row>38</xdr:row>
      <xdr:rowOff>96266</xdr:rowOff>
    </xdr:to>
    <xdr:cxnSp macro="">
      <xdr:nvCxnSpPr>
        <xdr:cNvPr id="70" name="直線コネクタ 69"/>
        <xdr:cNvCxnSpPr/>
      </xdr:nvCxnSpPr>
      <xdr:spPr>
        <a:xfrm>
          <a:off x="1130300" y="660774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113950</xdr:rowOff>
    </xdr:from>
    <xdr:to>
      <xdr:col>24</xdr:col>
      <xdr:colOff>114300</xdr:colOff>
      <xdr:row>39</xdr:row>
      <xdr:rowOff>44100</xdr:rowOff>
    </xdr:to>
    <xdr:sp macro="" textlink="">
      <xdr:nvSpPr>
        <xdr:cNvPr id="80" name="楕円 79"/>
        <xdr:cNvSpPr/>
      </xdr:nvSpPr>
      <xdr:spPr>
        <a:xfrm>
          <a:off x="4584700" y="66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28877</xdr:rowOff>
    </xdr:from>
    <xdr:ext cx="534377" cy="259045"/>
    <xdr:sp macro="" textlink="">
      <xdr:nvSpPr>
        <xdr:cNvPr id="81" name="人件費該当値テキスト"/>
        <xdr:cNvSpPr txBox="1"/>
      </xdr:nvSpPr>
      <xdr:spPr>
        <a:xfrm>
          <a:off x="4686300" y="65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89338</xdr:rowOff>
    </xdr:from>
    <xdr:to>
      <xdr:col>20</xdr:col>
      <xdr:colOff>38100</xdr:colOff>
      <xdr:row>39</xdr:row>
      <xdr:rowOff>19488</xdr:rowOff>
    </xdr:to>
    <xdr:sp macro="" textlink="">
      <xdr:nvSpPr>
        <xdr:cNvPr id="82" name="楕円 81"/>
        <xdr:cNvSpPr/>
      </xdr:nvSpPr>
      <xdr:spPr>
        <a:xfrm>
          <a:off x="3746500" y="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10615</xdr:rowOff>
    </xdr:from>
    <xdr:ext cx="534377" cy="259045"/>
    <xdr:sp macro="" textlink="">
      <xdr:nvSpPr>
        <xdr:cNvPr id="83" name="テキスト ボックス 82"/>
        <xdr:cNvSpPr txBox="1"/>
      </xdr:nvSpPr>
      <xdr:spPr>
        <a:xfrm>
          <a:off x="3530111" y="66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45066</xdr:rowOff>
    </xdr:from>
    <xdr:to>
      <xdr:col>15</xdr:col>
      <xdr:colOff>101600</xdr:colOff>
      <xdr:row>38</xdr:row>
      <xdr:rowOff>146666</xdr:rowOff>
    </xdr:to>
    <xdr:sp macro="" textlink="">
      <xdr:nvSpPr>
        <xdr:cNvPr id="84" name="楕円 83"/>
        <xdr:cNvSpPr/>
      </xdr:nvSpPr>
      <xdr:spPr>
        <a:xfrm>
          <a:off x="2857500" y="65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137793</xdr:rowOff>
    </xdr:from>
    <xdr:ext cx="534377" cy="259045"/>
    <xdr:sp macro="" textlink="">
      <xdr:nvSpPr>
        <xdr:cNvPr id="85" name="テキスト ボックス 84"/>
        <xdr:cNvSpPr txBox="1"/>
      </xdr:nvSpPr>
      <xdr:spPr>
        <a:xfrm>
          <a:off x="2641111" y="66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45466</xdr:rowOff>
    </xdr:from>
    <xdr:to>
      <xdr:col>10</xdr:col>
      <xdr:colOff>165100</xdr:colOff>
      <xdr:row>38</xdr:row>
      <xdr:rowOff>147066</xdr:rowOff>
    </xdr:to>
    <xdr:sp macro="" textlink="">
      <xdr:nvSpPr>
        <xdr:cNvPr id="86" name="楕円 85"/>
        <xdr:cNvSpPr/>
      </xdr:nvSpPr>
      <xdr:spPr>
        <a:xfrm>
          <a:off x="196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138193</xdr:rowOff>
    </xdr:from>
    <xdr:ext cx="534377" cy="259045"/>
    <xdr:sp macro="" textlink="">
      <xdr:nvSpPr>
        <xdr:cNvPr id="87" name="テキスト ボックス 86"/>
        <xdr:cNvSpPr txBox="1"/>
      </xdr:nvSpPr>
      <xdr:spPr>
        <a:xfrm>
          <a:off x="1752111" y="6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41846</xdr:rowOff>
    </xdr:from>
    <xdr:to>
      <xdr:col>6</xdr:col>
      <xdr:colOff>38100</xdr:colOff>
      <xdr:row>38</xdr:row>
      <xdr:rowOff>143446</xdr:rowOff>
    </xdr:to>
    <xdr:sp macro="" textlink="">
      <xdr:nvSpPr>
        <xdr:cNvPr id="88" name="楕円 87"/>
        <xdr:cNvSpPr/>
      </xdr:nvSpPr>
      <xdr:spPr>
        <a:xfrm>
          <a:off x="1079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134573</xdr:rowOff>
    </xdr:from>
    <xdr:ext cx="534377" cy="259045"/>
    <xdr:sp macro="" textlink="">
      <xdr:nvSpPr>
        <xdr:cNvPr id="89" name="テキスト ボックス 88"/>
        <xdr:cNvSpPr txBox="1"/>
      </xdr:nvSpPr>
      <xdr:spPr>
        <a:xfrm>
          <a:off x="863111" y="66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64360</xdr:rowOff>
    </xdr:from>
    <xdr:to>
      <xdr:col>24</xdr:col>
      <xdr:colOff>63500</xdr:colOff>
      <xdr:row>56</xdr:row>
      <xdr:rowOff>99499</xdr:rowOff>
    </xdr:to>
    <xdr:cxnSp macro="">
      <xdr:nvCxnSpPr>
        <xdr:cNvPr id="121" name="直線コネクタ 120"/>
        <xdr:cNvCxnSpPr/>
      </xdr:nvCxnSpPr>
      <xdr:spPr>
        <a:xfrm flipV="1">
          <a:off x="3797300" y="9665560"/>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96593</xdr:rowOff>
    </xdr:from>
    <xdr:to>
      <xdr:col>19</xdr:col>
      <xdr:colOff>177800</xdr:colOff>
      <xdr:row>56</xdr:row>
      <xdr:rowOff>99499</xdr:rowOff>
    </xdr:to>
    <xdr:cxnSp macro="">
      <xdr:nvCxnSpPr>
        <xdr:cNvPr id="124" name="直線コネクタ 123"/>
        <xdr:cNvCxnSpPr/>
      </xdr:nvCxnSpPr>
      <xdr:spPr>
        <a:xfrm>
          <a:off x="2908300" y="9697793"/>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96593</xdr:rowOff>
    </xdr:from>
    <xdr:to>
      <xdr:col>15</xdr:col>
      <xdr:colOff>50800</xdr:colOff>
      <xdr:row>56</xdr:row>
      <xdr:rowOff>102699</xdr:rowOff>
    </xdr:to>
    <xdr:cxnSp macro="">
      <xdr:nvCxnSpPr>
        <xdr:cNvPr id="127" name="直線コネクタ 126"/>
        <xdr:cNvCxnSpPr/>
      </xdr:nvCxnSpPr>
      <xdr:spPr>
        <a:xfrm flipV="1">
          <a:off x="2019300" y="9697793"/>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102699</xdr:rowOff>
    </xdr:from>
    <xdr:to>
      <xdr:col>10</xdr:col>
      <xdr:colOff>114300</xdr:colOff>
      <xdr:row>57</xdr:row>
      <xdr:rowOff>15178</xdr:rowOff>
    </xdr:to>
    <xdr:cxnSp macro="">
      <xdr:nvCxnSpPr>
        <xdr:cNvPr id="130" name="直線コネクタ 129"/>
        <xdr:cNvCxnSpPr/>
      </xdr:nvCxnSpPr>
      <xdr:spPr>
        <a:xfrm flipV="1">
          <a:off x="1130300" y="97038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13560</xdr:rowOff>
    </xdr:from>
    <xdr:to>
      <xdr:col>24</xdr:col>
      <xdr:colOff>114300</xdr:colOff>
      <xdr:row>56</xdr:row>
      <xdr:rowOff>115160</xdr:rowOff>
    </xdr:to>
    <xdr:sp macro="" textlink="">
      <xdr:nvSpPr>
        <xdr:cNvPr id="140" name="楕円 139"/>
        <xdr:cNvSpPr/>
      </xdr:nvSpPr>
      <xdr:spPr>
        <a:xfrm>
          <a:off x="4584700" y="96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163437</xdr:rowOff>
    </xdr:from>
    <xdr:ext cx="534377" cy="259045"/>
    <xdr:sp macro="" textlink="">
      <xdr:nvSpPr>
        <xdr:cNvPr id="141" name="物件費該当値テキスト"/>
        <xdr:cNvSpPr txBox="1"/>
      </xdr:nvSpPr>
      <xdr:spPr>
        <a:xfrm>
          <a:off x="4686300" y="9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48699</xdr:rowOff>
    </xdr:from>
    <xdr:to>
      <xdr:col>20</xdr:col>
      <xdr:colOff>38100</xdr:colOff>
      <xdr:row>56</xdr:row>
      <xdr:rowOff>150299</xdr:rowOff>
    </xdr:to>
    <xdr:sp macro="" textlink="">
      <xdr:nvSpPr>
        <xdr:cNvPr id="142" name="楕円 141"/>
        <xdr:cNvSpPr/>
      </xdr:nvSpPr>
      <xdr:spPr>
        <a:xfrm>
          <a:off x="3746500" y="9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141426</xdr:rowOff>
    </xdr:from>
    <xdr:ext cx="534377" cy="259045"/>
    <xdr:sp macro="" textlink="">
      <xdr:nvSpPr>
        <xdr:cNvPr id="143" name="テキスト ボックス 142"/>
        <xdr:cNvSpPr txBox="1"/>
      </xdr:nvSpPr>
      <xdr:spPr>
        <a:xfrm>
          <a:off x="3530111" y="97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45793</xdr:rowOff>
    </xdr:from>
    <xdr:to>
      <xdr:col>15</xdr:col>
      <xdr:colOff>101600</xdr:colOff>
      <xdr:row>56</xdr:row>
      <xdr:rowOff>147393</xdr:rowOff>
    </xdr:to>
    <xdr:sp macro="" textlink="">
      <xdr:nvSpPr>
        <xdr:cNvPr id="144" name="楕円 143"/>
        <xdr:cNvSpPr/>
      </xdr:nvSpPr>
      <xdr:spPr>
        <a:xfrm>
          <a:off x="2857500" y="96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138520</xdr:rowOff>
    </xdr:from>
    <xdr:ext cx="534377" cy="259045"/>
    <xdr:sp macro="" textlink="">
      <xdr:nvSpPr>
        <xdr:cNvPr id="145" name="テキスト ボックス 144"/>
        <xdr:cNvSpPr txBox="1"/>
      </xdr:nvSpPr>
      <xdr:spPr>
        <a:xfrm>
          <a:off x="2641111" y="97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51899</xdr:rowOff>
    </xdr:from>
    <xdr:to>
      <xdr:col>10</xdr:col>
      <xdr:colOff>165100</xdr:colOff>
      <xdr:row>56</xdr:row>
      <xdr:rowOff>153499</xdr:rowOff>
    </xdr:to>
    <xdr:sp macro="" textlink="">
      <xdr:nvSpPr>
        <xdr:cNvPr id="146" name="楕円 145"/>
        <xdr:cNvSpPr/>
      </xdr:nvSpPr>
      <xdr:spPr>
        <a:xfrm>
          <a:off x="1968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144626</xdr:rowOff>
    </xdr:from>
    <xdr:ext cx="534377" cy="259045"/>
    <xdr:sp macro="" textlink="">
      <xdr:nvSpPr>
        <xdr:cNvPr id="147" name="テキスト ボックス 146"/>
        <xdr:cNvSpPr txBox="1"/>
      </xdr:nvSpPr>
      <xdr:spPr>
        <a:xfrm>
          <a:off x="1752111" y="97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135828</xdr:rowOff>
    </xdr:from>
    <xdr:to>
      <xdr:col>6</xdr:col>
      <xdr:colOff>38100</xdr:colOff>
      <xdr:row>57</xdr:row>
      <xdr:rowOff>65978</xdr:rowOff>
    </xdr:to>
    <xdr:sp macro="" textlink="">
      <xdr:nvSpPr>
        <xdr:cNvPr id="148" name="楕円 147"/>
        <xdr:cNvSpPr/>
      </xdr:nvSpPr>
      <xdr:spPr>
        <a:xfrm>
          <a:off x="1079500" y="97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57105</xdr:rowOff>
    </xdr:from>
    <xdr:ext cx="534377" cy="259045"/>
    <xdr:sp macro="" textlink="">
      <xdr:nvSpPr>
        <xdr:cNvPr id="149" name="テキスト ボックス 148"/>
        <xdr:cNvSpPr txBox="1"/>
      </xdr:nvSpPr>
      <xdr:spPr>
        <a:xfrm>
          <a:off x="863111"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24806</xdr:rowOff>
    </xdr:from>
    <xdr:to>
      <xdr:col>24</xdr:col>
      <xdr:colOff>63500</xdr:colOff>
      <xdr:row>78</xdr:row>
      <xdr:rowOff>31801</xdr:rowOff>
    </xdr:to>
    <xdr:cxnSp macro="">
      <xdr:nvCxnSpPr>
        <xdr:cNvPr id="176" name="直線コネクタ 175"/>
        <xdr:cNvCxnSpPr/>
      </xdr:nvCxnSpPr>
      <xdr:spPr>
        <a:xfrm>
          <a:off x="3797300" y="13397906"/>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19045</xdr:rowOff>
    </xdr:from>
    <xdr:to>
      <xdr:col>19</xdr:col>
      <xdr:colOff>177800</xdr:colOff>
      <xdr:row>78</xdr:row>
      <xdr:rowOff>24806</xdr:rowOff>
    </xdr:to>
    <xdr:cxnSp macro="">
      <xdr:nvCxnSpPr>
        <xdr:cNvPr id="179" name="直線コネクタ 178"/>
        <xdr:cNvCxnSpPr/>
      </xdr:nvCxnSpPr>
      <xdr:spPr>
        <a:xfrm>
          <a:off x="2908300" y="1339214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11685</xdr:rowOff>
    </xdr:from>
    <xdr:to>
      <xdr:col>15</xdr:col>
      <xdr:colOff>50800</xdr:colOff>
      <xdr:row>78</xdr:row>
      <xdr:rowOff>19045</xdr:rowOff>
    </xdr:to>
    <xdr:cxnSp macro="">
      <xdr:nvCxnSpPr>
        <xdr:cNvPr id="182" name="直線コネクタ 181"/>
        <xdr:cNvCxnSpPr/>
      </xdr:nvCxnSpPr>
      <xdr:spPr>
        <a:xfrm>
          <a:off x="2019300" y="1338478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11685</xdr:rowOff>
    </xdr:from>
    <xdr:to>
      <xdr:col>10</xdr:col>
      <xdr:colOff>114300</xdr:colOff>
      <xdr:row>78</xdr:row>
      <xdr:rowOff>27823</xdr:rowOff>
    </xdr:to>
    <xdr:cxnSp macro="">
      <xdr:nvCxnSpPr>
        <xdr:cNvPr id="185" name="直線コネクタ 184"/>
        <xdr:cNvCxnSpPr/>
      </xdr:nvCxnSpPr>
      <xdr:spPr>
        <a:xfrm flipV="1">
          <a:off x="1130300" y="13384785"/>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152451</xdr:rowOff>
    </xdr:from>
    <xdr:to>
      <xdr:col>24</xdr:col>
      <xdr:colOff>114300</xdr:colOff>
      <xdr:row>78</xdr:row>
      <xdr:rowOff>82601</xdr:rowOff>
    </xdr:to>
    <xdr:sp macro="" textlink="">
      <xdr:nvSpPr>
        <xdr:cNvPr id="195" name="楕円 194"/>
        <xdr:cNvSpPr/>
      </xdr:nvSpPr>
      <xdr:spPr>
        <a:xfrm>
          <a:off x="4584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67378</xdr:rowOff>
    </xdr:from>
    <xdr:ext cx="469744" cy="259045"/>
    <xdr:sp macro="" textlink="">
      <xdr:nvSpPr>
        <xdr:cNvPr id="196" name="維持補修費該当値テキスト"/>
        <xdr:cNvSpPr txBox="1"/>
      </xdr:nvSpPr>
      <xdr:spPr>
        <a:xfrm>
          <a:off x="4686300" y="1326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145456</xdr:rowOff>
    </xdr:from>
    <xdr:to>
      <xdr:col>20</xdr:col>
      <xdr:colOff>38100</xdr:colOff>
      <xdr:row>78</xdr:row>
      <xdr:rowOff>75606</xdr:rowOff>
    </xdr:to>
    <xdr:sp macro="" textlink="">
      <xdr:nvSpPr>
        <xdr:cNvPr id="197" name="楕円 196"/>
        <xdr:cNvSpPr/>
      </xdr:nvSpPr>
      <xdr:spPr>
        <a:xfrm>
          <a:off x="3746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66733</xdr:rowOff>
    </xdr:from>
    <xdr:ext cx="469744" cy="259045"/>
    <xdr:sp macro="" textlink="">
      <xdr:nvSpPr>
        <xdr:cNvPr id="198" name="テキスト ボックス 197"/>
        <xdr:cNvSpPr txBox="1"/>
      </xdr:nvSpPr>
      <xdr:spPr>
        <a:xfrm>
          <a:off x="3562428" y="13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139695</xdr:rowOff>
    </xdr:from>
    <xdr:to>
      <xdr:col>15</xdr:col>
      <xdr:colOff>101600</xdr:colOff>
      <xdr:row>78</xdr:row>
      <xdr:rowOff>69845</xdr:rowOff>
    </xdr:to>
    <xdr:sp macro="" textlink="">
      <xdr:nvSpPr>
        <xdr:cNvPr id="199" name="楕円 198"/>
        <xdr:cNvSpPr/>
      </xdr:nvSpPr>
      <xdr:spPr>
        <a:xfrm>
          <a:off x="2857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60972</xdr:rowOff>
    </xdr:from>
    <xdr:ext cx="469744" cy="259045"/>
    <xdr:sp macro="" textlink="">
      <xdr:nvSpPr>
        <xdr:cNvPr id="200" name="テキスト ボックス 199"/>
        <xdr:cNvSpPr txBox="1"/>
      </xdr:nvSpPr>
      <xdr:spPr>
        <a:xfrm>
          <a:off x="2673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132335</xdr:rowOff>
    </xdr:from>
    <xdr:to>
      <xdr:col>10</xdr:col>
      <xdr:colOff>165100</xdr:colOff>
      <xdr:row>78</xdr:row>
      <xdr:rowOff>62485</xdr:rowOff>
    </xdr:to>
    <xdr:sp macro="" textlink="">
      <xdr:nvSpPr>
        <xdr:cNvPr id="201" name="楕円 200"/>
        <xdr:cNvSpPr/>
      </xdr:nvSpPr>
      <xdr:spPr>
        <a:xfrm>
          <a:off x="1968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53612</xdr:rowOff>
    </xdr:from>
    <xdr:ext cx="469744" cy="259045"/>
    <xdr:sp macro="" textlink="">
      <xdr:nvSpPr>
        <xdr:cNvPr id="202" name="テキスト ボックス 201"/>
        <xdr:cNvSpPr txBox="1"/>
      </xdr:nvSpPr>
      <xdr:spPr>
        <a:xfrm>
          <a:off x="1784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148473</xdr:rowOff>
    </xdr:from>
    <xdr:to>
      <xdr:col>6</xdr:col>
      <xdr:colOff>38100</xdr:colOff>
      <xdr:row>78</xdr:row>
      <xdr:rowOff>78623</xdr:rowOff>
    </xdr:to>
    <xdr:sp macro="" textlink="">
      <xdr:nvSpPr>
        <xdr:cNvPr id="203" name="楕円 202"/>
        <xdr:cNvSpPr/>
      </xdr:nvSpPr>
      <xdr:spPr>
        <a:xfrm>
          <a:off x="1079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69750</xdr:rowOff>
    </xdr:from>
    <xdr:ext cx="469744" cy="259045"/>
    <xdr:sp macro="" textlink="">
      <xdr:nvSpPr>
        <xdr:cNvPr id="204" name="テキスト ボックス 203"/>
        <xdr:cNvSpPr txBox="1"/>
      </xdr:nvSpPr>
      <xdr:spPr>
        <a:xfrm>
          <a:off x="8954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156159</xdr:rowOff>
    </xdr:from>
    <xdr:to>
      <xdr:col>24</xdr:col>
      <xdr:colOff>63500</xdr:colOff>
      <xdr:row>96</xdr:row>
      <xdr:rowOff>33675</xdr:rowOff>
    </xdr:to>
    <xdr:cxnSp macro="">
      <xdr:nvCxnSpPr>
        <xdr:cNvPr id="232" name="直線コネクタ 231"/>
        <xdr:cNvCxnSpPr/>
      </xdr:nvCxnSpPr>
      <xdr:spPr>
        <a:xfrm flipV="1">
          <a:off x="3797300" y="16443909"/>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33675</xdr:rowOff>
    </xdr:from>
    <xdr:to>
      <xdr:col>19</xdr:col>
      <xdr:colOff>177800</xdr:colOff>
      <xdr:row>97</xdr:row>
      <xdr:rowOff>11578</xdr:rowOff>
    </xdr:to>
    <xdr:cxnSp macro="">
      <xdr:nvCxnSpPr>
        <xdr:cNvPr id="235" name="直線コネクタ 234"/>
        <xdr:cNvCxnSpPr/>
      </xdr:nvCxnSpPr>
      <xdr:spPr>
        <a:xfrm flipV="1">
          <a:off x="2908300" y="16492875"/>
          <a:ext cx="8890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11578</xdr:rowOff>
    </xdr:from>
    <xdr:to>
      <xdr:col>15</xdr:col>
      <xdr:colOff>50800</xdr:colOff>
      <xdr:row>97</xdr:row>
      <xdr:rowOff>114858</xdr:rowOff>
    </xdr:to>
    <xdr:cxnSp macro="">
      <xdr:nvCxnSpPr>
        <xdr:cNvPr id="238" name="直線コネクタ 237"/>
        <xdr:cNvCxnSpPr/>
      </xdr:nvCxnSpPr>
      <xdr:spPr>
        <a:xfrm flipV="1">
          <a:off x="2019300" y="16642228"/>
          <a:ext cx="889000" cy="1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114858</xdr:rowOff>
    </xdr:from>
    <xdr:to>
      <xdr:col>10</xdr:col>
      <xdr:colOff>114300</xdr:colOff>
      <xdr:row>98</xdr:row>
      <xdr:rowOff>20188</xdr:rowOff>
    </xdr:to>
    <xdr:cxnSp macro="">
      <xdr:nvCxnSpPr>
        <xdr:cNvPr id="241" name="直線コネクタ 240"/>
        <xdr:cNvCxnSpPr/>
      </xdr:nvCxnSpPr>
      <xdr:spPr>
        <a:xfrm flipV="1">
          <a:off x="1130300" y="16745508"/>
          <a:ext cx="889000" cy="7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105359</xdr:rowOff>
    </xdr:from>
    <xdr:to>
      <xdr:col>24</xdr:col>
      <xdr:colOff>114300</xdr:colOff>
      <xdr:row>96</xdr:row>
      <xdr:rowOff>35509</xdr:rowOff>
    </xdr:to>
    <xdr:sp macro="" textlink="">
      <xdr:nvSpPr>
        <xdr:cNvPr id="251" name="楕円 250"/>
        <xdr:cNvSpPr/>
      </xdr:nvSpPr>
      <xdr:spPr>
        <a:xfrm>
          <a:off x="45847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128236</xdr:rowOff>
    </xdr:from>
    <xdr:ext cx="534377" cy="259045"/>
    <xdr:sp macro="" textlink="">
      <xdr:nvSpPr>
        <xdr:cNvPr id="252" name="扶助費該当値テキスト"/>
        <xdr:cNvSpPr txBox="1"/>
      </xdr:nvSpPr>
      <xdr:spPr>
        <a:xfrm>
          <a:off x="4686300"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154325</xdr:rowOff>
    </xdr:from>
    <xdr:to>
      <xdr:col>20</xdr:col>
      <xdr:colOff>38100</xdr:colOff>
      <xdr:row>96</xdr:row>
      <xdr:rowOff>84475</xdr:rowOff>
    </xdr:to>
    <xdr:sp macro="" textlink="">
      <xdr:nvSpPr>
        <xdr:cNvPr id="253" name="楕円 252"/>
        <xdr:cNvSpPr/>
      </xdr:nvSpPr>
      <xdr:spPr>
        <a:xfrm>
          <a:off x="3746500" y="1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101002</xdr:rowOff>
    </xdr:from>
    <xdr:ext cx="534377" cy="259045"/>
    <xdr:sp macro="" textlink="">
      <xdr:nvSpPr>
        <xdr:cNvPr id="254" name="テキスト ボックス 253"/>
        <xdr:cNvSpPr txBox="1"/>
      </xdr:nvSpPr>
      <xdr:spPr>
        <a:xfrm>
          <a:off x="3530111" y="162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132228</xdr:rowOff>
    </xdr:from>
    <xdr:to>
      <xdr:col>15</xdr:col>
      <xdr:colOff>101600</xdr:colOff>
      <xdr:row>97</xdr:row>
      <xdr:rowOff>62378</xdr:rowOff>
    </xdr:to>
    <xdr:sp macro="" textlink="">
      <xdr:nvSpPr>
        <xdr:cNvPr id="255" name="楕円 254"/>
        <xdr:cNvSpPr/>
      </xdr:nvSpPr>
      <xdr:spPr>
        <a:xfrm>
          <a:off x="2857500" y="165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53505</xdr:rowOff>
    </xdr:from>
    <xdr:ext cx="534377" cy="259045"/>
    <xdr:sp macro="" textlink="">
      <xdr:nvSpPr>
        <xdr:cNvPr id="256" name="テキスト ボックス 255"/>
        <xdr:cNvSpPr txBox="1"/>
      </xdr:nvSpPr>
      <xdr:spPr>
        <a:xfrm>
          <a:off x="2641111" y="166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64058</xdr:rowOff>
    </xdr:from>
    <xdr:to>
      <xdr:col>10</xdr:col>
      <xdr:colOff>165100</xdr:colOff>
      <xdr:row>97</xdr:row>
      <xdr:rowOff>165658</xdr:rowOff>
    </xdr:to>
    <xdr:sp macro="" textlink="">
      <xdr:nvSpPr>
        <xdr:cNvPr id="257" name="楕円 256"/>
        <xdr:cNvSpPr/>
      </xdr:nvSpPr>
      <xdr:spPr>
        <a:xfrm>
          <a:off x="19685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156785</xdr:rowOff>
    </xdr:from>
    <xdr:ext cx="534377" cy="259045"/>
    <xdr:sp macro="" textlink="">
      <xdr:nvSpPr>
        <xdr:cNvPr id="258" name="テキスト ボックス 257"/>
        <xdr:cNvSpPr txBox="1"/>
      </xdr:nvSpPr>
      <xdr:spPr>
        <a:xfrm>
          <a:off x="1752111" y="167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140838</xdr:rowOff>
    </xdr:from>
    <xdr:to>
      <xdr:col>6</xdr:col>
      <xdr:colOff>38100</xdr:colOff>
      <xdr:row>98</xdr:row>
      <xdr:rowOff>70988</xdr:rowOff>
    </xdr:to>
    <xdr:sp macro="" textlink="">
      <xdr:nvSpPr>
        <xdr:cNvPr id="259" name="楕円 258"/>
        <xdr:cNvSpPr/>
      </xdr:nvSpPr>
      <xdr:spPr>
        <a:xfrm>
          <a:off x="1079500" y="167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62115</xdr:rowOff>
    </xdr:from>
    <xdr:ext cx="534377" cy="259045"/>
    <xdr:sp macro="" textlink="">
      <xdr:nvSpPr>
        <xdr:cNvPr id="260" name="テキスト ボックス 259"/>
        <xdr:cNvSpPr txBox="1"/>
      </xdr:nvSpPr>
      <xdr:spPr>
        <a:xfrm>
          <a:off x="863111" y="168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136792</xdr:rowOff>
    </xdr:from>
    <xdr:to>
      <xdr:col>55</xdr:col>
      <xdr:colOff>0</xdr:colOff>
      <xdr:row>35</xdr:row>
      <xdr:rowOff>147091</xdr:rowOff>
    </xdr:to>
    <xdr:cxnSp macro="">
      <xdr:nvCxnSpPr>
        <xdr:cNvPr id="289" name="直線コネクタ 288"/>
        <xdr:cNvCxnSpPr/>
      </xdr:nvCxnSpPr>
      <xdr:spPr>
        <a:xfrm>
          <a:off x="9639300" y="6137542"/>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136792</xdr:rowOff>
    </xdr:from>
    <xdr:to>
      <xdr:col>50</xdr:col>
      <xdr:colOff>114300</xdr:colOff>
      <xdr:row>36</xdr:row>
      <xdr:rowOff>61735</xdr:rowOff>
    </xdr:to>
    <xdr:cxnSp macro="">
      <xdr:nvCxnSpPr>
        <xdr:cNvPr id="292" name="直線コネクタ 291"/>
        <xdr:cNvCxnSpPr/>
      </xdr:nvCxnSpPr>
      <xdr:spPr>
        <a:xfrm flipV="1">
          <a:off x="8750300" y="613754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37376</xdr:rowOff>
    </xdr:from>
    <xdr:to>
      <xdr:col>45</xdr:col>
      <xdr:colOff>177800</xdr:colOff>
      <xdr:row>36</xdr:row>
      <xdr:rowOff>61735</xdr:rowOff>
    </xdr:to>
    <xdr:cxnSp macro="">
      <xdr:nvCxnSpPr>
        <xdr:cNvPr id="295" name="直線コネクタ 294"/>
        <xdr:cNvCxnSpPr/>
      </xdr:nvCxnSpPr>
      <xdr:spPr>
        <a:xfrm>
          <a:off x="7861300" y="6209576"/>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37376</xdr:rowOff>
    </xdr:from>
    <xdr:to>
      <xdr:col>41</xdr:col>
      <xdr:colOff>50800</xdr:colOff>
      <xdr:row>36</xdr:row>
      <xdr:rowOff>85395</xdr:rowOff>
    </xdr:to>
    <xdr:cxnSp macro="">
      <xdr:nvCxnSpPr>
        <xdr:cNvPr id="298" name="直線コネクタ 297"/>
        <xdr:cNvCxnSpPr/>
      </xdr:nvCxnSpPr>
      <xdr:spPr>
        <a:xfrm flipV="1">
          <a:off x="6972300" y="6209576"/>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96291</xdr:rowOff>
    </xdr:from>
    <xdr:to>
      <xdr:col>55</xdr:col>
      <xdr:colOff>50800</xdr:colOff>
      <xdr:row>36</xdr:row>
      <xdr:rowOff>26441</xdr:rowOff>
    </xdr:to>
    <xdr:sp macro="" textlink="">
      <xdr:nvSpPr>
        <xdr:cNvPr id="308" name="楕円 307"/>
        <xdr:cNvSpPr/>
      </xdr:nvSpPr>
      <xdr:spPr>
        <a:xfrm>
          <a:off x="10426700" y="60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119168</xdr:rowOff>
    </xdr:from>
    <xdr:ext cx="534377" cy="259045"/>
    <xdr:sp macro="" textlink="">
      <xdr:nvSpPr>
        <xdr:cNvPr id="309" name="補助費等該当値テキスト"/>
        <xdr:cNvSpPr txBox="1"/>
      </xdr:nvSpPr>
      <xdr:spPr>
        <a:xfrm>
          <a:off x="10528300" y="59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85992</xdr:rowOff>
    </xdr:from>
    <xdr:to>
      <xdr:col>50</xdr:col>
      <xdr:colOff>165100</xdr:colOff>
      <xdr:row>36</xdr:row>
      <xdr:rowOff>16142</xdr:rowOff>
    </xdr:to>
    <xdr:sp macro="" textlink="">
      <xdr:nvSpPr>
        <xdr:cNvPr id="310" name="楕円 309"/>
        <xdr:cNvSpPr/>
      </xdr:nvSpPr>
      <xdr:spPr>
        <a:xfrm>
          <a:off x="9588500" y="60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32669</xdr:rowOff>
    </xdr:from>
    <xdr:ext cx="534377" cy="259045"/>
    <xdr:sp macro="" textlink="">
      <xdr:nvSpPr>
        <xdr:cNvPr id="311" name="テキスト ボックス 310"/>
        <xdr:cNvSpPr txBox="1"/>
      </xdr:nvSpPr>
      <xdr:spPr>
        <a:xfrm>
          <a:off x="9372111" y="58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10935</xdr:rowOff>
    </xdr:from>
    <xdr:to>
      <xdr:col>46</xdr:col>
      <xdr:colOff>38100</xdr:colOff>
      <xdr:row>36</xdr:row>
      <xdr:rowOff>112535</xdr:rowOff>
    </xdr:to>
    <xdr:sp macro="" textlink="">
      <xdr:nvSpPr>
        <xdr:cNvPr id="312" name="楕円 311"/>
        <xdr:cNvSpPr/>
      </xdr:nvSpPr>
      <xdr:spPr>
        <a:xfrm>
          <a:off x="8699500" y="61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129062</xdr:rowOff>
    </xdr:from>
    <xdr:ext cx="534377" cy="259045"/>
    <xdr:sp macro="" textlink="">
      <xdr:nvSpPr>
        <xdr:cNvPr id="313" name="テキスト ボックス 312"/>
        <xdr:cNvSpPr txBox="1"/>
      </xdr:nvSpPr>
      <xdr:spPr>
        <a:xfrm>
          <a:off x="8483111" y="5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158026</xdr:rowOff>
    </xdr:from>
    <xdr:to>
      <xdr:col>41</xdr:col>
      <xdr:colOff>101600</xdr:colOff>
      <xdr:row>36</xdr:row>
      <xdr:rowOff>88176</xdr:rowOff>
    </xdr:to>
    <xdr:sp macro="" textlink="">
      <xdr:nvSpPr>
        <xdr:cNvPr id="314" name="楕円 313"/>
        <xdr:cNvSpPr/>
      </xdr:nvSpPr>
      <xdr:spPr>
        <a:xfrm>
          <a:off x="7810500" y="61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104703</xdr:rowOff>
    </xdr:from>
    <xdr:ext cx="534377" cy="259045"/>
    <xdr:sp macro="" textlink="">
      <xdr:nvSpPr>
        <xdr:cNvPr id="315" name="テキスト ボックス 314"/>
        <xdr:cNvSpPr txBox="1"/>
      </xdr:nvSpPr>
      <xdr:spPr>
        <a:xfrm>
          <a:off x="7594111" y="59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34595</xdr:rowOff>
    </xdr:from>
    <xdr:to>
      <xdr:col>36</xdr:col>
      <xdr:colOff>165100</xdr:colOff>
      <xdr:row>36</xdr:row>
      <xdr:rowOff>136195</xdr:rowOff>
    </xdr:to>
    <xdr:sp macro="" textlink="">
      <xdr:nvSpPr>
        <xdr:cNvPr id="316" name="楕円 315"/>
        <xdr:cNvSpPr/>
      </xdr:nvSpPr>
      <xdr:spPr>
        <a:xfrm>
          <a:off x="6921500" y="62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127322</xdr:rowOff>
    </xdr:from>
    <xdr:ext cx="534377" cy="259045"/>
    <xdr:sp macro="" textlink="">
      <xdr:nvSpPr>
        <xdr:cNvPr id="317" name="テキスト ボックス 316"/>
        <xdr:cNvSpPr txBox="1"/>
      </xdr:nvSpPr>
      <xdr:spPr>
        <a:xfrm>
          <a:off x="6705111" y="62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131256</xdr:rowOff>
    </xdr:from>
    <xdr:to>
      <xdr:col>55</xdr:col>
      <xdr:colOff>0</xdr:colOff>
      <xdr:row>57</xdr:row>
      <xdr:rowOff>161664</xdr:rowOff>
    </xdr:to>
    <xdr:cxnSp macro="">
      <xdr:nvCxnSpPr>
        <xdr:cNvPr id="344" name="直線コネクタ 343"/>
        <xdr:cNvCxnSpPr/>
      </xdr:nvCxnSpPr>
      <xdr:spPr>
        <a:xfrm flipV="1">
          <a:off x="9639300" y="9903906"/>
          <a:ext cx="838200" cy="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127081</xdr:rowOff>
    </xdr:from>
    <xdr:to>
      <xdr:col>50</xdr:col>
      <xdr:colOff>114300</xdr:colOff>
      <xdr:row>57</xdr:row>
      <xdr:rowOff>161664</xdr:rowOff>
    </xdr:to>
    <xdr:cxnSp macro="">
      <xdr:nvCxnSpPr>
        <xdr:cNvPr id="347" name="直線コネクタ 346"/>
        <xdr:cNvCxnSpPr/>
      </xdr:nvCxnSpPr>
      <xdr:spPr>
        <a:xfrm>
          <a:off x="8750300" y="9899731"/>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101917</xdr:rowOff>
    </xdr:from>
    <xdr:to>
      <xdr:col>45</xdr:col>
      <xdr:colOff>177800</xdr:colOff>
      <xdr:row>57</xdr:row>
      <xdr:rowOff>127081</xdr:rowOff>
    </xdr:to>
    <xdr:cxnSp macro="">
      <xdr:nvCxnSpPr>
        <xdr:cNvPr id="350" name="直線コネクタ 349"/>
        <xdr:cNvCxnSpPr/>
      </xdr:nvCxnSpPr>
      <xdr:spPr>
        <a:xfrm>
          <a:off x="7861300" y="9874567"/>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78988</xdr:rowOff>
    </xdr:from>
    <xdr:to>
      <xdr:col>41</xdr:col>
      <xdr:colOff>50800</xdr:colOff>
      <xdr:row>57</xdr:row>
      <xdr:rowOff>101917</xdr:rowOff>
    </xdr:to>
    <xdr:cxnSp macro="">
      <xdr:nvCxnSpPr>
        <xdr:cNvPr id="353" name="直線コネクタ 352"/>
        <xdr:cNvCxnSpPr/>
      </xdr:nvCxnSpPr>
      <xdr:spPr>
        <a:xfrm>
          <a:off x="6972300" y="9851638"/>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80456</xdr:rowOff>
    </xdr:from>
    <xdr:to>
      <xdr:col>55</xdr:col>
      <xdr:colOff>50800</xdr:colOff>
      <xdr:row>58</xdr:row>
      <xdr:rowOff>10606</xdr:rowOff>
    </xdr:to>
    <xdr:sp macro="" textlink="">
      <xdr:nvSpPr>
        <xdr:cNvPr id="363" name="楕円 362"/>
        <xdr:cNvSpPr/>
      </xdr:nvSpPr>
      <xdr:spPr>
        <a:xfrm>
          <a:off x="10426700" y="9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110864</xdr:rowOff>
    </xdr:from>
    <xdr:to>
      <xdr:col>50</xdr:col>
      <xdr:colOff>165100</xdr:colOff>
      <xdr:row>58</xdr:row>
      <xdr:rowOff>41014</xdr:rowOff>
    </xdr:to>
    <xdr:sp macro="" textlink="">
      <xdr:nvSpPr>
        <xdr:cNvPr id="365" name="楕円 364"/>
        <xdr:cNvSpPr/>
      </xdr:nvSpPr>
      <xdr:spPr>
        <a:xfrm>
          <a:off x="9588500" y="9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32141</xdr:rowOff>
    </xdr:from>
    <xdr:ext cx="534377" cy="259045"/>
    <xdr:sp macro="" textlink="">
      <xdr:nvSpPr>
        <xdr:cNvPr id="366" name="テキスト ボックス 365"/>
        <xdr:cNvSpPr txBox="1"/>
      </xdr:nvSpPr>
      <xdr:spPr>
        <a:xfrm>
          <a:off x="9372111" y="9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76281</xdr:rowOff>
    </xdr:from>
    <xdr:to>
      <xdr:col>46</xdr:col>
      <xdr:colOff>38100</xdr:colOff>
      <xdr:row>58</xdr:row>
      <xdr:rowOff>6431</xdr:rowOff>
    </xdr:to>
    <xdr:sp macro="" textlink="">
      <xdr:nvSpPr>
        <xdr:cNvPr id="367" name="楕円 366"/>
        <xdr:cNvSpPr/>
      </xdr:nvSpPr>
      <xdr:spPr>
        <a:xfrm>
          <a:off x="8699500" y="98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169008</xdr:rowOff>
    </xdr:from>
    <xdr:ext cx="534377" cy="259045"/>
    <xdr:sp macro="" textlink="">
      <xdr:nvSpPr>
        <xdr:cNvPr id="368" name="テキスト ボックス 367"/>
        <xdr:cNvSpPr txBox="1"/>
      </xdr:nvSpPr>
      <xdr:spPr>
        <a:xfrm>
          <a:off x="8483111" y="99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51117</xdr:rowOff>
    </xdr:from>
    <xdr:to>
      <xdr:col>41</xdr:col>
      <xdr:colOff>101600</xdr:colOff>
      <xdr:row>57</xdr:row>
      <xdr:rowOff>152717</xdr:rowOff>
    </xdr:to>
    <xdr:sp macro="" textlink="">
      <xdr:nvSpPr>
        <xdr:cNvPr id="369" name="楕円 368"/>
        <xdr:cNvSpPr/>
      </xdr:nvSpPr>
      <xdr:spPr>
        <a:xfrm>
          <a:off x="7810500" y="98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143844</xdr:rowOff>
    </xdr:from>
    <xdr:ext cx="534377" cy="259045"/>
    <xdr:sp macro="" textlink="">
      <xdr:nvSpPr>
        <xdr:cNvPr id="370" name="テキスト ボックス 369"/>
        <xdr:cNvSpPr txBox="1"/>
      </xdr:nvSpPr>
      <xdr:spPr>
        <a:xfrm>
          <a:off x="7594111" y="99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28188</xdr:rowOff>
    </xdr:from>
    <xdr:to>
      <xdr:col>36</xdr:col>
      <xdr:colOff>165100</xdr:colOff>
      <xdr:row>57</xdr:row>
      <xdr:rowOff>129788</xdr:rowOff>
    </xdr:to>
    <xdr:sp macro="" textlink="">
      <xdr:nvSpPr>
        <xdr:cNvPr id="371" name="楕円 370"/>
        <xdr:cNvSpPr/>
      </xdr:nvSpPr>
      <xdr:spPr>
        <a:xfrm>
          <a:off x="6921500" y="98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120915</xdr:rowOff>
    </xdr:from>
    <xdr:ext cx="534377" cy="259045"/>
    <xdr:sp macro="" textlink="">
      <xdr:nvSpPr>
        <xdr:cNvPr id="372" name="テキスト ボックス 371"/>
        <xdr:cNvSpPr txBox="1"/>
      </xdr:nvSpPr>
      <xdr:spPr>
        <a:xfrm>
          <a:off x="6705111" y="9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120126</xdr:rowOff>
    </xdr:from>
    <xdr:to>
      <xdr:col>55</xdr:col>
      <xdr:colOff>0</xdr:colOff>
      <xdr:row>77</xdr:row>
      <xdr:rowOff>139364</xdr:rowOff>
    </xdr:to>
    <xdr:cxnSp macro="">
      <xdr:nvCxnSpPr>
        <xdr:cNvPr id="397" name="直線コネクタ 396"/>
        <xdr:cNvCxnSpPr/>
      </xdr:nvCxnSpPr>
      <xdr:spPr>
        <a:xfrm flipV="1">
          <a:off x="9639300" y="13321776"/>
          <a:ext cx="838200" cy="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44672</xdr:rowOff>
    </xdr:from>
    <xdr:to>
      <xdr:col>50</xdr:col>
      <xdr:colOff>114300</xdr:colOff>
      <xdr:row>77</xdr:row>
      <xdr:rowOff>139364</xdr:rowOff>
    </xdr:to>
    <xdr:cxnSp macro="">
      <xdr:nvCxnSpPr>
        <xdr:cNvPr id="400" name="直線コネクタ 399"/>
        <xdr:cNvCxnSpPr/>
      </xdr:nvCxnSpPr>
      <xdr:spPr>
        <a:xfrm>
          <a:off x="8750300" y="13246322"/>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44672</xdr:rowOff>
    </xdr:from>
    <xdr:to>
      <xdr:col>45</xdr:col>
      <xdr:colOff>177800</xdr:colOff>
      <xdr:row>77</xdr:row>
      <xdr:rowOff>121772</xdr:rowOff>
    </xdr:to>
    <xdr:cxnSp macro="">
      <xdr:nvCxnSpPr>
        <xdr:cNvPr id="403" name="直線コネクタ 402"/>
        <xdr:cNvCxnSpPr/>
      </xdr:nvCxnSpPr>
      <xdr:spPr>
        <a:xfrm flipV="1">
          <a:off x="7861300" y="13246322"/>
          <a:ext cx="889000" cy="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69326</xdr:rowOff>
    </xdr:from>
    <xdr:to>
      <xdr:col>55</xdr:col>
      <xdr:colOff>50800</xdr:colOff>
      <xdr:row>77</xdr:row>
      <xdr:rowOff>170926</xdr:rowOff>
    </xdr:to>
    <xdr:sp macro="" textlink="">
      <xdr:nvSpPr>
        <xdr:cNvPr id="413" name="楕円 412"/>
        <xdr:cNvSpPr/>
      </xdr:nvSpPr>
      <xdr:spPr>
        <a:xfrm>
          <a:off x="10426700" y="132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28703</xdr:rowOff>
    </xdr:from>
    <xdr:ext cx="534377" cy="259045"/>
    <xdr:sp macro="" textlink="">
      <xdr:nvSpPr>
        <xdr:cNvPr id="414" name="普通建設事業費 （ うち新規整備　）該当値テキスト"/>
        <xdr:cNvSpPr txBox="1"/>
      </xdr:nvSpPr>
      <xdr:spPr>
        <a:xfrm>
          <a:off x="10528300" y="1305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88564</xdr:rowOff>
    </xdr:from>
    <xdr:to>
      <xdr:col>50</xdr:col>
      <xdr:colOff>165100</xdr:colOff>
      <xdr:row>78</xdr:row>
      <xdr:rowOff>18714</xdr:rowOff>
    </xdr:to>
    <xdr:sp macro="" textlink="">
      <xdr:nvSpPr>
        <xdr:cNvPr id="415" name="楕円 414"/>
        <xdr:cNvSpPr/>
      </xdr:nvSpPr>
      <xdr:spPr>
        <a:xfrm>
          <a:off x="9588500" y="1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9841</xdr:rowOff>
    </xdr:from>
    <xdr:ext cx="534377" cy="259045"/>
    <xdr:sp macro="" textlink="">
      <xdr:nvSpPr>
        <xdr:cNvPr id="416" name="テキスト ボックス 415"/>
        <xdr:cNvSpPr txBox="1"/>
      </xdr:nvSpPr>
      <xdr:spPr>
        <a:xfrm>
          <a:off x="9372111" y="133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165322</xdr:rowOff>
    </xdr:from>
    <xdr:to>
      <xdr:col>46</xdr:col>
      <xdr:colOff>38100</xdr:colOff>
      <xdr:row>77</xdr:row>
      <xdr:rowOff>95472</xdr:rowOff>
    </xdr:to>
    <xdr:sp macro="" textlink="">
      <xdr:nvSpPr>
        <xdr:cNvPr id="417" name="楕円 416"/>
        <xdr:cNvSpPr/>
      </xdr:nvSpPr>
      <xdr:spPr>
        <a:xfrm>
          <a:off x="8699500" y="131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111999</xdr:rowOff>
    </xdr:from>
    <xdr:ext cx="534377" cy="259045"/>
    <xdr:sp macro="" textlink="">
      <xdr:nvSpPr>
        <xdr:cNvPr id="418" name="テキスト ボックス 417"/>
        <xdr:cNvSpPr txBox="1"/>
      </xdr:nvSpPr>
      <xdr:spPr>
        <a:xfrm>
          <a:off x="8483111" y="129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70972</xdr:rowOff>
    </xdr:from>
    <xdr:to>
      <xdr:col>41</xdr:col>
      <xdr:colOff>101600</xdr:colOff>
      <xdr:row>78</xdr:row>
      <xdr:rowOff>1122</xdr:rowOff>
    </xdr:to>
    <xdr:sp macro="" textlink="">
      <xdr:nvSpPr>
        <xdr:cNvPr id="419" name="楕円 418"/>
        <xdr:cNvSpPr/>
      </xdr:nvSpPr>
      <xdr:spPr>
        <a:xfrm>
          <a:off x="7810500" y="132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163699</xdr:rowOff>
    </xdr:from>
    <xdr:ext cx="534377" cy="259045"/>
    <xdr:sp macro="" textlink="">
      <xdr:nvSpPr>
        <xdr:cNvPr id="420" name="テキスト ボックス 419"/>
        <xdr:cNvSpPr txBox="1"/>
      </xdr:nvSpPr>
      <xdr:spPr>
        <a:xfrm>
          <a:off x="7594111" y="133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131894</xdr:rowOff>
    </xdr:from>
    <xdr:to>
      <xdr:col>55</xdr:col>
      <xdr:colOff>0</xdr:colOff>
      <xdr:row>98</xdr:row>
      <xdr:rowOff>11488</xdr:rowOff>
    </xdr:to>
    <xdr:cxnSp macro="">
      <xdr:nvCxnSpPr>
        <xdr:cNvPr id="451" name="直線コネクタ 450"/>
        <xdr:cNvCxnSpPr/>
      </xdr:nvCxnSpPr>
      <xdr:spPr>
        <a:xfrm flipV="1">
          <a:off x="9639300" y="16762544"/>
          <a:ext cx="8382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11488</xdr:rowOff>
    </xdr:from>
    <xdr:to>
      <xdr:col>50</xdr:col>
      <xdr:colOff>114300</xdr:colOff>
      <xdr:row>99</xdr:row>
      <xdr:rowOff>32258</xdr:rowOff>
    </xdr:to>
    <xdr:cxnSp macro="">
      <xdr:nvCxnSpPr>
        <xdr:cNvPr id="454" name="直線コネクタ 453"/>
        <xdr:cNvCxnSpPr/>
      </xdr:nvCxnSpPr>
      <xdr:spPr>
        <a:xfrm flipV="1">
          <a:off x="8750300" y="16813588"/>
          <a:ext cx="889000" cy="1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147962</xdr:rowOff>
    </xdr:from>
    <xdr:to>
      <xdr:col>45</xdr:col>
      <xdr:colOff>177800</xdr:colOff>
      <xdr:row>99</xdr:row>
      <xdr:rowOff>32258</xdr:rowOff>
    </xdr:to>
    <xdr:cxnSp macro="">
      <xdr:nvCxnSpPr>
        <xdr:cNvPr id="457" name="直線コネクタ 456"/>
        <xdr:cNvCxnSpPr/>
      </xdr:nvCxnSpPr>
      <xdr:spPr>
        <a:xfrm>
          <a:off x="7861300" y="1695006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81094</xdr:rowOff>
    </xdr:from>
    <xdr:to>
      <xdr:col>55</xdr:col>
      <xdr:colOff>50800</xdr:colOff>
      <xdr:row>98</xdr:row>
      <xdr:rowOff>11244</xdr:rowOff>
    </xdr:to>
    <xdr:sp macro="" textlink="">
      <xdr:nvSpPr>
        <xdr:cNvPr id="467" name="楕円 466"/>
        <xdr:cNvSpPr/>
      </xdr:nvSpPr>
      <xdr:spPr>
        <a:xfrm>
          <a:off x="10426700" y="16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59521</xdr:rowOff>
    </xdr:from>
    <xdr:ext cx="534377" cy="259045"/>
    <xdr:sp macro="" textlink="">
      <xdr:nvSpPr>
        <xdr:cNvPr id="468" name="普通建設事業費 （ うち更新整備　）該当値テキスト"/>
        <xdr:cNvSpPr txBox="1"/>
      </xdr:nvSpPr>
      <xdr:spPr>
        <a:xfrm>
          <a:off x="10528300" y="166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132138</xdr:rowOff>
    </xdr:from>
    <xdr:to>
      <xdr:col>50</xdr:col>
      <xdr:colOff>165100</xdr:colOff>
      <xdr:row>98</xdr:row>
      <xdr:rowOff>62288</xdr:rowOff>
    </xdr:to>
    <xdr:sp macro="" textlink="">
      <xdr:nvSpPr>
        <xdr:cNvPr id="469" name="楕円 468"/>
        <xdr:cNvSpPr/>
      </xdr:nvSpPr>
      <xdr:spPr>
        <a:xfrm>
          <a:off x="9588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53415</xdr:rowOff>
    </xdr:from>
    <xdr:ext cx="534377" cy="259045"/>
    <xdr:sp macro="" textlink="">
      <xdr:nvSpPr>
        <xdr:cNvPr id="470" name="テキスト ボックス 469"/>
        <xdr:cNvSpPr txBox="1"/>
      </xdr:nvSpPr>
      <xdr:spPr>
        <a:xfrm>
          <a:off x="9372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152908</xdr:rowOff>
    </xdr:from>
    <xdr:to>
      <xdr:col>46</xdr:col>
      <xdr:colOff>38100</xdr:colOff>
      <xdr:row>99</xdr:row>
      <xdr:rowOff>83058</xdr:rowOff>
    </xdr:to>
    <xdr:sp macro="" textlink="">
      <xdr:nvSpPr>
        <xdr:cNvPr id="471" name="楕円 470"/>
        <xdr:cNvSpPr/>
      </xdr:nvSpPr>
      <xdr:spPr>
        <a:xfrm>
          <a:off x="8699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74185</xdr:rowOff>
    </xdr:from>
    <xdr:ext cx="469744" cy="259045"/>
    <xdr:sp macro="" textlink="">
      <xdr:nvSpPr>
        <xdr:cNvPr id="472" name="テキスト ボックス 471"/>
        <xdr:cNvSpPr txBox="1"/>
      </xdr:nvSpPr>
      <xdr:spPr>
        <a:xfrm>
          <a:off x="8515428" y="170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97162</xdr:rowOff>
    </xdr:from>
    <xdr:to>
      <xdr:col>41</xdr:col>
      <xdr:colOff>101600</xdr:colOff>
      <xdr:row>99</xdr:row>
      <xdr:rowOff>27312</xdr:rowOff>
    </xdr:to>
    <xdr:sp macro="" textlink="">
      <xdr:nvSpPr>
        <xdr:cNvPr id="473" name="楕円 472"/>
        <xdr:cNvSpPr/>
      </xdr:nvSpPr>
      <xdr:spPr>
        <a:xfrm>
          <a:off x="7810500" y="16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18439</xdr:rowOff>
    </xdr:from>
    <xdr:ext cx="469744" cy="259045"/>
    <xdr:sp macro="" textlink="">
      <xdr:nvSpPr>
        <xdr:cNvPr id="474" name="テキスト ボックス 473"/>
        <xdr:cNvSpPr txBox="1"/>
      </xdr:nvSpPr>
      <xdr:spPr>
        <a:xfrm>
          <a:off x="7626428" y="1699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98520</xdr:rowOff>
    </xdr:from>
    <xdr:to>
      <xdr:col>76</xdr:col>
      <xdr:colOff>114300</xdr:colOff>
      <xdr:row>39</xdr:row>
      <xdr:rowOff>98878</xdr:rowOff>
    </xdr:to>
    <xdr:cxnSp macro="">
      <xdr:nvCxnSpPr>
        <xdr:cNvPr id="511" name="直線コネクタ 510"/>
        <xdr:cNvCxnSpPr/>
      </xdr:nvCxnSpPr>
      <xdr:spPr>
        <a:xfrm>
          <a:off x="13703300" y="6785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98192</xdr:rowOff>
    </xdr:from>
    <xdr:to>
      <xdr:col>71</xdr:col>
      <xdr:colOff>177800</xdr:colOff>
      <xdr:row>39</xdr:row>
      <xdr:rowOff>98520</xdr:rowOff>
    </xdr:to>
    <xdr:cxnSp macro="">
      <xdr:nvCxnSpPr>
        <xdr:cNvPr id="514" name="直線コネクタ 513"/>
        <xdr:cNvCxnSpPr/>
      </xdr:nvCxnSpPr>
      <xdr:spPr>
        <a:xfrm>
          <a:off x="12814300" y="678474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47720</xdr:rowOff>
    </xdr:from>
    <xdr:to>
      <xdr:col>72</xdr:col>
      <xdr:colOff>38100</xdr:colOff>
      <xdr:row>39</xdr:row>
      <xdr:rowOff>149320</xdr:rowOff>
    </xdr:to>
    <xdr:sp macro="" textlink="">
      <xdr:nvSpPr>
        <xdr:cNvPr id="530" name="楕円 529"/>
        <xdr:cNvSpPr/>
      </xdr:nvSpPr>
      <xdr:spPr>
        <a:xfrm>
          <a:off x="1365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140447</xdr:rowOff>
    </xdr:from>
    <xdr:ext cx="313932" cy="259045"/>
    <xdr:sp macro="" textlink="">
      <xdr:nvSpPr>
        <xdr:cNvPr id="531" name="テキスト ボックス 530"/>
        <xdr:cNvSpPr txBox="1"/>
      </xdr:nvSpPr>
      <xdr:spPr>
        <a:xfrm>
          <a:off x="1354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47392</xdr:rowOff>
    </xdr:from>
    <xdr:to>
      <xdr:col>67</xdr:col>
      <xdr:colOff>101600</xdr:colOff>
      <xdr:row>39</xdr:row>
      <xdr:rowOff>148992</xdr:rowOff>
    </xdr:to>
    <xdr:sp macro="" textlink="">
      <xdr:nvSpPr>
        <xdr:cNvPr id="532" name="楕円 531"/>
        <xdr:cNvSpPr/>
      </xdr:nvSpPr>
      <xdr:spPr>
        <a:xfrm>
          <a:off x="12763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140119</xdr:rowOff>
    </xdr:from>
    <xdr:ext cx="313932" cy="259045"/>
    <xdr:sp macro="" textlink="">
      <xdr:nvSpPr>
        <xdr:cNvPr id="533" name="テキスト ボックス 532"/>
        <xdr:cNvSpPr txBox="1"/>
      </xdr:nvSpPr>
      <xdr:spPr>
        <a:xfrm>
          <a:off x="12657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130924</xdr:rowOff>
    </xdr:from>
    <xdr:to>
      <xdr:col>85</xdr:col>
      <xdr:colOff>127000</xdr:colOff>
      <xdr:row>76</xdr:row>
      <xdr:rowOff>163144</xdr:rowOff>
    </xdr:to>
    <xdr:cxnSp macro="">
      <xdr:nvCxnSpPr>
        <xdr:cNvPr id="611" name="直線コネクタ 610"/>
        <xdr:cNvCxnSpPr/>
      </xdr:nvCxnSpPr>
      <xdr:spPr>
        <a:xfrm flipV="1">
          <a:off x="15481300" y="13161124"/>
          <a:ext cx="8382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153657</xdr:rowOff>
    </xdr:from>
    <xdr:to>
      <xdr:col>81</xdr:col>
      <xdr:colOff>50800</xdr:colOff>
      <xdr:row>76</xdr:row>
      <xdr:rowOff>163144</xdr:rowOff>
    </xdr:to>
    <xdr:cxnSp macro="">
      <xdr:nvCxnSpPr>
        <xdr:cNvPr id="614" name="直線コネクタ 613"/>
        <xdr:cNvCxnSpPr/>
      </xdr:nvCxnSpPr>
      <xdr:spPr>
        <a:xfrm>
          <a:off x="14592300" y="1318385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147993</xdr:rowOff>
    </xdr:from>
    <xdr:to>
      <xdr:col>76</xdr:col>
      <xdr:colOff>114300</xdr:colOff>
      <xdr:row>76</xdr:row>
      <xdr:rowOff>153657</xdr:rowOff>
    </xdr:to>
    <xdr:cxnSp macro="">
      <xdr:nvCxnSpPr>
        <xdr:cNvPr id="617" name="直線コネクタ 616"/>
        <xdr:cNvCxnSpPr/>
      </xdr:nvCxnSpPr>
      <xdr:spPr>
        <a:xfrm>
          <a:off x="13703300" y="1317819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147993</xdr:rowOff>
    </xdr:from>
    <xdr:to>
      <xdr:col>71</xdr:col>
      <xdr:colOff>177800</xdr:colOff>
      <xdr:row>76</xdr:row>
      <xdr:rowOff>150761</xdr:rowOff>
    </xdr:to>
    <xdr:cxnSp macro="">
      <xdr:nvCxnSpPr>
        <xdr:cNvPr id="620" name="直線コネクタ 619"/>
        <xdr:cNvCxnSpPr/>
      </xdr:nvCxnSpPr>
      <xdr:spPr>
        <a:xfrm flipV="1">
          <a:off x="12814300" y="1317819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80124</xdr:rowOff>
    </xdr:from>
    <xdr:to>
      <xdr:col>85</xdr:col>
      <xdr:colOff>177800</xdr:colOff>
      <xdr:row>77</xdr:row>
      <xdr:rowOff>10274</xdr:rowOff>
    </xdr:to>
    <xdr:sp macro="" textlink="">
      <xdr:nvSpPr>
        <xdr:cNvPr id="630" name="楕円 629"/>
        <xdr:cNvSpPr/>
      </xdr:nvSpPr>
      <xdr:spPr>
        <a:xfrm>
          <a:off x="16268700" y="131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58551</xdr:rowOff>
    </xdr:from>
    <xdr:ext cx="534377" cy="259045"/>
    <xdr:sp macro="" textlink="">
      <xdr:nvSpPr>
        <xdr:cNvPr id="631" name="公債費該当値テキスト"/>
        <xdr:cNvSpPr txBox="1"/>
      </xdr:nvSpPr>
      <xdr:spPr>
        <a:xfrm>
          <a:off x="16370300" y="13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112344</xdr:rowOff>
    </xdr:from>
    <xdr:to>
      <xdr:col>81</xdr:col>
      <xdr:colOff>101600</xdr:colOff>
      <xdr:row>77</xdr:row>
      <xdr:rowOff>42494</xdr:rowOff>
    </xdr:to>
    <xdr:sp macro="" textlink="">
      <xdr:nvSpPr>
        <xdr:cNvPr id="632" name="楕円 631"/>
        <xdr:cNvSpPr/>
      </xdr:nvSpPr>
      <xdr:spPr>
        <a:xfrm>
          <a:off x="15430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33621</xdr:rowOff>
    </xdr:from>
    <xdr:ext cx="534377" cy="259045"/>
    <xdr:sp macro="" textlink="">
      <xdr:nvSpPr>
        <xdr:cNvPr id="633" name="テキスト ボックス 632"/>
        <xdr:cNvSpPr txBox="1"/>
      </xdr:nvSpPr>
      <xdr:spPr>
        <a:xfrm>
          <a:off x="15214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102857</xdr:rowOff>
    </xdr:from>
    <xdr:to>
      <xdr:col>76</xdr:col>
      <xdr:colOff>165100</xdr:colOff>
      <xdr:row>77</xdr:row>
      <xdr:rowOff>33007</xdr:rowOff>
    </xdr:to>
    <xdr:sp macro="" textlink="">
      <xdr:nvSpPr>
        <xdr:cNvPr id="634" name="楕円 633"/>
        <xdr:cNvSpPr/>
      </xdr:nvSpPr>
      <xdr:spPr>
        <a:xfrm>
          <a:off x="14541500" y="131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24134</xdr:rowOff>
    </xdr:from>
    <xdr:ext cx="534377" cy="259045"/>
    <xdr:sp macro="" textlink="">
      <xdr:nvSpPr>
        <xdr:cNvPr id="635" name="テキスト ボックス 634"/>
        <xdr:cNvSpPr txBox="1"/>
      </xdr:nvSpPr>
      <xdr:spPr>
        <a:xfrm>
          <a:off x="14325111" y="132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97193</xdr:rowOff>
    </xdr:from>
    <xdr:to>
      <xdr:col>72</xdr:col>
      <xdr:colOff>38100</xdr:colOff>
      <xdr:row>77</xdr:row>
      <xdr:rowOff>27343</xdr:rowOff>
    </xdr:to>
    <xdr:sp macro="" textlink="">
      <xdr:nvSpPr>
        <xdr:cNvPr id="636" name="楕円 635"/>
        <xdr:cNvSpPr/>
      </xdr:nvSpPr>
      <xdr:spPr>
        <a:xfrm>
          <a:off x="13652500" y="131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18470</xdr:rowOff>
    </xdr:from>
    <xdr:ext cx="534377" cy="259045"/>
    <xdr:sp macro="" textlink="">
      <xdr:nvSpPr>
        <xdr:cNvPr id="637" name="テキスト ボックス 636"/>
        <xdr:cNvSpPr txBox="1"/>
      </xdr:nvSpPr>
      <xdr:spPr>
        <a:xfrm>
          <a:off x="13436111" y="132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99961</xdr:rowOff>
    </xdr:from>
    <xdr:to>
      <xdr:col>67</xdr:col>
      <xdr:colOff>101600</xdr:colOff>
      <xdr:row>77</xdr:row>
      <xdr:rowOff>30111</xdr:rowOff>
    </xdr:to>
    <xdr:sp macro="" textlink="">
      <xdr:nvSpPr>
        <xdr:cNvPr id="638" name="楕円 637"/>
        <xdr:cNvSpPr/>
      </xdr:nvSpPr>
      <xdr:spPr>
        <a:xfrm>
          <a:off x="12763500" y="131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21238</xdr:rowOff>
    </xdr:from>
    <xdr:ext cx="534377" cy="259045"/>
    <xdr:sp macro="" textlink="">
      <xdr:nvSpPr>
        <xdr:cNvPr id="639" name="テキスト ボックス 638"/>
        <xdr:cNvSpPr txBox="1"/>
      </xdr:nvSpPr>
      <xdr:spPr>
        <a:xfrm>
          <a:off x="12547111" y="13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144729</xdr:rowOff>
    </xdr:from>
    <xdr:to>
      <xdr:col>85</xdr:col>
      <xdr:colOff>127000</xdr:colOff>
      <xdr:row>99</xdr:row>
      <xdr:rowOff>35213</xdr:rowOff>
    </xdr:to>
    <xdr:cxnSp macro="">
      <xdr:nvCxnSpPr>
        <xdr:cNvPr id="670" name="直線コネクタ 669"/>
        <xdr:cNvCxnSpPr/>
      </xdr:nvCxnSpPr>
      <xdr:spPr>
        <a:xfrm flipV="1">
          <a:off x="15481300" y="16946829"/>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90469</xdr:rowOff>
    </xdr:from>
    <xdr:to>
      <xdr:col>81</xdr:col>
      <xdr:colOff>50800</xdr:colOff>
      <xdr:row>99</xdr:row>
      <xdr:rowOff>35213</xdr:rowOff>
    </xdr:to>
    <xdr:cxnSp macro="">
      <xdr:nvCxnSpPr>
        <xdr:cNvPr id="673" name="直線コネクタ 672"/>
        <xdr:cNvCxnSpPr/>
      </xdr:nvCxnSpPr>
      <xdr:spPr>
        <a:xfrm>
          <a:off x="14592300" y="16892569"/>
          <a:ext cx="8890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90469</xdr:rowOff>
    </xdr:from>
    <xdr:to>
      <xdr:col>76</xdr:col>
      <xdr:colOff>114300</xdr:colOff>
      <xdr:row>99</xdr:row>
      <xdr:rowOff>47296</xdr:rowOff>
    </xdr:to>
    <xdr:cxnSp macro="">
      <xdr:nvCxnSpPr>
        <xdr:cNvPr id="676" name="直線コネクタ 675"/>
        <xdr:cNvCxnSpPr/>
      </xdr:nvCxnSpPr>
      <xdr:spPr>
        <a:xfrm flipV="1">
          <a:off x="13703300" y="16892569"/>
          <a:ext cx="889000" cy="1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49550</xdr:rowOff>
    </xdr:from>
    <xdr:to>
      <xdr:col>71</xdr:col>
      <xdr:colOff>177800</xdr:colOff>
      <xdr:row>99</xdr:row>
      <xdr:rowOff>47296</xdr:rowOff>
    </xdr:to>
    <xdr:cxnSp macro="">
      <xdr:nvCxnSpPr>
        <xdr:cNvPr id="679" name="直線コネクタ 678"/>
        <xdr:cNvCxnSpPr/>
      </xdr:nvCxnSpPr>
      <xdr:spPr>
        <a:xfrm>
          <a:off x="12814300" y="16851650"/>
          <a:ext cx="889000" cy="1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93929</xdr:rowOff>
    </xdr:from>
    <xdr:to>
      <xdr:col>85</xdr:col>
      <xdr:colOff>177800</xdr:colOff>
      <xdr:row>99</xdr:row>
      <xdr:rowOff>24079</xdr:rowOff>
    </xdr:to>
    <xdr:sp macro="" textlink="">
      <xdr:nvSpPr>
        <xdr:cNvPr id="689" name="楕円 688"/>
        <xdr:cNvSpPr/>
      </xdr:nvSpPr>
      <xdr:spPr>
        <a:xfrm>
          <a:off x="162687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35617</xdr:rowOff>
    </xdr:from>
    <xdr:ext cx="469744" cy="259045"/>
    <xdr:sp macro="" textlink="">
      <xdr:nvSpPr>
        <xdr:cNvPr id="690" name="積立金該当値テキスト"/>
        <xdr:cNvSpPr txBox="1"/>
      </xdr:nvSpPr>
      <xdr:spPr>
        <a:xfrm>
          <a:off x="16370300" y="168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155863</xdr:rowOff>
    </xdr:from>
    <xdr:to>
      <xdr:col>81</xdr:col>
      <xdr:colOff>101600</xdr:colOff>
      <xdr:row>99</xdr:row>
      <xdr:rowOff>86013</xdr:rowOff>
    </xdr:to>
    <xdr:sp macro="" textlink="">
      <xdr:nvSpPr>
        <xdr:cNvPr id="691" name="楕円 690"/>
        <xdr:cNvSpPr/>
      </xdr:nvSpPr>
      <xdr:spPr>
        <a:xfrm>
          <a:off x="15430500" y="169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77140</xdr:rowOff>
    </xdr:from>
    <xdr:ext cx="469744" cy="259045"/>
    <xdr:sp macro="" textlink="">
      <xdr:nvSpPr>
        <xdr:cNvPr id="692" name="テキスト ボックス 691"/>
        <xdr:cNvSpPr txBox="1"/>
      </xdr:nvSpPr>
      <xdr:spPr>
        <a:xfrm>
          <a:off x="15246428" y="170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39669</xdr:rowOff>
    </xdr:from>
    <xdr:to>
      <xdr:col>76</xdr:col>
      <xdr:colOff>165100</xdr:colOff>
      <xdr:row>98</xdr:row>
      <xdr:rowOff>141269</xdr:rowOff>
    </xdr:to>
    <xdr:sp macro="" textlink="">
      <xdr:nvSpPr>
        <xdr:cNvPr id="693" name="楕円 692"/>
        <xdr:cNvSpPr/>
      </xdr:nvSpPr>
      <xdr:spPr>
        <a:xfrm>
          <a:off x="14541500" y="168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132396</xdr:rowOff>
    </xdr:from>
    <xdr:ext cx="534377" cy="259045"/>
    <xdr:sp macro="" textlink="">
      <xdr:nvSpPr>
        <xdr:cNvPr id="694" name="テキスト ボックス 693"/>
        <xdr:cNvSpPr txBox="1"/>
      </xdr:nvSpPr>
      <xdr:spPr>
        <a:xfrm>
          <a:off x="14325111" y="1693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167946</xdr:rowOff>
    </xdr:from>
    <xdr:to>
      <xdr:col>72</xdr:col>
      <xdr:colOff>38100</xdr:colOff>
      <xdr:row>99</xdr:row>
      <xdr:rowOff>98096</xdr:rowOff>
    </xdr:to>
    <xdr:sp macro="" textlink="">
      <xdr:nvSpPr>
        <xdr:cNvPr id="695" name="楕円 694"/>
        <xdr:cNvSpPr/>
      </xdr:nvSpPr>
      <xdr:spPr>
        <a:xfrm>
          <a:off x="13652500" y="169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89223</xdr:rowOff>
    </xdr:from>
    <xdr:ext cx="469744" cy="259045"/>
    <xdr:sp macro="" textlink="">
      <xdr:nvSpPr>
        <xdr:cNvPr id="696" name="テキスト ボックス 695"/>
        <xdr:cNvSpPr txBox="1"/>
      </xdr:nvSpPr>
      <xdr:spPr>
        <a:xfrm>
          <a:off x="13468428" y="170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170200</xdr:rowOff>
    </xdr:from>
    <xdr:to>
      <xdr:col>67</xdr:col>
      <xdr:colOff>101600</xdr:colOff>
      <xdr:row>98</xdr:row>
      <xdr:rowOff>100350</xdr:rowOff>
    </xdr:to>
    <xdr:sp macro="" textlink="">
      <xdr:nvSpPr>
        <xdr:cNvPr id="697" name="楕円 696"/>
        <xdr:cNvSpPr/>
      </xdr:nvSpPr>
      <xdr:spPr>
        <a:xfrm>
          <a:off x="12763500" y="1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91477</xdr:rowOff>
    </xdr:from>
    <xdr:ext cx="534377" cy="259045"/>
    <xdr:sp macro="" textlink="">
      <xdr:nvSpPr>
        <xdr:cNvPr id="698" name="テキスト ボックス 697"/>
        <xdr:cNvSpPr txBox="1"/>
      </xdr:nvSpPr>
      <xdr:spPr>
        <a:xfrm>
          <a:off x="12547111" y="16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24747</xdr:rowOff>
    </xdr:from>
    <xdr:to>
      <xdr:col>116</xdr:col>
      <xdr:colOff>63500</xdr:colOff>
      <xdr:row>38</xdr:row>
      <xdr:rowOff>139047</xdr:rowOff>
    </xdr:to>
    <xdr:cxnSp macro="">
      <xdr:nvCxnSpPr>
        <xdr:cNvPr id="729" name="直線コネクタ 728"/>
        <xdr:cNvCxnSpPr/>
      </xdr:nvCxnSpPr>
      <xdr:spPr>
        <a:xfrm flipV="1">
          <a:off x="21323300" y="653984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25509</xdr:rowOff>
    </xdr:from>
    <xdr:to>
      <xdr:col>111</xdr:col>
      <xdr:colOff>177800</xdr:colOff>
      <xdr:row>38</xdr:row>
      <xdr:rowOff>139047</xdr:rowOff>
    </xdr:to>
    <xdr:cxnSp macro="">
      <xdr:nvCxnSpPr>
        <xdr:cNvPr id="732" name="直線コネクタ 731"/>
        <xdr:cNvCxnSpPr/>
      </xdr:nvCxnSpPr>
      <xdr:spPr>
        <a:xfrm>
          <a:off x="20434300" y="6540609"/>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169418</xdr:rowOff>
    </xdr:from>
    <xdr:to>
      <xdr:col>107</xdr:col>
      <xdr:colOff>50800</xdr:colOff>
      <xdr:row>38</xdr:row>
      <xdr:rowOff>25509</xdr:rowOff>
    </xdr:to>
    <xdr:cxnSp macro="">
      <xdr:nvCxnSpPr>
        <xdr:cNvPr id="735" name="直線コネクタ 734"/>
        <xdr:cNvCxnSpPr/>
      </xdr:nvCxnSpPr>
      <xdr:spPr>
        <a:xfrm>
          <a:off x="19545300" y="6341618"/>
          <a:ext cx="889000" cy="1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111288</xdr:rowOff>
    </xdr:from>
    <xdr:to>
      <xdr:col>102</xdr:col>
      <xdr:colOff>114300</xdr:colOff>
      <xdr:row>36</xdr:row>
      <xdr:rowOff>169418</xdr:rowOff>
    </xdr:to>
    <xdr:cxnSp macro="">
      <xdr:nvCxnSpPr>
        <xdr:cNvPr id="738" name="直線コネクタ 737"/>
        <xdr:cNvCxnSpPr/>
      </xdr:nvCxnSpPr>
      <xdr:spPr>
        <a:xfrm>
          <a:off x="18656300" y="6283488"/>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145397</xdr:rowOff>
    </xdr:from>
    <xdr:to>
      <xdr:col>116</xdr:col>
      <xdr:colOff>114300</xdr:colOff>
      <xdr:row>38</xdr:row>
      <xdr:rowOff>75547</xdr:rowOff>
    </xdr:to>
    <xdr:sp macro="" textlink="">
      <xdr:nvSpPr>
        <xdr:cNvPr id="748" name="楕円 747"/>
        <xdr:cNvSpPr/>
      </xdr:nvSpPr>
      <xdr:spPr>
        <a:xfrm>
          <a:off x="22110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168274</xdr:rowOff>
    </xdr:from>
    <xdr:ext cx="469744" cy="259045"/>
    <xdr:sp macro="" textlink="">
      <xdr:nvSpPr>
        <xdr:cNvPr id="749" name="投資及び出資金該当値テキスト"/>
        <xdr:cNvSpPr txBox="1"/>
      </xdr:nvSpPr>
      <xdr:spPr>
        <a:xfrm>
          <a:off x="22212300" y="634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88247</xdr:rowOff>
    </xdr:from>
    <xdr:to>
      <xdr:col>112</xdr:col>
      <xdr:colOff>38100</xdr:colOff>
      <xdr:row>39</xdr:row>
      <xdr:rowOff>18397</xdr:rowOff>
    </xdr:to>
    <xdr:sp macro="" textlink="">
      <xdr:nvSpPr>
        <xdr:cNvPr id="750" name="楕円 749"/>
        <xdr:cNvSpPr/>
      </xdr:nvSpPr>
      <xdr:spPr>
        <a:xfrm>
          <a:off x="21272500" y="66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34924</xdr:rowOff>
    </xdr:from>
    <xdr:ext cx="469744" cy="259045"/>
    <xdr:sp macro="" textlink="">
      <xdr:nvSpPr>
        <xdr:cNvPr id="751" name="テキスト ボックス 750"/>
        <xdr:cNvSpPr txBox="1"/>
      </xdr:nvSpPr>
      <xdr:spPr>
        <a:xfrm>
          <a:off x="21088428" y="637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146159</xdr:rowOff>
    </xdr:from>
    <xdr:to>
      <xdr:col>107</xdr:col>
      <xdr:colOff>101600</xdr:colOff>
      <xdr:row>38</xdr:row>
      <xdr:rowOff>76309</xdr:rowOff>
    </xdr:to>
    <xdr:sp macro="" textlink="">
      <xdr:nvSpPr>
        <xdr:cNvPr id="752" name="楕円 751"/>
        <xdr:cNvSpPr/>
      </xdr:nvSpPr>
      <xdr:spPr>
        <a:xfrm>
          <a:off x="20383500" y="64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92836</xdr:rowOff>
    </xdr:from>
    <xdr:ext cx="469744" cy="259045"/>
    <xdr:sp macro="" textlink="">
      <xdr:nvSpPr>
        <xdr:cNvPr id="753" name="テキスト ボックス 752"/>
        <xdr:cNvSpPr txBox="1"/>
      </xdr:nvSpPr>
      <xdr:spPr>
        <a:xfrm>
          <a:off x="20199428"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118618</xdr:rowOff>
    </xdr:from>
    <xdr:to>
      <xdr:col>102</xdr:col>
      <xdr:colOff>165100</xdr:colOff>
      <xdr:row>37</xdr:row>
      <xdr:rowOff>48768</xdr:rowOff>
    </xdr:to>
    <xdr:sp macro="" textlink="">
      <xdr:nvSpPr>
        <xdr:cNvPr id="754" name="楕円 753"/>
        <xdr:cNvSpPr/>
      </xdr:nvSpPr>
      <xdr:spPr>
        <a:xfrm>
          <a:off x="19494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65295</xdr:rowOff>
    </xdr:from>
    <xdr:ext cx="469744" cy="259045"/>
    <xdr:sp macro="" textlink="">
      <xdr:nvSpPr>
        <xdr:cNvPr id="755" name="テキスト ボックス 754"/>
        <xdr:cNvSpPr txBox="1"/>
      </xdr:nvSpPr>
      <xdr:spPr>
        <a:xfrm>
          <a:off x="19310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60488</xdr:rowOff>
    </xdr:from>
    <xdr:to>
      <xdr:col>98</xdr:col>
      <xdr:colOff>38100</xdr:colOff>
      <xdr:row>36</xdr:row>
      <xdr:rowOff>162088</xdr:rowOff>
    </xdr:to>
    <xdr:sp macro="" textlink="">
      <xdr:nvSpPr>
        <xdr:cNvPr id="756" name="楕円 755"/>
        <xdr:cNvSpPr/>
      </xdr:nvSpPr>
      <xdr:spPr>
        <a:xfrm>
          <a:off x="18605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7165</xdr:rowOff>
    </xdr:from>
    <xdr:ext cx="469744" cy="259045"/>
    <xdr:sp macro="" textlink="">
      <xdr:nvSpPr>
        <xdr:cNvPr id="757" name="テキスト ボックス 756"/>
        <xdr:cNvSpPr txBox="1"/>
      </xdr:nvSpPr>
      <xdr:spPr>
        <a:xfrm>
          <a:off x="18421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113777</xdr:rowOff>
    </xdr:from>
    <xdr:to>
      <xdr:col>116</xdr:col>
      <xdr:colOff>63500</xdr:colOff>
      <xdr:row>58</xdr:row>
      <xdr:rowOff>114326</xdr:rowOff>
    </xdr:to>
    <xdr:cxnSp macro="">
      <xdr:nvCxnSpPr>
        <xdr:cNvPr id="784" name="直線コネクタ 783"/>
        <xdr:cNvCxnSpPr/>
      </xdr:nvCxnSpPr>
      <xdr:spPr>
        <a:xfrm>
          <a:off x="21323300" y="1005787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113137</xdr:rowOff>
    </xdr:from>
    <xdr:to>
      <xdr:col>111</xdr:col>
      <xdr:colOff>177800</xdr:colOff>
      <xdr:row>58</xdr:row>
      <xdr:rowOff>113777</xdr:rowOff>
    </xdr:to>
    <xdr:cxnSp macro="">
      <xdr:nvCxnSpPr>
        <xdr:cNvPr id="787" name="直線コネクタ 786"/>
        <xdr:cNvCxnSpPr/>
      </xdr:nvCxnSpPr>
      <xdr:spPr>
        <a:xfrm>
          <a:off x="20434300" y="1005723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112633</xdr:rowOff>
    </xdr:from>
    <xdr:to>
      <xdr:col>107</xdr:col>
      <xdr:colOff>50800</xdr:colOff>
      <xdr:row>58</xdr:row>
      <xdr:rowOff>113137</xdr:rowOff>
    </xdr:to>
    <xdr:cxnSp macro="">
      <xdr:nvCxnSpPr>
        <xdr:cNvPr id="790" name="直線コネクタ 789"/>
        <xdr:cNvCxnSpPr/>
      </xdr:nvCxnSpPr>
      <xdr:spPr>
        <a:xfrm>
          <a:off x="19545300" y="1005673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112131</xdr:rowOff>
    </xdr:from>
    <xdr:to>
      <xdr:col>102</xdr:col>
      <xdr:colOff>114300</xdr:colOff>
      <xdr:row>58</xdr:row>
      <xdr:rowOff>112633</xdr:rowOff>
    </xdr:to>
    <xdr:cxnSp macro="">
      <xdr:nvCxnSpPr>
        <xdr:cNvPr id="793" name="直線コネクタ 792"/>
        <xdr:cNvCxnSpPr/>
      </xdr:nvCxnSpPr>
      <xdr:spPr>
        <a:xfrm>
          <a:off x="18656300" y="1005623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63526</xdr:rowOff>
    </xdr:from>
    <xdr:to>
      <xdr:col>116</xdr:col>
      <xdr:colOff>114300</xdr:colOff>
      <xdr:row>58</xdr:row>
      <xdr:rowOff>165126</xdr:rowOff>
    </xdr:to>
    <xdr:sp macro="" textlink="">
      <xdr:nvSpPr>
        <xdr:cNvPr id="803" name="楕円 802"/>
        <xdr:cNvSpPr/>
      </xdr:nvSpPr>
      <xdr:spPr>
        <a:xfrm>
          <a:off x="221107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149903</xdr:rowOff>
    </xdr:from>
    <xdr:ext cx="378565" cy="259045"/>
    <xdr:sp macro="" textlink="">
      <xdr:nvSpPr>
        <xdr:cNvPr id="804" name="貸付金該当値テキスト"/>
        <xdr:cNvSpPr txBox="1"/>
      </xdr:nvSpPr>
      <xdr:spPr>
        <a:xfrm>
          <a:off x="22212300" y="992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62977</xdr:rowOff>
    </xdr:from>
    <xdr:to>
      <xdr:col>112</xdr:col>
      <xdr:colOff>38100</xdr:colOff>
      <xdr:row>58</xdr:row>
      <xdr:rowOff>164577</xdr:rowOff>
    </xdr:to>
    <xdr:sp macro="" textlink="">
      <xdr:nvSpPr>
        <xdr:cNvPr id="805" name="楕円 804"/>
        <xdr:cNvSpPr/>
      </xdr:nvSpPr>
      <xdr:spPr>
        <a:xfrm>
          <a:off x="21272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155704</xdr:rowOff>
    </xdr:from>
    <xdr:ext cx="378565" cy="259045"/>
    <xdr:sp macro="" textlink="">
      <xdr:nvSpPr>
        <xdr:cNvPr id="806" name="テキスト ボックス 805"/>
        <xdr:cNvSpPr txBox="1"/>
      </xdr:nvSpPr>
      <xdr:spPr>
        <a:xfrm>
          <a:off x="21134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62337</xdr:rowOff>
    </xdr:from>
    <xdr:to>
      <xdr:col>107</xdr:col>
      <xdr:colOff>101600</xdr:colOff>
      <xdr:row>58</xdr:row>
      <xdr:rowOff>163937</xdr:rowOff>
    </xdr:to>
    <xdr:sp macro="" textlink="">
      <xdr:nvSpPr>
        <xdr:cNvPr id="807" name="楕円 806"/>
        <xdr:cNvSpPr/>
      </xdr:nvSpPr>
      <xdr:spPr>
        <a:xfrm>
          <a:off x="20383500" y="10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155064</xdr:rowOff>
    </xdr:from>
    <xdr:ext cx="378565" cy="259045"/>
    <xdr:sp macro="" textlink="">
      <xdr:nvSpPr>
        <xdr:cNvPr id="808" name="テキスト ボックス 807"/>
        <xdr:cNvSpPr txBox="1"/>
      </xdr:nvSpPr>
      <xdr:spPr>
        <a:xfrm>
          <a:off x="20245017" y="100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61833</xdr:rowOff>
    </xdr:from>
    <xdr:to>
      <xdr:col>102</xdr:col>
      <xdr:colOff>165100</xdr:colOff>
      <xdr:row>58</xdr:row>
      <xdr:rowOff>163433</xdr:rowOff>
    </xdr:to>
    <xdr:sp macro="" textlink="">
      <xdr:nvSpPr>
        <xdr:cNvPr id="809" name="楕円 808"/>
        <xdr:cNvSpPr/>
      </xdr:nvSpPr>
      <xdr:spPr>
        <a:xfrm>
          <a:off x="19494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154560</xdr:rowOff>
    </xdr:from>
    <xdr:ext cx="378565" cy="259045"/>
    <xdr:sp macro="" textlink="">
      <xdr:nvSpPr>
        <xdr:cNvPr id="810" name="テキスト ボックス 809"/>
        <xdr:cNvSpPr txBox="1"/>
      </xdr:nvSpPr>
      <xdr:spPr>
        <a:xfrm>
          <a:off x="19356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61331</xdr:rowOff>
    </xdr:from>
    <xdr:to>
      <xdr:col>98</xdr:col>
      <xdr:colOff>38100</xdr:colOff>
      <xdr:row>58</xdr:row>
      <xdr:rowOff>162931</xdr:rowOff>
    </xdr:to>
    <xdr:sp macro="" textlink="">
      <xdr:nvSpPr>
        <xdr:cNvPr id="811" name="楕円 810"/>
        <xdr:cNvSpPr/>
      </xdr:nvSpPr>
      <xdr:spPr>
        <a:xfrm>
          <a:off x="186055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154058</xdr:rowOff>
    </xdr:from>
    <xdr:ext cx="378565" cy="259045"/>
    <xdr:sp macro="" textlink="">
      <xdr:nvSpPr>
        <xdr:cNvPr id="812" name="テキスト ボックス 811"/>
        <xdr:cNvSpPr txBox="1"/>
      </xdr:nvSpPr>
      <xdr:spPr>
        <a:xfrm>
          <a:off x="18467017" y="1009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1512</xdr:rowOff>
    </xdr:from>
    <xdr:to>
      <xdr:col>116</xdr:col>
      <xdr:colOff>63500</xdr:colOff>
      <xdr:row>77</xdr:row>
      <xdr:rowOff>39345</xdr:rowOff>
    </xdr:to>
    <xdr:cxnSp macro="">
      <xdr:nvCxnSpPr>
        <xdr:cNvPr id="840" name="直線コネクタ 839"/>
        <xdr:cNvCxnSpPr/>
      </xdr:nvCxnSpPr>
      <xdr:spPr>
        <a:xfrm>
          <a:off x="21323300" y="13203162"/>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68971</xdr:rowOff>
    </xdr:from>
    <xdr:to>
      <xdr:col>111</xdr:col>
      <xdr:colOff>177800</xdr:colOff>
      <xdr:row>77</xdr:row>
      <xdr:rowOff>1512</xdr:rowOff>
    </xdr:to>
    <xdr:cxnSp macro="">
      <xdr:nvCxnSpPr>
        <xdr:cNvPr id="843" name="直線コネクタ 842"/>
        <xdr:cNvCxnSpPr/>
      </xdr:nvCxnSpPr>
      <xdr:spPr>
        <a:xfrm>
          <a:off x="20434300" y="12927721"/>
          <a:ext cx="889000" cy="27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68971</xdr:rowOff>
    </xdr:from>
    <xdr:to>
      <xdr:col>107</xdr:col>
      <xdr:colOff>50800</xdr:colOff>
      <xdr:row>75</xdr:row>
      <xdr:rowOff>127653</xdr:rowOff>
    </xdr:to>
    <xdr:cxnSp macro="">
      <xdr:nvCxnSpPr>
        <xdr:cNvPr id="846" name="直線コネクタ 845"/>
        <xdr:cNvCxnSpPr/>
      </xdr:nvCxnSpPr>
      <xdr:spPr>
        <a:xfrm flipV="1">
          <a:off x="19545300" y="12927721"/>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127653</xdr:rowOff>
    </xdr:from>
    <xdr:to>
      <xdr:col>102</xdr:col>
      <xdr:colOff>114300</xdr:colOff>
      <xdr:row>76</xdr:row>
      <xdr:rowOff>6769</xdr:rowOff>
    </xdr:to>
    <xdr:cxnSp macro="">
      <xdr:nvCxnSpPr>
        <xdr:cNvPr id="849" name="直線コネクタ 848"/>
        <xdr:cNvCxnSpPr/>
      </xdr:nvCxnSpPr>
      <xdr:spPr>
        <a:xfrm flipV="1">
          <a:off x="18656300" y="12986403"/>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159995</xdr:rowOff>
    </xdr:from>
    <xdr:to>
      <xdr:col>116</xdr:col>
      <xdr:colOff>114300</xdr:colOff>
      <xdr:row>77</xdr:row>
      <xdr:rowOff>90145</xdr:rowOff>
    </xdr:to>
    <xdr:sp macro="" textlink="">
      <xdr:nvSpPr>
        <xdr:cNvPr id="859" name="楕円 858"/>
        <xdr:cNvSpPr/>
      </xdr:nvSpPr>
      <xdr:spPr>
        <a:xfrm>
          <a:off x="221107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138422</xdr:rowOff>
    </xdr:from>
    <xdr:ext cx="534377" cy="259045"/>
    <xdr:sp macro="" textlink="">
      <xdr:nvSpPr>
        <xdr:cNvPr id="860" name="繰出金該当値テキスト"/>
        <xdr:cNvSpPr txBox="1"/>
      </xdr:nvSpPr>
      <xdr:spPr>
        <a:xfrm>
          <a:off x="22212300" y="131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122162</xdr:rowOff>
    </xdr:from>
    <xdr:to>
      <xdr:col>112</xdr:col>
      <xdr:colOff>38100</xdr:colOff>
      <xdr:row>77</xdr:row>
      <xdr:rowOff>52312</xdr:rowOff>
    </xdr:to>
    <xdr:sp macro="" textlink="">
      <xdr:nvSpPr>
        <xdr:cNvPr id="861" name="楕円 860"/>
        <xdr:cNvSpPr/>
      </xdr:nvSpPr>
      <xdr:spPr>
        <a:xfrm>
          <a:off x="21272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43439</xdr:rowOff>
    </xdr:from>
    <xdr:ext cx="534377" cy="259045"/>
    <xdr:sp macro="" textlink="">
      <xdr:nvSpPr>
        <xdr:cNvPr id="862" name="テキスト ボックス 861"/>
        <xdr:cNvSpPr txBox="1"/>
      </xdr:nvSpPr>
      <xdr:spPr>
        <a:xfrm>
          <a:off x="21056111" y="13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18171</xdr:rowOff>
    </xdr:from>
    <xdr:to>
      <xdr:col>107</xdr:col>
      <xdr:colOff>101600</xdr:colOff>
      <xdr:row>75</xdr:row>
      <xdr:rowOff>119771</xdr:rowOff>
    </xdr:to>
    <xdr:sp macro="" textlink="">
      <xdr:nvSpPr>
        <xdr:cNvPr id="863" name="楕円 862"/>
        <xdr:cNvSpPr/>
      </xdr:nvSpPr>
      <xdr:spPr>
        <a:xfrm>
          <a:off x="20383500" y="12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136298</xdr:rowOff>
    </xdr:from>
    <xdr:ext cx="534377" cy="259045"/>
    <xdr:sp macro="" textlink="">
      <xdr:nvSpPr>
        <xdr:cNvPr id="864" name="テキスト ボックス 863"/>
        <xdr:cNvSpPr txBox="1"/>
      </xdr:nvSpPr>
      <xdr:spPr>
        <a:xfrm>
          <a:off x="20167111" y="126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76853</xdr:rowOff>
    </xdr:from>
    <xdr:to>
      <xdr:col>102</xdr:col>
      <xdr:colOff>165100</xdr:colOff>
      <xdr:row>76</xdr:row>
      <xdr:rowOff>7003</xdr:rowOff>
    </xdr:to>
    <xdr:sp macro="" textlink="">
      <xdr:nvSpPr>
        <xdr:cNvPr id="865" name="楕円 864"/>
        <xdr:cNvSpPr/>
      </xdr:nvSpPr>
      <xdr:spPr>
        <a:xfrm>
          <a:off x="19494500" y="129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23530</xdr:rowOff>
    </xdr:from>
    <xdr:ext cx="534377" cy="259045"/>
    <xdr:sp macro="" textlink="">
      <xdr:nvSpPr>
        <xdr:cNvPr id="866" name="テキスト ボックス 865"/>
        <xdr:cNvSpPr txBox="1"/>
      </xdr:nvSpPr>
      <xdr:spPr>
        <a:xfrm>
          <a:off x="19278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127419</xdr:rowOff>
    </xdr:from>
    <xdr:to>
      <xdr:col>98</xdr:col>
      <xdr:colOff>38100</xdr:colOff>
      <xdr:row>76</xdr:row>
      <xdr:rowOff>57569</xdr:rowOff>
    </xdr:to>
    <xdr:sp macro="" textlink="">
      <xdr:nvSpPr>
        <xdr:cNvPr id="867" name="楕円 866"/>
        <xdr:cNvSpPr/>
      </xdr:nvSpPr>
      <xdr:spPr>
        <a:xfrm>
          <a:off x="18605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48696</xdr:rowOff>
    </xdr:from>
    <xdr:ext cx="534377" cy="259045"/>
    <xdr:sp macro="" textlink="">
      <xdr:nvSpPr>
        <xdr:cNvPr id="868" name="テキスト ボックス 867"/>
        <xdr:cNvSpPr txBox="1"/>
      </xdr:nvSpPr>
      <xdr:spPr>
        <a:xfrm>
          <a:off x="18389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345,871</a:t>
          </a:r>
          <a:r>
            <a:rPr kumimoji="1" lang="ja-JP" altLang="ja-JP" sz="1400">
              <a:solidFill>
                <a:schemeClr val="dk1"/>
              </a:solidFill>
              <a:effectLst/>
              <a:latin typeface="+mn-lt"/>
              <a:ea typeface="+mn-ea"/>
              <a:cs typeface="+mn-cs"/>
            </a:rPr>
            <a:t>円となっている。主な構成要因である人件費は、住民一人当たり</a:t>
          </a:r>
          <a:r>
            <a:rPr kumimoji="1" lang="en-US" altLang="ja-JP" sz="1400">
              <a:solidFill>
                <a:schemeClr val="dk1"/>
              </a:solidFill>
              <a:effectLst/>
              <a:latin typeface="+mn-lt"/>
              <a:ea typeface="+mn-ea"/>
              <a:cs typeface="+mn-cs"/>
            </a:rPr>
            <a:t>42,685</a:t>
          </a:r>
          <a:r>
            <a:rPr kumimoji="1" lang="ja-JP" altLang="ja-JP" sz="1400">
              <a:solidFill>
                <a:schemeClr val="dk1"/>
              </a:solidFill>
              <a:effectLst/>
              <a:latin typeface="+mn-lt"/>
              <a:ea typeface="+mn-ea"/>
              <a:cs typeface="+mn-cs"/>
            </a:rPr>
            <a:t>円と、減少傾向であり類似団体平均よりも低い水準を維持している。これは、「定員適正化計画」などにより職員数の適正な管理に取り組んできたことと、急激な人口の増加によるものである。扶助費は、一人当たりの決算額が、年々増加傾向にある。これは、扶助費の伸びが、人口の伸びよりも大きいことを示しており、増加要因は、私立保育所運営委託料、児童手当、障害者自立支援給付費の増加などである。</a:t>
          </a: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普通建設事業費が前年度と比べて大きく増加したが、これは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年度に旧津屋崎庁舎の再生整備事業や、</a:t>
          </a:r>
          <a:r>
            <a:rPr kumimoji="1" lang="ja-JP" altLang="en-US" sz="1400">
              <a:solidFill>
                <a:schemeClr val="dk1"/>
              </a:solidFill>
              <a:effectLst/>
              <a:latin typeface="+mn-lt"/>
              <a:ea typeface="+mn-ea"/>
              <a:cs typeface="+mn-cs"/>
            </a:rPr>
            <a:t>福間小学校の大規模改造</a:t>
          </a:r>
          <a:r>
            <a:rPr kumimoji="1" lang="ja-JP" altLang="ja-JP" sz="1400">
              <a:solidFill>
                <a:schemeClr val="dk1"/>
              </a:solidFill>
              <a:effectLst/>
              <a:latin typeface="+mn-lt"/>
              <a:ea typeface="+mn-ea"/>
              <a:cs typeface="+mn-cs"/>
            </a:rPr>
            <a:t>事業などの大型事業を行ったことによるものである。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48717</xdr:rowOff>
    </xdr:from>
    <xdr:to>
      <xdr:col>24</xdr:col>
      <xdr:colOff>63500</xdr:colOff>
      <xdr:row>35</xdr:row>
      <xdr:rowOff>148844</xdr:rowOff>
    </xdr:to>
    <xdr:cxnSp macro="">
      <xdr:nvCxnSpPr>
        <xdr:cNvPr id="59" name="直線コネクタ 58"/>
        <xdr:cNvCxnSpPr/>
      </xdr:nvCxnSpPr>
      <xdr:spPr>
        <a:xfrm>
          <a:off x="3797300" y="6049467"/>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35458</xdr:rowOff>
    </xdr:from>
    <xdr:to>
      <xdr:col>19</xdr:col>
      <xdr:colOff>177800</xdr:colOff>
      <xdr:row>35</xdr:row>
      <xdr:rowOff>48717</xdr:rowOff>
    </xdr:to>
    <xdr:cxnSp macro="">
      <xdr:nvCxnSpPr>
        <xdr:cNvPr id="62" name="直線コネクタ 61"/>
        <xdr:cNvCxnSpPr/>
      </xdr:nvCxnSpPr>
      <xdr:spPr>
        <a:xfrm>
          <a:off x="2908300" y="5864758"/>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150216</xdr:rowOff>
    </xdr:from>
    <xdr:to>
      <xdr:col>15</xdr:col>
      <xdr:colOff>50800</xdr:colOff>
      <xdr:row>34</xdr:row>
      <xdr:rowOff>35458</xdr:rowOff>
    </xdr:to>
    <xdr:cxnSp macro="">
      <xdr:nvCxnSpPr>
        <xdr:cNvPr id="65" name="直線コネクタ 64"/>
        <xdr:cNvCxnSpPr/>
      </xdr:nvCxnSpPr>
      <xdr:spPr>
        <a:xfrm>
          <a:off x="2019300" y="580806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94894</xdr:rowOff>
    </xdr:from>
    <xdr:to>
      <xdr:col>10</xdr:col>
      <xdr:colOff>114300</xdr:colOff>
      <xdr:row>33</xdr:row>
      <xdr:rowOff>150216</xdr:rowOff>
    </xdr:to>
    <xdr:cxnSp macro="">
      <xdr:nvCxnSpPr>
        <xdr:cNvPr id="68" name="直線コネクタ 67"/>
        <xdr:cNvCxnSpPr/>
      </xdr:nvCxnSpPr>
      <xdr:spPr>
        <a:xfrm>
          <a:off x="1130300" y="575274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78" name="楕円 77"/>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79" name="議会費該当値テキスト"/>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169367</xdr:rowOff>
    </xdr:from>
    <xdr:to>
      <xdr:col>20</xdr:col>
      <xdr:colOff>38100</xdr:colOff>
      <xdr:row>35</xdr:row>
      <xdr:rowOff>99517</xdr:rowOff>
    </xdr:to>
    <xdr:sp macro="" textlink="">
      <xdr:nvSpPr>
        <xdr:cNvPr id="80" name="楕円 79"/>
        <xdr:cNvSpPr/>
      </xdr:nvSpPr>
      <xdr:spPr>
        <a:xfrm>
          <a:off x="3746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81" name="テキスト ボックス 80"/>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156108</xdr:rowOff>
    </xdr:from>
    <xdr:to>
      <xdr:col>15</xdr:col>
      <xdr:colOff>101600</xdr:colOff>
      <xdr:row>34</xdr:row>
      <xdr:rowOff>86258</xdr:rowOff>
    </xdr:to>
    <xdr:sp macro="" textlink="">
      <xdr:nvSpPr>
        <xdr:cNvPr id="82" name="楕円 81"/>
        <xdr:cNvSpPr/>
      </xdr:nvSpPr>
      <xdr:spPr>
        <a:xfrm>
          <a:off x="2857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102785</xdr:rowOff>
    </xdr:from>
    <xdr:ext cx="469744" cy="259045"/>
    <xdr:sp macro="" textlink="">
      <xdr:nvSpPr>
        <xdr:cNvPr id="83" name="テキスト ボックス 82"/>
        <xdr:cNvSpPr txBox="1"/>
      </xdr:nvSpPr>
      <xdr:spPr>
        <a:xfrm>
          <a:off x="2673428"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99416</xdr:rowOff>
    </xdr:from>
    <xdr:to>
      <xdr:col>10</xdr:col>
      <xdr:colOff>165100</xdr:colOff>
      <xdr:row>34</xdr:row>
      <xdr:rowOff>29566</xdr:rowOff>
    </xdr:to>
    <xdr:sp macro="" textlink="">
      <xdr:nvSpPr>
        <xdr:cNvPr id="84" name="楕円 83"/>
        <xdr:cNvSpPr/>
      </xdr:nvSpPr>
      <xdr:spPr>
        <a:xfrm>
          <a:off x="1968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46093</xdr:rowOff>
    </xdr:from>
    <xdr:ext cx="469744" cy="259045"/>
    <xdr:sp macro="" textlink="">
      <xdr:nvSpPr>
        <xdr:cNvPr id="85" name="テキスト ボックス 84"/>
        <xdr:cNvSpPr txBox="1"/>
      </xdr:nvSpPr>
      <xdr:spPr>
        <a:xfrm>
          <a:off x="1784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44094</xdr:rowOff>
    </xdr:from>
    <xdr:to>
      <xdr:col>6</xdr:col>
      <xdr:colOff>38100</xdr:colOff>
      <xdr:row>33</xdr:row>
      <xdr:rowOff>145694</xdr:rowOff>
    </xdr:to>
    <xdr:sp macro="" textlink="">
      <xdr:nvSpPr>
        <xdr:cNvPr id="86" name="楕円 85"/>
        <xdr:cNvSpPr/>
      </xdr:nvSpPr>
      <xdr:spPr>
        <a:xfrm>
          <a:off x="1079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162221</xdr:rowOff>
    </xdr:from>
    <xdr:ext cx="469744" cy="259045"/>
    <xdr:sp macro="" textlink="">
      <xdr:nvSpPr>
        <xdr:cNvPr id="87" name="テキスト ボックス 86"/>
        <xdr:cNvSpPr txBox="1"/>
      </xdr:nvSpPr>
      <xdr:spPr>
        <a:xfrm>
          <a:off x="895428"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73558</xdr:rowOff>
    </xdr:from>
    <xdr:to>
      <xdr:col>24</xdr:col>
      <xdr:colOff>63500</xdr:colOff>
      <xdr:row>58</xdr:row>
      <xdr:rowOff>85166</xdr:rowOff>
    </xdr:to>
    <xdr:cxnSp macro="">
      <xdr:nvCxnSpPr>
        <xdr:cNvPr id="117" name="直線コネクタ 116"/>
        <xdr:cNvCxnSpPr/>
      </xdr:nvCxnSpPr>
      <xdr:spPr>
        <a:xfrm>
          <a:off x="3797300" y="10017658"/>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134683</xdr:rowOff>
    </xdr:from>
    <xdr:to>
      <xdr:col>19</xdr:col>
      <xdr:colOff>177800</xdr:colOff>
      <xdr:row>58</xdr:row>
      <xdr:rowOff>73558</xdr:rowOff>
    </xdr:to>
    <xdr:cxnSp macro="">
      <xdr:nvCxnSpPr>
        <xdr:cNvPr id="120" name="直線コネクタ 119"/>
        <xdr:cNvCxnSpPr/>
      </xdr:nvCxnSpPr>
      <xdr:spPr>
        <a:xfrm>
          <a:off x="2908300" y="9907333"/>
          <a:ext cx="8890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134683</xdr:rowOff>
    </xdr:from>
    <xdr:to>
      <xdr:col>15</xdr:col>
      <xdr:colOff>50800</xdr:colOff>
      <xdr:row>58</xdr:row>
      <xdr:rowOff>122898</xdr:rowOff>
    </xdr:to>
    <xdr:cxnSp macro="">
      <xdr:nvCxnSpPr>
        <xdr:cNvPr id="123" name="直線コネクタ 122"/>
        <xdr:cNvCxnSpPr/>
      </xdr:nvCxnSpPr>
      <xdr:spPr>
        <a:xfrm flipV="1">
          <a:off x="2019300" y="9907333"/>
          <a:ext cx="889000" cy="1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5004</xdr:rowOff>
    </xdr:from>
    <xdr:to>
      <xdr:col>10</xdr:col>
      <xdr:colOff>114300</xdr:colOff>
      <xdr:row>58</xdr:row>
      <xdr:rowOff>122898</xdr:rowOff>
    </xdr:to>
    <xdr:cxnSp macro="">
      <xdr:nvCxnSpPr>
        <xdr:cNvPr id="126" name="直線コネクタ 125"/>
        <xdr:cNvCxnSpPr/>
      </xdr:nvCxnSpPr>
      <xdr:spPr>
        <a:xfrm>
          <a:off x="1130300" y="9949104"/>
          <a:ext cx="889000" cy="1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34366</xdr:rowOff>
    </xdr:from>
    <xdr:to>
      <xdr:col>24</xdr:col>
      <xdr:colOff>114300</xdr:colOff>
      <xdr:row>58</xdr:row>
      <xdr:rowOff>135966</xdr:rowOff>
    </xdr:to>
    <xdr:sp macro="" textlink="">
      <xdr:nvSpPr>
        <xdr:cNvPr id="136" name="楕円 135"/>
        <xdr:cNvSpPr/>
      </xdr:nvSpPr>
      <xdr:spPr>
        <a:xfrm>
          <a:off x="4584700" y="99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12793</xdr:rowOff>
    </xdr:from>
    <xdr:ext cx="534377" cy="259045"/>
    <xdr:sp macro="" textlink="">
      <xdr:nvSpPr>
        <xdr:cNvPr id="137" name="総務費該当値テキスト"/>
        <xdr:cNvSpPr txBox="1"/>
      </xdr:nvSpPr>
      <xdr:spPr>
        <a:xfrm>
          <a:off x="4686300" y="99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22758</xdr:rowOff>
    </xdr:from>
    <xdr:to>
      <xdr:col>20</xdr:col>
      <xdr:colOff>38100</xdr:colOff>
      <xdr:row>58</xdr:row>
      <xdr:rowOff>124358</xdr:rowOff>
    </xdr:to>
    <xdr:sp macro="" textlink="">
      <xdr:nvSpPr>
        <xdr:cNvPr id="138" name="楕円 137"/>
        <xdr:cNvSpPr/>
      </xdr:nvSpPr>
      <xdr:spPr>
        <a:xfrm>
          <a:off x="3746500" y="99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115485</xdr:rowOff>
    </xdr:from>
    <xdr:ext cx="534377" cy="259045"/>
    <xdr:sp macro="" textlink="">
      <xdr:nvSpPr>
        <xdr:cNvPr id="139" name="テキスト ボックス 138"/>
        <xdr:cNvSpPr txBox="1"/>
      </xdr:nvSpPr>
      <xdr:spPr>
        <a:xfrm>
          <a:off x="3530111" y="100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83883</xdr:rowOff>
    </xdr:from>
    <xdr:to>
      <xdr:col>15</xdr:col>
      <xdr:colOff>101600</xdr:colOff>
      <xdr:row>58</xdr:row>
      <xdr:rowOff>14033</xdr:rowOff>
    </xdr:to>
    <xdr:sp macro="" textlink="">
      <xdr:nvSpPr>
        <xdr:cNvPr id="140" name="楕円 139"/>
        <xdr:cNvSpPr/>
      </xdr:nvSpPr>
      <xdr:spPr>
        <a:xfrm>
          <a:off x="2857500" y="98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5160</xdr:rowOff>
    </xdr:from>
    <xdr:ext cx="534377" cy="259045"/>
    <xdr:sp macro="" textlink="">
      <xdr:nvSpPr>
        <xdr:cNvPr id="141" name="テキスト ボックス 140"/>
        <xdr:cNvSpPr txBox="1"/>
      </xdr:nvSpPr>
      <xdr:spPr>
        <a:xfrm>
          <a:off x="2641111" y="99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72098</xdr:rowOff>
    </xdr:from>
    <xdr:to>
      <xdr:col>10</xdr:col>
      <xdr:colOff>165100</xdr:colOff>
      <xdr:row>59</xdr:row>
      <xdr:rowOff>2248</xdr:rowOff>
    </xdr:to>
    <xdr:sp macro="" textlink="">
      <xdr:nvSpPr>
        <xdr:cNvPr id="142" name="楕円 141"/>
        <xdr:cNvSpPr/>
      </xdr:nvSpPr>
      <xdr:spPr>
        <a:xfrm>
          <a:off x="1968500" y="100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164825</xdr:rowOff>
    </xdr:from>
    <xdr:ext cx="534377" cy="259045"/>
    <xdr:sp macro="" textlink="">
      <xdr:nvSpPr>
        <xdr:cNvPr id="143" name="テキスト ボックス 142"/>
        <xdr:cNvSpPr txBox="1"/>
      </xdr:nvSpPr>
      <xdr:spPr>
        <a:xfrm>
          <a:off x="1752111" y="101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125654</xdr:rowOff>
    </xdr:from>
    <xdr:to>
      <xdr:col>6</xdr:col>
      <xdr:colOff>38100</xdr:colOff>
      <xdr:row>58</xdr:row>
      <xdr:rowOff>55804</xdr:rowOff>
    </xdr:to>
    <xdr:sp macro="" textlink="">
      <xdr:nvSpPr>
        <xdr:cNvPr id="144" name="楕円 143"/>
        <xdr:cNvSpPr/>
      </xdr:nvSpPr>
      <xdr:spPr>
        <a:xfrm>
          <a:off x="1079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46931</xdr:rowOff>
    </xdr:from>
    <xdr:ext cx="534377" cy="259045"/>
    <xdr:sp macro="" textlink="">
      <xdr:nvSpPr>
        <xdr:cNvPr id="145" name="テキスト ボックス 144"/>
        <xdr:cNvSpPr txBox="1"/>
      </xdr:nvSpPr>
      <xdr:spPr>
        <a:xfrm>
          <a:off x="863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70396</xdr:rowOff>
    </xdr:from>
    <xdr:to>
      <xdr:col>24</xdr:col>
      <xdr:colOff>63500</xdr:colOff>
      <xdr:row>75</xdr:row>
      <xdr:rowOff>119952</xdr:rowOff>
    </xdr:to>
    <xdr:cxnSp macro="">
      <xdr:nvCxnSpPr>
        <xdr:cNvPr id="175" name="直線コネクタ 174"/>
        <xdr:cNvCxnSpPr/>
      </xdr:nvCxnSpPr>
      <xdr:spPr>
        <a:xfrm flipV="1">
          <a:off x="3797300" y="12929146"/>
          <a:ext cx="838200" cy="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119952</xdr:rowOff>
    </xdr:from>
    <xdr:to>
      <xdr:col>19</xdr:col>
      <xdr:colOff>177800</xdr:colOff>
      <xdr:row>76</xdr:row>
      <xdr:rowOff>7023</xdr:rowOff>
    </xdr:to>
    <xdr:cxnSp macro="">
      <xdr:nvCxnSpPr>
        <xdr:cNvPr id="178" name="直線コネクタ 177"/>
        <xdr:cNvCxnSpPr/>
      </xdr:nvCxnSpPr>
      <xdr:spPr>
        <a:xfrm flipV="1">
          <a:off x="2908300" y="12978702"/>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7023</xdr:rowOff>
    </xdr:from>
    <xdr:to>
      <xdr:col>15</xdr:col>
      <xdr:colOff>50800</xdr:colOff>
      <xdr:row>76</xdr:row>
      <xdr:rowOff>130403</xdr:rowOff>
    </xdr:to>
    <xdr:cxnSp macro="">
      <xdr:nvCxnSpPr>
        <xdr:cNvPr id="181" name="直線コネクタ 180"/>
        <xdr:cNvCxnSpPr/>
      </xdr:nvCxnSpPr>
      <xdr:spPr>
        <a:xfrm flipV="1">
          <a:off x="2019300" y="13037223"/>
          <a:ext cx="889000" cy="1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130403</xdr:rowOff>
    </xdr:from>
    <xdr:to>
      <xdr:col>10</xdr:col>
      <xdr:colOff>114300</xdr:colOff>
      <xdr:row>77</xdr:row>
      <xdr:rowOff>32474</xdr:rowOff>
    </xdr:to>
    <xdr:cxnSp macro="">
      <xdr:nvCxnSpPr>
        <xdr:cNvPr id="184" name="直線コネクタ 183"/>
        <xdr:cNvCxnSpPr/>
      </xdr:nvCxnSpPr>
      <xdr:spPr>
        <a:xfrm flipV="1">
          <a:off x="1130300" y="13160603"/>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19596</xdr:rowOff>
    </xdr:from>
    <xdr:to>
      <xdr:col>24</xdr:col>
      <xdr:colOff>114300</xdr:colOff>
      <xdr:row>75</xdr:row>
      <xdr:rowOff>121196</xdr:rowOff>
    </xdr:to>
    <xdr:sp macro="" textlink="">
      <xdr:nvSpPr>
        <xdr:cNvPr id="194" name="楕円 193"/>
        <xdr:cNvSpPr/>
      </xdr:nvSpPr>
      <xdr:spPr>
        <a:xfrm>
          <a:off x="45847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169473</xdr:rowOff>
    </xdr:from>
    <xdr:ext cx="599010" cy="259045"/>
    <xdr:sp macro="" textlink="">
      <xdr:nvSpPr>
        <xdr:cNvPr id="195" name="民生費該当値テキスト"/>
        <xdr:cNvSpPr txBox="1"/>
      </xdr:nvSpPr>
      <xdr:spPr>
        <a:xfrm>
          <a:off x="4686300" y="1285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69152</xdr:rowOff>
    </xdr:from>
    <xdr:to>
      <xdr:col>20</xdr:col>
      <xdr:colOff>38100</xdr:colOff>
      <xdr:row>75</xdr:row>
      <xdr:rowOff>170752</xdr:rowOff>
    </xdr:to>
    <xdr:sp macro="" textlink="">
      <xdr:nvSpPr>
        <xdr:cNvPr id="196" name="楕円 195"/>
        <xdr:cNvSpPr/>
      </xdr:nvSpPr>
      <xdr:spPr>
        <a:xfrm>
          <a:off x="3746500" y="129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161878</xdr:rowOff>
    </xdr:from>
    <xdr:ext cx="599010" cy="259045"/>
    <xdr:sp macro="" textlink="">
      <xdr:nvSpPr>
        <xdr:cNvPr id="197" name="テキスト ボックス 196"/>
        <xdr:cNvSpPr txBox="1"/>
      </xdr:nvSpPr>
      <xdr:spPr>
        <a:xfrm>
          <a:off x="3497795" y="130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127673</xdr:rowOff>
    </xdr:from>
    <xdr:to>
      <xdr:col>15</xdr:col>
      <xdr:colOff>101600</xdr:colOff>
      <xdr:row>76</xdr:row>
      <xdr:rowOff>57823</xdr:rowOff>
    </xdr:to>
    <xdr:sp macro="" textlink="">
      <xdr:nvSpPr>
        <xdr:cNvPr id="198" name="楕円 197"/>
        <xdr:cNvSpPr/>
      </xdr:nvSpPr>
      <xdr:spPr>
        <a:xfrm>
          <a:off x="2857500" y="12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48950</xdr:rowOff>
    </xdr:from>
    <xdr:ext cx="599010" cy="259045"/>
    <xdr:sp macro="" textlink="">
      <xdr:nvSpPr>
        <xdr:cNvPr id="199" name="テキスト ボックス 198"/>
        <xdr:cNvSpPr txBox="1"/>
      </xdr:nvSpPr>
      <xdr:spPr>
        <a:xfrm>
          <a:off x="2608795" y="130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79603</xdr:rowOff>
    </xdr:from>
    <xdr:to>
      <xdr:col>10</xdr:col>
      <xdr:colOff>165100</xdr:colOff>
      <xdr:row>77</xdr:row>
      <xdr:rowOff>9753</xdr:rowOff>
    </xdr:to>
    <xdr:sp macro="" textlink="">
      <xdr:nvSpPr>
        <xdr:cNvPr id="200" name="楕円 199"/>
        <xdr:cNvSpPr/>
      </xdr:nvSpPr>
      <xdr:spPr>
        <a:xfrm>
          <a:off x="1968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880</xdr:rowOff>
    </xdr:from>
    <xdr:ext cx="599010" cy="259045"/>
    <xdr:sp macro="" textlink="">
      <xdr:nvSpPr>
        <xdr:cNvPr id="201" name="テキスト ボックス 200"/>
        <xdr:cNvSpPr txBox="1"/>
      </xdr:nvSpPr>
      <xdr:spPr>
        <a:xfrm>
          <a:off x="1719795"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153124</xdr:rowOff>
    </xdr:from>
    <xdr:to>
      <xdr:col>6</xdr:col>
      <xdr:colOff>38100</xdr:colOff>
      <xdr:row>77</xdr:row>
      <xdr:rowOff>83274</xdr:rowOff>
    </xdr:to>
    <xdr:sp macro="" textlink="">
      <xdr:nvSpPr>
        <xdr:cNvPr id="202" name="楕円 201"/>
        <xdr:cNvSpPr/>
      </xdr:nvSpPr>
      <xdr:spPr>
        <a:xfrm>
          <a:off x="1079500" y="131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74401</xdr:rowOff>
    </xdr:from>
    <xdr:ext cx="599010" cy="259045"/>
    <xdr:sp macro="" textlink="">
      <xdr:nvSpPr>
        <xdr:cNvPr id="203" name="テキスト ボックス 202"/>
        <xdr:cNvSpPr txBox="1"/>
      </xdr:nvSpPr>
      <xdr:spPr>
        <a:xfrm>
          <a:off x="830795" y="1327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104305</xdr:rowOff>
    </xdr:from>
    <xdr:to>
      <xdr:col>24</xdr:col>
      <xdr:colOff>63500</xdr:colOff>
      <xdr:row>97</xdr:row>
      <xdr:rowOff>140596</xdr:rowOff>
    </xdr:to>
    <xdr:cxnSp macro="">
      <xdr:nvCxnSpPr>
        <xdr:cNvPr id="233" name="直線コネクタ 232"/>
        <xdr:cNvCxnSpPr/>
      </xdr:nvCxnSpPr>
      <xdr:spPr>
        <a:xfrm>
          <a:off x="3797300" y="16734955"/>
          <a:ext cx="8382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42126</xdr:rowOff>
    </xdr:from>
    <xdr:to>
      <xdr:col>19</xdr:col>
      <xdr:colOff>177800</xdr:colOff>
      <xdr:row>97</xdr:row>
      <xdr:rowOff>104305</xdr:rowOff>
    </xdr:to>
    <xdr:cxnSp macro="">
      <xdr:nvCxnSpPr>
        <xdr:cNvPr id="236" name="直線コネクタ 235"/>
        <xdr:cNvCxnSpPr/>
      </xdr:nvCxnSpPr>
      <xdr:spPr>
        <a:xfrm>
          <a:off x="2908300" y="1667277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169875</xdr:rowOff>
    </xdr:from>
    <xdr:to>
      <xdr:col>15</xdr:col>
      <xdr:colOff>50800</xdr:colOff>
      <xdr:row>97</xdr:row>
      <xdr:rowOff>42126</xdr:rowOff>
    </xdr:to>
    <xdr:cxnSp macro="">
      <xdr:nvCxnSpPr>
        <xdr:cNvPr id="239" name="直線コネクタ 238"/>
        <xdr:cNvCxnSpPr/>
      </xdr:nvCxnSpPr>
      <xdr:spPr>
        <a:xfrm>
          <a:off x="2019300" y="1662907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156141</xdr:rowOff>
    </xdr:from>
    <xdr:to>
      <xdr:col>10</xdr:col>
      <xdr:colOff>114300</xdr:colOff>
      <xdr:row>96</xdr:row>
      <xdr:rowOff>169875</xdr:rowOff>
    </xdr:to>
    <xdr:cxnSp macro="">
      <xdr:nvCxnSpPr>
        <xdr:cNvPr id="242" name="直線コネクタ 241"/>
        <xdr:cNvCxnSpPr/>
      </xdr:nvCxnSpPr>
      <xdr:spPr>
        <a:xfrm>
          <a:off x="1130300" y="16615341"/>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89796</xdr:rowOff>
    </xdr:from>
    <xdr:to>
      <xdr:col>24</xdr:col>
      <xdr:colOff>114300</xdr:colOff>
      <xdr:row>98</xdr:row>
      <xdr:rowOff>19946</xdr:rowOff>
    </xdr:to>
    <xdr:sp macro="" textlink="">
      <xdr:nvSpPr>
        <xdr:cNvPr id="252" name="楕円 251"/>
        <xdr:cNvSpPr/>
      </xdr:nvSpPr>
      <xdr:spPr>
        <a:xfrm>
          <a:off x="45847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68223</xdr:rowOff>
    </xdr:from>
    <xdr:ext cx="534377" cy="259045"/>
    <xdr:sp macro="" textlink="">
      <xdr:nvSpPr>
        <xdr:cNvPr id="253" name="衛生費該当値テキスト"/>
        <xdr:cNvSpPr txBox="1"/>
      </xdr:nvSpPr>
      <xdr:spPr>
        <a:xfrm>
          <a:off x="4686300" y="166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53505</xdr:rowOff>
    </xdr:from>
    <xdr:to>
      <xdr:col>20</xdr:col>
      <xdr:colOff>38100</xdr:colOff>
      <xdr:row>97</xdr:row>
      <xdr:rowOff>155105</xdr:rowOff>
    </xdr:to>
    <xdr:sp macro="" textlink="">
      <xdr:nvSpPr>
        <xdr:cNvPr id="254" name="楕円 253"/>
        <xdr:cNvSpPr/>
      </xdr:nvSpPr>
      <xdr:spPr>
        <a:xfrm>
          <a:off x="37465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182</xdr:rowOff>
    </xdr:from>
    <xdr:ext cx="534377" cy="259045"/>
    <xdr:sp macro="" textlink="">
      <xdr:nvSpPr>
        <xdr:cNvPr id="255" name="テキスト ボックス 254"/>
        <xdr:cNvSpPr txBox="1"/>
      </xdr:nvSpPr>
      <xdr:spPr>
        <a:xfrm>
          <a:off x="3530111" y="164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162776</xdr:rowOff>
    </xdr:from>
    <xdr:to>
      <xdr:col>15</xdr:col>
      <xdr:colOff>101600</xdr:colOff>
      <xdr:row>97</xdr:row>
      <xdr:rowOff>92926</xdr:rowOff>
    </xdr:to>
    <xdr:sp macro="" textlink="">
      <xdr:nvSpPr>
        <xdr:cNvPr id="256" name="楕円 255"/>
        <xdr:cNvSpPr/>
      </xdr:nvSpPr>
      <xdr:spPr>
        <a:xfrm>
          <a:off x="28575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109453</xdr:rowOff>
    </xdr:from>
    <xdr:ext cx="534377" cy="259045"/>
    <xdr:sp macro="" textlink="">
      <xdr:nvSpPr>
        <xdr:cNvPr id="257" name="テキスト ボックス 256"/>
        <xdr:cNvSpPr txBox="1"/>
      </xdr:nvSpPr>
      <xdr:spPr>
        <a:xfrm>
          <a:off x="2641111" y="163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119075</xdr:rowOff>
    </xdr:from>
    <xdr:to>
      <xdr:col>10</xdr:col>
      <xdr:colOff>165100</xdr:colOff>
      <xdr:row>97</xdr:row>
      <xdr:rowOff>49225</xdr:rowOff>
    </xdr:to>
    <xdr:sp macro="" textlink="">
      <xdr:nvSpPr>
        <xdr:cNvPr id="258" name="楕円 257"/>
        <xdr:cNvSpPr/>
      </xdr:nvSpPr>
      <xdr:spPr>
        <a:xfrm>
          <a:off x="1968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65752</xdr:rowOff>
    </xdr:from>
    <xdr:ext cx="534377" cy="259045"/>
    <xdr:sp macro="" textlink="">
      <xdr:nvSpPr>
        <xdr:cNvPr id="259" name="テキスト ボックス 258"/>
        <xdr:cNvSpPr txBox="1"/>
      </xdr:nvSpPr>
      <xdr:spPr>
        <a:xfrm>
          <a:off x="1752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105341</xdr:rowOff>
    </xdr:from>
    <xdr:to>
      <xdr:col>6</xdr:col>
      <xdr:colOff>38100</xdr:colOff>
      <xdr:row>97</xdr:row>
      <xdr:rowOff>35491</xdr:rowOff>
    </xdr:to>
    <xdr:sp macro="" textlink="">
      <xdr:nvSpPr>
        <xdr:cNvPr id="260" name="楕円 259"/>
        <xdr:cNvSpPr/>
      </xdr:nvSpPr>
      <xdr:spPr>
        <a:xfrm>
          <a:off x="1079500" y="165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52018</xdr:rowOff>
    </xdr:from>
    <xdr:ext cx="534377" cy="259045"/>
    <xdr:sp macro="" textlink="">
      <xdr:nvSpPr>
        <xdr:cNvPr id="261" name="テキスト ボックス 260"/>
        <xdr:cNvSpPr txBox="1"/>
      </xdr:nvSpPr>
      <xdr:spPr>
        <a:xfrm>
          <a:off x="863111" y="163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33210</xdr:rowOff>
    </xdr:from>
    <xdr:to>
      <xdr:col>50</xdr:col>
      <xdr:colOff>114300</xdr:colOff>
      <xdr:row>39</xdr:row>
      <xdr:rowOff>44450</xdr:rowOff>
    </xdr:to>
    <xdr:cxnSp macro="">
      <xdr:nvCxnSpPr>
        <xdr:cNvPr id="293" name="直線コネクタ 292"/>
        <xdr:cNvCxnSpPr/>
      </xdr:nvCxnSpPr>
      <xdr:spPr>
        <a:xfrm>
          <a:off x="8750300" y="671976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170180</xdr:rowOff>
    </xdr:from>
    <xdr:to>
      <xdr:col>45</xdr:col>
      <xdr:colOff>177800</xdr:colOff>
      <xdr:row>39</xdr:row>
      <xdr:rowOff>33210</xdr:rowOff>
    </xdr:to>
    <xdr:cxnSp macro="">
      <xdr:nvCxnSpPr>
        <xdr:cNvPr id="296" name="直線コネクタ 295"/>
        <xdr:cNvCxnSpPr/>
      </xdr:nvCxnSpPr>
      <xdr:spPr>
        <a:xfrm>
          <a:off x="7861300" y="668528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169418</xdr:rowOff>
    </xdr:from>
    <xdr:to>
      <xdr:col>41</xdr:col>
      <xdr:colOff>50800</xdr:colOff>
      <xdr:row>38</xdr:row>
      <xdr:rowOff>170180</xdr:rowOff>
    </xdr:to>
    <xdr:cxnSp macro="">
      <xdr:nvCxnSpPr>
        <xdr:cNvPr id="299" name="直線コネクタ 298"/>
        <xdr:cNvCxnSpPr/>
      </xdr:nvCxnSpPr>
      <xdr:spPr>
        <a:xfrm>
          <a:off x="6972300" y="6684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153860</xdr:rowOff>
    </xdr:from>
    <xdr:to>
      <xdr:col>46</xdr:col>
      <xdr:colOff>38100</xdr:colOff>
      <xdr:row>39</xdr:row>
      <xdr:rowOff>84010</xdr:rowOff>
    </xdr:to>
    <xdr:sp macro="" textlink="">
      <xdr:nvSpPr>
        <xdr:cNvPr id="313" name="楕円 312"/>
        <xdr:cNvSpPr/>
      </xdr:nvSpPr>
      <xdr:spPr>
        <a:xfrm>
          <a:off x="8699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75137</xdr:rowOff>
    </xdr:from>
    <xdr:ext cx="313932" cy="259045"/>
    <xdr:sp macro="" textlink="">
      <xdr:nvSpPr>
        <xdr:cNvPr id="314" name="テキスト ボックス 313"/>
        <xdr:cNvSpPr txBox="1"/>
      </xdr:nvSpPr>
      <xdr:spPr>
        <a:xfrm>
          <a:off x="8593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119380</xdr:rowOff>
    </xdr:from>
    <xdr:to>
      <xdr:col>41</xdr:col>
      <xdr:colOff>101600</xdr:colOff>
      <xdr:row>39</xdr:row>
      <xdr:rowOff>49530</xdr:rowOff>
    </xdr:to>
    <xdr:sp macro="" textlink="">
      <xdr:nvSpPr>
        <xdr:cNvPr id="315" name="楕円 314"/>
        <xdr:cNvSpPr/>
      </xdr:nvSpPr>
      <xdr:spPr>
        <a:xfrm>
          <a:off x="781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40657</xdr:rowOff>
    </xdr:from>
    <xdr:ext cx="378565" cy="259045"/>
    <xdr:sp macro="" textlink="">
      <xdr:nvSpPr>
        <xdr:cNvPr id="316" name="テキスト ボックス 315"/>
        <xdr:cNvSpPr txBox="1"/>
      </xdr:nvSpPr>
      <xdr:spPr>
        <a:xfrm>
          <a:off x="7672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118618</xdr:rowOff>
    </xdr:from>
    <xdr:to>
      <xdr:col>36</xdr:col>
      <xdr:colOff>165100</xdr:colOff>
      <xdr:row>39</xdr:row>
      <xdr:rowOff>48768</xdr:rowOff>
    </xdr:to>
    <xdr:sp macro="" textlink="">
      <xdr:nvSpPr>
        <xdr:cNvPr id="317" name="楕円 316"/>
        <xdr:cNvSpPr/>
      </xdr:nvSpPr>
      <xdr:spPr>
        <a:xfrm>
          <a:off x="6921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39895</xdr:rowOff>
    </xdr:from>
    <xdr:ext cx="378565" cy="259045"/>
    <xdr:sp macro="" textlink="">
      <xdr:nvSpPr>
        <xdr:cNvPr id="318" name="テキスト ボックス 317"/>
        <xdr:cNvSpPr txBox="1"/>
      </xdr:nvSpPr>
      <xdr:spPr>
        <a:xfrm>
          <a:off x="678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130647</xdr:rowOff>
    </xdr:from>
    <xdr:to>
      <xdr:col>55</xdr:col>
      <xdr:colOff>0</xdr:colOff>
      <xdr:row>58</xdr:row>
      <xdr:rowOff>13513</xdr:rowOff>
    </xdr:to>
    <xdr:cxnSp macro="">
      <xdr:nvCxnSpPr>
        <xdr:cNvPr id="345" name="直線コネクタ 344"/>
        <xdr:cNvCxnSpPr/>
      </xdr:nvCxnSpPr>
      <xdr:spPr>
        <a:xfrm flipV="1">
          <a:off x="9639300" y="9903297"/>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13513</xdr:rowOff>
    </xdr:from>
    <xdr:to>
      <xdr:col>50</xdr:col>
      <xdr:colOff>114300</xdr:colOff>
      <xdr:row>58</xdr:row>
      <xdr:rowOff>24988</xdr:rowOff>
    </xdr:to>
    <xdr:cxnSp macro="">
      <xdr:nvCxnSpPr>
        <xdr:cNvPr id="348" name="直線コネクタ 347"/>
        <xdr:cNvCxnSpPr/>
      </xdr:nvCxnSpPr>
      <xdr:spPr>
        <a:xfrm flipV="1">
          <a:off x="8750300" y="9957613"/>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8484</xdr:rowOff>
    </xdr:from>
    <xdr:to>
      <xdr:col>45</xdr:col>
      <xdr:colOff>177800</xdr:colOff>
      <xdr:row>58</xdr:row>
      <xdr:rowOff>24988</xdr:rowOff>
    </xdr:to>
    <xdr:cxnSp macro="">
      <xdr:nvCxnSpPr>
        <xdr:cNvPr id="351" name="直線コネクタ 350"/>
        <xdr:cNvCxnSpPr/>
      </xdr:nvCxnSpPr>
      <xdr:spPr>
        <a:xfrm>
          <a:off x="7861300" y="9952584"/>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170973</xdr:rowOff>
    </xdr:from>
    <xdr:to>
      <xdr:col>41</xdr:col>
      <xdr:colOff>50800</xdr:colOff>
      <xdr:row>58</xdr:row>
      <xdr:rowOff>8484</xdr:rowOff>
    </xdr:to>
    <xdr:cxnSp macro="">
      <xdr:nvCxnSpPr>
        <xdr:cNvPr id="354" name="直線コネクタ 353"/>
        <xdr:cNvCxnSpPr/>
      </xdr:nvCxnSpPr>
      <xdr:spPr>
        <a:xfrm>
          <a:off x="6972300" y="994362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79847</xdr:rowOff>
    </xdr:from>
    <xdr:to>
      <xdr:col>55</xdr:col>
      <xdr:colOff>50800</xdr:colOff>
      <xdr:row>58</xdr:row>
      <xdr:rowOff>9997</xdr:rowOff>
    </xdr:to>
    <xdr:sp macro="" textlink="">
      <xdr:nvSpPr>
        <xdr:cNvPr id="364" name="楕円 363"/>
        <xdr:cNvSpPr/>
      </xdr:nvSpPr>
      <xdr:spPr>
        <a:xfrm>
          <a:off x="10426700" y="98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102724</xdr:rowOff>
    </xdr:from>
    <xdr:ext cx="469744" cy="259045"/>
    <xdr:sp macro="" textlink="">
      <xdr:nvSpPr>
        <xdr:cNvPr id="365" name="農林水産業費該当値テキスト"/>
        <xdr:cNvSpPr txBox="1"/>
      </xdr:nvSpPr>
      <xdr:spPr>
        <a:xfrm>
          <a:off x="10528300" y="97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134163</xdr:rowOff>
    </xdr:from>
    <xdr:to>
      <xdr:col>50</xdr:col>
      <xdr:colOff>165100</xdr:colOff>
      <xdr:row>58</xdr:row>
      <xdr:rowOff>64313</xdr:rowOff>
    </xdr:to>
    <xdr:sp macro="" textlink="">
      <xdr:nvSpPr>
        <xdr:cNvPr id="366" name="楕円 365"/>
        <xdr:cNvSpPr/>
      </xdr:nvSpPr>
      <xdr:spPr>
        <a:xfrm>
          <a:off x="9588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55440</xdr:rowOff>
    </xdr:from>
    <xdr:ext cx="469744" cy="259045"/>
    <xdr:sp macro="" textlink="">
      <xdr:nvSpPr>
        <xdr:cNvPr id="367" name="テキスト ボックス 366"/>
        <xdr:cNvSpPr txBox="1"/>
      </xdr:nvSpPr>
      <xdr:spPr>
        <a:xfrm>
          <a:off x="9404428" y="99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145638</xdr:rowOff>
    </xdr:from>
    <xdr:to>
      <xdr:col>46</xdr:col>
      <xdr:colOff>38100</xdr:colOff>
      <xdr:row>58</xdr:row>
      <xdr:rowOff>75788</xdr:rowOff>
    </xdr:to>
    <xdr:sp macro="" textlink="">
      <xdr:nvSpPr>
        <xdr:cNvPr id="368" name="楕円 367"/>
        <xdr:cNvSpPr/>
      </xdr:nvSpPr>
      <xdr:spPr>
        <a:xfrm>
          <a:off x="8699500" y="99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66915</xdr:rowOff>
    </xdr:from>
    <xdr:ext cx="469744" cy="259045"/>
    <xdr:sp macro="" textlink="">
      <xdr:nvSpPr>
        <xdr:cNvPr id="369" name="テキスト ボックス 368"/>
        <xdr:cNvSpPr txBox="1"/>
      </xdr:nvSpPr>
      <xdr:spPr>
        <a:xfrm>
          <a:off x="8515428" y="100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129134</xdr:rowOff>
    </xdr:from>
    <xdr:to>
      <xdr:col>41</xdr:col>
      <xdr:colOff>101600</xdr:colOff>
      <xdr:row>58</xdr:row>
      <xdr:rowOff>59284</xdr:rowOff>
    </xdr:to>
    <xdr:sp macro="" textlink="">
      <xdr:nvSpPr>
        <xdr:cNvPr id="370" name="楕円 369"/>
        <xdr:cNvSpPr/>
      </xdr:nvSpPr>
      <xdr:spPr>
        <a:xfrm>
          <a:off x="7810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50411</xdr:rowOff>
    </xdr:from>
    <xdr:ext cx="469744" cy="259045"/>
    <xdr:sp macro="" textlink="">
      <xdr:nvSpPr>
        <xdr:cNvPr id="371" name="テキスト ボックス 370"/>
        <xdr:cNvSpPr txBox="1"/>
      </xdr:nvSpPr>
      <xdr:spPr>
        <a:xfrm>
          <a:off x="7626428" y="99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120173</xdr:rowOff>
    </xdr:from>
    <xdr:to>
      <xdr:col>36</xdr:col>
      <xdr:colOff>165100</xdr:colOff>
      <xdr:row>58</xdr:row>
      <xdr:rowOff>50323</xdr:rowOff>
    </xdr:to>
    <xdr:sp macro="" textlink="">
      <xdr:nvSpPr>
        <xdr:cNvPr id="372" name="楕円 371"/>
        <xdr:cNvSpPr/>
      </xdr:nvSpPr>
      <xdr:spPr>
        <a:xfrm>
          <a:off x="6921500" y="98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41450</xdr:rowOff>
    </xdr:from>
    <xdr:ext cx="469744" cy="259045"/>
    <xdr:sp macro="" textlink="">
      <xdr:nvSpPr>
        <xdr:cNvPr id="373" name="テキスト ボックス 372"/>
        <xdr:cNvSpPr txBox="1"/>
      </xdr:nvSpPr>
      <xdr:spPr>
        <a:xfrm>
          <a:off x="6737428" y="998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88227</xdr:rowOff>
    </xdr:from>
    <xdr:to>
      <xdr:col>55</xdr:col>
      <xdr:colOff>0</xdr:colOff>
      <xdr:row>78</xdr:row>
      <xdr:rowOff>98247</xdr:rowOff>
    </xdr:to>
    <xdr:cxnSp macro="">
      <xdr:nvCxnSpPr>
        <xdr:cNvPr id="402" name="直線コネクタ 401"/>
        <xdr:cNvCxnSpPr/>
      </xdr:nvCxnSpPr>
      <xdr:spPr>
        <a:xfrm flipV="1">
          <a:off x="9639300" y="1346132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49631</xdr:rowOff>
    </xdr:from>
    <xdr:to>
      <xdr:col>50</xdr:col>
      <xdr:colOff>114300</xdr:colOff>
      <xdr:row>78</xdr:row>
      <xdr:rowOff>98247</xdr:rowOff>
    </xdr:to>
    <xdr:cxnSp macro="">
      <xdr:nvCxnSpPr>
        <xdr:cNvPr id="405" name="直線コネクタ 404"/>
        <xdr:cNvCxnSpPr/>
      </xdr:nvCxnSpPr>
      <xdr:spPr>
        <a:xfrm>
          <a:off x="8750300" y="13422731"/>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49631</xdr:rowOff>
    </xdr:from>
    <xdr:to>
      <xdr:col>45</xdr:col>
      <xdr:colOff>177800</xdr:colOff>
      <xdr:row>78</xdr:row>
      <xdr:rowOff>98704</xdr:rowOff>
    </xdr:to>
    <xdr:cxnSp macro="">
      <xdr:nvCxnSpPr>
        <xdr:cNvPr id="408" name="直線コネクタ 407"/>
        <xdr:cNvCxnSpPr/>
      </xdr:nvCxnSpPr>
      <xdr:spPr>
        <a:xfrm flipV="1">
          <a:off x="7861300" y="13422731"/>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78739</xdr:rowOff>
    </xdr:from>
    <xdr:to>
      <xdr:col>41</xdr:col>
      <xdr:colOff>50800</xdr:colOff>
      <xdr:row>78</xdr:row>
      <xdr:rowOff>98704</xdr:rowOff>
    </xdr:to>
    <xdr:cxnSp macro="">
      <xdr:nvCxnSpPr>
        <xdr:cNvPr id="411" name="直線コネクタ 410"/>
        <xdr:cNvCxnSpPr/>
      </xdr:nvCxnSpPr>
      <xdr:spPr>
        <a:xfrm>
          <a:off x="6972300" y="13451839"/>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37427</xdr:rowOff>
    </xdr:from>
    <xdr:to>
      <xdr:col>55</xdr:col>
      <xdr:colOff>50800</xdr:colOff>
      <xdr:row>78</xdr:row>
      <xdr:rowOff>139027</xdr:rowOff>
    </xdr:to>
    <xdr:sp macro="" textlink="">
      <xdr:nvSpPr>
        <xdr:cNvPr id="421" name="楕円 420"/>
        <xdr:cNvSpPr/>
      </xdr:nvSpPr>
      <xdr:spPr>
        <a:xfrm>
          <a:off x="10426700" y="134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123804</xdr:rowOff>
    </xdr:from>
    <xdr:ext cx="469744" cy="259045"/>
    <xdr:sp macro="" textlink="">
      <xdr:nvSpPr>
        <xdr:cNvPr id="422" name="商工費該当値テキスト"/>
        <xdr:cNvSpPr txBox="1"/>
      </xdr:nvSpPr>
      <xdr:spPr>
        <a:xfrm>
          <a:off x="10528300" y="133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47447</xdr:rowOff>
    </xdr:from>
    <xdr:to>
      <xdr:col>50</xdr:col>
      <xdr:colOff>165100</xdr:colOff>
      <xdr:row>78</xdr:row>
      <xdr:rowOff>149047</xdr:rowOff>
    </xdr:to>
    <xdr:sp macro="" textlink="">
      <xdr:nvSpPr>
        <xdr:cNvPr id="423" name="楕円 422"/>
        <xdr:cNvSpPr/>
      </xdr:nvSpPr>
      <xdr:spPr>
        <a:xfrm>
          <a:off x="9588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140174</xdr:rowOff>
    </xdr:from>
    <xdr:ext cx="469744" cy="259045"/>
    <xdr:sp macro="" textlink="">
      <xdr:nvSpPr>
        <xdr:cNvPr id="424" name="テキスト ボックス 423"/>
        <xdr:cNvSpPr txBox="1"/>
      </xdr:nvSpPr>
      <xdr:spPr>
        <a:xfrm>
          <a:off x="9404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170281</xdr:rowOff>
    </xdr:from>
    <xdr:to>
      <xdr:col>46</xdr:col>
      <xdr:colOff>38100</xdr:colOff>
      <xdr:row>78</xdr:row>
      <xdr:rowOff>100431</xdr:rowOff>
    </xdr:to>
    <xdr:sp macro="" textlink="">
      <xdr:nvSpPr>
        <xdr:cNvPr id="425" name="楕円 424"/>
        <xdr:cNvSpPr/>
      </xdr:nvSpPr>
      <xdr:spPr>
        <a:xfrm>
          <a:off x="8699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91558</xdr:rowOff>
    </xdr:from>
    <xdr:ext cx="469744" cy="259045"/>
    <xdr:sp macro="" textlink="">
      <xdr:nvSpPr>
        <xdr:cNvPr id="426" name="テキスト ボックス 425"/>
        <xdr:cNvSpPr txBox="1"/>
      </xdr:nvSpPr>
      <xdr:spPr>
        <a:xfrm>
          <a:off x="8515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47904</xdr:rowOff>
    </xdr:from>
    <xdr:to>
      <xdr:col>41</xdr:col>
      <xdr:colOff>101600</xdr:colOff>
      <xdr:row>78</xdr:row>
      <xdr:rowOff>149504</xdr:rowOff>
    </xdr:to>
    <xdr:sp macro="" textlink="">
      <xdr:nvSpPr>
        <xdr:cNvPr id="427" name="楕円 426"/>
        <xdr:cNvSpPr/>
      </xdr:nvSpPr>
      <xdr:spPr>
        <a:xfrm>
          <a:off x="7810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140631</xdr:rowOff>
    </xdr:from>
    <xdr:ext cx="469744" cy="259045"/>
    <xdr:sp macro="" textlink="">
      <xdr:nvSpPr>
        <xdr:cNvPr id="428" name="テキスト ボックス 427"/>
        <xdr:cNvSpPr txBox="1"/>
      </xdr:nvSpPr>
      <xdr:spPr>
        <a:xfrm>
          <a:off x="7626428"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27939</xdr:rowOff>
    </xdr:from>
    <xdr:to>
      <xdr:col>36</xdr:col>
      <xdr:colOff>165100</xdr:colOff>
      <xdr:row>78</xdr:row>
      <xdr:rowOff>129539</xdr:rowOff>
    </xdr:to>
    <xdr:sp macro="" textlink="">
      <xdr:nvSpPr>
        <xdr:cNvPr id="429" name="楕円 428"/>
        <xdr:cNvSpPr/>
      </xdr:nvSpPr>
      <xdr:spPr>
        <a:xfrm>
          <a:off x="692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120666</xdr:rowOff>
    </xdr:from>
    <xdr:ext cx="469744" cy="259045"/>
    <xdr:sp macro="" textlink="">
      <xdr:nvSpPr>
        <xdr:cNvPr id="430" name="テキスト ボックス 429"/>
        <xdr:cNvSpPr txBox="1"/>
      </xdr:nvSpPr>
      <xdr:spPr>
        <a:xfrm>
          <a:off x="6737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168184</xdr:rowOff>
    </xdr:from>
    <xdr:to>
      <xdr:col>55</xdr:col>
      <xdr:colOff>0</xdr:colOff>
      <xdr:row>98</xdr:row>
      <xdr:rowOff>7638</xdr:rowOff>
    </xdr:to>
    <xdr:cxnSp macro="">
      <xdr:nvCxnSpPr>
        <xdr:cNvPr id="457" name="直線コネクタ 456"/>
        <xdr:cNvCxnSpPr/>
      </xdr:nvCxnSpPr>
      <xdr:spPr>
        <a:xfrm>
          <a:off x="9639300" y="16798834"/>
          <a:ext cx="8382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168184</xdr:rowOff>
    </xdr:from>
    <xdr:to>
      <xdr:col>50</xdr:col>
      <xdr:colOff>114300</xdr:colOff>
      <xdr:row>98</xdr:row>
      <xdr:rowOff>1896</xdr:rowOff>
    </xdr:to>
    <xdr:cxnSp macro="">
      <xdr:nvCxnSpPr>
        <xdr:cNvPr id="460" name="直線コネクタ 459"/>
        <xdr:cNvCxnSpPr/>
      </xdr:nvCxnSpPr>
      <xdr:spPr>
        <a:xfrm flipV="1">
          <a:off x="8750300" y="1679883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90729</xdr:rowOff>
    </xdr:from>
    <xdr:to>
      <xdr:col>45</xdr:col>
      <xdr:colOff>177800</xdr:colOff>
      <xdr:row>98</xdr:row>
      <xdr:rowOff>1896</xdr:rowOff>
    </xdr:to>
    <xdr:cxnSp macro="">
      <xdr:nvCxnSpPr>
        <xdr:cNvPr id="463" name="直線コネクタ 462"/>
        <xdr:cNvCxnSpPr/>
      </xdr:nvCxnSpPr>
      <xdr:spPr>
        <a:xfrm>
          <a:off x="7861300" y="16721379"/>
          <a:ext cx="8890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77474</xdr:rowOff>
    </xdr:from>
    <xdr:to>
      <xdr:col>41</xdr:col>
      <xdr:colOff>50800</xdr:colOff>
      <xdr:row>97</xdr:row>
      <xdr:rowOff>90729</xdr:rowOff>
    </xdr:to>
    <xdr:cxnSp macro="">
      <xdr:nvCxnSpPr>
        <xdr:cNvPr id="466" name="直線コネクタ 465"/>
        <xdr:cNvCxnSpPr/>
      </xdr:nvCxnSpPr>
      <xdr:spPr>
        <a:xfrm>
          <a:off x="6972300" y="16708124"/>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128288</xdr:rowOff>
    </xdr:from>
    <xdr:to>
      <xdr:col>55</xdr:col>
      <xdr:colOff>50800</xdr:colOff>
      <xdr:row>98</xdr:row>
      <xdr:rowOff>58438</xdr:rowOff>
    </xdr:to>
    <xdr:sp macro="" textlink="">
      <xdr:nvSpPr>
        <xdr:cNvPr id="476" name="楕円 475"/>
        <xdr:cNvSpPr/>
      </xdr:nvSpPr>
      <xdr:spPr>
        <a:xfrm>
          <a:off x="10426700" y="167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117384</xdr:rowOff>
    </xdr:from>
    <xdr:to>
      <xdr:col>50</xdr:col>
      <xdr:colOff>165100</xdr:colOff>
      <xdr:row>98</xdr:row>
      <xdr:rowOff>47534</xdr:rowOff>
    </xdr:to>
    <xdr:sp macro="" textlink="">
      <xdr:nvSpPr>
        <xdr:cNvPr id="478" name="楕円 477"/>
        <xdr:cNvSpPr/>
      </xdr:nvSpPr>
      <xdr:spPr>
        <a:xfrm>
          <a:off x="9588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38661</xdr:rowOff>
    </xdr:from>
    <xdr:ext cx="534377" cy="259045"/>
    <xdr:sp macro="" textlink="">
      <xdr:nvSpPr>
        <xdr:cNvPr id="479" name="テキスト ボックス 478"/>
        <xdr:cNvSpPr txBox="1"/>
      </xdr:nvSpPr>
      <xdr:spPr>
        <a:xfrm>
          <a:off x="9372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122546</xdr:rowOff>
    </xdr:from>
    <xdr:to>
      <xdr:col>46</xdr:col>
      <xdr:colOff>38100</xdr:colOff>
      <xdr:row>98</xdr:row>
      <xdr:rowOff>52696</xdr:rowOff>
    </xdr:to>
    <xdr:sp macro="" textlink="">
      <xdr:nvSpPr>
        <xdr:cNvPr id="480" name="楕円 479"/>
        <xdr:cNvSpPr/>
      </xdr:nvSpPr>
      <xdr:spPr>
        <a:xfrm>
          <a:off x="8699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43823</xdr:rowOff>
    </xdr:from>
    <xdr:ext cx="534377" cy="259045"/>
    <xdr:sp macro="" textlink="">
      <xdr:nvSpPr>
        <xdr:cNvPr id="481" name="テキスト ボックス 480"/>
        <xdr:cNvSpPr txBox="1"/>
      </xdr:nvSpPr>
      <xdr:spPr>
        <a:xfrm>
          <a:off x="8483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39929</xdr:rowOff>
    </xdr:from>
    <xdr:to>
      <xdr:col>41</xdr:col>
      <xdr:colOff>101600</xdr:colOff>
      <xdr:row>97</xdr:row>
      <xdr:rowOff>141529</xdr:rowOff>
    </xdr:to>
    <xdr:sp macro="" textlink="">
      <xdr:nvSpPr>
        <xdr:cNvPr id="482" name="楕円 481"/>
        <xdr:cNvSpPr/>
      </xdr:nvSpPr>
      <xdr:spPr>
        <a:xfrm>
          <a:off x="7810500" y="166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158056</xdr:rowOff>
    </xdr:from>
    <xdr:ext cx="534377" cy="259045"/>
    <xdr:sp macro="" textlink="">
      <xdr:nvSpPr>
        <xdr:cNvPr id="483" name="テキスト ボックス 482"/>
        <xdr:cNvSpPr txBox="1"/>
      </xdr:nvSpPr>
      <xdr:spPr>
        <a:xfrm>
          <a:off x="7594111" y="1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26674</xdr:rowOff>
    </xdr:from>
    <xdr:to>
      <xdr:col>36</xdr:col>
      <xdr:colOff>165100</xdr:colOff>
      <xdr:row>97</xdr:row>
      <xdr:rowOff>128274</xdr:rowOff>
    </xdr:to>
    <xdr:sp macro="" textlink="">
      <xdr:nvSpPr>
        <xdr:cNvPr id="484" name="楕円 483"/>
        <xdr:cNvSpPr/>
      </xdr:nvSpPr>
      <xdr:spPr>
        <a:xfrm>
          <a:off x="6921500" y="16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144801</xdr:rowOff>
    </xdr:from>
    <xdr:ext cx="534377" cy="259045"/>
    <xdr:sp macro="" textlink="">
      <xdr:nvSpPr>
        <xdr:cNvPr id="485" name="テキスト ボックス 484"/>
        <xdr:cNvSpPr txBox="1"/>
      </xdr:nvSpPr>
      <xdr:spPr>
        <a:xfrm>
          <a:off x="6705111" y="164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68514</xdr:rowOff>
    </xdr:from>
    <xdr:to>
      <xdr:col>85</xdr:col>
      <xdr:colOff>127000</xdr:colOff>
      <xdr:row>38</xdr:row>
      <xdr:rowOff>106233</xdr:rowOff>
    </xdr:to>
    <xdr:cxnSp macro="">
      <xdr:nvCxnSpPr>
        <xdr:cNvPr id="513" name="直線コネクタ 512"/>
        <xdr:cNvCxnSpPr/>
      </xdr:nvCxnSpPr>
      <xdr:spPr>
        <a:xfrm>
          <a:off x="15481300" y="658361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68514</xdr:rowOff>
    </xdr:from>
    <xdr:to>
      <xdr:col>81</xdr:col>
      <xdr:colOff>50800</xdr:colOff>
      <xdr:row>38</xdr:row>
      <xdr:rowOff>102346</xdr:rowOff>
    </xdr:to>
    <xdr:cxnSp macro="">
      <xdr:nvCxnSpPr>
        <xdr:cNvPr id="516" name="直線コネクタ 515"/>
        <xdr:cNvCxnSpPr/>
      </xdr:nvCxnSpPr>
      <xdr:spPr>
        <a:xfrm flipV="1">
          <a:off x="14592300" y="658361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69977</xdr:rowOff>
    </xdr:from>
    <xdr:to>
      <xdr:col>76</xdr:col>
      <xdr:colOff>114300</xdr:colOff>
      <xdr:row>38</xdr:row>
      <xdr:rowOff>102346</xdr:rowOff>
    </xdr:to>
    <xdr:cxnSp macro="">
      <xdr:nvCxnSpPr>
        <xdr:cNvPr id="519" name="直線コネクタ 518"/>
        <xdr:cNvCxnSpPr/>
      </xdr:nvCxnSpPr>
      <xdr:spPr>
        <a:xfrm>
          <a:off x="13703300" y="65850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69977</xdr:rowOff>
    </xdr:from>
    <xdr:to>
      <xdr:col>71</xdr:col>
      <xdr:colOff>177800</xdr:colOff>
      <xdr:row>38</xdr:row>
      <xdr:rowOff>107376</xdr:rowOff>
    </xdr:to>
    <xdr:cxnSp macro="">
      <xdr:nvCxnSpPr>
        <xdr:cNvPr id="522" name="直線コネクタ 521"/>
        <xdr:cNvCxnSpPr/>
      </xdr:nvCxnSpPr>
      <xdr:spPr>
        <a:xfrm flipV="1">
          <a:off x="12814300" y="6585077"/>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55433</xdr:rowOff>
    </xdr:from>
    <xdr:to>
      <xdr:col>85</xdr:col>
      <xdr:colOff>177800</xdr:colOff>
      <xdr:row>38</xdr:row>
      <xdr:rowOff>157033</xdr:rowOff>
    </xdr:to>
    <xdr:sp macro="" textlink="">
      <xdr:nvSpPr>
        <xdr:cNvPr id="532" name="楕円 531"/>
        <xdr:cNvSpPr/>
      </xdr:nvSpPr>
      <xdr:spPr>
        <a:xfrm>
          <a:off x="16268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141810</xdr:rowOff>
    </xdr:from>
    <xdr:ext cx="534377" cy="259045"/>
    <xdr:sp macro="" textlink="">
      <xdr:nvSpPr>
        <xdr:cNvPr id="533" name="消防費該当値テキスト"/>
        <xdr:cNvSpPr txBox="1"/>
      </xdr:nvSpPr>
      <xdr:spPr>
        <a:xfrm>
          <a:off x="16370300" y="64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17714</xdr:rowOff>
    </xdr:from>
    <xdr:to>
      <xdr:col>81</xdr:col>
      <xdr:colOff>101600</xdr:colOff>
      <xdr:row>38</xdr:row>
      <xdr:rowOff>119314</xdr:rowOff>
    </xdr:to>
    <xdr:sp macro="" textlink="">
      <xdr:nvSpPr>
        <xdr:cNvPr id="534" name="楕円 533"/>
        <xdr:cNvSpPr/>
      </xdr:nvSpPr>
      <xdr:spPr>
        <a:xfrm>
          <a:off x="15430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110441</xdr:rowOff>
    </xdr:from>
    <xdr:ext cx="534377" cy="259045"/>
    <xdr:sp macro="" textlink="">
      <xdr:nvSpPr>
        <xdr:cNvPr id="535" name="テキスト ボックス 534"/>
        <xdr:cNvSpPr txBox="1"/>
      </xdr:nvSpPr>
      <xdr:spPr>
        <a:xfrm>
          <a:off x="15214111" y="66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51546</xdr:rowOff>
    </xdr:from>
    <xdr:to>
      <xdr:col>76</xdr:col>
      <xdr:colOff>165100</xdr:colOff>
      <xdr:row>38</xdr:row>
      <xdr:rowOff>153146</xdr:rowOff>
    </xdr:to>
    <xdr:sp macro="" textlink="">
      <xdr:nvSpPr>
        <xdr:cNvPr id="536" name="楕円 535"/>
        <xdr:cNvSpPr/>
      </xdr:nvSpPr>
      <xdr:spPr>
        <a:xfrm>
          <a:off x="14541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144273</xdr:rowOff>
    </xdr:from>
    <xdr:ext cx="534377" cy="259045"/>
    <xdr:sp macro="" textlink="">
      <xdr:nvSpPr>
        <xdr:cNvPr id="537" name="テキスト ボックス 536"/>
        <xdr:cNvSpPr txBox="1"/>
      </xdr:nvSpPr>
      <xdr:spPr>
        <a:xfrm>
          <a:off x="14325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19177</xdr:rowOff>
    </xdr:from>
    <xdr:to>
      <xdr:col>72</xdr:col>
      <xdr:colOff>38100</xdr:colOff>
      <xdr:row>38</xdr:row>
      <xdr:rowOff>120777</xdr:rowOff>
    </xdr:to>
    <xdr:sp macro="" textlink="">
      <xdr:nvSpPr>
        <xdr:cNvPr id="538" name="楕円 537"/>
        <xdr:cNvSpPr/>
      </xdr:nvSpPr>
      <xdr:spPr>
        <a:xfrm>
          <a:off x="13652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111904</xdr:rowOff>
    </xdr:from>
    <xdr:ext cx="534377" cy="259045"/>
    <xdr:sp macro="" textlink="">
      <xdr:nvSpPr>
        <xdr:cNvPr id="539" name="テキスト ボックス 538"/>
        <xdr:cNvSpPr txBox="1"/>
      </xdr:nvSpPr>
      <xdr:spPr>
        <a:xfrm>
          <a:off x="13436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56576</xdr:rowOff>
    </xdr:from>
    <xdr:to>
      <xdr:col>67</xdr:col>
      <xdr:colOff>101600</xdr:colOff>
      <xdr:row>38</xdr:row>
      <xdr:rowOff>158176</xdr:rowOff>
    </xdr:to>
    <xdr:sp macro="" textlink="">
      <xdr:nvSpPr>
        <xdr:cNvPr id="540" name="楕円 539"/>
        <xdr:cNvSpPr/>
      </xdr:nvSpPr>
      <xdr:spPr>
        <a:xfrm>
          <a:off x="12763500" y="65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149303</xdr:rowOff>
    </xdr:from>
    <xdr:ext cx="534377" cy="259045"/>
    <xdr:sp macro="" textlink="">
      <xdr:nvSpPr>
        <xdr:cNvPr id="541" name="テキスト ボックス 540"/>
        <xdr:cNvSpPr txBox="1"/>
      </xdr:nvSpPr>
      <xdr:spPr>
        <a:xfrm>
          <a:off x="12547111" y="66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128110</xdr:rowOff>
    </xdr:from>
    <xdr:to>
      <xdr:col>85</xdr:col>
      <xdr:colOff>127000</xdr:colOff>
      <xdr:row>57</xdr:row>
      <xdr:rowOff>49609</xdr:rowOff>
    </xdr:to>
    <xdr:cxnSp macro="">
      <xdr:nvCxnSpPr>
        <xdr:cNvPr id="569" name="直線コネクタ 568"/>
        <xdr:cNvCxnSpPr/>
      </xdr:nvCxnSpPr>
      <xdr:spPr>
        <a:xfrm flipV="1">
          <a:off x="15481300" y="9557860"/>
          <a:ext cx="838200" cy="2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78778</xdr:rowOff>
    </xdr:from>
    <xdr:to>
      <xdr:col>81</xdr:col>
      <xdr:colOff>50800</xdr:colOff>
      <xdr:row>57</xdr:row>
      <xdr:rowOff>49609</xdr:rowOff>
    </xdr:to>
    <xdr:cxnSp macro="">
      <xdr:nvCxnSpPr>
        <xdr:cNvPr id="572" name="直線コネクタ 571"/>
        <xdr:cNvCxnSpPr/>
      </xdr:nvCxnSpPr>
      <xdr:spPr>
        <a:xfrm>
          <a:off x="14592300" y="9679978"/>
          <a:ext cx="8890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78778</xdr:rowOff>
    </xdr:from>
    <xdr:to>
      <xdr:col>76</xdr:col>
      <xdr:colOff>114300</xdr:colOff>
      <xdr:row>57</xdr:row>
      <xdr:rowOff>56193</xdr:rowOff>
    </xdr:to>
    <xdr:cxnSp macro="">
      <xdr:nvCxnSpPr>
        <xdr:cNvPr id="575" name="直線コネクタ 574"/>
        <xdr:cNvCxnSpPr/>
      </xdr:nvCxnSpPr>
      <xdr:spPr>
        <a:xfrm flipV="1">
          <a:off x="13703300" y="9679978"/>
          <a:ext cx="889000" cy="1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56193</xdr:rowOff>
    </xdr:from>
    <xdr:to>
      <xdr:col>71</xdr:col>
      <xdr:colOff>177800</xdr:colOff>
      <xdr:row>58</xdr:row>
      <xdr:rowOff>3111</xdr:rowOff>
    </xdr:to>
    <xdr:cxnSp macro="">
      <xdr:nvCxnSpPr>
        <xdr:cNvPr id="578" name="直線コネクタ 577"/>
        <xdr:cNvCxnSpPr/>
      </xdr:nvCxnSpPr>
      <xdr:spPr>
        <a:xfrm flipV="1">
          <a:off x="12814300" y="9828843"/>
          <a:ext cx="889000" cy="1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77310</xdr:rowOff>
    </xdr:from>
    <xdr:to>
      <xdr:col>85</xdr:col>
      <xdr:colOff>177800</xdr:colOff>
      <xdr:row>56</xdr:row>
      <xdr:rowOff>7460</xdr:rowOff>
    </xdr:to>
    <xdr:sp macro="" textlink="">
      <xdr:nvSpPr>
        <xdr:cNvPr id="588" name="楕円 587"/>
        <xdr:cNvSpPr/>
      </xdr:nvSpPr>
      <xdr:spPr>
        <a:xfrm>
          <a:off x="16268700" y="95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100187</xdr:rowOff>
    </xdr:from>
    <xdr:ext cx="534377" cy="259045"/>
    <xdr:sp macro="" textlink="">
      <xdr:nvSpPr>
        <xdr:cNvPr id="589" name="教育費該当値テキスト"/>
        <xdr:cNvSpPr txBox="1"/>
      </xdr:nvSpPr>
      <xdr:spPr>
        <a:xfrm>
          <a:off x="16370300" y="93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170259</xdr:rowOff>
    </xdr:from>
    <xdr:to>
      <xdr:col>81</xdr:col>
      <xdr:colOff>101600</xdr:colOff>
      <xdr:row>57</xdr:row>
      <xdr:rowOff>100409</xdr:rowOff>
    </xdr:to>
    <xdr:sp macro="" textlink="">
      <xdr:nvSpPr>
        <xdr:cNvPr id="590" name="楕円 589"/>
        <xdr:cNvSpPr/>
      </xdr:nvSpPr>
      <xdr:spPr>
        <a:xfrm>
          <a:off x="15430500" y="97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91536</xdr:rowOff>
    </xdr:from>
    <xdr:ext cx="534377" cy="259045"/>
    <xdr:sp macro="" textlink="">
      <xdr:nvSpPr>
        <xdr:cNvPr id="591" name="テキスト ボックス 590"/>
        <xdr:cNvSpPr txBox="1"/>
      </xdr:nvSpPr>
      <xdr:spPr>
        <a:xfrm>
          <a:off x="15214111" y="98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27978</xdr:rowOff>
    </xdr:from>
    <xdr:to>
      <xdr:col>76</xdr:col>
      <xdr:colOff>165100</xdr:colOff>
      <xdr:row>56</xdr:row>
      <xdr:rowOff>129578</xdr:rowOff>
    </xdr:to>
    <xdr:sp macro="" textlink="">
      <xdr:nvSpPr>
        <xdr:cNvPr id="592" name="楕円 591"/>
        <xdr:cNvSpPr/>
      </xdr:nvSpPr>
      <xdr:spPr>
        <a:xfrm>
          <a:off x="14541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120705</xdr:rowOff>
    </xdr:from>
    <xdr:ext cx="534377" cy="259045"/>
    <xdr:sp macro="" textlink="">
      <xdr:nvSpPr>
        <xdr:cNvPr id="593" name="テキスト ボックス 592"/>
        <xdr:cNvSpPr txBox="1"/>
      </xdr:nvSpPr>
      <xdr:spPr>
        <a:xfrm>
          <a:off x="14325111" y="97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5393</xdr:rowOff>
    </xdr:from>
    <xdr:to>
      <xdr:col>72</xdr:col>
      <xdr:colOff>38100</xdr:colOff>
      <xdr:row>57</xdr:row>
      <xdr:rowOff>106993</xdr:rowOff>
    </xdr:to>
    <xdr:sp macro="" textlink="">
      <xdr:nvSpPr>
        <xdr:cNvPr id="594" name="楕円 593"/>
        <xdr:cNvSpPr/>
      </xdr:nvSpPr>
      <xdr:spPr>
        <a:xfrm>
          <a:off x="13652500" y="97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98120</xdr:rowOff>
    </xdr:from>
    <xdr:ext cx="534377" cy="259045"/>
    <xdr:sp macro="" textlink="">
      <xdr:nvSpPr>
        <xdr:cNvPr id="595" name="テキスト ボックス 594"/>
        <xdr:cNvSpPr txBox="1"/>
      </xdr:nvSpPr>
      <xdr:spPr>
        <a:xfrm>
          <a:off x="13436111" y="98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123761</xdr:rowOff>
    </xdr:from>
    <xdr:to>
      <xdr:col>67</xdr:col>
      <xdr:colOff>101600</xdr:colOff>
      <xdr:row>58</xdr:row>
      <xdr:rowOff>53911</xdr:rowOff>
    </xdr:to>
    <xdr:sp macro="" textlink="">
      <xdr:nvSpPr>
        <xdr:cNvPr id="596" name="楕円 595"/>
        <xdr:cNvSpPr/>
      </xdr:nvSpPr>
      <xdr:spPr>
        <a:xfrm>
          <a:off x="12763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45038</xdr:rowOff>
    </xdr:from>
    <xdr:ext cx="534377" cy="259045"/>
    <xdr:sp macro="" textlink="">
      <xdr:nvSpPr>
        <xdr:cNvPr id="597" name="テキスト ボックス 596"/>
        <xdr:cNvSpPr txBox="1"/>
      </xdr:nvSpPr>
      <xdr:spPr>
        <a:xfrm>
          <a:off x="12547111" y="99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98520</xdr:rowOff>
    </xdr:from>
    <xdr:to>
      <xdr:col>76</xdr:col>
      <xdr:colOff>114300</xdr:colOff>
      <xdr:row>79</xdr:row>
      <xdr:rowOff>98879</xdr:rowOff>
    </xdr:to>
    <xdr:cxnSp macro="">
      <xdr:nvCxnSpPr>
        <xdr:cNvPr id="634" name="直線コネクタ 633"/>
        <xdr:cNvCxnSpPr/>
      </xdr:nvCxnSpPr>
      <xdr:spPr>
        <a:xfrm>
          <a:off x="13703300" y="1364307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98192</xdr:rowOff>
    </xdr:from>
    <xdr:to>
      <xdr:col>71</xdr:col>
      <xdr:colOff>177800</xdr:colOff>
      <xdr:row>79</xdr:row>
      <xdr:rowOff>98520</xdr:rowOff>
    </xdr:to>
    <xdr:cxnSp macro="">
      <xdr:nvCxnSpPr>
        <xdr:cNvPr id="637" name="直線コネクタ 636"/>
        <xdr:cNvCxnSpPr/>
      </xdr:nvCxnSpPr>
      <xdr:spPr>
        <a:xfrm>
          <a:off x="12814300" y="1364274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47720</xdr:rowOff>
    </xdr:from>
    <xdr:to>
      <xdr:col>72</xdr:col>
      <xdr:colOff>38100</xdr:colOff>
      <xdr:row>79</xdr:row>
      <xdr:rowOff>149320</xdr:rowOff>
    </xdr:to>
    <xdr:sp macro="" textlink="">
      <xdr:nvSpPr>
        <xdr:cNvPr id="653" name="楕円 652"/>
        <xdr:cNvSpPr/>
      </xdr:nvSpPr>
      <xdr:spPr>
        <a:xfrm>
          <a:off x="13652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140447</xdr:rowOff>
    </xdr:from>
    <xdr:ext cx="313932" cy="259045"/>
    <xdr:sp macro="" textlink="">
      <xdr:nvSpPr>
        <xdr:cNvPr id="654" name="テキスト ボックス 653"/>
        <xdr:cNvSpPr txBox="1"/>
      </xdr:nvSpPr>
      <xdr:spPr>
        <a:xfrm>
          <a:off x="13546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47392</xdr:rowOff>
    </xdr:from>
    <xdr:to>
      <xdr:col>67</xdr:col>
      <xdr:colOff>101600</xdr:colOff>
      <xdr:row>79</xdr:row>
      <xdr:rowOff>148992</xdr:rowOff>
    </xdr:to>
    <xdr:sp macro="" textlink="">
      <xdr:nvSpPr>
        <xdr:cNvPr id="655" name="楕円 654"/>
        <xdr:cNvSpPr/>
      </xdr:nvSpPr>
      <xdr:spPr>
        <a:xfrm>
          <a:off x="12763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140119</xdr:rowOff>
    </xdr:from>
    <xdr:ext cx="313932" cy="259045"/>
    <xdr:sp macro="" textlink="">
      <xdr:nvSpPr>
        <xdr:cNvPr id="656" name="テキスト ボックス 655"/>
        <xdr:cNvSpPr txBox="1"/>
      </xdr:nvSpPr>
      <xdr:spPr>
        <a:xfrm>
          <a:off x="12657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130924</xdr:rowOff>
    </xdr:from>
    <xdr:to>
      <xdr:col>85</xdr:col>
      <xdr:colOff>127000</xdr:colOff>
      <xdr:row>96</xdr:row>
      <xdr:rowOff>163144</xdr:rowOff>
    </xdr:to>
    <xdr:cxnSp macro="">
      <xdr:nvCxnSpPr>
        <xdr:cNvPr id="685" name="直線コネクタ 684"/>
        <xdr:cNvCxnSpPr/>
      </xdr:nvCxnSpPr>
      <xdr:spPr>
        <a:xfrm flipV="1">
          <a:off x="15481300" y="16590124"/>
          <a:ext cx="8382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153657</xdr:rowOff>
    </xdr:from>
    <xdr:to>
      <xdr:col>81</xdr:col>
      <xdr:colOff>50800</xdr:colOff>
      <xdr:row>96</xdr:row>
      <xdr:rowOff>163144</xdr:rowOff>
    </xdr:to>
    <xdr:cxnSp macro="">
      <xdr:nvCxnSpPr>
        <xdr:cNvPr id="688" name="直線コネクタ 687"/>
        <xdr:cNvCxnSpPr/>
      </xdr:nvCxnSpPr>
      <xdr:spPr>
        <a:xfrm>
          <a:off x="14592300" y="1661285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147993</xdr:rowOff>
    </xdr:from>
    <xdr:to>
      <xdr:col>76</xdr:col>
      <xdr:colOff>114300</xdr:colOff>
      <xdr:row>96</xdr:row>
      <xdr:rowOff>153657</xdr:rowOff>
    </xdr:to>
    <xdr:cxnSp macro="">
      <xdr:nvCxnSpPr>
        <xdr:cNvPr id="691" name="直線コネクタ 690"/>
        <xdr:cNvCxnSpPr/>
      </xdr:nvCxnSpPr>
      <xdr:spPr>
        <a:xfrm>
          <a:off x="13703300" y="1660719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147993</xdr:rowOff>
    </xdr:from>
    <xdr:to>
      <xdr:col>71</xdr:col>
      <xdr:colOff>177800</xdr:colOff>
      <xdr:row>96</xdr:row>
      <xdr:rowOff>150761</xdr:rowOff>
    </xdr:to>
    <xdr:cxnSp macro="">
      <xdr:nvCxnSpPr>
        <xdr:cNvPr id="694" name="直線コネクタ 693"/>
        <xdr:cNvCxnSpPr/>
      </xdr:nvCxnSpPr>
      <xdr:spPr>
        <a:xfrm flipV="1">
          <a:off x="12814300" y="1660719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80124</xdr:rowOff>
    </xdr:from>
    <xdr:to>
      <xdr:col>85</xdr:col>
      <xdr:colOff>177800</xdr:colOff>
      <xdr:row>97</xdr:row>
      <xdr:rowOff>10274</xdr:rowOff>
    </xdr:to>
    <xdr:sp macro="" textlink="">
      <xdr:nvSpPr>
        <xdr:cNvPr id="704" name="楕円 703"/>
        <xdr:cNvSpPr/>
      </xdr:nvSpPr>
      <xdr:spPr>
        <a:xfrm>
          <a:off x="162687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58551</xdr:rowOff>
    </xdr:from>
    <xdr:ext cx="534377" cy="259045"/>
    <xdr:sp macro="" textlink="">
      <xdr:nvSpPr>
        <xdr:cNvPr id="705" name="公債費該当値テキスト"/>
        <xdr:cNvSpPr txBox="1"/>
      </xdr:nvSpPr>
      <xdr:spPr>
        <a:xfrm>
          <a:off x="16370300" y="165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112344</xdr:rowOff>
    </xdr:from>
    <xdr:to>
      <xdr:col>81</xdr:col>
      <xdr:colOff>101600</xdr:colOff>
      <xdr:row>97</xdr:row>
      <xdr:rowOff>42494</xdr:rowOff>
    </xdr:to>
    <xdr:sp macro="" textlink="">
      <xdr:nvSpPr>
        <xdr:cNvPr id="706" name="楕円 705"/>
        <xdr:cNvSpPr/>
      </xdr:nvSpPr>
      <xdr:spPr>
        <a:xfrm>
          <a:off x="15430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33621</xdr:rowOff>
    </xdr:from>
    <xdr:ext cx="534377" cy="259045"/>
    <xdr:sp macro="" textlink="">
      <xdr:nvSpPr>
        <xdr:cNvPr id="707" name="テキスト ボックス 706"/>
        <xdr:cNvSpPr txBox="1"/>
      </xdr:nvSpPr>
      <xdr:spPr>
        <a:xfrm>
          <a:off x="15214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102857</xdr:rowOff>
    </xdr:from>
    <xdr:to>
      <xdr:col>76</xdr:col>
      <xdr:colOff>165100</xdr:colOff>
      <xdr:row>97</xdr:row>
      <xdr:rowOff>33007</xdr:rowOff>
    </xdr:to>
    <xdr:sp macro="" textlink="">
      <xdr:nvSpPr>
        <xdr:cNvPr id="708" name="楕円 707"/>
        <xdr:cNvSpPr/>
      </xdr:nvSpPr>
      <xdr:spPr>
        <a:xfrm>
          <a:off x="14541500" y="16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709" name="テキスト ボックス 708"/>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97193</xdr:rowOff>
    </xdr:from>
    <xdr:to>
      <xdr:col>72</xdr:col>
      <xdr:colOff>38100</xdr:colOff>
      <xdr:row>97</xdr:row>
      <xdr:rowOff>27343</xdr:rowOff>
    </xdr:to>
    <xdr:sp macro="" textlink="">
      <xdr:nvSpPr>
        <xdr:cNvPr id="710" name="楕円 709"/>
        <xdr:cNvSpPr/>
      </xdr:nvSpPr>
      <xdr:spPr>
        <a:xfrm>
          <a:off x="13652500" y="165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18470</xdr:rowOff>
    </xdr:from>
    <xdr:ext cx="534377" cy="259045"/>
    <xdr:sp macro="" textlink="">
      <xdr:nvSpPr>
        <xdr:cNvPr id="711" name="テキスト ボックス 710"/>
        <xdr:cNvSpPr txBox="1"/>
      </xdr:nvSpPr>
      <xdr:spPr>
        <a:xfrm>
          <a:off x="13436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99961</xdr:rowOff>
    </xdr:from>
    <xdr:to>
      <xdr:col>67</xdr:col>
      <xdr:colOff>101600</xdr:colOff>
      <xdr:row>97</xdr:row>
      <xdr:rowOff>30111</xdr:rowOff>
    </xdr:to>
    <xdr:sp macro="" textlink="">
      <xdr:nvSpPr>
        <xdr:cNvPr id="712" name="楕円 711"/>
        <xdr:cNvSpPr/>
      </xdr:nvSpPr>
      <xdr:spPr>
        <a:xfrm>
          <a:off x="12763500" y="165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21238</xdr:rowOff>
    </xdr:from>
    <xdr:ext cx="534377" cy="259045"/>
    <xdr:sp macro="" textlink="">
      <xdr:nvSpPr>
        <xdr:cNvPr id="713" name="テキスト ボックス 712"/>
        <xdr:cNvSpPr txBox="1"/>
      </xdr:nvSpPr>
      <xdr:spPr>
        <a:xfrm>
          <a:off x="12547111" y="166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141,957</a:t>
          </a:r>
          <a:r>
            <a:rPr kumimoji="1" lang="ja-JP" altLang="ja-JP" sz="1400">
              <a:solidFill>
                <a:schemeClr val="dk1"/>
              </a:solidFill>
              <a:effectLst/>
              <a:latin typeface="+mn-lt"/>
              <a:ea typeface="+mn-ea"/>
              <a:cs typeface="+mn-cs"/>
            </a:rPr>
            <a:t>円となっている。類似団体平均よりも低い水準となっているが、平成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年度以降年々増加している。障害者自立支援給付などの社会福祉費の増加や、私立保育所運営委託料や児童手当等の児童福祉費の増加</a:t>
          </a:r>
          <a:r>
            <a:rPr kumimoji="1" lang="ja-JP" altLang="en-US" sz="1400">
              <a:solidFill>
                <a:schemeClr val="dk1"/>
              </a:solidFill>
              <a:effectLst/>
              <a:latin typeface="+mn-lt"/>
              <a:ea typeface="+mn-ea"/>
              <a:cs typeface="+mn-cs"/>
            </a:rPr>
            <a:t>が主な要因である</a:t>
          </a:r>
          <a:r>
            <a:rPr kumimoji="1" lang="ja-JP" altLang="ja-JP" sz="1400">
              <a:solidFill>
                <a:schemeClr val="dk1"/>
              </a:solidFill>
              <a:effectLst/>
              <a:latin typeface="+mn-lt"/>
              <a:ea typeface="+mn-ea"/>
              <a:cs typeface="+mn-cs"/>
            </a:rPr>
            <a:t>。人口の増加により民生費が増加しているが、人口の伸び以上に民生費が増加している状況である。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衛生費は、ごみ処理関係組合負担金の減少、人口の増加により一人当たりの費用は減少傾向となっている。</a:t>
          </a:r>
          <a:endParaRPr lang="ja-JP" altLang="ja-JP" sz="1400">
            <a:effectLst/>
          </a:endParaRPr>
        </a:p>
        <a:p>
          <a:pPr eaLnBrk="1" fontAlgn="auto" latinLnBrk="0" hangingPunct="1"/>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費は、</a:t>
          </a:r>
          <a:r>
            <a:rPr kumimoji="1" lang="ja-JP" altLang="en-US" sz="1400">
              <a:solidFill>
                <a:schemeClr val="dk1"/>
              </a:solidFill>
              <a:effectLst/>
              <a:latin typeface="+mn-lt"/>
              <a:ea typeface="+mn-ea"/>
              <a:cs typeface="+mn-cs"/>
            </a:rPr>
            <a:t>福間小学校の大規模改造事業を行ったことにより、前年度より大きく増加した。</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年度以降取り崩しを行っていない。実質単年度収支は、平成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は黒字であったが、平成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年度は赤字となった</a:t>
          </a:r>
          <a:r>
            <a:rPr kumimoji="1" lang="ja-JP" altLang="ja-JP" sz="1400">
              <a:solidFill>
                <a:schemeClr val="dk1"/>
              </a:solidFill>
              <a:effectLst/>
              <a:latin typeface="+mn-lt"/>
              <a:ea typeface="+mn-ea"/>
              <a:cs typeface="+mn-cs"/>
            </a:rPr>
            <a:t>。実質収支額は継続的に黒字を確保しており、概ね安定的な収支となっている。</a:t>
          </a:r>
          <a:endParaRPr lang="ja-JP" altLang="ja-JP" sz="1400">
            <a:effectLst/>
          </a:endParaRPr>
        </a:p>
        <a:p>
          <a:r>
            <a:rPr kumimoji="1" lang="ja-JP" altLang="ja-JP" sz="1400">
              <a:solidFill>
                <a:schemeClr val="dk1"/>
              </a:solidFill>
              <a:effectLst/>
              <a:latin typeface="+mn-lt"/>
              <a:ea typeface="+mn-ea"/>
              <a:cs typeface="+mn-cs"/>
            </a:rPr>
            <a:t>　今後も安易な基金の取り崩しが生じることがないよう、適切な財政運営に努める。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当市においては、平成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年度に老人保健特別会計単独で赤字が生じたことはあるが、連結赤字比率において、これまで赤字を計上したことはない。今後も赤字を生じさせないよう、適切な財政運営に努める。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元利償還金について、合併特例債の償還金の影響で、近年は増加傾向である</a:t>
          </a:r>
          <a:r>
            <a:rPr kumimoji="1" lang="ja-JP" altLang="en-US" sz="1400">
              <a:solidFill>
                <a:schemeClr val="dk1"/>
              </a:solidFill>
              <a:effectLst/>
              <a:latin typeface="+mn-lt"/>
              <a:ea typeface="+mn-ea"/>
              <a:cs typeface="+mn-cs"/>
            </a:rPr>
            <a:t>。今後は学校施設等の改修事業等により、起債が増加することが見込まれる。</a:t>
          </a:r>
          <a:endParaRPr lang="ja-JP" altLang="ja-JP" sz="1400">
            <a:effectLst/>
          </a:endParaRPr>
        </a:p>
        <a:p>
          <a:r>
            <a:rPr kumimoji="1" lang="ja-JP" altLang="ja-JP" sz="1400">
              <a:solidFill>
                <a:schemeClr val="dk1"/>
              </a:solidFill>
              <a:effectLst/>
              <a:latin typeface="+mn-lt"/>
              <a:ea typeface="+mn-ea"/>
              <a:cs typeface="+mn-cs"/>
            </a:rPr>
            <a:t>　他事業における起債の発行抑制や、引き続き計画的な</a:t>
          </a:r>
          <a:r>
            <a:rPr kumimoji="1" lang="ja-JP" altLang="en-US" sz="1400">
              <a:solidFill>
                <a:schemeClr val="dk1"/>
              </a:solidFill>
              <a:effectLst/>
              <a:latin typeface="+mn-lt"/>
              <a:ea typeface="+mn-ea"/>
              <a:cs typeface="+mn-cs"/>
            </a:rPr>
            <a:t>起債、</a:t>
          </a:r>
          <a:r>
            <a:rPr kumimoji="1" lang="ja-JP" altLang="ja-JP" sz="1400">
              <a:solidFill>
                <a:schemeClr val="dk1"/>
              </a:solidFill>
              <a:effectLst/>
              <a:latin typeface="+mn-lt"/>
              <a:ea typeface="+mn-ea"/>
              <a:cs typeface="+mn-cs"/>
            </a:rPr>
            <a:t>繰上償還を行うなどして現在の水準を維持するよう努める。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地方債残高、組合等負担見込額、退職手当負担見込額は</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年度よりも減少したものの、基準財政需要額算入見込額が減少したことにより、将来負担比率は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年度よりも</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ポイント上昇した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組合等負担見</a:t>
          </a:r>
          <a:r>
            <a:rPr kumimoji="1" lang="ja-JP" altLang="ja-JP" sz="1400">
              <a:solidFill>
                <a:schemeClr val="dk1"/>
              </a:solidFill>
              <a:effectLst/>
              <a:latin typeface="+mn-lt"/>
              <a:ea typeface="+mn-ea"/>
              <a:cs typeface="+mn-cs"/>
            </a:rPr>
            <a:t>込額については、事務組合の起債償還に伴い減少していく見込である</a:t>
          </a:r>
          <a:r>
            <a:rPr kumimoji="1" lang="ja-JP" altLang="en-US" sz="1400">
              <a:solidFill>
                <a:schemeClr val="dk1"/>
              </a:solidFill>
              <a:effectLst/>
              <a:latin typeface="+mn-lt"/>
              <a:ea typeface="+mn-ea"/>
              <a:cs typeface="+mn-cs"/>
            </a:rPr>
            <a:t>が、地方債現在高の増加や基準財政需要額算入見込額の減少が見込まれ、比率の上昇が予想されるため、引き続き事業の適正化を図り、財政の健全化に努める。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各基金に運用益を積み立て、教育施設施設建設準備基金に決算剰余金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百万円を積み立てた一方、福間駅松原線県営事業負担金や学童保育所整備事業に伴いまちづくり基金を取り崩したこと等により、基金全体としては約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公共施設、インフラ資産の保全、更新を計画的に進めていくための財源に充てることを目的として、</a:t>
          </a:r>
          <a:r>
            <a:rPr lang="ja-JP" altLang="en-US" sz="1400">
              <a:solidFill>
                <a:schemeClr val="dk1"/>
              </a:solidFill>
              <a:effectLst/>
              <a:latin typeface="+mn-lt"/>
              <a:ea typeface="+mn-ea"/>
              <a:cs typeface="+mn-cs"/>
            </a:rPr>
            <a:t>財政調整基金を取崩し、</a:t>
          </a:r>
          <a:r>
            <a:rPr lang="ja-JP" altLang="ja-JP" sz="1400">
              <a:solidFill>
                <a:schemeClr val="dk1"/>
              </a:solidFill>
              <a:effectLst/>
              <a:latin typeface="+mn-lt"/>
              <a:ea typeface="+mn-ea"/>
              <a:cs typeface="+mn-cs"/>
            </a:rPr>
            <a:t>新たな特定目的基金である「公共施設等総合管理基金」</a:t>
          </a:r>
          <a:r>
            <a:rPr lang="ja-JP" altLang="en-US" sz="1400">
              <a:solidFill>
                <a:schemeClr val="dk1"/>
              </a:solidFill>
              <a:effectLst/>
              <a:latin typeface="+mn-lt"/>
              <a:ea typeface="+mn-ea"/>
              <a:cs typeface="+mn-cs"/>
            </a:rPr>
            <a:t>を</a:t>
          </a:r>
          <a:r>
            <a:rPr lang="en-US" altLang="ja-JP" sz="1400">
              <a:solidFill>
                <a:schemeClr val="dk1"/>
              </a:solidFill>
              <a:effectLst/>
              <a:latin typeface="+mn-lt"/>
              <a:ea typeface="+mn-ea"/>
              <a:cs typeface="+mn-cs"/>
            </a:rPr>
            <a:t>30</a:t>
          </a:r>
          <a:r>
            <a:rPr lang="ja-JP" altLang="en-US" sz="1400">
              <a:solidFill>
                <a:schemeClr val="dk1"/>
              </a:solidFill>
              <a:effectLst/>
              <a:latin typeface="+mn-lt"/>
              <a:ea typeface="+mn-ea"/>
              <a:cs typeface="+mn-cs"/>
            </a:rPr>
            <a:t>年度に創設し、積み立てることとしている。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lang="ja-JP" altLang="en-US" sz="1400">
              <a:effectLst/>
            </a:rPr>
            <a:t>福津市総合計画に掲げる目的を達成するために必要な事業、地域住民の一体感の醸成に資すると認められる事業などの実施のため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a:t>
          </a:r>
          <a:r>
            <a:rPr lang="ja-JP" altLang="en-US" sz="1400">
              <a:effectLst/>
            </a:rPr>
            <a:t>教育施設の建設準備金として、建設費の不足を生じたときの財源として充当するため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lang="ja-JP" altLang="en-US" sz="1400">
              <a:effectLst/>
            </a:rPr>
            <a:t>郷土の文化と芸術の振興を図るため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a:t>
          </a:r>
          <a:r>
            <a:rPr lang="ja-JP" altLang="en-US" sz="1400">
              <a:effectLst/>
            </a:rPr>
            <a:t>寄附者の意向を反映した事業を実施するため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a:t>
          </a:r>
          <a:r>
            <a:rPr lang="ja-JP" altLang="en-US" sz="1400">
              <a:effectLst/>
            </a:rPr>
            <a:t>福岡県公共施設防災拠点等再生可能エネルギー導入推進費補助金を活用して設置した太陽光発電設備の維持管理及び更新に係る事業を円滑に実施するため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・まちづくり基金：総合計画実施計画事業の実施に伴い、財源として基金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・教育施設建設準備基金：昨年度の決算剰余金の一部である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千円を積み立てた一方、学校施設改造及び改修事業の実施に伴い、財源として基金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に寄附を受け積立ていた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事業に充当した。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公共施設、インフラ資産の保全、更新を計画的に進めていくための財源に充てることを目的として、財政調整基金を取崩し、新たな特定目的基金である「公共施設等総合管理基金」を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年度に創設し、積み立てることとしている。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積立（運用益分除く）、取崩は行わず、運用益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年度中の資金調整としてのみ、一時的な繰入は行うが、将来負担増に備えて決算剰余金、経費節減分の一部を積み立てることを原則、基本方針としている。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年度に下水道処理施設起債償還額分として積立てたものを、計画的に取り崩すこととしており、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年度の償還額相当額に充当するため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千円の取崩を実施した。また、運用益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下水道処理施設起債償還額分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への充当は、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年度で終了する。今後は引き続き基金の運用益を積み立てる予定としている。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a:t>
          </a:r>
          <a:r>
            <a:rPr kumimoji="1" lang="ja-JP" altLang="en-US" sz="1000">
              <a:solidFill>
                <a:schemeClr val="dk1"/>
              </a:solidFill>
              <a:effectLst/>
              <a:latin typeface="+mn-lt"/>
              <a:ea typeface="+mn-ea"/>
              <a:cs typeface="+mn-cs"/>
            </a:rPr>
            <a:t>よりもやや低い</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ある。</a:t>
          </a:r>
          <a:endParaRPr lang="ja-JP" altLang="ja-JP" sz="1000">
            <a:effectLst/>
          </a:endParaRPr>
        </a:p>
        <a:p>
          <a:r>
            <a:rPr kumimoji="1" lang="ja-JP" altLang="ja-JP" sz="1000">
              <a:solidFill>
                <a:schemeClr val="dk1"/>
              </a:solidFill>
              <a:effectLst/>
              <a:latin typeface="+mn-lt"/>
              <a:ea typeface="+mn-ea"/>
              <a:cs typeface="+mn-cs"/>
            </a:rPr>
            <a:t>当市では、平成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年度に策定した公共施設等総合管理計画において、公共施設等にかかる更新、改修などにかかる費用を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％圧縮することを目標としている。</a:t>
          </a:r>
          <a:endParaRPr lang="ja-JP" altLang="ja-JP" sz="1000">
            <a:effectLst/>
          </a:endParaRPr>
        </a:p>
        <a:p>
          <a:r>
            <a:rPr kumimoji="1" lang="ja-JP" altLang="ja-JP" sz="1000">
              <a:solidFill>
                <a:schemeClr val="dk1"/>
              </a:solidFill>
              <a:effectLst/>
              <a:latin typeface="+mn-lt"/>
              <a:ea typeface="+mn-ea"/>
              <a:cs typeface="+mn-cs"/>
            </a:rPr>
            <a:t>今後は個別施設計画の策定を進め、計画に基づいた施設の維持管理を適切に行う。</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8" name="直線コネクタ 67"/>
        <xdr:cNvCxnSpPr/>
      </xdr:nvCxnSpPr>
      <xdr:spPr>
        <a:xfrm flipV="1">
          <a:off x="40747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9" name="有形固定資産減価償却率最小値テキスト"/>
        <xdr:cNvSpPr txBox="1"/>
      </xdr:nvSpPr>
      <xdr:spPr>
        <a:xfrm>
          <a:off x="41275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0" name="直線コネクタ 69"/>
        <xdr:cNvCxnSpPr/>
      </xdr:nvCxnSpPr>
      <xdr:spPr>
        <a:xfrm>
          <a:off x="3987800" y="66401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1" name="有形固定資産減価償却率最大値テキスト"/>
        <xdr:cNvSpPr txBox="1"/>
      </xdr:nvSpPr>
      <xdr:spPr>
        <a:xfrm>
          <a:off x="41275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2" name="直線コネクタ 71"/>
        <xdr:cNvCxnSpPr/>
      </xdr:nvCxnSpPr>
      <xdr:spPr>
        <a:xfrm>
          <a:off x="3987800" y="52460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3" name="有形固定資産減価償却率平均値テキスト"/>
        <xdr:cNvSpPr txBox="1"/>
      </xdr:nvSpPr>
      <xdr:spPr>
        <a:xfrm>
          <a:off x="41275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4" name="フローチャート: 判断 73"/>
        <xdr:cNvSpPr/>
      </xdr:nvSpPr>
      <xdr:spPr>
        <a:xfrm>
          <a:off x="40259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5" name="フローチャート: 判断 74"/>
        <xdr:cNvSpPr/>
      </xdr:nvSpPr>
      <xdr:spPr>
        <a:xfrm>
          <a:off x="3429000"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6" name="フローチャート: 判断 75"/>
        <xdr:cNvSpPr/>
      </xdr:nvSpPr>
      <xdr:spPr>
        <a:xfrm>
          <a:off x="2781300"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2" name="楕円 81"/>
        <xdr:cNvSpPr/>
      </xdr:nvSpPr>
      <xdr:spPr>
        <a:xfrm>
          <a:off x="40259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3" name="有形固定資産減価償却率該当値テキスト"/>
        <xdr:cNvSpPr txBox="1"/>
      </xdr:nvSpPr>
      <xdr:spPr>
        <a:xfrm>
          <a:off x="41275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84" name="楕円 83"/>
        <xdr:cNvSpPr/>
      </xdr:nvSpPr>
      <xdr:spPr>
        <a:xfrm>
          <a:off x="3429000" y="60002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135981</xdr:rowOff>
    </xdr:to>
    <xdr:cxnSp macro="">
      <xdr:nvCxnSpPr>
        <xdr:cNvPr id="85" name="直線コネクタ 84"/>
        <xdr:cNvCxnSpPr/>
      </xdr:nvCxnSpPr>
      <xdr:spPr>
        <a:xfrm flipV="1">
          <a:off x="3479800" y="6032500"/>
          <a:ext cx="5969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86" name="楕円 85"/>
        <xdr:cNvSpPr/>
      </xdr:nvSpPr>
      <xdr:spPr>
        <a:xfrm>
          <a:off x="2781300" y="6034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169908</xdr:rowOff>
    </xdr:to>
    <xdr:cxnSp macro="">
      <xdr:nvCxnSpPr>
        <xdr:cNvPr id="87" name="直線コネクタ 86"/>
        <xdr:cNvCxnSpPr/>
      </xdr:nvCxnSpPr>
      <xdr:spPr>
        <a:xfrm flipV="1">
          <a:off x="2832100" y="6051006"/>
          <a:ext cx="647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8" name="n_1aveValue有形固定資産減価償却率"/>
        <xdr:cNvSpPr txBox="1"/>
      </xdr:nvSpPr>
      <xdr:spPr>
        <a:xfrm>
          <a:off x="3293119"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9" name="n_2aveValue有形固定資産減価償却率"/>
        <xdr:cNvSpPr txBox="1"/>
      </xdr:nvSpPr>
      <xdr:spPr>
        <a:xfrm>
          <a:off x="2658119"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6458</xdr:rowOff>
    </xdr:from>
    <xdr:ext cx="405111" cy="259045"/>
    <xdr:sp macro="" textlink="">
      <xdr:nvSpPr>
        <xdr:cNvPr id="90" name="n_1mainValue有形固定資産減価償却率"/>
        <xdr:cNvSpPr txBox="1"/>
      </xdr:nvSpPr>
      <xdr:spPr>
        <a:xfrm>
          <a:off x="3293119"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40385</xdr:rowOff>
    </xdr:from>
    <xdr:ext cx="405111" cy="259045"/>
    <xdr:sp macro="" textlink="">
      <xdr:nvSpPr>
        <xdr:cNvPr id="91" name="n_2mainValue有形固定資産減価償却率"/>
        <xdr:cNvSpPr txBox="1"/>
      </xdr:nvSpPr>
      <xdr:spPr>
        <a:xfrm>
          <a:off x="2658119"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債務償還可能年数は、類似団体平均とほぼ同水準にある。</a:t>
          </a:r>
          <a:endParaRPr kumimoji="1" lang="en-US" altLang="ja-JP" sz="1000">
            <a:latin typeface="+mn-ea"/>
            <a:ea typeface="+mn-ea"/>
          </a:endParaRPr>
        </a:p>
        <a:p>
          <a:r>
            <a:rPr kumimoji="1" lang="ja-JP" altLang="en-US" sz="1000">
              <a:latin typeface="+mn-ea"/>
              <a:ea typeface="+mn-ea"/>
            </a:rPr>
            <a:t>地方債残高、組合負担等見込額はここ数年減少傾向にあるものの、今後は児童・生徒数の増加対応に係る起債の増加、物件費の増加が想定されるため、今後も引き続き経常経費の削減に努める。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93312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93312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93312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92799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92799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2" name="直線コネクタ 121"/>
        <xdr:cNvCxnSpPr/>
      </xdr:nvCxnSpPr>
      <xdr:spPr>
        <a:xfrm flipV="1">
          <a:off x="12593320"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5" name="債務償還可能年数最大値テキスト"/>
        <xdr:cNvSpPr txBox="1"/>
      </xdr:nvSpPr>
      <xdr:spPr>
        <a:xfrm>
          <a:off x="12646025"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xdr:cNvCxnSpPr/>
      </xdr:nvCxnSpPr>
      <xdr:spPr>
        <a:xfrm>
          <a:off x="12534900" y="538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2646025"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2573000" y="60536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xdr:cNvSpPr/>
      </xdr:nvSpPr>
      <xdr:spPr>
        <a:xfrm>
          <a:off x="12573000" y="6094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xdr:cNvSpPr txBox="1"/>
      </xdr:nvSpPr>
      <xdr:spPr>
        <a:xfrm>
          <a:off x="12646025"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39878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1" name="楕円 70"/>
        <xdr:cNvSpPr/>
      </xdr:nvSpPr>
      <xdr:spPr>
        <a:xfrm>
          <a:off x="38989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123026</xdr:rowOff>
    </xdr:from>
    <xdr:ext cx="405111" cy="259045"/>
    <xdr:sp macro="" textlink="">
      <xdr:nvSpPr>
        <xdr:cNvPr id="72" name="【道路】&#10;有形固定資産減価償却率該当値テキスト"/>
        <xdr:cNvSpPr txBox="1"/>
      </xdr:nvSpPr>
      <xdr:spPr>
        <a:xfrm>
          <a:off x="39878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3" name="楕円 72"/>
        <xdr:cNvSpPr/>
      </xdr:nvSpPr>
      <xdr:spPr>
        <a:xfrm>
          <a:off x="3203575" y="63478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54973</xdr:rowOff>
    </xdr:to>
    <xdr:cxnSp macro="">
      <xdr:nvCxnSpPr>
        <xdr:cNvPr id="74" name="直線コネクタ 73"/>
        <xdr:cNvCxnSpPr/>
      </xdr:nvCxnSpPr>
      <xdr:spPr>
        <a:xfrm flipV="1">
          <a:off x="3235325" y="6367599"/>
          <a:ext cx="714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5" name="楕円 74"/>
        <xdr:cNvSpPr/>
      </xdr:nvSpPr>
      <xdr:spPr>
        <a:xfrm>
          <a:off x="2428875"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54973</xdr:rowOff>
    </xdr:from>
    <xdr:to>
      <xdr:col>19</xdr:col>
      <xdr:colOff>177800</xdr:colOff>
      <xdr:row>37</xdr:row>
      <xdr:rowOff>66403</xdr:rowOff>
    </xdr:to>
    <xdr:cxnSp macro="">
      <xdr:nvCxnSpPr>
        <xdr:cNvPr id="76" name="直線コネクタ 75"/>
        <xdr:cNvCxnSpPr/>
      </xdr:nvCxnSpPr>
      <xdr:spPr>
        <a:xfrm flipV="1">
          <a:off x="2479675" y="6398623"/>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96900</xdr:rowOff>
    </xdr:from>
    <xdr:ext cx="405111" cy="259045"/>
    <xdr:sp macro="" textlink="">
      <xdr:nvSpPr>
        <xdr:cNvPr id="79" name="n_1mainValue【道路】&#10;有形固定資産減価償却率"/>
        <xdr:cNvSpPr txBox="1"/>
      </xdr:nvSpPr>
      <xdr:spPr>
        <a:xfrm>
          <a:off x="306769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0" name="n_2mainValue【道路】&#10;有形固定資産減価償却率"/>
        <xdr:cNvSpPr txBox="1"/>
      </xdr:nvSpPr>
      <xdr:spPr>
        <a:xfrm>
          <a:off x="230569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894397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7413625" y="71289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75921</xdr:rowOff>
    </xdr:from>
    <xdr:to>
      <xdr:col>55</xdr:col>
      <xdr:colOff>50800</xdr:colOff>
      <xdr:row>42</xdr:row>
      <xdr:rowOff>6071</xdr:rowOff>
    </xdr:to>
    <xdr:sp macro="" textlink="">
      <xdr:nvSpPr>
        <xdr:cNvPr id="120" name="楕円 119"/>
        <xdr:cNvSpPr/>
      </xdr:nvSpPr>
      <xdr:spPr>
        <a:xfrm>
          <a:off x="8883650" y="71053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40861</xdr:rowOff>
    </xdr:from>
    <xdr:ext cx="469744" cy="259045"/>
    <xdr:sp macro="" textlink="">
      <xdr:nvSpPr>
        <xdr:cNvPr id="121" name="【道路】&#10;一人当たり延長該当値テキスト"/>
        <xdr:cNvSpPr txBox="1"/>
      </xdr:nvSpPr>
      <xdr:spPr>
        <a:xfrm>
          <a:off x="8943975" y="70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74353</xdr:rowOff>
    </xdr:from>
    <xdr:to>
      <xdr:col>50</xdr:col>
      <xdr:colOff>165100</xdr:colOff>
      <xdr:row>42</xdr:row>
      <xdr:rowOff>4503</xdr:rowOff>
    </xdr:to>
    <xdr:sp macro="" textlink="">
      <xdr:nvSpPr>
        <xdr:cNvPr id="122" name="楕円 121"/>
        <xdr:cNvSpPr/>
      </xdr:nvSpPr>
      <xdr:spPr>
        <a:xfrm>
          <a:off x="8159750" y="71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125153</xdr:rowOff>
    </xdr:from>
    <xdr:to>
      <xdr:col>55</xdr:col>
      <xdr:colOff>0</xdr:colOff>
      <xdr:row>41</xdr:row>
      <xdr:rowOff>126721</xdr:rowOff>
    </xdr:to>
    <xdr:cxnSp macro="">
      <xdr:nvCxnSpPr>
        <xdr:cNvPr id="123" name="直線コネクタ 122"/>
        <xdr:cNvCxnSpPr/>
      </xdr:nvCxnSpPr>
      <xdr:spPr>
        <a:xfrm>
          <a:off x="8210550" y="7154603"/>
          <a:ext cx="695325"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70842</xdr:rowOff>
    </xdr:from>
    <xdr:to>
      <xdr:col>46</xdr:col>
      <xdr:colOff>38100</xdr:colOff>
      <xdr:row>42</xdr:row>
      <xdr:rowOff>992</xdr:rowOff>
    </xdr:to>
    <xdr:sp macro="" textlink="">
      <xdr:nvSpPr>
        <xdr:cNvPr id="124" name="楕円 123"/>
        <xdr:cNvSpPr/>
      </xdr:nvSpPr>
      <xdr:spPr>
        <a:xfrm>
          <a:off x="7413625" y="71002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121642</xdr:rowOff>
    </xdr:from>
    <xdr:to>
      <xdr:col>50</xdr:col>
      <xdr:colOff>114300</xdr:colOff>
      <xdr:row>41</xdr:row>
      <xdr:rowOff>125153</xdr:rowOff>
    </xdr:to>
    <xdr:cxnSp macro="">
      <xdr:nvCxnSpPr>
        <xdr:cNvPr id="125" name="直線コネクタ 124"/>
        <xdr:cNvCxnSpPr/>
      </xdr:nvCxnSpPr>
      <xdr:spPr>
        <a:xfrm>
          <a:off x="7445375" y="7151092"/>
          <a:ext cx="765175"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7991552"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72581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21030</xdr:rowOff>
    </xdr:from>
    <xdr:ext cx="469744" cy="259045"/>
    <xdr:sp macro="" textlink="">
      <xdr:nvSpPr>
        <xdr:cNvPr id="128" name="n_1mainValue【道路】&#10;一人当たり延長"/>
        <xdr:cNvSpPr txBox="1"/>
      </xdr:nvSpPr>
      <xdr:spPr>
        <a:xfrm>
          <a:off x="7991552" y="687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17519</xdr:rowOff>
    </xdr:from>
    <xdr:ext cx="469744" cy="259045"/>
    <xdr:sp macro="" textlink="">
      <xdr:nvSpPr>
        <xdr:cNvPr id="129" name="n_2mainValue【道路】&#10;一人当たり延長"/>
        <xdr:cNvSpPr txBox="1"/>
      </xdr:nvSpPr>
      <xdr:spPr>
        <a:xfrm>
          <a:off x="7258127" y="68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39878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42887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69" name="楕円 168"/>
        <xdr:cNvSpPr/>
      </xdr:nvSpPr>
      <xdr:spPr>
        <a:xfrm>
          <a:off x="38989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112140</xdr:rowOff>
    </xdr:from>
    <xdr:ext cx="405111" cy="259045"/>
    <xdr:sp macro="" textlink="">
      <xdr:nvSpPr>
        <xdr:cNvPr id="170" name="【橋りょう・トンネル】&#10;有形固定資産減価償却率該当値テキスト"/>
        <xdr:cNvSpPr txBox="1"/>
      </xdr:nvSpPr>
      <xdr:spPr>
        <a:xfrm>
          <a:off x="39878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71" name="楕円 170"/>
        <xdr:cNvSpPr/>
      </xdr:nvSpPr>
      <xdr:spPr>
        <a:xfrm>
          <a:off x="3203575" y="10255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19594</xdr:rowOff>
    </xdr:to>
    <xdr:cxnSp macro="">
      <xdr:nvCxnSpPr>
        <xdr:cNvPr id="172" name="直線コネクタ 171"/>
        <xdr:cNvCxnSpPr/>
      </xdr:nvCxnSpPr>
      <xdr:spPr>
        <a:xfrm flipV="1">
          <a:off x="3235325" y="10300063"/>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73" name="楕円 172"/>
        <xdr:cNvSpPr/>
      </xdr:nvSpPr>
      <xdr:spPr>
        <a:xfrm>
          <a:off x="2428875"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19594</xdr:rowOff>
    </xdr:to>
    <xdr:cxnSp macro="">
      <xdr:nvCxnSpPr>
        <xdr:cNvPr id="174" name="直線コネクタ 173"/>
        <xdr:cNvCxnSpPr/>
      </xdr:nvCxnSpPr>
      <xdr:spPr>
        <a:xfrm>
          <a:off x="2479675" y="10265773"/>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067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30569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77" name="n_1mainValue【橋りょう・トンネル】&#10;有形固定資産減価償却率"/>
        <xdr:cNvSpPr txBox="1"/>
      </xdr:nvSpPr>
      <xdr:spPr>
        <a:xfrm>
          <a:off x="306769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178" name="n_2mainValue【橋りょう・トンネル】&#10;有形固定資産減価償却率"/>
        <xdr:cNvSpPr txBox="1"/>
      </xdr:nvSpPr>
      <xdr:spPr>
        <a:xfrm>
          <a:off x="230569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8943975"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7413625" y="10855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114935</xdr:rowOff>
    </xdr:from>
    <xdr:to>
      <xdr:col>55</xdr:col>
      <xdr:colOff>50800</xdr:colOff>
      <xdr:row>64</xdr:row>
      <xdr:rowOff>45085</xdr:rowOff>
    </xdr:to>
    <xdr:sp macro="" textlink="">
      <xdr:nvSpPr>
        <xdr:cNvPr id="216" name="楕円 215"/>
        <xdr:cNvSpPr/>
      </xdr:nvSpPr>
      <xdr:spPr>
        <a:xfrm>
          <a:off x="8883650" y="10916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8943975"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114264</xdr:rowOff>
    </xdr:from>
    <xdr:to>
      <xdr:col>50</xdr:col>
      <xdr:colOff>165100</xdr:colOff>
      <xdr:row>64</xdr:row>
      <xdr:rowOff>44414</xdr:rowOff>
    </xdr:to>
    <xdr:sp macro="" textlink="">
      <xdr:nvSpPr>
        <xdr:cNvPr id="218" name="楕円 217"/>
        <xdr:cNvSpPr/>
      </xdr:nvSpPr>
      <xdr:spPr>
        <a:xfrm>
          <a:off x="8159750" y="10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165064</xdr:rowOff>
    </xdr:from>
    <xdr:to>
      <xdr:col>55</xdr:col>
      <xdr:colOff>0</xdr:colOff>
      <xdr:row>63</xdr:row>
      <xdr:rowOff>165735</xdr:rowOff>
    </xdr:to>
    <xdr:cxnSp macro="">
      <xdr:nvCxnSpPr>
        <xdr:cNvPr id="219" name="直線コネクタ 218"/>
        <xdr:cNvCxnSpPr/>
      </xdr:nvCxnSpPr>
      <xdr:spPr>
        <a:xfrm>
          <a:off x="8210550" y="10966414"/>
          <a:ext cx="695325"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117825</xdr:rowOff>
    </xdr:from>
    <xdr:to>
      <xdr:col>46</xdr:col>
      <xdr:colOff>38100</xdr:colOff>
      <xdr:row>64</xdr:row>
      <xdr:rowOff>47975</xdr:rowOff>
    </xdr:to>
    <xdr:sp macro="" textlink="">
      <xdr:nvSpPr>
        <xdr:cNvPr id="220" name="楕円 219"/>
        <xdr:cNvSpPr/>
      </xdr:nvSpPr>
      <xdr:spPr>
        <a:xfrm>
          <a:off x="7413625" y="109191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165064</xdr:rowOff>
    </xdr:from>
    <xdr:to>
      <xdr:col>50</xdr:col>
      <xdr:colOff>114300</xdr:colOff>
      <xdr:row>63</xdr:row>
      <xdr:rowOff>168625</xdr:rowOff>
    </xdr:to>
    <xdr:cxnSp macro="">
      <xdr:nvCxnSpPr>
        <xdr:cNvPr id="221" name="直線コネクタ 220"/>
        <xdr:cNvCxnSpPr/>
      </xdr:nvCxnSpPr>
      <xdr:spPr>
        <a:xfrm flipV="1">
          <a:off x="7445375" y="10966414"/>
          <a:ext cx="765175"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71934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35541</xdr:rowOff>
    </xdr:from>
    <xdr:ext cx="534377" cy="259045"/>
    <xdr:sp macro="" textlink="">
      <xdr:nvSpPr>
        <xdr:cNvPr id="224" name="n_1mainValue【橋りょう・トンネル】&#10;一人当たり有形固定資産（償却資産）額"/>
        <xdr:cNvSpPr txBox="1"/>
      </xdr:nvSpPr>
      <xdr:spPr>
        <a:xfrm>
          <a:off x="7959236" y="11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39102</xdr:rowOff>
    </xdr:from>
    <xdr:ext cx="534377" cy="259045"/>
    <xdr:sp macro="" textlink="">
      <xdr:nvSpPr>
        <xdr:cNvPr id="225" name="n_2mainValue【橋りょう・トンネル】&#10;一人当たり有形固定資産（償却資産）額"/>
        <xdr:cNvSpPr txBox="1"/>
      </xdr:nvSpPr>
      <xdr:spPr>
        <a:xfrm>
          <a:off x="7225811" y="11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4288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4" name="楕円 263"/>
        <xdr:cNvSpPr/>
      </xdr:nvSpPr>
      <xdr:spPr>
        <a:xfrm>
          <a:off x="38989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265" name="【公営住宅】&#10;有形固定資産減価償却率該当値テキスト"/>
        <xdr:cNvSpPr txBox="1"/>
      </xdr:nvSpPr>
      <xdr:spPr>
        <a:xfrm>
          <a:off x="39878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66" name="楕円 265"/>
        <xdr:cNvSpPr/>
      </xdr:nvSpPr>
      <xdr:spPr>
        <a:xfrm>
          <a:off x="3203575" y="13901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64770</xdr:rowOff>
    </xdr:to>
    <xdr:cxnSp macro="">
      <xdr:nvCxnSpPr>
        <xdr:cNvPr id="267" name="直線コネクタ 266"/>
        <xdr:cNvCxnSpPr/>
      </xdr:nvCxnSpPr>
      <xdr:spPr>
        <a:xfrm flipV="1">
          <a:off x="3235325" y="1391793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楕円 267"/>
        <xdr:cNvSpPr/>
      </xdr:nvSpPr>
      <xdr:spPr>
        <a:xfrm>
          <a:off x="2428875"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106680</xdr:rowOff>
    </xdr:to>
    <xdr:cxnSp macro="">
      <xdr:nvCxnSpPr>
        <xdr:cNvPr id="269" name="直線コネクタ 268"/>
        <xdr:cNvCxnSpPr/>
      </xdr:nvCxnSpPr>
      <xdr:spPr>
        <a:xfrm flipV="1">
          <a:off x="2479675" y="1395222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06769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30569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72" name="n_1mainValue【公営住宅】&#10;有形固定資産減価償却率"/>
        <xdr:cNvSpPr txBox="1"/>
      </xdr:nvSpPr>
      <xdr:spPr>
        <a:xfrm>
          <a:off x="306769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73" name="n_2mainValue【公営住宅】&#10;有形固定資産減価償却率"/>
        <xdr:cNvSpPr txBox="1"/>
      </xdr:nvSpPr>
      <xdr:spPr>
        <a:xfrm>
          <a:off x="230569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894397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7413625" y="1449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39421</xdr:rowOff>
    </xdr:from>
    <xdr:to>
      <xdr:col>55</xdr:col>
      <xdr:colOff>50800</xdr:colOff>
      <xdr:row>85</xdr:row>
      <xdr:rowOff>141021</xdr:rowOff>
    </xdr:to>
    <xdr:sp macro="" textlink="">
      <xdr:nvSpPr>
        <xdr:cNvPr id="309" name="楕円 308"/>
        <xdr:cNvSpPr/>
      </xdr:nvSpPr>
      <xdr:spPr>
        <a:xfrm>
          <a:off x="8883650" y="146126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125798</xdr:rowOff>
    </xdr:from>
    <xdr:ext cx="469744" cy="259045"/>
    <xdr:sp macro="" textlink="">
      <xdr:nvSpPr>
        <xdr:cNvPr id="310" name="【公営住宅】&#10;一人当たり面積該当値テキスト"/>
        <xdr:cNvSpPr txBox="1"/>
      </xdr:nvSpPr>
      <xdr:spPr>
        <a:xfrm>
          <a:off x="8943975" y="145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36677</xdr:rowOff>
    </xdr:from>
    <xdr:to>
      <xdr:col>50</xdr:col>
      <xdr:colOff>165100</xdr:colOff>
      <xdr:row>85</xdr:row>
      <xdr:rowOff>138277</xdr:rowOff>
    </xdr:to>
    <xdr:sp macro="" textlink="">
      <xdr:nvSpPr>
        <xdr:cNvPr id="311" name="楕円 310"/>
        <xdr:cNvSpPr/>
      </xdr:nvSpPr>
      <xdr:spPr>
        <a:xfrm>
          <a:off x="8159750" y="146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87477</xdr:rowOff>
    </xdr:from>
    <xdr:to>
      <xdr:col>55</xdr:col>
      <xdr:colOff>0</xdr:colOff>
      <xdr:row>85</xdr:row>
      <xdr:rowOff>90221</xdr:rowOff>
    </xdr:to>
    <xdr:cxnSp macro="">
      <xdr:nvCxnSpPr>
        <xdr:cNvPr id="312" name="直線コネクタ 311"/>
        <xdr:cNvCxnSpPr/>
      </xdr:nvCxnSpPr>
      <xdr:spPr>
        <a:xfrm>
          <a:off x="8210550" y="14660727"/>
          <a:ext cx="69532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33934</xdr:rowOff>
    </xdr:from>
    <xdr:to>
      <xdr:col>46</xdr:col>
      <xdr:colOff>38100</xdr:colOff>
      <xdr:row>85</xdr:row>
      <xdr:rowOff>135534</xdr:rowOff>
    </xdr:to>
    <xdr:sp macro="" textlink="">
      <xdr:nvSpPr>
        <xdr:cNvPr id="313" name="楕円 312"/>
        <xdr:cNvSpPr/>
      </xdr:nvSpPr>
      <xdr:spPr>
        <a:xfrm>
          <a:off x="7413625" y="146071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84734</xdr:rowOff>
    </xdr:from>
    <xdr:to>
      <xdr:col>50</xdr:col>
      <xdr:colOff>114300</xdr:colOff>
      <xdr:row>85</xdr:row>
      <xdr:rowOff>87477</xdr:rowOff>
    </xdr:to>
    <xdr:cxnSp macro="">
      <xdr:nvCxnSpPr>
        <xdr:cNvPr id="314" name="直線コネクタ 313"/>
        <xdr:cNvCxnSpPr/>
      </xdr:nvCxnSpPr>
      <xdr:spPr>
        <a:xfrm>
          <a:off x="7445375" y="14657984"/>
          <a:ext cx="7651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72581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129404</xdr:rowOff>
    </xdr:from>
    <xdr:ext cx="469744" cy="259045"/>
    <xdr:sp macro="" textlink="">
      <xdr:nvSpPr>
        <xdr:cNvPr id="317" name="n_1mainValue【公営住宅】&#10;一人当たり面積"/>
        <xdr:cNvSpPr txBox="1"/>
      </xdr:nvSpPr>
      <xdr:spPr>
        <a:xfrm>
          <a:off x="7991552" y="1470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126661</xdr:rowOff>
    </xdr:from>
    <xdr:ext cx="469744" cy="259045"/>
    <xdr:sp macro="" textlink="">
      <xdr:nvSpPr>
        <xdr:cNvPr id="318" name="n_2mainValue【公営住宅】&#10;一人当たり面積"/>
        <xdr:cNvSpPr txBox="1"/>
      </xdr:nvSpPr>
      <xdr:spPr>
        <a:xfrm>
          <a:off x="72581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208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39490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39878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3889375"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39878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3889375" y="1723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39878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38989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203575" y="18020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xdr:cNvSpPr/>
      </xdr:nvSpPr>
      <xdr:spPr>
        <a:xfrm>
          <a:off x="242887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166370</xdr:rowOff>
    </xdr:from>
    <xdr:to>
      <xdr:col>24</xdr:col>
      <xdr:colOff>114300</xdr:colOff>
      <xdr:row>107</xdr:row>
      <xdr:rowOff>96520</xdr:rowOff>
    </xdr:to>
    <xdr:sp macro="" textlink="">
      <xdr:nvSpPr>
        <xdr:cNvPr id="357" name="楕円 356"/>
        <xdr:cNvSpPr/>
      </xdr:nvSpPr>
      <xdr:spPr>
        <a:xfrm>
          <a:off x="38989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144797</xdr:rowOff>
    </xdr:from>
    <xdr:ext cx="405111" cy="259045"/>
    <xdr:sp macro="" textlink="">
      <xdr:nvSpPr>
        <xdr:cNvPr id="358" name="【港湾・漁港】&#10;有形固定資産減価償却率該当値テキスト"/>
        <xdr:cNvSpPr txBox="1"/>
      </xdr:nvSpPr>
      <xdr:spPr>
        <a:xfrm>
          <a:off x="39878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74930</xdr:rowOff>
    </xdr:from>
    <xdr:to>
      <xdr:col>20</xdr:col>
      <xdr:colOff>38100</xdr:colOff>
      <xdr:row>108</xdr:row>
      <xdr:rowOff>5080</xdr:rowOff>
    </xdr:to>
    <xdr:sp macro="" textlink="">
      <xdr:nvSpPr>
        <xdr:cNvPr id="359" name="楕円 358"/>
        <xdr:cNvSpPr/>
      </xdr:nvSpPr>
      <xdr:spPr>
        <a:xfrm>
          <a:off x="3203575" y="18420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45720</xdr:rowOff>
    </xdr:from>
    <xdr:to>
      <xdr:col>24</xdr:col>
      <xdr:colOff>63500</xdr:colOff>
      <xdr:row>107</xdr:row>
      <xdr:rowOff>125730</xdr:rowOff>
    </xdr:to>
    <xdr:cxnSp macro="">
      <xdr:nvCxnSpPr>
        <xdr:cNvPr id="360" name="直線コネクタ 359"/>
        <xdr:cNvCxnSpPr/>
      </xdr:nvCxnSpPr>
      <xdr:spPr>
        <a:xfrm flipV="1">
          <a:off x="3235325" y="18390870"/>
          <a:ext cx="7143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154939</xdr:rowOff>
    </xdr:from>
    <xdr:to>
      <xdr:col>15</xdr:col>
      <xdr:colOff>101600</xdr:colOff>
      <xdr:row>108</xdr:row>
      <xdr:rowOff>85089</xdr:rowOff>
    </xdr:to>
    <xdr:sp macro="" textlink="">
      <xdr:nvSpPr>
        <xdr:cNvPr id="361" name="楕円 360"/>
        <xdr:cNvSpPr/>
      </xdr:nvSpPr>
      <xdr:spPr>
        <a:xfrm>
          <a:off x="2428875"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125730</xdr:rowOff>
    </xdr:from>
    <xdr:to>
      <xdr:col>19</xdr:col>
      <xdr:colOff>177800</xdr:colOff>
      <xdr:row>108</xdr:row>
      <xdr:rowOff>34289</xdr:rowOff>
    </xdr:to>
    <xdr:cxnSp macro="">
      <xdr:nvCxnSpPr>
        <xdr:cNvPr id="362" name="直線コネクタ 361"/>
        <xdr:cNvCxnSpPr/>
      </xdr:nvCxnSpPr>
      <xdr:spPr>
        <a:xfrm flipV="1">
          <a:off x="2479675" y="18470880"/>
          <a:ext cx="75565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3" name="n_1aveValue【港湾・漁港】&#10;有形固定資産減価償却率"/>
        <xdr:cNvSpPr txBox="1"/>
      </xdr:nvSpPr>
      <xdr:spPr>
        <a:xfrm>
          <a:off x="306769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64" name="n_2aveValue【港湾・漁港】&#10;有形固定資産減価償却率"/>
        <xdr:cNvSpPr txBox="1"/>
      </xdr:nvSpPr>
      <xdr:spPr>
        <a:xfrm>
          <a:off x="230569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167657</xdr:rowOff>
    </xdr:from>
    <xdr:ext cx="405111" cy="259045"/>
    <xdr:sp macro="" textlink="">
      <xdr:nvSpPr>
        <xdr:cNvPr id="365" name="n_1mainValue【港湾・漁港】&#10;有形固定資産減価償却率"/>
        <xdr:cNvSpPr txBox="1"/>
      </xdr:nvSpPr>
      <xdr:spPr>
        <a:xfrm>
          <a:off x="306769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76216</xdr:rowOff>
    </xdr:from>
    <xdr:ext cx="405111" cy="259045"/>
    <xdr:sp macro="" textlink="">
      <xdr:nvSpPr>
        <xdr:cNvPr id="366" name="n_2mainValue【港湾・漁港】&#10;有形固定資産減価償却率"/>
        <xdr:cNvSpPr txBox="1"/>
      </xdr:nvSpPr>
      <xdr:spPr>
        <a:xfrm>
          <a:off x="230569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xdr:cNvCxnSpPr/>
      </xdr:nvCxnSpPr>
      <xdr:spPr>
        <a:xfrm flipV="1">
          <a:off x="8905240"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xdr:cNvSpPr txBox="1"/>
      </xdr:nvSpPr>
      <xdr:spPr>
        <a:xfrm>
          <a:off x="8943975"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xdr:cNvCxnSpPr/>
      </xdr:nvCxnSpPr>
      <xdr:spPr>
        <a:xfrm>
          <a:off x="8845550" y="18563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xdr:cNvSpPr txBox="1"/>
      </xdr:nvSpPr>
      <xdr:spPr>
        <a:xfrm>
          <a:off x="8943975"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xdr:cNvCxnSpPr/>
      </xdr:nvCxnSpPr>
      <xdr:spPr>
        <a:xfrm>
          <a:off x="8845550" y="17434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3" name="【港湾・漁港】&#10;一人当たり有形固定資産（償却資産）額平均値テキスト"/>
        <xdr:cNvSpPr txBox="1"/>
      </xdr:nvSpPr>
      <xdr:spPr>
        <a:xfrm>
          <a:off x="8943975"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xdr:cNvSpPr/>
      </xdr:nvSpPr>
      <xdr:spPr>
        <a:xfrm>
          <a:off x="8883650" y="181174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xdr:cNvSpPr/>
      </xdr:nvSpPr>
      <xdr:spPr>
        <a:xfrm>
          <a:off x="815975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xdr:cNvSpPr/>
      </xdr:nvSpPr>
      <xdr:spPr>
        <a:xfrm>
          <a:off x="7413625" y="178970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16301</xdr:rowOff>
    </xdr:from>
    <xdr:to>
      <xdr:col>55</xdr:col>
      <xdr:colOff>50800</xdr:colOff>
      <xdr:row>107</xdr:row>
      <xdr:rowOff>117901</xdr:rowOff>
    </xdr:to>
    <xdr:sp macro="" textlink="">
      <xdr:nvSpPr>
        <xdr:cNvPr id="402" name="楕円 401"/>
        <xdr:cNvSpPr/>
      </xdr:nvSpPr>
      <xdr:spPr>
        <a:xfrm>
          <a:off x="8883650" y="183614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166178</xdr:rowOff>
    </xdr:from>
    <xdr:ext cx="534377" cy="259045"/>
    <xdr:sp macro="" textlink="">
      <xdr:nvSpPr>
        <xdr:cNvPr id="403" name="【港湾・漁港】&#10;一人当たり有形固定資産（償却資産）額該当値テキスト"/>
        <xdr:cNvSpPr txBox="1"/>
      </xdr:nvSpPr>
      <xdr:spPr>
        <a:xfrm>
          <a:off x="8943975" y="183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12260</xdr:rowOff>
    </xdr:from>
    <xdr:to>
      <xdr:col>50</xdr:col>
      <xdr:colOff>165100</xdr:colOff>
      <xdr:row>107</xdr:row>
      <xdr:rowOff>113860</xdr:rowOff>
    </xdr:to>
    <xdr:sp macro="" textlink="">
      <xdr:nvSpPr>
        <xdr:cNvPr id="404" name="楕円 403"/>
        <xdr:cNvSpPr/>
      </xdr:nvSpPr>
      <xdr:spPr>
        <a:xfrm>
          <a:off x="8159750" y="183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63060</xdr:rowOff>
    </xdr:from>
    <xdr:to>
      <xdr:col>55</xdr:col>
      <xdr:colOff>0</xdr:colOff>
      <xdr:row>107</xdr:row>
      <xdr:rowOff>67101</xdr:rowOff>
    </xdr:to>
    <xdr:cxnSp macro="">
      <xdr:nvCxnSpPr>
        <xdr:cNvPr id="405" name="直線コネクタ 404"/>
        <xdr:cNvCxnSpPr/>
      </xdr:nvCxnSpPr>
      <xdr:spPr>
        <a:xfrm>
          <a:off x="8210550" y="18408210"/>
          <a:ext cx="695325"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7986</xdr:rowOff>
    </xdr:from>
    <xdr:to>
      <xdr:col>46</xdr:col>
      <xdr:colOff>38100</xdr:colOff>
      <xdr:row>107</xdr:row>
      <xdr:rowOff>109586</xdr:rowOff>
    </xdr:to>
    <xdr:sp macro="" textlink="">
      <xdr:nvSpPr>
        <xdr:cNvPr id="406" name="楕円 405"/>
        <xdr:cNvSpPr/>
      </xdr:nvSpPr>
      <xdr:spPr>
        <a:xfrm>
          <a:off x="7413625" y="183531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58786</xdr:rowOff>
    </xdr:from>
    <xdr:to>
      <xdr:col>50</xdr:col>
      <xdr:colOff>114300</xdr:colOff>
      <xdr:row>107</xdr:row>
      <xdr:rowOff>63060</xdr:rowOff>
    </xdr:to>
    <xdr:cxnSp macro="">
      <xdr:nvCxnSpPr>
        <xdr:cNvPr id="407" name="直線コネクタ 406"/>
        <xdr:cNvCxnSpPr/>
      </xdr:nvCxnSpPr>
      <xdr:spPr>
        <a:xfrm>
          <a:off x="7445375" y="18403936"/>
          <a:ext cx="765175"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8" name="n_1aveValue【港湾・漁港】&#10;一人当たり有形固定資産（償却資産）額"/>
        <xdr:cNvSpPr txBox="1"/>
      </xdr:nvSpPr>
      <xdr:spPr>
        <a:xfrm>
          <a:off x="7959236"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xdr:cNvSpPr txBox="1"/>
      </xdr:nvSpPr>
      <xdr:spPr>
        <a:xfrm>
          <a:off x="71934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104987</xdr:rowOff>
    </xdr:from>
    <xdr:ext cx="534377" cy="259045"/>
    <xdr:sp macro="" textlink="">
      <xdr:nvSpPr>
        <xdr:cNvPr id="410" name="n_1mainValue【港湾・漁港】&#10;一人当たり有形固定資産（償却資産）額"/>
        <xdr:cNvSpPr txBox="1"/>
      </xdr:nvSpPr>
      <xdr:spPr>
        <a:xfrm>
          <a:off x="7959236" y="184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100713</xdr:rowOff>
    </xdr:from>
    <xdr:ext cx="534377" cy="259045"/>
    <xdr:sp macro="" textlink="">
      <xdr:nvSpPr>
        <xdr:cNvPr id="411" name="n_2mainValue【港湾・漁港】&#10;一人当たり有形固定資産（償却資産）額"/>
        <xdr:cNvSpPr txBox="1"/>
      </xdr:nvSpPr>
      <xdr:spPr>
        <a:xfrm>
          <a:off x="7225811" y="184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xdr:cNvSpPr txBox="1"/>
      </xdr:nvSpPr>
      <xdr:spPr>
        <a:xfrm>
          <a:off x="13928725"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xdr:cNvSpPr/>
      </xdr:nvSpPr>
      <xdr:spPr>
        <a:xfrm>
          <a:off x="123698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50" name="楕円 449"/>
        <xdr:cNvSpPr/>
      </xdr:nvSpPr>
      <xdr:spPr>
        <a:xfrm>
          <a:off x="13839825" y="6212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51" name="【認定こども園・幼稚園・保育所】&#10;有形固定資産減価償却率該当値テキスト"/>
        <xdr:cNvSpPr txBox="1"/>
      </xdr:nvSpPr>
      <xdr:spPr>
        <a:xfrm>
          <a:off x="13928725"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52" name="楕円 451"/>
        <xdr:cNvSpPr/>
      </xdr:nvSpPr>
      <xdr:spPr>
        <a:xfrm>
          <a:off x="13115925"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93345</xdr:rowOff>
    </xdr:to>
    <xdr:cxnSp macro="">
      <xdr:nvCxnSpPr>
        <xdr:cNvPr id="453" name="直線コネクタ 452"/>
        <xdr:cNvCxnSpPr/>
      </xdr:nvCxnSpPr>
      <xdr:spPr>
        <a:xfrm flipV="1">
          <a:off x="13166725" y="626364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xdr:rowOff>
    </xdr:from>
    <xdr:to>
      <xdr:col>76</xdr:col>
      <xdr:colOff>165100</xdr:colOff>
      <xdr:row>35</xdr:row>
      <xdr:rowOff>117475</xdr:rowOff>
    </xdr:to>
    <xdr:sp macro="" textlink="">
      <xdr:nvSpPr>
        <xdr:cNvPr id="454" name="楕円 453"/>
        <xdr:cNvSpPr/>
      </xdr:nvSpPr>
      <xdr:spPr>
        <a:xfrm>
          <a:off x="123698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36</xdr:row>
      <xdr:rowOff>93345</xdr:rowOff>
    </xdr:to>
    <xdr:cxnSp macro="">
      <xdr:nvCxnSpPr>
        <xdr:cNvPr id="455" name="直線コネクタ 454"/>
        <xdr:cNvCxnSpPr/>
      </xdr:nvCxnSpPr>
      <xdr:spPr>
        <a:xfrm>
          <a:off x="12420600" y="6067425"/>
          <a:ext cx="746125"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xdr:cNvSpPr txBox="1"/>
      </xdr:nvSpPr>
      <xdr:spPr>
        <a:xfrm>
          <a:off x="12980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xdr:cNvSpPr txBox="1"/>
      </xdr:nvSpPr>
      <xdr:spPr>
        <a:xfrm>
          <a:off x="12246619"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58" name="n_1mainValue【認定こども園・幼稚園・保育所】&#10;有形固定資産減価償却率"/>
        <xdr:cNvSpPr txBox="1"/>
      </xdr:nvSpPr>
      <xdr:spPr>
        <a:xfrm>
          <a:off x="12980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459" name="n_2mainValue【認定こども園・幼稚園・保育所】&#10;有形固定資産減価償却率"/>
        <xdr:cNvSpPr txBox="1"/>
      </xdr:nvSpPr>
      <xdr:spPr>
        <a:xfrm>
          <a:off x="122466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86" name="【認定こども園・幼稚園・保育所】&#10;一人当たり面積平均値テキスト"/>
        <xdr:cNvSpPr txBox="1"/>
      </xdr:nvSpPr>
      <xdr:spPr>
        <a:xfrm>
          <a:off x="188849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xdr:cNvSpPr/>
      </xdr:nvSpPr>
      <xdr:spPr>
        <a:xfrm>
          <a:off x="17325975"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5" name="楕円 494"/>
        <xdr:cNvSpPr/>
      </xdr:nvSpPr>
      <xdr:spPr>
        <a:xfrm>
          <a:off x="187960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6" name="【認定こども園・幼稚園・保育所】&#10;一人当たり面積該当値テキスト"/>
        <xdr:cNvSpPr txBox="1"/>
      </xdr:nvSpPr>
      <xdr:spPr>
        <a:xfrm>
          <a:off x="188849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7" name="楕円 496"/>
        <xdr:cNvSpPr/>
      </xdr:nvSpPr>
      <xdr:spPr>
        <a:xfrm>
          <a:off x="18100675" y="697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762</xdr:rowOff>
    </xdr:to>
    <xdr:cxnSp macro="">
      <xdr:nvCxnSpPr>
        <xdr:cNvPr id="498" name="直線コネクタ 497"/>
        <xdr:cNvCxnSpPr/>
      </xdr:nvCxnSpPr>
      <xdr:spPr>
        <a:xfrm>
          <a:off x="18132425" y="702564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99" name="楕円 498"/>
        <xdr:cNvSpPr/>
      </xdr:nvSpPr>
      <xdr:spPr>
        <a:xfrm>
          <a:off x="17325975"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167640</xdr:rowOff>
    </xdr:to>
    <xdr:cxnSp macro="">
      <xdr:nvCxnSpPr>
        <xdr:cNvPr id="500" name="直線コネクタ 499"/>
        <xdr:cNvCxnSpPr/>
      </xdr:nvCxnSpPr>
      <xdr:spPr>
        <a:xfrm>
          <a:off x="17376775" y="6915912"/>
          <a:ext cx="7556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1"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02" name="n_2aveValue【認定こども園・幼稚園・保育所】&#10;一人当たり面積"/>
        <xdr:cNvSpPr txBox="1"/>
      </xdr:nvSpPr>
      <xdr:spPr>
        <a:xfrm>
          <a:off x="1717047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3" name="n_1mainValue【認定こども園・幼稚園・保育所】&#10;一人当たり面積"/>
        <xdr:cNvSpPr txBox="1"/>
      </xdr:nvSpPr>
      <xdr:spPr>
        <a:xfrm>
          <a:off x="1793247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04" name="n_2mainValue【認定こども園・幼稚園・保育所】&#10;一人当たり面積"/>
        <xdr:cNvSpPr txBox="1"/>
      </xdr:nvSpPr>
      <xdr:spPr>
        <a:xfrm>
          <a:off x="1717047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534" name="【学校施設】&#10;有形固定資産減価償却率平均値テキスト"/>
        <xdr:cNvSpPr txBox="1"/>
      </xdr:nvSpPr>
      <xdr:spPr>
        <a:xfrm>
          <a:off x="13928725"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xdr:cNvSpPr/>
      </xdr:nvSpPr>
      <xdr:spPr>
        <a:xfrm>
          <a:off x="123698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3" name="楕円 542"/>
        <xdr:cNvSpPr/>
      </xdr:nvSpPr>
      <xdr:spPr>
        <a:xfrm>
          <a:off x="13839825" y="10295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544" name="【学校施設】&#10;有形固定資産減価償却率該当値テキスト"/>
        <xdr:cNvSpPr txBox="1"/>
      </xdr:nvSpPr>
      <xdr:spPr>
        <a:xfrm>
          <a:off x="13928725"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45" name="楕円 544"/>
        <xdr:cNvSpPr/>
      </xdr:nvSpPr>
      <xdr:spPr>
        <a:xfrm>
          <a:off x="13115925"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59055</xdr:rowOff>
    </xdr:to>
    <xdr:cxnSp macro="">
      <xdr:nvCxnSpPr>
        <xdr:cNvPr id="546" name="直線コネクタ 545"/>
        <xdr:cNvCxnSpPr/>
      </xdr:nvCxnSpPr>
      <xdr:spPr>
        <a:xfrm>
          <a:off x="13166725" y="10321290"/>
          <a:ext cx="7239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47" name="楕円 546"/>
        <xdr:cNvSpPr/>
      </xdr:nvSpPr>
      <xdr:spPr>
        <a:xfrm>
          <a:off x="123698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137160</xdr:rowOff>
    </xdr:to>
    <xdr:cxnSp macro="">
      <xdr:nvCxnSpPr>
        <xdr:cNvPr id="548" name="直線コネクタ 547"/>
        <xdr:cNvCxnSpPr/>
      </xdr:nvCxnSpPr>
      <xdr:spPr>
        <a:xfrm flipV="1">
          <a:off x="12420600" y="10321290"/>
          <a:ext cx="74612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49" name="n_1aveValue【学校施設】&#10;有形固定資産減価償却率"/>
        <xdr:cNvSpPr txBox="1"/>
      </xdr:nvSpPr>
      <xdr:spPr>
        <a:xfrm>
          <a:off x="12980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50" name="n_2aveValue【学校施設】&#10;有形固定資産減価償却率"/>
        <xdr:cNvSpPr txBox="1"/>
      </xdr:nvSpPr>
      <xdr:spPr>
        <a:xfrm>
          <a:off x="12246619"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551" name="n_1mainValue【学校施設】&#10;有形固定資産減価償却率"/>
        <xdr:cNvSpPr txBox="1"/>
      </xdr:nvSpPr>
      <xdr:spPr>
        <a:xfrm>
          <a:off x="12980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52" name="n_2mainValue【学校施設】&#10;有形固定資産減価償却率"/>
        <xdr:cNvSpPr txBox="1"/>
      </xdr:nvSpPr>
      <xdr:spPr>
        <a:xfrm>
          <a:off x="12246619"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xdr:cNvSpPr txBox="1"/>
      </xdr:nvSpPr>
      <xdr:spPr>
        <a:xfrm>
          <a:off x="188849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xdr:cNvSpPr/>
      </xdr:nvSpPr>
      <xdr:spPr>
        <a:xfrm>
          <a:off x="1732597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101447</xdr:rowOff>
    </xdr:from>
    <xdr:to>
      <xdr:col>116</xdr:col>
      <xdr:colOff>114300</xdr:colOff>
      <xdr:row>63</xdr:row>
      <xdr:rowOff>31597</xdr:rowOff>
    </xdr:to>
    <xdr:sp macro="" textlink="">
      <xdr:nvSpPr>
        <xdr:cNvPr id="589" name="楕円 588"/>
        <xdr:cNvSpPr/>
      </xdr:nvSpPr>
      <xdr:spPr>
        <a:xfrm>
          <a:off x="187960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124324</xdr:rowOff>
    </xdr:from>
    <xdr:ext cx="469744" cy="259045"/>
    <xdr:sp macro="" textlink="">
      <xdr:nvSpPr>
        <xdr:cNvPr id="590" name="【学校施設】&#10;一人当たり面積該当値テキスト"/>
        <xdr:cNvSpPr txBox="1"/>
      </xdr:nvSpPr>
      <xdr:spPr>
        <a:xfrm>
          <a:off x="18884900" y="1058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85903</xdr:rowOff>
    </xdr:from>
    <xdr:to>
      <xdr:col>112</xdr:col>
      <xdr:colOff>38100</xdr:colOff>
      <xdr:row>63</xdr:row>
      <xdr:rowOff>16053</xdr:rowOff>
    </xdr:to>
    <xdr:sp macro="" textlink="">
      <xdr:nvSpPr>
        <xdr:cNvPr id="591" name="楕円 590"/>
        <xdr:cNvSpPr/>
      </xdr:nvSpPr>
      <xdr:spPr>
        <a:xfrm>
          <a:off x="18100675" y="107158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136703</xdr:rowOff>
    </xdr:from>
    <xdr:to>
      <xdr:col>116</xdr:col>
      <xdr:colOff>63500</xdr:colOff>
      <xdr:row>62</xdr:row>
      <xdr:rowOff>152247</xdr:rowOff>
    </xdr:to>
    <xdr:cxnSp macro="">
      <xdr:nvCxnSpPr>
        <xdr:cNvPr id="592" name="直線コネクタ 591"/>
        <xdr:cNvCxnSpPr/>
      </xdr:nvCxnSpPr>
      <xdr:spPr>
        <a:xfrm>
          <a:off x="18132425" y="10766603"/>
          <a:ext cx="714375"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93" name="楕円 592"/>
        <xdr:cNvSpPr/>
      </xdr:nvSpPr>
      <xdr:spPr>
        <a:xfrm>
          <a:off x="17325975"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136703</xdr:rowOff>
    </xdr:to>
    <xdr:cxnSp macro="">
      <xdr:nvCxnSpPr>
        <xdr:cNvPr id="594" name="直線コネクタ 593"/>
        <xdr:cNvCxnSpPr/>
      </xdr:nvCxnSpPr>
      <xdr:spPr>
        <a:xfrm>
          <a:off x="17376775" y="10751058"/>
          <a:ext cx="7556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95"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96" name="n_2aveValue【学校施設】&#10;一人当たり面積"/>
        <xdr:cNvSpPr txBox="1"/>
      </xdr:nvSpPr>
      <xdr:spPr>
        <a:xfrm>
          <a:off x="171704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7180</xdr:rowOff>
    </xdr:from>
    <xdr:ext cx="469744" cy="259045"/>
    <xdr:sp macro="" textlink="">
      <xdr:nvSpPr>
        <xdr:cNvPr id="597" name="n_1mainValue【学校施設】&#10;一人当たり面積"/>
        <xdr:cNvSpPr txBox="1"/>
      </xdr:nvSpPr>
      <xdr:spPr>
        <a:xfrm>
          <a:off x="1793247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163085</xdr:rowOff>
    </xdr:from>
    <xdr:ext cx="469744" cy="259045"/>
    <xdr:sp macro="" textlink="">
      <xdr:nvSpPr>
        <xdr:cNvPr id="598" name="n_2mainValue【学校施設】&#10;一人当たり面積"/>
        <xdr:cNvSpPr txBox="1"/>
      </xdr:nvSpPr>
      <xdr:spPr>
        <a:xfrm>
          <a:off x="1717047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3811</xdr:rowOff>
    </xdr:to>
    <xdr:cxnSp macro="">
      <xdr:nvCxnSpPr>
        <xdr:cNvPr id="624" name="直線コネクタ 623"/>
        <xdr:cNvCxnSpPr/>
      </xdr:nvCxnSpPr>
      <xdr:spPr>
        <a:xfrm flipV="1">
          <a:off x="13889989" y="13280571"/>
          <a:ext cx="0" cy="1296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25" name="【児童館】&#10;有形固定資産減価償却率最小値テキスト"/>
        <xdr:cNvSpPr txBox="1"/>
      </xdr:nvSpPr>
      <xdr:spPr>
        <a:xfrm>
          <a:off x="13928725"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26" name="直線コネクタ 625"/>
        <xdr:cNvCxnSpPr/>
      </xdr:nvCxnSpPr>
      <xdr:spPr>
        <a:xfrm>
          <a:off x="13801725" y="14577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77125</xdr:rowOff>
    </xdr:from>
    <xdr:ext cx="405111" cy="259045"/>
    <xdr:sp macro="" textlink="">
      <xdr:nvSpPr>
        <xdr:cNvPr id="629" name="【児童館】&#10;有形固定資産減価償却率平均値テキスト"/>
        <xdr:cNvSpPr txBox="1"/>
      </xdr:nvSpPr>
      <xdr:spPr>
        <a:xfrm>
          <a:off x="13928725" y="1379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30" name="フローチャート: 判断 629"/>
        <xdr:cNvSpPr/>
      </xdr:nvSpPr>
      <xdr:spPr>
        <a:xfrm>
          <a:off x="13839825" y="139416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91802</xdr:rowOff>
    </xdr:from>
    <xdr:to>
      <xdr:col>81</xdr:col>
      <xdr:colOff>101600</xdr:colOff>
      <xdr:row>82</xdr:row>
      <xdr:rowOff>21952</xdr:rowOff>
    </xdr:to>
    <xdr:sp macro="" textlink="">
      <xdr:nvSpPr>
        <xdr:cNvPr id="631" name="フローチャート: 判断 630"/>
        <xdr:cNvSpPr/>
      </xdr:nvSpPr>
      <xdr:spPr>
        <a:xfrm>
          <a:off x="13115925"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632" name="フローチャート: 判断 631"/>
        <xdr:cNvSpPr/>
      </xdr:nvSpPr>
      <xdr:spPr>
        <a:xfrm>
          <a:off x="123698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38" name="楕円 637"/>
        <xdr:cNvSpPr/>
      </xdr:nvSpPr>
      <xdr:spPr>
        <a:xfrm>
          <a:off x="13839825" y="14526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639" name="【児童館】&#10;有形固定資産減価償却率該当値テキスト"/>
        <xdr:cNvSpPr txBox="1"/>
      </xdr:nvSpPr>
      <xdr:spPr>
        <a:xfrm>
          <a:off x="13928725"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640" name="楕円 639"/>
        <xdr:cNvSpPr/>
      </xdr:nvSpPr>
      <xdr:spPr>
        <a:xfrm>
          <a:off x="13115925"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70757</xdr:rowOff>
    </xdr:to>
    <xdr:cxnSp macro="">
      <xdr:nvCxnSpPr>
        <xdr:cNvPr id="641" name="直線コネクタ 640"/>
        <xdr:cNvCxnSpPr/>
      </xdr:nvCxnSpPr>
      <xdr:spPr>
        <a:xfrm flipV="1">
          <a:off x="13166725" y="14577061"/>
          <a:ext cx="7239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88537</xdr:rowOff>
    </xdr:from>
    <xdr:to>
      <xdr:col>76</xdr:col>
      <xdr:colOff>165100</xdr:colOff>
      <xdr:row>86</xdr:row>
      <xdr:rowOff>18687</xdr:rowOff>
    </xdr:to>
    <xdr:sp macro="" textlink="">
      <xdr:nvSpPr>
        <xdr:cNvPr id="642" name="楕円 641"/>
        <xdr:cNvSpPr/>
      </xdr:nvSpPr>
      <xdr:spPr>
        <a:xfrm>
          <a:off x="123698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85</xdr:row>
      <xdr:rowOff>139337</xdr:rowOff>
    </xdr:to>
    <xdr:cxnSp macro="">
      <xdr:nvCxnSpPr>
        <xdr:cNvPr id="643" name="直線コネクタ 642"/>
        <xdr:cNvCxnSpPr/>
      </xdr:nvCxnSpPr>
      <xdr:spPr>
        <a:xfrm flipV="1">
          <a:off x="12420600" y="14644007"/>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38479</xdr:rowOff>
    </xdr:from>
    <xdr:ext cx="405111" cy="259045"/>
    <xdr:sp macro="" textlink="">
      <xdr:nvSpPr>
        <xdr:cNvPr id="644" name="n_1aveValue【児童館】&#10;有形固定資産減価償却率"/>
        <xdr:cNvSpPr txBox="1"/>
      </xdr:nvSpPr>
      <xdr:spPr>
        <a:xfrm>
          <a:off x="12980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45" name="n_2aveValue【児童館】&#10;有形固定資産減価償却率"/>
        <xdr:cNvSpPr txBox="1"/>
      </xdr:nvSpPr>
      <xdr:spPr>
        <a:xfrm>
          <a:off x="12246619"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112684</xdr:rowOff>
    </xdr:from>
    <xdr:ext cx="405111" cy="259045"/>
    <xdr:sp macro="" textlink="">
      <xdr:nvSpPr>
        <xdr:cNvPr id="646" name="n_1mainValue【児童館】&#10;有形固定資産減価償却率"/>
        <xdr:cNvSpPr txBox="1"/>
      </xdr:nvSpPr>
      <xdr:spPr>
        <a:xfrm>
          <a:off x="12980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9814</xdr:rowOff>
    </xdr:from>
    <xdr:ext cx="405111" cy="259045"/>
    <xdr:sp macro="" textlink="">
      <xdr:nvSpPr>
        <xdr:cNvPr id="647" name="n_2mainValue【児童館】&#10;有形固定資産減価償却率"/>
        <xdr:cNvSpPr txBox="1"/>
      </xdr:nvSpPr>
      <xdr:spPr>
        <a:xfrm>
          <a:off x="12246619"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73" name="直線コネクタ 672"/>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4" name="【児童館】&#10;一人当たり面積最小値テキスト"/>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5" name="直線コネクタ 674"/>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6"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7" name="直線コネクタ 676"/>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78" name="【児童館】&#10;一人当たり面積平均値テキスト"/>
        <xdr:cNvSpPr txBox="1"/>
      </xdr:nvSpPr>
      <xdr:spPr>
        <a:xfrm>
          <a:off x="188849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79" name="フローチャート: 判断 678"/>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80" name="フローチャート: 判断 679"/>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1" name="フローチャート: 判断 680"/>
        <xdr:cNvSpPr/>
      </xdr:nvSpPr>
      <xdr:spPr>
        <a:xfrm>
          <a:off x="1732597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687" name="楕円 686"/>
        <xdr:cNvSpPr/>
      </xdr:nvSpPr>
      <xdr:spPr>
        <a:xfrm>
          <a:off x="187960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688" name="【児童館】&#10;一人当たり面積該当値テキスト"/>
        <xdr:cNvSpPr txBox="1"/>
      </xdr:nvSpPr>
      <xdr:spPr>
        <a:xfrm>
          <a:off x="188849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89" name="楕円 688"/>
        <xdr:cNvSpPr/>
      </xdr:nvSpPr>
      <xdr:spPr>
        <a:xfrm>
          <a:off x="18100675" y="14634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690" name="直線コネクタ 689"/>
        <xdr:cNvCxnSpPr/>
      </xdr:nvCxnSpPr>
      <xdr:spPr>
        <a:xfrm>
          <a:off x="18132425" y="1468482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91" name="楕円 690"/>
        <xdr:cNvSpPr/>
      </xdr:nvSpPr>
      <xdr:spPr>
        <a:xfrm>
          <a:off x="17325975"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111579</xdr:rowOff>
    </xdr:to>
    <xdr:cxnSp macro="">
      <xdr:nvCxnSpPr>
        <xdr:cNvPr id="692" name="直線コネクタ 691"/>
        <xdr:cNvCxnSpPr/>
      </xdr:nvCxnSpPr>
      <xdr:spPr>
        <a:xfrm>
          <a:off x="17376775" y="14668500"/>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93" name="n_1aveValue【児童館】&#10;一人当たり面積"/>
        <xdr:cNvSpPr txBox="1"/>
      </xdr:nvSpPr>
      <xdr:spPr>
        <a:xfrm>
          <a:off x="179324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94" name="n_2aveValue【児童館】&#10;一人当たり面積"/>
        <xdr:cNvSpPr txBox="1"/>
      </xdr:nvSpPr>
      <xdr:spPr>
        <a:xfrm>
          <a:off x="1717047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95" name="n_1mainValue【児童館】&#10;一人当たり面積"/>
        <xdr:cNvSpPr txBox="1"/>
      </xdr:nvSpPr>
      <xdr:spPr>
        <a:xfrm>
          <a:off x="1793247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96" name="n_2mainValue【児童館】&#10;一人当たり面積"/>
        <xdr:cNvSpPr txBox="1"/>
      </xdr:nvSpPr>
      <xdr:spPr>
        <a:xfrm>
          <a:off x="1717047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7" name="テキスト ボックス 706"/>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8" name="直線コネクタ 707"/>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9" name="テキスト ボックス 708"/>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0" name="直線コネクタ 709"/>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1" name="テキスト ボックス 710"/>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2" name="直線コネクタ 711"/>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3" name="テキスト ボックス 712"/>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4" name="直線コネクタ 713"/>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5" name="テキスト ボックス 714"/>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6" name="直線コネクタ 715"/>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7" name="テキスト ボックス 716"/>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721" name="直線コネクタ 720"/>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722"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723" name="直線コネクタ 722"/>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4"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5" name="直線コネクタ 724"/>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26"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27" name="フローチャート: 判断 726"/>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728" name="フローチャート: 判断 727"/>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29" name="フローチャート: 判断 728"/>
        <xdr:cNvSpPr/>
      </xdr:nvSpPr>
      <xdr:spPr>
        <a:xfrm>
          <a:off x="123698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735" name="楕円 734"/>
        <xdr:cNvSpPr/>
      </xdr:nvSpPr>
      <xdr:spPr>
        <a:xfrm>
          <a:off x="13839825"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736" name="【公民館】&#10;有形固定資産減価償却率該当値テキスト"/>
        <xdr:cNvSpPr txBox="1"/>
      </xdr:nvSpPr>
      <xdr:spPr>
        <a:xfrm>
          <a:off x="13928725"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737" name="楕円 736"/>
        <xdr:cNvSpPr/>
      </xdr:nvSpPr>
      <xdr:spPr>
        <a:xfrm>
          <a:off x="13115925"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64770</xdr:rowOff>
    </xdr:to>
    <xdr:cxnSp macro="">
      <xdr:nvCxnSpPr>
        <xdr:cNvPr id="738" name="直線コネクタ 737"/>
        <xdr:cNvCxnSpPr/>
      </xdr:nvCxnSpPr>
      <xdr:spPr>
        <a:xfrm flipV="1">
          <a:off x="13166725" y="17526000"/>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40639</xdr:rowOff>
    </xdr:from>
    <xdr:to>
      <xdr:col>76</xdr:col>
      <xdr:colOff>165100</xdr:colOff>
      <xdr:row>102</xdr:row>
      <xdr:rowOff>142239</xdr:rowOff>
    </xdr:to>
    <xdr:sp macro="" textlink="">
      <xdr:nvSpPr>
        <xdr:cNvPr id="739" name="楕円 738"/>
        <xdr:cNvSpPr/>
      </xdr:nvSpPr>
      <xdr:spPr>
        <a:xfrm>
          <a:off x="123698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91439</xdr:rowOff>
    </xdr:to>
    <xdr:cxnSp macro="">
      <xdr:nvCxnSpPr>
        <xdr:cNvPr id="740" name="直線コネクタ 739"/>
        <xdr:cNvCxnSpPr/>
      </xdr:nvCxnSpPr>
      <xdr:spPr>
        <a:xfrm flipV="1">
          <a:off x="12420600" y="17552670"/>
          <a:ext cx="74612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741"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742" name="n_2aveValue【公民館】&#10;有形固定資産減価償却率"/>
        <xdr:cNvSpPr txBox="1"/>
      </xdr:nvSpPr>
      <xdr:spPr>
        <a:xfrm>
          <a:off x="12246619"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743" name="n_1mainValue【公民館】&#10;有形固定資産減価償却率"/>
        <xdr:cNvSpPr txBox="1"/>
      </xdr:nvSpPr>
      <xdr:spPr>
        <a:xfrm>
          <a:off x="12980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158766</xdr:rowOff>
    </xdr:from>
    <xdr:ext cx="405111" cy="259045"/>
    <xdr:sp macro="" textlink="">
      <xdr:nvSpPr>
        <xdr:cNvPr id="744" name="n_2mainValue【公民館】&#10;有形固定資産減価償却率"/>
        <xdr:cNvSpPr txBox="1"/>
      </xdr:nvSpPr>
      <xdr:spPr>
        <a:xfrm>
          <a:off x="12246619"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770" name="直線コネクタ 769"/>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71"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72" name="直線コネクタ 771"/>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3"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4" name="直線コネクタ 773"/>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775" name="【公民館】&#10;一人当たり面積平均値テキスト"/>
        <xdr:cNvSpPr txBox="1"/>
      </xdr:nvSpPr>
      <xdr:spPr>
        <a:xfrm>
          <a:off x="188849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6" name="フローチャート: 判断 775"/>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77" name="フローチャート: 判断 776"/>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78" name="フローチャート: 判断 777"/>
        <xdr:cNvSpPr/>
      </xdr:nvSpPr>
      <xdr:spPr>
        <a:xfrm>
          <a:off x="1732597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84" name="楕円 783"/>
        <xdr:cNvSpPr/>
      </xdr:nvSpPr>
      <xdr:spPr>
        <a:xfrm>
          <a:off x="187960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17253</xdr:rowOff>
    </xdr:from>
    <xdr:ext cx="469744" cy="259045"/>
    <xdr:sp macro="" textlink="">
      <xdr:nvSpPr>
        <xdr:cNvPr id="785" name="【公民館】&#10;一人当たり面積該当値テキスト"/>
        <xdr:cNvSpPr txBox="1"/>
      </xdr:nvSpPr>
      <xdr:spPr>
        <a:xfrm>
          <a:off x="18884900" y="181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86" name="楕円 785"/>
        <xdr:cNvSpPr/>
      </xdr:nvSpPr>
      <xdr:spPr>
        <a:xfrm>
          <a:off x="18100675" y="18332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45176</xdr:rowOff>
    </xdr:to>
    <xdr:cxnSp macro="">
      <xdr:nvCxnSpPr>
        <xdr:cNvPr id="787" name="直線コネクタ 786"/>
        <xdr:cNvCxnSpPr/>
      </xdr:nvCxnSpPr>
      <xdr:spPr>
        <a:xfrm>
          <a:off x="18132425" y="18383794"/>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88" name="楕円 787"/>
        <xdr:cNvSpPr/>
      </xdr:nvSpPr>
      <xdr:spPr>
        <a:xfrm>
          <a:off x="17325975"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789" name="直線コネクタ 788"/>
        <xdr:cNvCxnSpPr/>
      </xdr:nvCxnSpPr>
      <xdr:spPr>
        <a:xfrm>
          <a:off x="17376775" y="1837726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90" name="n_1aveValue【公民館】&#10;一人当たり面積"/>
        <xdr:cNvSpPr txBox="1"/>
      </xdr:nvSpPr>
      <xdr:spPr>
        <a:xfrm>
          <a:off x="1793247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91" name="n_2aveValue【公民館】&#10;一人当たり面積"/>
        <xdr:cNvSpPr txBox="1"/>
      </xdr:nvSpPr>
      <xdr:spPr>
        <a:xfrm>
          <a:off x="1717047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105971</xdr:rowOff>
    </xdr:from>
    <xdr:ext cx="469744" cy="259045"/>
    <xdr:sp macro="" textlink="">
      <xdr:nvSpPr>
        <xdr:cNvPr id="792" name="n_1mainValue【公民館】&#10;一人当たり面積"/>
        <xdr:cNvSpPr txBox="1"/>
      </xdr:nvSpPr>
      <xdr:spPr>
        <a:xfrm>
          <a:off x="1793247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93" name="n_2mainValue【公民館】&#10;一人当たり面積"/>
        <xdr:cNvSpPr txBox="1"/>
      </xdr:nvSpPr>
      <xdr:spPr>
        <a:xfrm>
          <a:off x="17170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、公民館であり、特に低くなっている施設は漁港、児童館である。</a:t>
          </a:r>
          <a:endParaRPr lang="ja-JP" altLang="ja-JP" sz="1400">
            <a:effectLst/>
          </a:endParaRPr>
        </a:p>
        <a:p>
          <a:r>
            <a:rPr kumimoji="1" lang="ja-JP" altLang="ja-JP" sz="1100">
              <a:solidFill>
                <a:schemeClr val="dk1"/>
              </a:solidFill>
              <a:effectLst/>
              <a:latin typeface="+mn-lt"/>
              <a:ea typeface="+mn-ea"/>
              <a:cs typeface="+mn-cs"/>
            </a:rPr>
            <a:t>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、公民館については老朽化が進んでおり、幼稚園は平成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月に、２つあった園を１園に統合した</a:t>
          </a:r>
          <a:r>
            <a:rPr kumimoji="1" lang="ja-JP" altLang="en-US" sz="1100">
              <a:solidFill>
                <a:schemeClr val="dk1"/>
              </a:solidFill>
              <a:effectLst/>
              <a:latin typeface="+mn-lt"/>
              <a:ea typeface="+mn-ea"/>
              <a:cs typeface="+mn-cs"/>
            </a:rPr>
            <a:t>ところである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も引き続きこれらの施設の</a:t>
          </a:r>
          <a:r>
            <a:rPr kumimoji="1" lang="ja-JP" altLang="ja-JP" sz="1100">
              <a:solidFill>
                <a:schemeClr val="dk1"/>
              </a:solidFill>
              <a:effectLst/>
              <a:latin typeface="+mn-lt"/>
              <a:ea typeface="+mn-ea"/>
              <a:cs typeface="+mn-cs"/>
            </a:rPr>
            <a:t>体系の整理を行い集約化等を検討する必要がある。</a:t>
          </a:r>
          <a:endParaRPr lang="ja-JP" altLang="ja-JP" sz="1400">
            <a:effectLst/>
          </a:endParaRPr>
        </a:p>
        <a:p>
          <a:r>
            <a:rPr kumimoji="1" lang="ja-JP" altLang="ja-JP" sz="1100">
              <a:solidFill>
                <a:schemeClr val="dk1"/>
              </a:solidFill>
              <a:effectLst/>
              <a:latin typeface="+mn-lt"/>
              <a:ea typeface="+mn-ea"/>
              <a:cs typeface="+mn-cs"/>
            </a:rPr>
            <a:t>児童館は平成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年度に建築されたものであり、類似団体と比較して減価償却率が低くなっている。</a:t>
          </a:r>
          <a:endParaRPr lang="ja-JP" altLang="ja-JP" sz="1400">
            <a:effectLst/>
          </a:endParaRPr>
        </a:p>
        <a:p>
          <a:r>
            <a:rPr kumimoji="1" lang="ja-JP" altLang="ja-JP" sz="1100">
              <a:solidFill>
                <a:schemeClr val="dk1"/>
              </a:solidFill>
              <a:effectLst/>
              <a:latin typeface="+mn-lt"/>
              <a:ea typeface="+mn-ea"/>
              <a:cs typeface="+mn-cs"/>
            </a:rPr>
            <a:t>港湾・漁港については平成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年代に整備された施設が多いため、類似団体と比較して減価償却率が低くなっている。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63,079
62,731
52.76
22,478,237
21,817,210
561,634
12,970,894
20,122,327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4288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1" name="楕円 70"/>
        <xdr:cNvSpPr/>
      </xdr:nvSpPr>
      <xdr:spPr>
        <a:xfrm>
          <a:off x="38989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2" name="【図書館】&#10;有形固定資産減価償却率該当値テキスト"/>
        <xdr:cNvSpPr txBox="1"/>
      </xdr:nvSpPr>
      <xdr:spPr>
        <a:xfrm>
          <a:off x="39878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macro="" textlink="">
      <xdr:nvSpPr>
        <xdr:cNvPr id="73" name="楕円 72"/>
        <xdr:cNvSpPr/>
      </xdr:nvSpPr>
      <xdr:spPr>
        <a:xfrm>
          <a:off x="3203575" y="62400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118654</xdr:rowOff>
    </xdr:to>
    <xdr:cxnSp macro="">
      <xdr:nvCxnSpPr>
        <xdr:cNvPr id="74" name="直線コネクタ 73"/>
        <xdr:cNvCxnSpPr/>
      </xdr:nvCxnSpPr>
      <xdr:spPr>
        <a:xfrm flipV="1">
          <a:off x="3235325" y="6264728"/>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xdr:cNvSpPr/>
      </xdr:nvSpPr>
      <xdr:spPr>
        <a:xfrm>
          <a:off x="2428875"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118654</xdr:rowOff>
    </xdr:to>
    <xdr:cxnSp macro="">
      <xdr:nvCxnSpPr>
        <xdr:cNvPr id="76" name="直線コネクタ 75"/>
        <xdr:cNvCxnSpPr/>
      </xdr:nvCxnSpPr>
      <xdr:spPr>
        <a:xfrm>
          <a:off x="2479675" y="6236970"/>
          <a:ext cx="7556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3056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macro="" textlink="">
      <xdr:nvSpPr>
        <xdr:cNvPr id="79" name="n_1mainValue【図書館】&#10;有形固定資産減価償却率"/>
        <xdr:cNvSpPr txBox="1"/>
      </xdr:nvSpPr>
      <xdr:spPr>
        <a:xfrm>
          <a:off x="306769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0" name="n_2mainValue【図書館】&#10;有形固定資産減価償却率"/>
        <xdr:cNvSpPr txBox="1"/>
      </xdr:nvSpPr>
      <xdr:spPr>
        <a:xfrm>
          <a:off x="230569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894397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楕円 117"/>
        <xdr:cNvSpPr/>
      </xdr:nvSpPr>
      <xdr:spPr>
        <a:xfrm>
          <a:off x="8883650" y="676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9" name="【図書館】&#10;一人当たり面積該当値テキスト"/>
        <xdr:cNvSpPr txBox="1"/>
      </xdr:nvSpPr>
      <xdr:spPr>
        <a:xfrm>
          <a:off x="8943975"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20" name="楕円 119"/>
        <xdr:cNvSpPr/>
      </xdr:nvSpPr>
      <xdr:spPr>
        <a:xfrm>
          <a:off x="815975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21" name="直線コネクタ 120"/>
        <xdr:cNvCxnSpPr/>
      </xdr:nvCxnSpPr>
      <xdr:spPr>
        <a:xfrm>
          <a:off x="8210550" y="68072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22" name="楕円 121"/>
        <xdr:cNvSpPr/>
      </xdr:nvSpPr>
      <xdr:spPr>
        <a:xfrm>
          <a:off x="7413625" y="6756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23" name="直線コネクタ 122"/>
        <xdr:cNvCxnSpPr/>
      </xdr:nvCxnSpPr>
      <xdr:spPr>
        <a:xfrm>
          <a:off x="7445375" y="6807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72581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26" name="n_1mainValue【図書館】&#10;一人当たり面積"/>
        <xdr:cNvSpPr txBox="1"/>
      </xdr:nvSpPr>
      <xdr:spPr>
        <a:xfrm>
          <a:off x="7991552"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27" name="n_2mainValue【図書館】&#10;一人当たり面積"/>
        <xdr:cNvSpPr txBox="1"/>
      </xdr:nvSpPr>
      <xdr:spPr>
        <a:xfrm>
          <a:off x="72581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4288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67" name="楕円 166"/>
        <xdr:cNvSpPr/>
      </xdr:nvSpPr>
      <xdr:spPr>
        <a:xfrm>
          <a:off x="38989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68" name="【体育館・プール】&#10;有形固定資産減価償却率該当値テキスト"/>
        <xdr:cNvSpPr txBox="1"/>
      </xdr:nvSpPr>
      <xdr:spPr>
        <a:xfrm>
          <a:off x="39878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107587</xdr:rowOff>
    </xdr:from>
    <xdr:to>
      <xdr:col>20</xdr:col>
      <xdr:colOff>38100</xdr:colOff>
      <xdr:row>58</xdr:row>
      <xdr:rowOff>37737</xdr:rowOff>
    </xdr:to>
    <xdr:sp macro="" textlink="">
      <xdr:nvSpPr>
        <xdr:cNvPr id="169" name="楕円 168"/>
        <xdr:cNvSpPr/>
      </xdr:nvSpPr>
      <xdr:spPr>
        <a:xfrm>
          <a:off x="3203575" y="9880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158387</xdr:rowOff>
    </xdr:to>
    <xdr:cxnSp macro="">
      <xdr:nvCxnSpPr>
        <xdr:cNvPr id="170" name="直線コネクタ 169"/>
        <xdr:cNvCxnSpPr/>
      </xdr:nvCxnSpPr>
      <xdr:spPr>
        <a:xfrm flipV="1">
          <a:off x="3235325" y="9886950"/>
          <a:ext cx="714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151674</xdr:rowOff>
    </xdr:from>
    <xdr:to>
      <xdr:col>15</xdr:col>
      <xdr:colOff>101600</xdr:colOff>
      <xdr:row>58</xdr:row>
      <xdr:rowOff>81824</xdr:rowOff>
    </xdr:to>
    <xdr:sp macro="" textlink="">
      <xdr:nvSpPr>
        <xdr:cNvPr id="171" name="楕円 170"/>
        <xdr:cNvSpPr/>
      </xdr:nvSpPr>
      <xdr:spPr>
        <a:xfrm>
          <a:off x="2428875"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158387</xdr:rowOff>
    </xdr:from>
    <xdr:to>
      <xdr:col>19</xdr:col>
      <xdr:colOff>177800</xdr:colOff>
      <xdr:row>58</xdr:row>
      <xdr:rowOff>31024</xdr:rowOff>
    </xdr:to>
    <xdr:cxnSp macro="">
      <xdr:nvCxnSpPr>
        <xdr:cNvPr id="172" name="直線コネクタ 171"/>
        <xdr:cNvCxnSpPr/>
      </xdr:nvCxnSpPr>
      <xdr:spPr>
        <a:xfrm flipV="1">
          <a:off x="2479675" y="9931037"/>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30569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54264</xdr:rowOff>
    </xdr:from>
    <xdr:ext cx="405111" cy="259045"/>
    <xdr:sp macro="" textlink="">
      <xdr:nvSpPr>
        <xdr:cNvPr id="175" name="n_1mainValue【体育館・プール】&#10;有形固定資産減価償却率"/>
        <xdr:cNvSpPr txBox="1"/>
      </xdr:nvSpPr>
      <xdr:spPr>
        <a:xfrm>
          <a:off x="306769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98351</xdr:rowOff>
    </xdr:from>
    <xdr:ext cx="405111" cy="259045"/>
    <xdr:sp macro="" textlink="">
      <xdr:nvSpPr>
        <xdr:cNvPr id="176" name="n_2mainValue【体育館・プール】&#10;有形固定資産減価償却率"/>
        <xdr:cNvSpPr txBox="1"/>
      </xdr:nvSpPr>
      <xdr:spPr>
        <a:xfrm>
          <a:off x="230569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894397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741362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14" name="楕円 213"/>
        <xdr:cNvSpPr/>
      </xdr:nvSpPr>
      <xdr:spPr>
        <a:xfrm>
          <a:off x="8883650" y="1086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15" name="【体育館・プール】&#10;一人当たり面積該当値テキスト"/>
        <xdr:cNvSpPr txBox="1"/>
      </xdr:nvSpPr>
      <xdr:spPr>
        <a:xfrm>
          <a:off x="8943975"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16" name="楕円 215"/>
        <xdr:cNvSpPr/>
      </xdr:nvSpPr>
      <xdr:spPr>
        <a:xfrm>
          <a:off x="815975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118110</xdr:rowOff>
    </xdr:to>
    <xdr:cxnSp macro="">
      <xdr:nvCxnSpPr>
        <xdr:cNvPr id="217" name="直線コネクタ 216"/>
        <xdr:cNvCxnSpPr/>
      </xdr:nvCxnSpPr>
      <xdr:spPr>
        <a:xfrm>
          <a:off x="8210550" y="1091565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18" name="楕円 217"/>
        <xdr:cNvSpPr/>
      </xdr:nvSpPr>
      <xdr:spPr>
        <a:xfrm>
          <a:off x="7413625" y="10861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114300</xdr:rowOff>
    </xdr:to>
    <xdr:cxnSp macro="">
      <xdr:nvCxnSpPr>
        <xdr:cNvPr id="219" name="直線コネクタ 218"/>
        <xdr:cNvCxnSpPr/>
      </xdr:nvCxnSpPr>
      <xdr:spPr>
        <a:xfrm>
          <a:off x="7445375" y="1091184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72581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22" name="n_1mainValue【体育館・プール】&#10;一人当たり面積"/>
        <xdr:cNvSpPr txBox="1"/>
      </xdr:nvSpPr>
      <xdr:spPr>
        <a:xfrm>
          <a:off x="7991552"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23" name="n_2mainValue【体育館・プール】&#10;一人当たり面積"/>
        <xdr:cNvSpPr txBox="1"/>
      </xdr:nvSpPr>
      <xdr:spPr>
        <a:xfrm>
          <a:off x="72581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39878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42887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2" name="楕円 261"/>
        <xdr:cNvSpPr/>
      </xdr:nvSpPr>
      <xdr:spPr>
        <a:xfrm>
          <a:off x="38989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63" name="【福祉施設】&#10;有形固定資産減価償却率該当値テキスト"/>
        <xdr:cNvSpPr txBox="1"/>
      </xdr:nvSpPr>
      <xdr:spPr>
        <a:xfrm>
          <a:off x="39878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64" name="楕円 263"/>
        <xdr:cNvSpPr/>
      </xdr:nvSpPr>
      <xdr:spPr>
        <a:xfrm>
          <a:off x="3203575" y="13933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97155</xdr:rowOff>
    </xdr:to>
    <xdr:cxnSp macro="">
      <xdr:nvCxnSpPr>
        <xdr:cNvPr id="265" name="直線コネクタ 264"/>
        <xdr:cNvCxnSpPr/>
      </xdr:nvCxnSpPr>
      <xdr:spPr>
        <a:xfrm flipV="1">
          <a:off x="3235325" y="13948411"/>
          <a:ext cx="7143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266" name="楕円 265"/>
        <xdr:cNvSpPr/>
      </xdr:nvSpPr>
      <xdr:spPr>
        <a:xfrm>
          <a:off x="2428875"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97155</xdr:rowOff>
    </xdr:to>
    <xdr:cxnSp macro="">
      <xdr:nvCxnSpPr>
        <xdr:cNvPr id="267" name="直線コネクタ 266"/>
        <xdr:cNvCxnSpPr/>
      </xdr:nvCxnSpPr>
      <xdr:spPr>
        <a:xfrm>
          <a:off x="2479675" y="13877925"/>
          <a:ext cx="7556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30569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70" name="n_1mainValue【福祉施設】&#10;有形固定資産減価償却率"/>
        <xdr:cNvSpPr txBox="1"/>
      </xdr:nvSpPr>
      <xdr:spPr>
        <a:xfrm>
          <a:off x="306769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271" name="n_2mainValue【福祉施設】&#10;有形固定資産減価償却率"/>
        <xdr:cNvSpPr txBox="1"/>
      </xdr:nvSpPr>
      <xdr:spPr>
        <a:xfrm>
          <a:off x="230569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8943975"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7413625"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07" name="楕円 306"/>
        <xdr:cNvSpPr/>
      </xdr:nvSpPr>
      <xdr:spPr>
        <a:xfrm>
          <a:off x="8883650" y="14713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08" name="【福祉施設】&#10;一人当たり面積該当値テキスト"/>
        <xdr:cNvSpPr txBox="1"/>
      </xdr:nvSpPr>
      <xdr:spPr>
        <a:xfrm>
          <a:off x="8943975"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09" name="楕円 308"/>
        <xdr:cNvSpPr/>
      </xdr:nvSpPr>
      <xdr:spPr>
        <a:xfrm>
          <a:off x="815975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310" name="直線コネクタ 309"/>
        <xdr:cNvCxnSpPr/>
      </xdr:nvCxnSpPr>
      <xdr:spPr>
        <a:xfrm>
          <a:off x="8210550" y="1476451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11" name="楕円 310"/>
        <xdr:cNvSpPr/>
      </xdr:nvSpPr>
      <xdr:spPr>
        <a:xfrm>
          <a:off x="7413625" y="14713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312" name="直線コネクタ 311"/>
        <xdr:cNvCxnSpPr/>
      </xdr:nvCxnSpPr>
      <xdr:spPr>
        <a:xfrm>
          <a:off x="7445375" y="1476451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72581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15" name="n_1mainValue【福祉施設】&#10;一人当たり面積"/>
        <xdr:cNvSpPr txBox="1"/>
      </xdr:nvSpPr>
      <xdr:spPr>
        <a:xfrm>
          <a:off x="7991552"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16" name="n_2mainValue【福祉施設】&#10;一人当たり面積"/>
        <xdr:cNvSpPr txBox="1"/>
      </xdr:nvSpPr>
      <xdr:spPr>
        <a:xfrm>
          <a:off x="72581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39878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428875"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356" name="楕円 355"/>
        <xdr:cNvSpPr/>
      </xdr:nvSpPr>
      <xdr:spPr>
        <a:xfrm>
          <a:off x="38989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357" name="【市民会館】&#10;有形固定資産減価償却率該当値テキスト"/>
        <xdr:cNvSpPr txBox="1"/>
      </xdr:nvSpPr>
      <xdr:spPr>
        <a:xfrm>
          <a:off x="39878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358" name="楕円 357"/>
        <xdr:cNvSpPr/>
      </xdr:nvSpPr>
      <xdr:spPr>
        <a:xfrm>
          <a:off x="3203575" y="17931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151312</xdr:rowOff>
    </xdr:to>
    <xdr:cxnSp macro="">
      <xdr:nvCxnSpPr>
        <xdr:cNvPr id="359" name="直線コネクタ 358"/>
        <xdr:cNvCxnSpPr/>
      </xdr:nvCxnSpPr>
      <xdr:spPr>
        <a:xfrm flipV="1">
          <a:off x="3235325" y="17947821"/>
          <a:ext cx="714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134801</xdr:rowOff>
    </xdr:from>
    <xdr:to>
      <xdr:col>15</xdr:col>
      <xdr:colOff>101600</xdr:colOff>
      <xdr:row>105</xdr:row>
      <xdr:rowOff>64951</xdr:rowOff>
    </xdr:to>
    <xdr:sp macro="" textlink="">
      <xdr:nvSpPr>
        <xdr:cNvPr id="360" name="楕円 359"/>
        <xdr:cNvSpPr/>
      </xdr:nvSpPr>
      <xdr:spPr>
        <a:xfrm>
          <a:off x="2428875"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14151</xdr:rowOff>
    </xdr:to>
    <xdr:cxnSp macro="">
      <xdr:nvCxnSpPr>
        <xdr:cNvPr id="361" name="直線コネクタ 360"/>
        <xdr:cNvCxnSpPr/>
      </xdr:nvCxnSpPr>
      <xdr:spPr>
        <a:xfrm flipV="1">
          <a:off x="2479675" y="17982112"/>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30569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364" name="n_1mainValue【市民会館】&#10;有形固定資産減価償却率"/>
        <xdr:cNvSpPr txBox="1"/>
      </xdr:nvSpPr>
      <xdr:spPr>
        <a:xfrm>
          <a:off x="30676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56078</xdr:rowOff>
    </xdr:from>
    <xdr:ext cx="405111" cy="259045"/>
    <xdr:sp macro="" textlink="">
      <xdr:nvSpPr>
        <xdr:cNvPr id="365" name="n_2mainValue【市民会館】&#10;有形固定資産減価償却率"/>
        <xdr:cNvSpPr txBox="1"/>
      </xdr:nvSpPr>
      <xdr:spPr>
        <a:xfrm>
          <a:off x="230569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8943975"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7413625"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03" name="楕円 402"/>
        <xdr:cNvSpPr/>
      </xdr:nvSpPr>
      <xdr:spPr>
        <a:xfrm>
          <a:off x="8883650" y="18305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04" name="【市民会館】&#10;一人当たり面積該当値テキスト"/>
        <xdr:cNvSpPr txBox="1"/>
      </xdr:nvSpPr>
      <xdr:spPr>
        <a:xfrm>
          <a:off x="8943975"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05" name="楕円 404"/>
        <xdr:cNvSpPr/>
      </xdr:nvSpPr>
      <xdr:spPr>
        <a:xfrm>
          <a:off x="815975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06" name="直線コネクタ 405"/>
        <xdr:cNvCxnSpPr/>
      </xdr:nvCxnSpPr>
      <xdr:spPr>
        <a:xfrm>
          <a:off x="8210550" y="1835277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407" name="楕円 406"/>
        <xdr:cNvSpPr/>
      </xdr:nvSpPr>
      <xdr:spPr>
        <a:xfrm>
          <a:off x="7413625" y="18294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7620</xdr:rowOff>
    </xdr:to>
    <xdr:cxnSp macro="">
      <xdr:nvCxnSpPr>
        <xdr:cNvPr id="408" name="直線コネクタ 407"/>
        <xdr:cNvCxnSpPr/>
      </xdr:nvCxnSpPr>
      <xdr:spPr>
        <a:xfrm>
          <a:off x="7445375" y="1834515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7991552"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72581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11" name="n_1mainValue【市民会館】&#10;一人当たり面積"/>
        <xdr:cNvSpPr txBox="1"/>
      </xdr:nvSpPr>
      <xdr:spPr>
        <a:xfrm>
          <a:off x="7991552"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412" name="n_2mainValue【市民会館】&#10;一人当たり面積"/>
        <xdr:cNvSpPr txBox="1"/>
      </xdr:nvSpPr>
      <xdr:spPr>
        <a:xfrm>
          <a:off x="72581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3928725"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23698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52" name="楕円 451"/>
        <xdr:cNvSpPr/>
      </xdr:nvSpPr>
      <xdr:spPr>
        <a:xfrm>
          <a:off x="13839825" y="632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129557</xdr:rowOff>
    </xdr:from>
    <xdr:ext cx="405111" cy="259045"/>
    <xdr:sp macro="" textlink="">
      <xdr:nvSpPr>
        <xdr:cNvPr id="453" name="【一般廃棄物処理施設】&#10;有形固定資産減価償却率該当値テキスト"/>
        <xdr:cNvSpPr txBox="1"/>
      </xdr:nvSpPr>
      <xdr:spPr>
        <a:xfrm>
          <a:off x="13928725"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454" name="n_1aveValue【一般廃棄物処理施設】&#10;有形固定資産減価償却率"/>
        <xdr:cNvSpPr txBox="1"/>
      </xdr:nvSpPr>
      <xdr:spPr>
        <a:xfrm>
          <a:off x="12980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5" name="n_2aveValue【一般廃棄物処理施設】&#10;有形固定資産減価償却率"/>
        <xdr:cNvSpPr txBox="1"/>
      </xdr:nvSpPr>
      <xdr:spPr>
        <a:xfrm>
          <a:off x="1224661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9" name="テキスト ボックス 468"/>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79" name="直線コネクタ 478"/>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0"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1" name="直線コネクタ 480"/>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2"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3" name="直線コネクタ 482"/>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84" name="【一般廃棄物処理施設】&#10;一人当たり有形固定資産（償却資産）額平均値テキスト"/>
        <xdr:cNvSpPr txBox="1"/>
      </xdr:nvSpPr>
      <xdr:spPr>
        <a:xfrm>
          <a:off x="188849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5" name="フローチャート: 判断 484"/>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6" name="フローチャート: 判断 485"/>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87" name="フローチャート: 判断 486"/>
        <xdr:cNvSpPr/>
      </xdr:nvSpPr>
      <xdr:spPr>
        <a:xfrm>
          <a:off x="1732597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68376</xdr:rowOff>
    </xdr:from>
    <xdr:to>
      <xdr:col>116</xdr:col>
      <xdr:colOff>114300</xdr:colOff>
      <xdr:row>39</xdr:row>
      <xdr:rowOff>169976</xdr:rowOff>
    </xdr:to>
    <xdr:sp macro="" textlink="">
      <xdr:nvSpPr>
        <xdr:cNvPr id="493" name="楕円 492"/>
        <xdr:cNvSpPr/>
      </xdr:nvSpPr>
      <xdr:spPr>
        <a:xfrm>
          <a:off x="187960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46803</xdr:rowOff>
    </xdr:from>
    <xdr:ext cx="534377" cy="259045"/>
    <xdr:sp macro="" textlink="">
      <xdr:nvSpPr>
        <xdr:cNvPr id="494" name="【一般廃棄物処理施設】&#10;一人当たり有形固定資産（償却資産）額該当値テキスト"/>
        <xdr:cNvSpPr txBox="1"/>
      </xdr:nvSpPr>
      <xdr:spPr>
        <a:xfrm>
          <a:off x="18884900" y="67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95"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96" name="n_2aveValue【一般廃棄物処理施設】&#10;一人当たり有形固定資産（償却資産）額"/>
        <xdr:cNvSpPr txBox="1"/>
      </xdr:nvSpPr>
      <xdr:spPr>
        <a:xfrm>
          <a:off x="171667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2" name="直線コネクタ 521"/>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3"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24" name="直線コネクタ 523"/>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5"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6" name="直線コネクタ 525"/>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27"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28" name="フローチャート: 判断 527"/>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29" name="フローチャート: 判断 528"/>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0" name="フローチャート: 判断 529"/>
        <xdr:cNvSpPr/>
      </xdr:nvSpPr>
      <xdr:spPr>
        <a:xfrm>
          <a:off x="123698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536" name="楕円 535"/>
        <xdr:cNvSpPr/>
      </xdr:nvSpPr>
      <xdr:spPr>
        <a:xfrm>
          <a:off x="13839825" y="100173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537" name="【保健センター・保健所】&#10;有形固定資産減価償却率該当値テキスト"/>
        <xdr:cNvSpPr txBox="1"/>
      </xdr:nvSpPr>
      <xdr:spPr>
        <a:xfrm>
          <a:off x="13928725"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538" name="楕円 537"/>
        <xdr:cNvSpPr/>
      </xdr:nvSpPr>
      <xdr:spPr>
        <a:xfrm>
          <a:off x="13115925"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143691</xdr:rowOff>
    </xdr:to>
    <xdr:cxnSp macro="">
      <xdr:nvCxnSpPr>
        <xdr:cNvPr id="539" name="直線コネクタ 538"/>
        <xdr:cNvCxnSpPr/>
      </xdr:nvCxnSpPr>
      <xdr:spPr>
        <a:xfrm flipV="1">
          <a:off x="13166725" y="10068197"/>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40" name="楕円 539"/>
        <xdr:cNvSpPr/>
      </xdr:nvSpPr>
      <xdr:spPr>
        <a:xfrm>
          <a:off x="123698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58</xdr:row>
      <xdr:rowOff>164919</xdr:rowOff>
    </xdr:to>
    <xdr:cxnSp macro="">
      <xdr:nvCxnSpPr>
        <xdr:cNvPr id="541" name="直線コネクタ 540"/>
        <xdr:cNvCxnSpPr/>
      </xdr:nvCxnSpPr>
      <xdr:spPr>
        <a:xfrm flipV="1">
          <a:off x="12420600" y="10087791"/>
          <a:ext cx="74612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2"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43" name="n_2aveValue【保健センター・保健所】&#10;有形固定資産減価償却率"/>
        <xdr:cNvSpPr txBox="1"/>
      </xdr:nvSpPr>
      <xdr:spPr>
        <a:xfrm>
          <a:off x="12246619"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544" name="n_1mainValue【保健センター・保健所】&#10;有形固定資産減価償却率"/>
        <xdr:cNvSpPr txBox="1"/>
      </xdr:nvSpPr>
      <xdr:spPr>
        <a:xfrm>
          <a:off x="12980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45" name="n_2mainValue【保健センター・保健所】&#10;有形固定資産減価償却率"/>
        <xdr:cNvSpPr txBox="1"/>
      </xdr:nvSpPr>
      <xdr:spPr>
        <a:xfrm>
          <a:off x="12246619"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1" name="直線コネクタ 570"/>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2"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3" name="直線コネクタ 572"/>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74"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75" name="直線コネクタ 574"/>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76" name="【保健センター・保健所】&#10;一人当たり面積平均値テキスト"/>
        <xdr:cNvSpPr txBox="1"/>
      </xdr:nvSpPr>
      <xdr:spPr>
        <a:xfrm>
          <a:off x="188849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77" name="フローチャート: 判断 576"/>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78" name="フローチャート: 判断 577"/>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79" name="フローチャート: 判断 578"/>
        <xdr:cNvSpPr/>
      </xdr:nvSpPr>
      <xdr:spPr>
        <a:xfrm>
          <a:off x="17325975"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136978</xdr:rowOff>
    </xdr:from>
    <xdr:to>
      <xdr:col>116</xdr:col>
      <xdr:colOff>114300</xdr:colOff>
      <xdr:row>58</xdr:row>
      <xdr:rowOff>67128</xdr:rowOff>
    </xdr:to>
    <xdr:sp macro="" textlink="">
      <xdr:nvSpPr>
        <xdr:cNvPr id="585" name="楕円 584"/>
        <xdr:cNvSpPr/>
      </xdr:nvSpPr>
      <xdr:spPr>
        <a:xfrm>
          <a:off x="187960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159855</xdr:rowOff>
    </xdr:from>
    <xdr:ext cx="469744" cy="259045"/>
    <xdr:sp macro="" textlink="">
      <xdr:nvSpPr>
        <xdr:cNvPr id="586" name="【保健センター・保健所】&#10;一人当たり面積該当値テキスト"/>
        <xdr:cNvSpPr txBox="1"/>
      </xdr:nvSpPr>
      <xdr:spPr>
        <a:xfrm>
          <a:off x="18884900" y="9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104322</xdr:rowOff>
    </xdr:from>
    <xdr:to>
      <xdr:col>112</xdr:col>
      <xdr:colOff>38100</xdr:colOff>
      <xdr:row>58</xdr:row>
      <xdr:rowOff>34472</xdr:rowOff>
    </xdr:to>
    <xdr:sp macro="" textlink="">
      <xdr:nvSpPr>
        <xdr:cNvPr id="587" name="楕円 586"/>
        <xdr:cNvSpPr/>
      </xdr:nvSpPr>
      <xdr:spPr>
        <a:xfrm>
          <a:off x="18100675" y="9876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58</xdr:row>
      <xdr:rowOff>16328</xdr:rowOff>
    </xdr:to>
    <xdr:cxnSp macro="">
      <xdr:nvCxnSpPr>
        <xdr:cNvPr id="588" name="直線コネクタ 587"/>
        <xdr:cNvCxnSpPr/>
      </xdr:nvCxnSpPr>
      <xdr:spPr>
        <a:xfrm>
          <a:off x="18132425" y="9927772"/>
          <a:ext cx="7143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126093</xdr:rowOff>
    </xdr:from>
    <xdr:to>
      <xdr:col>107</xdr:col>
      <xdr:colOff>101600</xdr:colOff>
      <xdr:row>58</xdr:row>
      <xdr:rowOff>56243</xdr:rowOff>
    </xdr:to>
    <xdr:sp macro="" textlink="">
      <xdr:nvSpPr>
        <xdr:cNvPr id="589" name="楕円 588"/>
        <xdr:cNvSpPr/>
      </xdr:nvSpPr>
      <xdr:spPr>
        <a:xfrm>
          <a:off x="17325975"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155122</xdr:rowOff>
    </xdr:from>
    <xdr:to>
      <xdr:col>111</xdr:col>
      <xdr:colOff>177800</xdr:colOff>
      <xdr:row>58</xdr:row>
      <xdr:rowOff>5443</xdr:rowOff>
    </xdr:to>
    <xdr:cxnSp macro="">
      <xdr:nvCxnSpPr>
        <xdr:cNvPr id="590" name="直線コネクタ 589"/>
        <xdr:cNvCxnSpPr/>
      </xdr:nvCxnSpPr>
      <xdr:spPr>
        <a:xfrm flipV="1">
          <a:off x="17376775" y="9927772"/>
          <a:ext cx="7556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91" name="n_1aveValue【保健センター・保健所】&#10;一人当たり面積"/>
        <xdr:cNvSpPr txBox="1"/>
      </xdr:nvSpPr>
      <xdr:spPr>
        <a:xfrm>
          <a:off x="1793247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592" name="n_2aveValue【保健センター・保健所】&#10;一人当たり面積"/>
        <xdr:cNvSpPr txBox="1"/>
      </xdr:nvSpPr>
      <xdr:spPr>
        <a:xfrm>
          <a:off x="1717047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50999</xdr:rowOff>
    </xdr:from>
    <xdr:ext cx="469744" cy="259045"/>
    <xdr:sp macro="" textlink="">
      <xdr:nvSpPr>
        <xdr:cNvPr id="593" name="n_1mainValue【保健センター・保健所】&#10;一人当たり面積"/>
        <xdr:cNvSpPr txBox="1"/>
      </xdr:nvSpPr>
      <xdr:spPr>
        <a:xfrm>
          <a:off x="1793247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72770</xdr:rowOff>
    </xdr:from>
    <xdr:ext cx="469744" cy="259045"/>
    <xdr:sp macro="" textlink="">
      <xdr:nvSpPr>
        <xdr:cNvPr id="594" name="n_2mainValue【保健センター・保健所】&#10;一人当たり面積"/>
        <xdr:cNvSpPr txBox="1"/>
      </xdr:nvSpPr>
      <xdr:spPr>
        <a:xfrm>
          <a:off x="17170477" y="9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6" name="テキスト ボックス 60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6" name="テキスト ボックス 61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8" name="テキスト ボックス 61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0" name="直線コネクタ 619"/>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1"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2" name="直線コネクタ 621"/>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3"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24" name="直線コネクタ 623"/>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25" name="【消防施設】&#10;有形固定資産減価償却率平均値テキスト"/>
        <xdr:cNvSpPr txBox="1"/>
      </xdr:nvSpPr>
      <xdr:spPr>
        <a:xfrm>
          <a:off x="13928725"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26" name="フローチャート: 判断 625"/>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27" name="フローチャート: 判断 626"/>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28" name="フローチャート: 判断 627"/>
        <xdr:cNvSpPr/>
      </xdr:nvSpPr>
      <xdr:spPr>
        <a:xfrm>
          <a:off x="123698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50981</xdr:rowOff>
    </xdr:from>
    <xdr:to>
      <xdr:col>85</xdr:col>
      <xdr:colOff>177800</xdr:colOff>
      <xdr:row>80</xdr:row>
      <xdr:rowOff>152581</xdr:rowOff>
    </xdr:to>
    <xdr:sp macro="" textlink="">
      <xdr:nvSpPr>
        <xdr:cNvPr id="634" name="楕円 633"/>
        <xdr:cNvSpPr/>
      </xdr:nvSpPr>
      <xdr:spPr>
        <a:xfrm>
          <a:off x="13839825" y="13766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29408</xdr:rowOff>
    </xdr:from>
    <xdr:ext cx="405111" cy="259045"/>
    <xdr:sp macro="" textlink="">
      <xdr:nvSpPr>
        <xdr:cNvPr id="635" name="【消防施設】&#10;有形固定資産減価償却率該当値テキスト"/>
        <xdr:cNvSpPr txBox="1"/>
      </xdr:nvSpPr>
      <xdr:spPr>
        <a:xfrm>
          <a:off x="13928725" y="1374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636" name="楕円 635"/>
        <xdr:cNvSpPr/>
      </xdr:nvSpPr>
      <xdr:spPr>
        <a:xfrm>
          <a:off x="13115925"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101781</xdr:rowOff>
    </xdr:from>
    <xdr:to>
      <xdr:col>85</xdr:col>
      <xdr:colOff>127000</xdr:colOff>
      <xdr:row>80</xdr:row>
      <xdr:rowOff>129539</xdr:rowOff>
    </xdr:to>
    <xdr:cxnSp macro="">
      <xdr:nvCxnSpPr>
        <xdr:cNvPr id="637" name="直線コネクタ 636"/>
        <xdr:cNvCxnSpPr/>
      </xdr:nvCxnSpPr>
      <xdr:spPr>
        <a:xfrm flipV="1">
          <a:off x="13166725" y="13817781"/>
          <a:ext cx="723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38" name="楕円 637"/>
        <xdr:cNvSpPr/>
      </xdr:nvSpPr>
      <xdr:spPr>
        <a:xfrm>
          <a:off x="123698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80</xdr:row>
      <xdr:rowOff>129539</xdr:rowOff>
    </xdr:to>
    <xdr:cxnSp macro="">
      <xdr:nvCxnSpPr>
        <xdr:cNvPr id="639" name="直線コネクタ 638"/>
        <xdr:cNvCxnSpPr/>
      </xdr:nvCxnSpPr>
      <xdr:spPr>
        <a:xfrm>
          <a:off x="12420600" y="13651230"/>
          <a:ext cx="746125"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40" name="n_1aveValue【消防施設】&#10;有形固定資産減価償却率"/>
        <xdr:cNvSpPr txBox="1"/>
      </xdr:nvSpPr>
      <xdr:spPr>
        <a:xfrm>
          <a:off x="12980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41" name="n_2aveValue【消防施設】&#10;有形固定資産減価償却率"/>
        <xdr:cNvSpPr txBox="1"/>
      </xdr:nvSpPr>
      <xdr:spPr>
        <a:xfrm>
          <a:off x="12246619"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642" name="n_1mainValue【消防施設】&#10;有形固定資産減価償却率"/>
        <xdr:cNvSpPr txBox="1"/>
      </xdr:nvSpPr>
      <xdr:spPr>
        <a:xfrm>
          <a:off x="12980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43" name="n_2mainValue【消防施設】&#10;有形固定資産減価償却率"/>
        <xdr:cNvSpPr txBox="1"/>
      </xdr:nvSpPr>
      <xdr:spPr>
        <a:xfrm>
          <a:off x="12246619"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65" name="直線コネクタ 664"/>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66"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67" name="直線コネクタ 666"/>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68"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69" name="直線コネクタ 668"/>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0" name="【消防施設】&#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1" name="フローチャート: 判断 670"/>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2" name="フローチャート: 判断 671"/>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73" name="フローチャート: 判断 672"/>
        <xdr:cNvSpPr/>
      </xdr:nvSpPr>
      <xdr:spPr>
        <a:xfrm>
          <a:off x="17325975"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79" name="楕円 678"/>
        <xdr:cNvSpPr/>
      </xdr:nvSpPr>
      <xdr:spPr>
        <a:xfrm>
          <a:off x="187960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0" name="【消防施設】&#10;一人当たり面積該当値テキスト"/>
        <xdr:cNvSpPr txBox="1"/>
      </xdr:nvSpPr>
      <xdr:spPr>
        <a:xfrm>
          <a:off x="188849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81" name="楕円 680"/>
        <xdr:cNvSpPr/>
      </xdr:nvSpPr>
      <xdr:spPr>
        <a:xfrm>
          <a:off x="18100675" y="14517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166115</xdr:rowOff>
    </xdr:to>
    <xdr:cxnSp macro="">
      <xdr:nvCxnSpPr>
        <xdr:cNvPr id="682" name="直線コネクタ 681"/>
        <xdr:cNvCxnSpPr/>
      </xdr:nvCxnSpPr>
      <xdr:spPr>
        <a:xfrm flipV="1">
          <a:off x="18132425" y="14554200"/>
          <a:ext cx="71437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83" name="楕円 682"/>
        <xdr:cNvSpPr/>
      </xdr:nvSpPr>
      <xdr:spPr>
        <a:xfrm>
          <a:off x="17325975"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104394</xdr:rowOff>
    </xdr:to>
    <xdr:cxnSp macro="">
      <xdr:nvCxnSpPr>
        <xdr:cNvPr id="684" name="直線コネクタ 683"/>
        <xdr:cNvCxnSpPr/>
      </xdr:nvCxnSpPr>
      <xdr:spPr>
        <a:xfrm flipV="1">
          <a:off x="17376775" y="14567915"/>
          <a:ext cx="75565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85" name="n_1aveValue【消防施設】&#10;一人当たり面積"/>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86" name="n_2aveValue【消防施設】&#10;一人当たり面積"/>
        <xdr:cNvSpPr txBox="1"/>
      </xdr:nvSpPr>
      <xdr:spPr>
        <a:xfrm>
          <a:off x="1717047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87" name="n_1mainValue【消防施設】&#10;一人当たり面積"/>
        <xdr:cNvSpPr txBox="1"/>
      </xdr:nvSpPr>
      <xdr:spPr>
        <a:xfrm>
          <a:off x="1793247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88" name="n_2mainValue【消防施設】&#10;一人当たり面積"/>
        <xdr:cNvSpPr txBox="1"/>
      </xdr:nvSpPr>
      <xdr:spPr>
        <a:xfrm>
          <a:off x="1717047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14" name="直線コネクタ 713"/>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15"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16" name="直線コネクタ 715"/>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17"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18" name="直線コネクタ 717"/>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19" name="【庁舎】&#10;有形固定資産減価償却率平均値テキスト"/>
        <xdr:cNvSpPr txBox="1"/>
      </xdr:nvSpPr>
      <xdr:spPr>
        <a:xfrm>
          <a:off x="13928725"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0" name="フローチャート: 判断 719"/>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1" name="フローチャート: 判断 720"/>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2" name="フローチャート: 判断 721"/>
        <xdr:cNvSpPr/>
      </xdr:nvSpPr>
      <xdr:spPr>
        <a:xfrm>
          <a:off x="123698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28" name="楕円 727"/>
        <xdr:cNvSpPr/>
      </xdr:nvSpPr>
      <xdr:spPr>
        <a:xfrm>
          <a:off x="13839825" y="179427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729" name="【庁舎】&#10;有形固定資産減価償却率該当値テキスト"/>
        <xdr:cNvSpPr txBox="1"/>
      </xdr:nvSpPr>
      <xdr:spPr>
        <a:xfrm>
          <a:off x="13928725"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30" name="楕円 729"/>
        <xdr:cNvSpPr/>
      </xdr:nvSpPr>
      <xdr:spPr>
        <a:xfrm>
          <a:off x="13115925"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162742</xdr:rowOff>
    </xdr:to>
    <xdr:cxnSp macro="">
      <xdr:nvCxnSpPr>
        <xdr:cNvPr id="731" name="直線コネクタ 730"/>
        <xdr:cNvCxnSpPr/>
      </xdr:nvCxnSpPr>
      <xdr:spPr>
        <a:xfrm>
          <a:off x="13166725" y="17924962"/>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732" name="楕円 731"/>
        <xdr:cNvSpPr/>
      </xdr:nvSpPr>
      <xdr:spPr>
        <a:xfrm>
          <a:off x="123698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104</xdr:row>
      <xdr:rowOff>94162</xdr:rowOff>
    </xdr:to>
    <xdr:cxnSp macro="">
      <xdr:nvCxnSpPr>
        <xdr:cNvPr id="733" name="直線コネクタ 732"/>
        <xdr:cNvCxnSpPr/>
      </xdr:nvCxnSpPr>
      <xdr:spPr>
        <a:xfrm>
          <a:off x="12420600" y="17498786"/>
          <a:ext cx="746125"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34" name="n_1aveValue【庁舎】&#10;有形固定資産減価償却率"/>
        <xdr:cNvSpPr txBox="1"/>
      </xdr:nvSpPr>
      <xdr:spPr>
        <a:xfrm>
          <a:off x="12980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35" name="n_2aveValue【庁舎】&#10;有形固定資産減価償却率"/>
        <xdr:cNvSpPr txBox="1"/>
      </xdr:nvSpPr>
      <xdr:spPr>
        <a:xfrm>
          <a:off x="12246619"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136089</xdr:rowOff>
    </xdr:from>
    <xdr:ext cx="405111" cy="259045"/>
    <xdr:sp macro="" textlink="">
      <xdr:nvSpPr>
        <xdr:cNvPr id="736" name="n_1mainValue【庁舎】&#10;有形固定資産減価償却率"/>
        <xdr:cNvSpPr txBox="1"/>
      </xdr:nvSpPr>
      <xdr:spPr>
        <a:xfrm>
          <a:off x="12980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737" name="n_2mainValue【庁舎】&#10;有形固定資産減価償却率"/>
        <xdr:cNvSpPr txBox="1"/>
      </xdr:nvSpPr>
      <xdr:spPr>
        <a:xfrm>
          <a:off x="12246619"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8" name="テキスト ボックス 747"/>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2" name="直線コネクタ 761"/>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3"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64" name="直線コネクタ 763"/>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65"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6" name="直線コネクタ 765"/>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67" name="【庁舎】&#10;一人当たり面積平均値テキスト"/>
        <xdr:cNvSpPr txBox="1"/>
      </xdr:nvSpPr>
      <xdr:spPr>
        <a:xfrm>
          <a:off x="188849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8" name="フローチャート: 判断 767"/>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69" name="フローチャート: 判断 768"/>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0" name="フローチャート: 判断 769"/>
        <xdr:cNvSpPr/>
      </xdr:nvSpPr>
      <xdr:spPr>
        <a:xfrm>
          <a:off x="1732597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17780</xdr:rowOff>
    </xdr:from>
    <xdr:to>
      <xdr:col>116</xdr:col>
      <xdr:colOff>114300</xdr:colOff>
      <xdr:row>107</xdr:row>
      <xdr:rowOff>119380</xdr:rowOff>
    </xdr:to>
    <xdr:sp macro="" textlink="">
      <xdr:nvSpPr>
        <xdr:cNvPr id="776" name="楕円 775"/>
        <xdr:cNvSpPr/>
      </xdr:nvSpPr>
      <xdr:spPr>
        <a:xfrm>
          <a:off x="187960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167657</xdr:rowOff>
    </xdr:from>
    <xdr:ext cx="469744" cy="259045"/>
    <xdr:sp macro="" textlink="">
      <xdr:nvSpPr>
        <xdr:cNvPr id="777" name="【庁舎】&#10;一人当たり面積該当値テキスト"/>
        <xdr:cNvSpPr txBox="1"/>
      </xdr:nvSpPr>
      <xdr:spPr>
        <a:xfrm>
          <a:off x="188849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78" name="楕円 777"/>
        <xdr:cNvSpPr/>
      </xdr:nvSpPr>
      <xdr:spPr>
        <a:xfrm>
          <a:off x="18100675" y="18107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107</xdr:row>
      <xdr:rowOff>68580</xdr:rowOff>
    </xdr:to>
    <xdr:cxnSp macro="">
      <xdr:nvCxnSpPr>
        <xdr:cNvPr id="779" name="直線コネクタ 778"/>
        <xdr:cNvCxnSpPr/>
      </xdr:nvCxnSpPr>
      <xdr:spPr>
        <a:xfrm>
          <a:off x="18132425" y="18158461"/>
          <a:ext cx="714375"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80" name="楕円 779"/>
        <xdr:cNvSpPr/>
      </xdr:nvSpPr>
      <xdr:spPr>
        <a:xfrm>
          <a:off x="17325975"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160020</xdr:rowOff>
    </xdr:to>
    <xdr:cxnSp macro="">
      <xdr:nvCxnSpPr>
        <xdr:cNvPr id="781" name="直線コネクタ 780"/>
        <xdr:cNvCxnSpPr/>
      </xdr:nvCxnSpPr>
      <xdr:spPr>
        <a:xfrm flipV="1">
          <a:off x="17376775" y="18158461"/>
          <a:ext cx="75565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2" name="n_1aveValue【庁舎】&#10;一人当たり面積"/>
        <xdr:cNvSpPr txBox="1"/>
      </xdr:nvSpPr>
      <xdr:spPr>
        <a:xfrm>
          <a:off x="1793247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3" name="n_2aveValue【庁舎】&#10;一人当たり面積"/>
        <xdr:cNvSpPr txBox="1"/>
      </xdr:nvSpPr>
      <xdr:spPr>
        <a:xfrm>
          <a:off x="1717047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784" name="n_1mainValue【庁舎】&#10;一人当たり面積"/>
        <xdr:cNvSpPr txBox="1"/>
      </xdr:nvSpPr>
      <xdr:spPr>
        <a:xfrm>
          <a:off x="1793247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785" name="n_2mainValue【庁舎】&#10;一人当たり面積"/>
        <xdr:cNvSpPr txBox="1"/>
      </xdr:nvSpPr>
      <xdr:spPr>
        <a:xfrm>
          <a:off x="1717047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保健センター・保健所、図書館</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保健センター</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度、図書館については平成</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年度に建築</a:t>
          </a:r>
          <a:r>
            <a:rPr kumimoji="1" lang="ja-JP" altLang="ja-JP" sz="1100">
              <a:solidFill>
                <a:schemeClr val="dk1"/>
              </a:solidFill>
              <a:effectLst/>
              <a:latin typeface="+mn-lt"/>
              <a:ea typeface="+mn-ea"/>
              <a:cs typeface="+mn-cs"/>
            </a:rPr>
            <a:t>されたもので</a:t>
          </a:r>
          <a:r>
            <a:rPr kumimoji="1" lang="ja-JP" altLang="en-US" sz="1100">
              <a:solidFill>
                <a:schemeClr val="dk1"/>
              </a:solidFill>
              <a:effectLst/>
              <a:latin typeface="+mn-lt"/>
              <a:ea typeface="+mn-ea"/>
              <a:cs typeface="+mn-cs"/>
            </a:rPr>
            <a:t>、設備関係の</a:t>
          </a:r>
          <a:r>
            <a:rPr kumimoji="1" lang="ja-JP" altLang="ja-JP" sz="1100">
              <a:solidFill>
                <a:schemeClr val="dk1"/>
              </a:solidFill>
              <a:effectLst/>
              <a:latin typeface="+mn-lt"/>
              <a:ea typeface="+mn-ea"/>
              <a:cs typeface="+mn-cs"/>
            </a:rPr>
            <a:t>老朽化が進んで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、類似団体と比べて減価償却率が高くなっている</a:t>
          </a:r>
          <a:r>
            <a:rPr kumimoji="1" lang="ja-JP" altLang="en-US" sz="1100">
              <a:solidFill>
                <a:schemeClr val="dk1"/>
              </a:solidFill>
              <a:effectLst/>
              <a:latin typeface="+mn-lt"/>
              <a:ea typeface="+mn-ea"/>
              <a:cs typeface="+mn-cs"/>
            </a:rPr>
            <a:t>ものと考えられる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これらの施設を含め、令和</a:t>
          </a:r>
          <a:r>
            <a:rPr lang="en-US" altLang="ja-JP" sz="1100">
              <a:effectLst/>
            </a:rPr>
            <a:t>2</a:t>
          </a:r>
          <a:r>
            <a:rPr lang="ja-JP" altLang="en-US" sz="1100">
              <a:effectLst/>
            </a:rPr>
            <a:t>年度までに公共施設の個別施設計画を策定し、老朽化対策に取り組んでいくこととしている。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c r="A1" s="168"/>
      <c r="B1" s="421" t="s">
        <v>74</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69"/>
      <c r="DK1" s="169"/>
      <c r="DL1" s="169"/>
      <c r="DM1" s="169"/>
      <c r="DN1" s="169"/>
      <c r="DO1" s="169"/>
    </row>
    <row r="2" spans="1:119" ht="24.75" thickBot="1">
      <c r="A2" s="168"/>
      <c r="B2" s="171" t="s">
        <v>75</v>
      </c>
      <c r="C2" s="171"/>
      <c r="D2" s="172"/>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row>
    <row r="3" spans="1:119" ht="18.75" customHeight="1" thickBot="1">
      <c r="A3" s="169"/>
      <c r="B3" s="422" t="s">
        <v>76</v>
      </c>
      <c r="C3" s="423"/>
      <c r="D3" s="423"/>
      <c r="E3" s="424"/>
      <c r="F3" s="424"/>
      <c r="G3" s="424"/>
      <c r="H3" s="424"/>
      <c r="I3" s="424"/>
      <c r="J3" s="424"/>
      <c r="K3" s="424"/>
      <c r="L3" s="424" t="s">
        <v>77</v>
      </c>
      <c r="M3" s="424"/>
      <c r="N3" s="424"/>
      <c r="O3" s="424"/>
      <c r="P3" s="424"/>
      <c r="Q3" s="424"/>
      <c r="R3" s="431"/>
      <c r="S3" s="431"/>
      <c r="T3" s="431"/>
      <c r="U3" s="431"/>
      <c r="V3" s="432"/>
      <c r="W3" s="406" t="s">
        <v>78</v>
      </c>
      <c r="X3" s="407"/>
      <c r="Y3" s="407"/>
      <c r="Z3" s="407"/>
      <c r="AA3" s="407"/>
      <c r="AB3" s="423"/>
      <c r="AC3" s="431" t="s">
        <v>79</v>
      </c>
      <c r="AD3" s="407"/>
      <c r="AE3" s="407"/>
      <c r="AF3" s="407"/>
      <c r="AG3" s="407"/>
      <c r="AH3" s="407"/>
      <c r="AI3" s="407"/>
      <c r="AJ3" s="407"/>
      <c r="AK3" s="407"/>
      <c r="AL3" s="408"/>
      <c r="AM3" s="406" t="s">
        <v>80</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81</v>
      </c>
      <c r="BO3" s="407"/>
      <c r="BP3" s="407"/>
      <c r="BQ3" s="407"/>
      <c r="BR3" s="407"/>
      <c r="BS3" s="407"/>
      <c r="BT3" s="407"/>
      <c r="BU3" s="408"/>
      <c r="BV3" s="406" t="s">
        <v>82</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83</v>
      </c>
      <c r="CU3" s="407"/>
      <c r="CV3" s="407"/>
      <c r="CW3" s="407"/>
      <c r="CX3" s="407"/>
      <c r="CY3" s="407"/>
      <c r="CZ3" s="407"/>
      <c r="DA3" s="408"/>
      <c r="DB3" s="406" t="s">
        <v>84</v>
      </c>
      <c r="DC3" s="407"/>
      <c r="DD3" s="407"/>
      <c r="DE3" s="407"/>
      <c r="DF3" s="407"/>
      <c r="DG3" s="407"/>
      <c r="DH3" s="407"/>
      <c r="DI3" s="408"/>
      <c r="DJ3" s="168"/>
      <c r="DK3" s="168"/>
      <c r="DL3" s="168"/>
      <c r="DM3" s="168"/>
      <c r="DN3" s="168"/>
      <c r="DO3" s="168"/>
    </row>
    <row r="4" spans="1:119" ht="18.75" customHeight="1">
      <c r="A4" s="169"/>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85</v>
      </c>
      <c r="AZ4" s="410"/>
      <c r="BA4" s="410"/>
      <c r="BB4" s="410"/>
      <c r="BC4" s="410"/>
      <c r="BD4" s="410"/>
      <c r="BE4" s="410"/>
      <c r="BF4" s="410"/>
      <c r="BG4" s="410"/>
      <c r="BH4" s="410"/>
      <c r="BI4" s="410"/>
      <c r="BJ4" s="410"/>
      <c r="BK4" s="410"/>
      <c r="BL4" s="410"/>
      <c r="BM4" s="411"/>
      <c r="BN4" s="412">
        <v>22478237</v>
      </c>
      <c r="BO4" s="413"/>
      <c r="BP4" s="413"/>
      <c r="BQ4" s="413"/>
      <c r="BR4" s="413"/>
      <c r="BS4" s="413"/>
      <c r="BT4" s="413"/>
      <c r="BU4" s="414"/>
      <c r="BV4" s="412">
        <v>21342443</v>
      </c>
      <c r="BW4" s="413"/>
      <c r="BX4" s="413"/>
      <c r="BY4" s="413"/>
      <c r="BZ4" s="413"/>
      <c r="CA4" s="413"/>
      <c r="CB4" s="413"/>
      <c r="CC4" s="414"/>
      <c r="CD4" s="415" t="s">
        <v>86</v>
      </c>
      <c r="CE4" s="416"/>
      <c r="CF4" s="416"/>
      <c r="CG4" s="416"/>
      <c r="CH4" s="416"/>
      <c r="CI4" s="416"/>
      <c r="CJ4" s="416"/>
      <c r="CK4" s="416"/>
      <c r="CL4" s="416"/>
      <c r="CM4" s="416"/>
      <c r="CN4" s="416"/>
      <c r="CO4" s="416"/>
      <c r="CP4" s="416"/>
      <c r="CQ4" s="416"/>
      <c r="CR4" s="416"/>
      <c r="CS4" s="417"/>
      <c r="CT4" s="418">
        <v>4.3</v>
      </c>
      <c r="CU4" s="419"/>
      <c r="CV4" s="419"/>
      <c r="CW4" s="419"/>
      <c r="CX4" s="419"/>
      <c r="CY4" s="419"/>
      <c r="CZ4" s="419"/>
      <c r="DA4" s="420"/>
      <c r="DB4" s="418">
        <v>5.6</v>
      </c>
      <c r="DC4" s="419"/>
      <c r="DD4" s="419"/>
      <c r="DE4" s="419"/>
      <c r="DF4" s="419"/>
      <c r="DG4" s="419"/>
      <c r="DH4" s="419"/>
      <c r="DI4" s="420"/>
      <c r="DJ4" s="168"/>
      <c r="DK4" s="168"/>
      <c r="DL4" s="168"/>
      <c r="DM4" s="168"/>
      <c r="DN4" s="168"/>
      <c r="DO4" s="168"/>
    </row>
    <row r="5" spans="1:119" ht="18.75" customHeight="1">
      <c r="A5" s="169"/>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87</v>
      </c>
      <c r="AN5" s="479"/>
      <c r="AO5" s="479"/>
      <c r="AP5" s="479"/>
      <c r="AQ5" s="479"/>
      <c r="AR5" s="479"/>
      <c r="AS5" s="479"/>
      <c r="AT5" s="480"/>
      <c r="AU5" s="481" t="s">
        <v>88</v>
      </c>
      <c r="AV5" s="482"/>
      <c r="AW5" s="482"/>
      <c r="AX5" s="482"/>
      <c r="AY5" s="483" t="s">
        <v>89</v>
      </c>
      <c r="AZ5" s="484"/>
      <c r="BA5" s="484"/>
      <c r="BB5" s="484"/>
      <c r="BC5" s="484"/>
      <c r="BD5" s="484"/>
      <c r="BE5" s="484"/>
      <c r="BF5" s="484"/>
      <c r="BG5" s="484"/>
      <c r="BH5" s="484"/>
      <c r="BI5" s="484"/>
      <c r="BJ5" s="484"/>
      <c r="BK5" s="484"/>
      <c r="BL5" s="484"/>
      <c r="BM5" s="485"/>
      <c r="BN5" s="449">
        <v>21817210</v>
      </c>
      <c r="BO5" s="450"/>
      <c r="BP5" s="450"/>
      <c r="BQ5" s="450"/>
      <c r="BR5" s="450"/>
      <c r="BS5" s="450"/>
      <c r="BT5" s="450"/>
      <c r="BU5" s="451"/>
      <c r="BV5" s="449">
        <v>20451236</v>
      </c>
      <c r="BW5" s="450"/>
      <c r="BX5" s="450"/>
      <c r="BY5" s="450"/>
      <c r="BZ5" s="450"/>
      <c r="CA5" s="450"/>
      <c r="CB5" s="450"/>
      <c r="CC5" s="451"/>
      <c r="CD5" s="452" t="s">
        <v>90</v>
      </c>
      <c r="CE5" s="453"/>
      <c r="CF5" s="453"/>
      <c r="CG5" s="453"/>
      <c r="CH5" s="453"/>
      <c r="CI5" s="453"/>
      <c r="CJ5" s="453"/>
      <c r="CK5" s="453"/>
      <c r="CL5" s="453"/>
      <c r="CM5" s="453"/>
      <c r="CN5" s="453"/>
      <c r="CO5" s="453"/>
      <c r="CP5" s="453"/>
      <c r="CQ5" s="453"/>
      <c r="CR5" s="453"/>
      <c r="CS5" s="454"/>
      <c r="CT5" s="446">
        <v>93.3</v>
      </c>
      <c r="CU5" s="447"/>
      <c r="CV5" s="447"/>
      <c r="CW5" s="447"/>
      <c r="CX5" s="447"/>
      <c r="CY5" s="447"/>
      <c r="CZ5" s="447"/>
      <c r="DA5" s="448"/>
      <c r="DB5" s="446">
        <v>93.4</v>
      </c>
      <c r="DC5" s="447"/>
      <c r="DD5" s="447"/>
      <c r="DE5" s="447"/>
      <c r="DF5" s="447"/>
      <c r="DG5" s="447"/>
      <c r="DH5" s="447"/>
      <c r="DI5" s="448"/>
      <c r="DJ5" s="168"/>
      <c r="DK5" s="168"/>
      <c r="DL5" s="168"/>
      <c r="DM5" s="168"/>
      <c r="DN5" s="168"/>
      <c r="DO5" s="168"/>
    </row>
    <row r="6" spans="1:119" ht="18.75" customHeight="1">
      <c r="A6" s="169"/>
      <c r="B6" s="455" t="s">
        <v>91</v>
      </c>
      <c r="C6" s="456"/>
      <c r="D6" s="456"/>
      <c r="E6" s="457"/>
      <c r="F6" s="457"/>
      <c r="G6" s="457"/>
      <c r="H6" s="457"/>
      <c r="I6" s="457"/>
      <c r="J6" s="457"/>
      <c r="K6" s="457"/>
      <c r="L6" s="457" t="s">
        <v>92</v>
      </c>
      <c r="M6" s="457"/>
      <c r="N6" s="457"/>
      <c r="O6" s="457"/>
      <c r="P6" s="457"/>
      <c r="Q6" s="457"/>
      <c r="R6" s="461"/>
      <c r="S6" s="461"/>
      <c r="T6" s="461"/>
      <c r="U6" s="461"/>
      <c r="V6" s="462"/>
      <c r="W6" s="465" t="s">
        <v>93</v>
      </c>
      <c r="X6" s="466"/>
      <c r="Y6" s="466"/>
      <c r="Z6" s="466"/>
      <c r="AA6" s="466"/>
      <c r="AB6" s="456"/>
      <c r="AC6" s="469" t="s">
        <v>94</v>
      </c>
      <c r="AD6" s="470"/>
      <c r="AE6" s="470"/>
      <c r="AF6" s="470"/>
      <c r="AG6" s="470"/>
      <c r="AH6" s="470"/>
      <c r="AI6" s="470"/>
      <c r="AJ6" s="470"/>
      <c r="AK6" s="470"/>
      <c r="AL6" s="471"/>
      <c r="AM6" s="478" t="s">
        <v>95</v>
      </c>
      <c r="AN6" s="479"/>
      <c r="AO6" s="479"/>
      <c r="AP6" s="479"/>
      <c r="AQ6" s="479"/>
      <c r="AR6" s="479"/>
      <c r="AS6" s="479"/>
      <c r="AT6" s="480"/>
      <c r="AU6" s="481" t="s">
        <v>88</v>
      </c>
      <c r="AV6" s="482"/>
      <c r="AW6" s="482"/>
      <c r="AX6" s="482"/>
      <c r="AY6" s="483" t="s">
        <v>96</v>
      </c>
      <c r="AZ6" s="484"/>
      <c r="BA6" s="484"/>
      <c r="BB6" s="484"/>
      <c r="BC6" s="484"/>
      <c r="BD6" s="484"/>
      <c r="BE6" s="484"/>
      <c r="BF6" s="484"/>
      <c r="BG6" s="484"/>
      <c r="BH6" s="484"/>
      <c r="BI6" s="484"/>
      <c r="BJ6" s="484"/>
      <c r="BK6" s="484"/>
      <c r="BL6" s="484"/>
      <c r="BM6" s="485"/>
      <c r="BN6" s="449">
        <v>661027</v>
      </c>
      <c r="BO6" s="450"/>
      <c r="BP6" s="450"/>
      <c r="BQ6" s="450"/>
      <c r="BR6" s="450"/>
      <c r="BS6" s="450"/>
      <c r="BT6" s="450"/>
      <c r="BU6" s="451"/>
      <c r="BV6" s="449">
        <v>891207</v>
      </c>
      <c r="BW6" s="450"/>
      <c r="BX6" s="450"/>
      <c r="BY6" s="450"/>
      <c r="BZ6" s="450"/>
      <c r="CA6" s="450"/>
      <c r="CB6" s="450"/>
      <c r="CC6" s="451"/>
      <c r="CD6" s="452" t="s">
        <v>97</v>
      </c>
      <c r="CE6" s="453"/>
      <c r="CF6" s="453"/>
      <c r="CG6" s="453"/>
      <c r="CH6" s="453"/>
      <c r="CI6" s="453"/>
      <c r="CJ6" s="453"/>
      <c r="CK6" s="453"/>
      <c r="CL6" s="453"/>
      <c r="CM6" s="453"/>
      <c r="CN6" s="453"/>
      <c r="CO6" s="453"/>
      <c r="CP6" s="453"/>
      <c r="CQ6" s="453"/>
      <c r="CR6" s="453"/>
      <c r="CS6" s="454"/>
      <c r="CT6" s="486">
        <v>99</v>
      </c>
      <c r="CU6" s="487"/>
      <c r="CV6" s="487"/>
      <c r="CW6" s="487"/>
      <c r="CX6" s="487"/>
      <c r="CY6" s="487"/>
      <c r="CZ6" s="487"/>
      <c r="DA6" s="488"/>
      <c r="DB6" s="486">
        <v>98.7</v>
      </c>
      <c r="DC6" s="487"/>
      <c r="DD6" s="487"/>
      <c r="DE6" s="487"/>
      <c r="DF6" s="487"/>
      <c r="DG6" s="487"/>
      <c r="DH6" s="487"/>
      <c r="DI6" s="488"/>
      <c r="DJ6" s="168"/>
      <c r="DK6" s="168"/>
      <c r="DL6" s="168"/>
      <c r="DM6" s="168"/>
      <c r="DN6" s="168"/>
      <c r="DO6" s="168"/>
    </row>
    <row r="7" spans="1:119" ht="18.75" customHeight="1">
      <c r="A7" s="169"/>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98</v>
      </c>
      <c r="AN7" s="479"/>
      <c r="AO7" s="479"/>
      <c r="AP7" s="479"/>
      <c r="AQ7" s="479"/>
      <c r="AR7" s="479"/>
      <c r="AS7" s="479"/>
      <c r="AT7" s="480"/>
      <c r="AU7" s="481" t="s">
        <v>88</v>
      </c>
      <c r="AV7" s="482"/>
      <c r="AW7" s="482"/>
      <c r="AX7" s="482"/>
      <c r="AY7" s="483" t="s">
        <v>99</v>
      </c>
      <c r="AZ7" s="484"/>
      <c r="BA7" s="484"/>
      <c r="BB7" s="484"/>
      <c r="BC7" s="484"/>
      <c r="BD7" s="484"/>
      <c r="BE7" s="484"/>
      <c r="BF7" s="484"/>
      <c r="BG7" s="484"/>
      <c r="BH7" s="484"/>
      <c r="BI7" s="484"/>
      <c r="BJ7" s="484"/>
      <c r="BK7" s="484"/>
      <c r="BL7" s="484"/>
      <c r="BM7" s="485"/>
      <c r="BN7" s="449">
        <v>99393</v>
      </c>
      <c r="BO7" s="450"/>
      <c r="BP7" s="450"/>
      <c r="BQ7" s="450"/>
      <c r="BR7" s="450"/>
      <c r="BS7" s="450"/>
      <c r="BT7" s="450"/>
      <c r="BU7" s="451"/>
      <c r="BV7" s="449">
        <v>179388</v>
      </c>
      <c r="BW7" s="450"/>
      <c r="BX7" s="450"/>
      <c r="BY7" s="450"/>
      <c r="BZ7" s="450"/>
      <c r="CA7" s="450"/>
      <c r="CB7" s="450"/>
      <c r="CC7" s="451"/>
      <c r="CD7" s="452" t="s">
        <v>100</v>
      </c>
      <c r="CE7" s="453"/>
      <c r="CF7" s="453"/>
      <c r="CG7" s="453"/>
      <c r="CH7" s="453"/>
      <c r="CI7" s="453"/>
      <c r="CJ7" s="453"/>
      <c r="CK7" s="453"/>
      <c r="CL7" s="453"/>
      <c r="CM7" s="453"/>
      <c r="CN7" s="453"/>
      <c r="CO7" s="453"/>
      <c r="CP7" s="453"/>
      <c r="CQ7" s="453"/>
      <c r="CR7" s="453"/>
      <c r="CS7" s="454"/>
      <c r="CT7" s="449">
        <v>12970894</v>
      </c>
      <c r="CU7" s="450"/>
      <c r="CV7" s="450"/>
      <c r="CW7" s="450"/>
      <c r="CX7" s="450"/>
      <c r="CY7" s="450"/>
      <c r="CZ7" s="450"/>
      <c r="DA7" s="451"/>
      <c r="DB7" s="449">
        <v>12716722</v>
      </c>
      <c r="DC7" s="450"/>
      <c r="DD7" s="450"/>
      <c r="DE7" s="450"/>
      <c r="DF7" s="450"/>
      <c r="DG7" s="450"/>
      <c r="DH7" s="450"/>
      <c r="DI7" s="451"/>
      <c r="DJ7" s="168"/>
      <c r="DK7" s="168"/>
      <c r="DL7" s="168"/>
      <c r="DM7" s="168"/>
      <c r="DN7" s="168"/>
      <c r="DO7" s="168"/>
    </row>
    <row r="8" spans="1:119" ht="18.75" customHeight="1" thickBot="1">
      <c r="A8" s="169"/>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101</v>
      </c>
      <c r="AN8" s="479"/>
      <c r="AO8" s="479"/>
      <c r="AP8" s="479"/>
      <c r="AQ8" s="479"/>
      <c r="AR8" s="479"/>
      <c r="AS8" s="479"/>
      <c r="AT8" s="480"/>
      <c r="AU8" s="481" t="s">
        <v>88</v>
      </c>
      <c r="AV8" s="482"/>
      <c r="AW8" s="482"/>
      <c r="AX8" s="482"/>
      <c r="AY8" s="483" t="s">
        <v>102</v>
      </c>
      <c r="AZ8" s="484"/>
      <c r="BA8" s="484"/>
      <c r="BB8" s="484"/>
      <c r="BC8" s="484"/>
      <c r="BD8" s="484"/>
      <c r="BE8" s="484"/>
      <c r="BF8" s="484"/>
      <c r="BG8" s="484"/>
      <c r="BH8" s="484"/>
      <c r="BI8" s="484"/>
      <c r="BJ8" s="484"/>
      <c r="BK8" s="484"/>
      <c r="BL8" s="484"/>
      <c r="BM8" s="485"/>
      <c r="BN8" s="449">
        <v>561634</v>
      </c>
      <c r="BO8" s="450"/>
      <c r="BP8" s="450"/>
      <c r="BQ8" s="450"/>
      <c r="BR8" s="450"/>
      <c r="BS8" s="450"/>
      <c r="BT8" s="450"/>
      <c r="BU8" s="451"/>
      <c r="BV8" s="449">
        <v>711819</v>
      </c>
      <c r="BW8" s="450"/>
      <c r="BX8" s="450"/>
      <c r="BY8" s="450"/>
      <c r="BZ8" s="450"/>
      <c r="CA8" s="450"/>
      <c r="CB8" s="450"/>
      <c r="CC8" s="451"/>
      <c r="CD8" s="452" t="s">
        <v>103</v>
      </c>
      <c r="CE8" s="453"/>
      <c r="CF8" s="453"/>
      <c r="CG8" s="453"/>
      <c r="CH8" s="453"/>
      <c r="CI8" s="453"/>
      <c r="CJ8" s="453"/>
      <c r="CK8" s="453"/>
      <c r="CL8" s="453"/>
      <c r="CM8" s="453"/>
      <c r="CN8" s="453"/>
      <c r="CO8" s="453"/>
      <c r="CP8" s="453"/>
      <c r="CQ8" s="453"/>
      <c r="CR8" s="453"/>
      <c r="CS8" s="454"/>
      <c r="CT8" s="489">
        <v>0.56000000000000005</v>
      </c>
      <c r="CU8" s="490"/>
      <c r="CV8" s="490"/>
      <c r="CW8" s="490"/>
      <c r="CX8" s="490"/>
      <c r="CY8" s="490"/>
      <c r="CZ8" s="490"/>
      <c r="DA8" s="491"/>
      <c r="DB8" s="489">
        <v>0.56000000000000005</v>
      </c>
      <c r="DC8" s="490"/>
      <c r="DD8" s="490"/>
      <c r="DE8" s="490"/>
      <c r="DF8" s="490"/>
      <c r="DG8" s="490"/>
      <c r="DH8" s="490"/>
      <c r="DI8" s="491"/>
      <c r="DJ8" s="168"/>
      <c r="DK8" s="168"/>
      <c r="DL8" s="168"/>
      <c r="DM8" s="168"/>
      <c r="DN8" s="168"/>
      <c r="DO8" s="168"/>
    </row>
    <row r="9" spans="1:119" ht="18.75" customHeight="1" thickBot="1">
      <c r="A9" s="169"/>
      <c r="B9" s="443" t="s">
        <v>104</v>
      </c>
      <c r="C9" s="444"/>
      <c r="D9" s="444"/>
      <c r="E9" s="444"/>
      <c r="F9" s="444"/>
      <c r="G9" s="444"/>
      <c r="H9" s="444"/>
      <c r="I9" s="444"/>
      <c r="J9" s="444"/>
      <c r="K9" s="492"/>
      <c r="L9" s="493" t="s">
        <v>105</v>
      </c>
      <c r="M9" s="494"/>
      <c r="N9" s="494"/>
      <c r="O9" s="494"/>
      <c r="P9" s="494"/>
      <c r="Q9" s="495"/>
      <c r="R9" s="496">
        <v>58781</v>
      </c>
      <c r="S9" s="497"/>
      <c r="T9" s="497"/>
      <c r="U9" s="497"/>
      <c r="V9" s="498"/>
      <c r="W9" s="406" t="s">
        <v>106</v>
      </c>
      <c r="X9" s="407"/>
      <c r="Y9" s="407"/>
      <c r="Z9" s="407"/>
      <c r="AA9" s="407"/>
      <c r="AB9" s="407"/>
      <c r="AC9" s="407"/>
      <c r="AD9" s="407"/>
      <c r="AE9" s="407"/>
      <c r="AF9" s="407"/>
      <c r="AG9" s="407"/>
      <c r="AH9" s="407"/>
      <c r="AI9" s="407"/>
      <c r="AJ9" s="407"/>
      <c r="AK9" s="407"/>
      <c r="AL9" s="408"/>
      <c r="AM9" s="478" t="s">
        <v>107</v>
      </c>
      <c r="AN9" s="479"/>
      <c r="AO9" s="479"/>
      <c r="AP9" s="479"/>
      <c r="AQ9" s="479"/>
      <c r="AR9" s="479"/>
      <c r="AS9" s="479"/>
      <c r="AT9" s="480"/>
      <c r="AU9" s="481" t="s">
        <v>88</v>
      </c>
      <c r="AV9" s="482"/>
      <c r="AW9" s="482"/>
      <c r="AX9" s="482"/>
      <c r="AY9" s="483" t="s">
        <v>108</v>
      </c>
      <c r="AZ9" s="484"/>
      <c r="BA9" s="484"/>
      <c r="BB9" s="484"/>
      <c r="BC9" s="484"/>
      <c r="BD9" s="484"/>
      <c r="BE9" s="484"/>
      <c r="BF9" s="484"/>
      <c r="BG9" s="484"/>
      <c r="BH9" s="484"/>
      <c r="BI9" s="484"/>
      <c r="BJ9" s="484"/>
      <c r="BK9" s="484"/>
      <c r="BL9" s="484"/>
      <c r="BM9" s="485"/>
      <c r="BN9" s="449">
        <v>-150185</v>
      </c>
      <c r="BO9" s="450"/>
      <c r="BP9" s="450"/>
      <c r="BQ9" s="450"/>
      <c r="BR9" s="450"/>
      <c r="BS9" s="450"/>
      <c r="BT9" s="450"/>
      <c r="BU9" s="451"/>
      <c r="BV9" s="449">
        <v>202912</v>
      </c>
      <c r="BW9" s="450"/>
      <c r="BX9" s="450"/>
      <c r="BY9" s="450"/>
      <c r="BZ9" s="450"/>
      <c r="CA9" s="450"/>
      <c r="CB9" s="450"/>
      <c r="CC9" s="451"/>
      <c r="CD9" s="452" t="s">
        <v>109</v>
      </c>
      <c r="CE9" s="453"/>
      <c r="CF9" s="453"/>
      <c r="CG9" s="453"/>
      <c r="CH9" s="453"/>
      <c r="CI9" s="453"/>
      <c r="CJ9" s="453"/>
      <c r="CK9" s="453"/>
      <c r="CL9" s="453"/>
      <c r="CM9" s="453"/>
      <c r="CN9" s="453"/>
      <c r="CO9" s="453"/>
      <c r="CP9" s="453"/>
      <c r="CQ9" s="453"/>
      <c r="CR9" s="453"/>
      <c r="CS9" s="454"/>
      <c r="CT9" s="446">
        <v>14.1</v>
      </c>
      <c r="CU9" s="447"/>
      <c r="CV9" s="447"/>
      <c r="CW9" s="447"/>
      <c r="CX9" s="447"/>
      <c r="CY9" s="447"/>
      <c r="CZ9" s="447"/>
      <c r="DA9" s="448"/>
      <c r="DB9" s="446">
        <v>13.1</v>
      </c>
      <c r="DC9" s="447"/>
      <c r="DD9" s="447"/>
      <c r="DE9" s="447"/>
      <c r="DF9" s="447"/>
      <c r="DG9" s="447"/>
      <c r="DH9" s="447"/>
      <c r="DI9" s="448"/>
      <c r="DJ9" s="168"/>
      <c r="DK9" s="168"/>
      <c r="DL9" s="168"/>
      <c r="DM9" s="168"/>
      <c r="DN9" s="168"/>
      <c r="DO9" s="168"/>
    </row>
    <row r="10" spans="1:119" ht="18.75" customHeight="1" thickBot="1">
      <c r="A10" s="169"/>
      <c r="B10" s="443"/>
      <c r="C10" s="444"/>
      <c r="D10" s="444"/>
      <c r="E10" s="444"/>
      <c r="F10" s="444"/>
      <c r="G10" s="444"/>
      <c r="H10" s="444"/>
      <c r="I10" s="444"/>
      <c r="J10" s="444"/>
      <c r="K10" s="492"/>
      <c r="L10" s="499" t="s">
        <v>110</v>
      </c>
      <c r="M10" s="479"/>
      <c r="N10" s="479"/>
      <c r="O10" s="479"/>
      <c r="P10" s="479"/>
      <c r="Q10" s="480"/>
      <c r="R10" s="500">
        <v>55431</v>
      </c>
      <c r="S10" s="501"/>
      <c r="T10" s="501"/>
      <c r="U10" s="501"/>
      <c r="V10" s="502"/>
      <c r="W10" s="437"/>
      <c r="X10" s="438"/>
      <c r="Y10" s="438"/>
      <c r="Z10" s="438"/>
      <c r="AA10" s="438"/>
      <c r="AB10" s="438"/>
      <c r="AC10" s="438"/>
      <c r="AD10" s="438"/>
      <c r="AE10" s="438"/>
      <c r="AF10" s="438"/>
      <c r="AG10" s="438"/>
      <c r="AH10" s="438"/>
      <c r="AI10" s="438"/>
      <c r="AJ10" s="438"/>
      <c r="AK10" s="438"/>
      <c r="AL10" s="441"/>
      <c r="AM10" s="478" t="s">
        <v>111</v>
      </c>
      <c r="AN10" s="479"/>
      <c r="AO10" s="479"/>
      <c r="AP10" s="479"/>
      <c r="AQ10" s="479"/>
      <c r="AR10" s="479"/>
      <c r="AS10" s="479"/>
      <c r="AT10" s="480"/>
      <c r="AU10" s="481" t="s">
        <v>112</v>
      </c>
      <c r="AV10" s="482"/>
      <c r="AW10" s="482"/>
      <c r="AX10" s="482"/>
      <c r="AY10" s="483" t="s">
        <v>113</v>
      </c>
      <c r="AZ10" s="484"/>
      <c r="BA10" s="484"/>
      <c r="BB10" s="484"/>
      <c r="BC10" s="484"/>
      <c r="BD10" s="484"/>
      <c r="BE10" s="484"/>
      <c r="BF10" s="484"/>
      <c r="BG10" s="484"/>
      <c r="BH10" s="484"/>
      <c r="BI10" s="484"/>
      <c r="BJ10" s="484"/>
      <c r="BK10" s="484"/>
      <c r="BL10" s="484"/>
      <c r="BM10" s="485"/>
      <c r="BN10" s="449">
        <v>18342</v>
      </c>
      <c r="BO10" s="450"/>
      <c r="BP10" s="450"/>
      <c r="BQ10" s="450"/>
      <c r="BR10" s="450"/>
      <c r="BS10" s="450"/>
      <c r="BT10" s="450"/>
      <c r="BU10" s="451"/>
      <c r="BV10" s="449">
        <v>17133</v>
      </c>
      <c r="BW10" s="450"/>
      <c r="BX10" s="450"/>
      <c r="BY10" s="450"/>
      <c r="BZ10" s="450"/>
      <c r="CA10" s="450"/>
      <c r="CB10" s="450"/>
      <c r="CC10" s="451"/>
      <c r="CD10" s="173" t="s">
        <v>114</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c r="DJ10" s="168"/>
      <c r="DK10" s="168"/>
      <c r="DL10" s="168"/>
      <c r="DM10" s="168"/>
      <c r="DN10" s="168"/>
      <c r="DO10" s="168"/>
    </row>
    <row r="11" spans="1:119" ht="18.75" customHeight="1" thickBot="1">
      <c r="A11" s="169"/>
      <c r="B11" s="443"/>
      <c r="C11" s="444"/>
      <c r="D11" s="444"/>
      <c r="E11" s="444"/>
      <c r="F11" s="444"/>
      <c r="G11" s="444"/>
      <c r="H11" s="444"/>
      <c r="I11" s="444"/>
      <c r="J11" s="444"/>
      <c r="K11" s="492"/>
      <c r="L11" s="503" t="s">
        <v>115</v>
      </c>
      <c r="M11" s="504"/>
      <c r="N11" s="504"/>
      <c r="O11" s="504"/>
      <c r="P11" s="504"/>
      <c r="Q11" s="505"/>
      <c r="R11" s="506" t="s">
        <v>116</v>
      </c>
      <c r="S11" s="507"/>
      <c r="T11" s="507"/>
      <c r="U11" s="507"/>
      <c r="V11" s="508"/>
      <c r="W11" s="437"/>
      <c r="X11" s="438"/>
      <c r="Y11" s="438"/>
      <c r="Z11" s="438"/>
      <c r="AA11" s="438"/>
      <c r="AB11" s="438"/>
      <c r="AC11" s="438"/>
      <c r="AD11" s="438"/>
      <c r="AE11" s="438"/>
      <c r="AF11" s="438"/>
      <c r="AG11" s="438"/>
      <c r="AH11" s="438"/>
      <c r="AI11" s="438"/>
      <c r="AJ11" s="438"/>
      <c r="AK11" s="438"/>
      <c r="AL11" s="441"/>
      <c r="AM11" s="478" t="s">
        <v>117</v>
      </c>
      <c r="AN11" s="479"/>
      <c r="AO11" s="479"/>
      <c r="AP11" s="479"/>
      <c r="AQ11" s="479"/>
      <c r="AR11" s="479"/>
      <c r="AS11" s="479"/>
      <c r="AT11" s="480"/>
      <c r="AU11" s="481" t="s">
        <v>88</v>
      </c>
      <c r="AV11" s="482"/>
      <c r="AW11" s="482"/>
      <c r="AX11" s="482"/>
      <c r="AY11" s="483" t="s">
        <v>118</v>
      </c>
      <c r="AZ11" s="484"/>
      <c r="BA11" s="484"/>
      <c r="BB11" s="484"/>
      <c r="BC11" s="484"/>
      <c r="BD11" s="484"/>
      <c r="BE11" s="484"/>
      <c r="BF11" s="484"/>
      <c r="BG11" s="484"/>
      <c r="BH11" s="484"/>
      <c r="BI11" s="484"/>
      <c r="BJ11" s="484"/>
      <c r="BK11" s="484"/>
      <c r="BL11" s="484"/>
      <c r="BM11" s="485"/>
      <c r="BN11" s="449">
        <v>0</v>
      </c>
      <c r="BO11" s="450"/>
      <c r="BP11" s="450"/>
      <c r="BQ11" s="450"/>
      <c r="BR11" s="450"/>
      <c r="BS11" s="450"/>
      <c r="BT11" s="450"/>
      <c r="BU11" s="451"/>
      <c r="BV11" s="449">
        <v>0</v>
      </c>
      <c r="BW11" s="450"/>
      <c r="BX11" s="450"/>
      <c r="BY11" s="450"/>
      <c r="BZ11" s="450"/>
      <c r="CA11" s="450"/>
      <c r="CB11" s="450"/>
      <c r="CC11" s="451"/>
      <c r="CD11" s="452" t="s">
        <v>119</v>
      </c>
      <c r="CE11" s="453"/>
      <c r="CF11" s="453"/>
      <c r="CG11" s="453"/>
      <c r="CH11" s="453"/>
      <c r="CI11" s="453"/>
      <c r="CJ11" s="453"/>
      <c r="CK11" s="453"/>
      <c r="CL11" s="453"/>
      <c r="CM11" s="453"/>
      <c r="CN11" s="453"/>
      <c r="CO11" s="453"/>
      <c r="CP11" s="453"/>
      <c r="CQ11" s="453"/>
      <c r="CR11" s="453"/>
      <c r="CS11" s="454"/>
      <c r="CT11" s="489" t="s">
        <v>120</v>
      </c>
      <c r="CU11" s="490"/>
      <c r="CV11" s="490"/>
      <c r="CW11" s="490"/>
      <c r="CX11" s="490"/>
      <c r="CY11" s="490"/>
      <c r="CZ11" s="490"/>
      <c r="DA11" s="491"/>
      <c r="DB11" s="489" t="s">
        <v>121</v>
      </c>
      <c r="DC11" s="490"/>
      <c r="DD11" s="490"/>
      <c r="DE11" s="490"/>
      <c r="DF11" s="490"/>
      <c r="DG11" s="490"/>
      <c r="DH11" s="490"/>
      <c r="DI11" s="491"/>
      <c r="DJ11" s="168"/>
      <c r="DK11" s="168"/>
      <c r="DL11" s="168"/>
      <c r="DM11" s="168"/>
      <c r="DN11" s="168"/>
      <c r="DO11" s="168"/>
    </row>
    <row r="12" spans="1:119" ht="18.75" customHeight="1">
      <c r="A12" s="169"/>
      <c r="B12" s="509" t="s">
        <v>122</v>
      </c>
      <c r="C12" s="510"/>
      <c r="D12" s="510"/>
      <c r="E12" s="510"/>
      <c r="F12" s="510"/>
      <c r="G12" s="510"/>
      <c r="H12" s="510"/>
      <c r="I12" s="510"/>
      <c r="J12" s="510"/>
      <c r="K12" s="511"/>
      <c r="L12" s="518" t="s">
        <v>123</v>
      </c>
      <c r="M12" s="519"/>
      <c r="N12" s="519"/>
      <c r="O12" s="519"/>
      <c r="P12" s="519"/>
      <c r="Q12" s="520"/>
      <c r="R12" s="521">
        <v>63079</v>
      </c>
      <c r="S12" s="522"/>
      <c r="T12" s="522"/>
      <c r="U12" s="522"/>
      <c r="V12" s="523"/>
      <c r="W12" s="524" t="s">
        <v>1</v>
      </c>
      <c r="X12" s="482"/>
      <c r="Y12" s="482"/>
      <c r="Z12" s="482"/>
      <c r="AA12" s="482"/>
      <c r="AB12" s="525"/>
      <c r="AC12" s="481" t="s">
        <v>124</v>
      </c>
      <c r="AD12" s="482"/>
      <c r="AE12" s="482"/>
      <c r="AF12" s="482"/>
      <c r="AG12" s="525"/>
      <c r="AH12" s="481" t="s">
        <v>125</v>
      </c>
      <c r="AI12" s="482"/>
      <c r="AJ12" s="482"/>
      <c r="AK12" s="482"/>
      <c r="AL12" s="526"/>
      <c r="AM12" s="478" t="s">
        <v>126</v>
      </c>
      <c r="AN12" s="479"/>
      <c r="AO12" s="479"/>
      <c r="AP12" s="479"/>
      <c r="AQ12" s="479"/>
      <c r="AR12" s="479"/>
      <c r="AS12" s="479"/>
      <c r="AT12" s="480"/>
      <c r="AU12" s="481" t="s">
        <v>88</v>
      </c>
      <c r="AV12" s="482"/>
      <c r="AW12" s="482"/>
      <c r="AX12" s="482"/>
      <c r="AY12" s="483" t="s">
        <v>127</v>
      </c>
      <c r="AZ12" s="484"/>
      <c r="BA12" s="484"/>
      <c r="BB12" s="484"/>
      <c r="BC12" s="484"/>
      <c r="BD12" s="484"/>
      <c r="BE12" s="484"/>
      <c r="BF12" s="484"/>
      <c r="BG12" s="484"/>
      <c r="BH12" s="484"/>
      <c r="BI12" s="484"/>
      <c r="BJ12" s="484"/>
      <c r="BK12" s="484"/>
      <c r="BL12" s="484"/>
      <c r="BM12" s="485"/>
      <c r="BN12" s="449">
        <v>0</v>
      </c>
      <c r="BO12" s="450"/>
      <c r="BP12" s="450"/>
      <c r="BQ12" s="450"/>
      <c r="BR12" s="450"/>
      <c r="BS12" s="450"/>
      <c r="BT12" s="450"/>
      <c r="BU12" s="451"/>
      <c r="BV12" s="449">
        <v>0</v>
      </c>
      <c r="BW12" s="450"/>
      <c r="BX12" s="450"/>
      <c r="BY12" s="450"/>
      <c r="BZ12" s="450"/>
      <c r="CA12" s="450"/>
      <c r="CB12" s="450"/>
      <c r="CC12" s="451"/>
      <c r="CD12" s="452" t="s">
        <v>128</v>
      </c>
      <c r="CE12" s="453"/>
      <c r="CF12" s="453"/>
      <c r="CG12" s="453"/>
      <c r="CH12" s="453"/>
      <c r="CI12" s="453"/>
      <c r="CJ12" s="453"/>
      <c r="CK12" s="453"/>
      <c r="CL12" s="453"/>
      <c r="CM12" s="453"/>
      <c r="CN12" s="453"/>
      <c r="CO12" s="453"/>
      <c r="CP12" s="453"/>
      <c r="CQ12" s="453"/>
      <c r="CR12" s="453"/>
      <c r="CS12" s="454"/>
      <c r="CT12" s="489" t="s">
        <v>120</v>
      </c>
      <c r="CU12" s="490"/>
      <c r="CV12" s="490"/>
      <c r="CW12" s="490"/>
      <c r="CX12" s="490"/>
      <c r="CY12" s="490"/>
      <c r="CZ12" s="490"/>
      <c r="DA12" s="491"/>
      <c r="DB12" s="489" t="s">
        <v>121</v>
      </c>
      <c r="DC12" s="490"/>
      <c r="DD12" s="490"/>
      <c r="DE12" s="490"/>
      <c r="DF12" s="490"/>
      <c r="DG12" s="490"/>
      <c r="DH12" s="490"/>
      <c r="DI12" s="491"/>
      <c r="DJ12" s="168"/>
      <c r="DK12" s="168"/>
      <c r="DL12" s="168"/>
      <c r="DM12" s="168"/>
      <c r="DN12" s="168"/>
      <c r="DO12" s="168"/>
    </row>
    <row r="13" spans="1:119" ht="18.75" customHeight="1">
      <c r="A13" s="169"/>
      <c r="B13" s="512"/>
      <c r="C13" s="513"/>
      <c r="D13" s="513"/>
      <c r="E13" s="513"/>
      <c r="F13" s="513"/>
      <c r="G13" s="513"/>
      <c r="H13" s="513"/>
      <c r="I13" s="513"/>
      <c r="J13" s="513"/>
      <c r="K13" s="514"/>
      <c r="L13" s="179"/>
      <c r="M13" s="537" t="s">
        <v>129</v>
      </c>
      <c r="N13" s="538"/>
      <c r="O13" s="538"/>
      <c r="P13" s="538"/>
      <c r="Q13" s="539"/>
      <c r="R13" s="530">
        <v>62731</v>
      </c>
      <c r="S13" s="531"/>
      <c r="T13" s="531"/>
      <c r="U13" s="531"/>
      <c r="V13" s="532"/>
      <c r="W13" s="465" t="s">
        <v>130</v>
      </c>
      <c r="X13" s="466"/>
      <c r="Y13" s="466"/>
      <c r="Z13" s="466"/>
      <c r="AA13" s="466"/>
      <c r="AB13" s="456"/>
      <c r="AC13" s="500">
        <v>818</v>
      </c>
      <c r="AD13" s="501"/>
      <c r="AE13" s="501"/>
      <c r="AF13" s="501"/>
      <c r="AG13" s="540"/>
      <c r="AH13" s="500">
        <v>844</v>
      </c>
      <c r="AI13" s="501"/>
      <c r="AJ13" s="501"/>
      <c r="AK13" s="501"/>
      <c r="AL13" s="502"/>
      <c r="AM13" s="478" t="s">
        <v>131</v>
      </c>
      <c r="AN13" s="479"/>
      <c r="AO13" s="479"/>
      <c r="AP13" s="479"/>
      <c r="AQ13" s="479"/>
      <c r="AR13" s="479"/>
      <c r="AS13" s="479"/>
      <c r="AT13" s="480"/>
      <c r="AU13" s="481" t="s">
        <v>132</v>
      </c>
      <c r="AV13" s="482"/>
      <c r="AW13" s="482"/>
      <c r="AX13" s="482"/>
      <c r="AY13" s="483" t="s">
        <v>133</v>
      </c>
      <c r="AZ13" s="484"/>
      <c r="BA13" s="484"/>
      <c r="BB13" s="484"/>
      <c r="BC13" s="484"/>
      <c r="BD13" s="484"/>
      <c r="BE13" s="484"/>
      <c r="BF13" s="484"/>
      <c r="BG13" s="484"/>
      <c r="BH13" s="484"/>
      <c r="BI13" s="484"/>
      <c r="BJ13" s="484"/>
      <c r="BK13" s="484"/>
      <c r="BL13" s="484"/>
      <c r="BM13" s="485"/>
      <c r="BN13" s="449">
        <v>-131843</v>
      </c>
      <c r="BO13" s="450"/>
      <c r="BP13" s="450"/>
      <c r="BQ13" s="450"/>
      <c r="BR13" s="450"/>
      <c r="BS13" s="450"/>
      <c r="BT13" s="450"/>
      <c r="BU13" s="451"/>
      <c r="BV13" s="449">
        <v>220045</v>
      </c>
      <c r="BW13" s="450"/>
      <c r="BX13" s="450"/>
      <c r="BY13" s="450"/>
      <c r="BZ13" s="450"/>
      <c r="CA13" s="450"/>
      <c r="CB13" s="450"/>
      <c r="CC13" s="451"/>
      <c r="CD13" s="452" t="s">
        <v>134</v>
      </c>
      <c r="CE13" s="453"/>
      <c r="CF13" s="453"/>
      <c r="CG13" s="453"/>
      <c r="CH13" s="453"/>
      <c r="CI13" s="453"/>
      <c r="CJ13" s="453"/>
      <c r="CK13" s="453"/>
      <c r="CL13" s="453"/>
      <c r="CM13" s="453"/>
      <c r="CN13" s="453"/>
      <c r="CO13" s="453"/>
      <c r="CP13" s="453"/>
      <c r="CQ13" s="453"/>
      <c r="CR13" s="453"/>
      <c r="CS13" s="454"/>
      <c r="CT13" s="446">
        <v>6.3</v>
      </c>
      <c r="CU13" s="447"/>
      <c r="CV13" s="447"/>
      <c r="CW13" s="447"/>
      <c r="CX13" s="447"/>
      <c r="CY13" s="447"/>
      <c r="CZ13" s="447"/>
      <c r="DA13" s="448"/>
      <c r="DB13" s="446">
        <v>5.7</v>
      </c>
      <c r="DC13" s="447"/>
      <c r="DD13" s="447"/>
      <c r="DE13" s="447"/>
      <c r="DF13" s="447"/>
      <c r="DG13" s="447"/>
      <c r="DH13" s="447"/>
      <c r="DI13" s="448"/>
      <c r="DJ13" s="168"/>
      <c r="DK13" s="168"/>
      <c r="DL13" s="168"/>
      <c r="DM13" s="168"/>
      <c r="DN13" s="168"/>
      <c r="DO13" s="168"/>
    </row>
    <row r="14" spans="1:119" ht="18.75" customHeight="1" thickBot="1">
      <c r="A14" s="169"/>
      <c r="B14" s="512"/>
      <c r="C14" s="513"/>
      <c r="D14" s="513"/>
      <c r="E14" s="513"/>
      <c r="F14" s="513"/>
      <c r="G14" s="513"/>
      <c r="H14" s="513"/>
      <c r="I14" s="513"/>
      <c r="J14" s="513"/>
      <c r="K14" s="514"/>
      <c r="L14" s="527" t="s">
        <v>135</v>
      </c>
      <c r="M14" s="528"/>
      <c r="N14" s="528"/>
      <c r="O14" s="528"/>
      <c r="P14" s="528"/>
      <c r="Q14" s="529"/>
      <c r="R14" s="530">
        <v>61698</v>
      </c>
      <c r="S14" s="531"/>
      <c r="T14" s="531"/>
      <c r="U14" s="531"/>
      <c r="V14" s="532"/>
      <c r="W14" s="439"/>
      <c r="X14" s="440"/>
      <c r="Y14" s="440"/>
      <c r="Z14" s="440"/>
      <c r="AA14" s="440"/>
      <c r="AB14" s="429"/>
      <c r="AC14" s="533">
        <v>3.3</v>
      </c>
      <c r="AD14" s="534"/>
      <c r="AE14" s="534"/>
      <c r="AF14" s="534"/>
      <c r="AG14" s="535"/>
      <c r="AH14" s="533">
        <v>3.7</v>
      </c>
      <c r="AI14" s="534"/>
      <c r="AJ14" s="534"/>
      <c r="AK14" s="534"/>
      <c r="AL14" s="536"/>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1" t="s">
        <v>136</v>
      </c>
      <c r="CE14" s="542"/>
      <c r="CF14" s="542"/>
      <c r="CG14" s="542"/>
      <c r="CH14" s="542"/>
      <c r="CI14" s="542"/>
      <c r="CJ14" s="542"/>
      <c r="CK14" s="542"/>
      <c r="CL14" s="542"/>
      <c r="CM14" s="542"/>
      <c r="CN14" s="542"/>
      <c r="CO14" s="542"/>
      <c r="CP14" s="542"/>
      <c r="CQ14" s="542"/>
      <c r="CR14" s="542"/>
      <c r="CS14" s="543"/>
      <c r="CT14" s="544">
        <v>2.2000000000000002</v>
      </c>
      <c r="CU14" s="545"/>
      <c r="CV14" s="545"/>
      <c r="CW14" s="545"/>
      <c r="CX14" s="545"/>
      <c r="CY14" s="545"/>
      <c r="CZ14" s="545"/>
      <c r="DA14" s="546"/>
      <c r="DB14" s="544">
        <v>0.2</v>
      </c>
      <c r="DC14" s="545"/>
      <c r="DD14" s="545"/>
      <c r="DE14" s="545"/>
      <c r="DF14" s="545"/>
      <c r="DG14" s="545"/>
      <c r="DH14" s="545"/>
      <c r="DI14" s="546"/>
      <c r="DJ14" s="168"/>
      <c r="DK14" s="168"/>
      <c r="DL14" s="168"/>
      <c r="DM14" s="168"/>
      <c r="DN14" s="168"/>
      <c r="DO14" s="168"/>
    </row>
    <row r="15" spans="1:119" ht="18.75" customHeight="1">
      <c r="A15" s="169"/>
      <c r="B15" s="512"/>
      <c r="C15" s="513"/>
      <c r="D15" s="513"/>
      <c r="E15" s="513"/>
      <c r="F15" s="513"/>
      <c r="G15" s="513"/>
      <c r="H15" s="513"/>
      <c r="I15" s="513"/>
      <c r="J15" s="513"/>
      <c r="K15" s="514"/>
      <c r="L15" s="179"/>
      <c r="M15" s="537" t="s">
        <v>137</v>
      </c>
      <c r="N15" s="538"/>
      <c r="O15" s="538"/>
      <c r="P15" s="538"/>
      <c r="Q15" s="539"/>
      <c r="R15" s="530">
        <v>61376</v>
      </c>
      <c r="S15" s="531"/>
      <c r="T15" s="531"/>
      <c r="U15" s="531"/>
      <c r="V15" s="532"/>
      <c r="W15" s="465" t="s">
        <v>138</v>
      </c>
      <c r="X15" s="466"/>
      <c r="Y15" s="466"/>
      <c r="Z15" s="466"/>
      <c r="AA15" s="466"/>
      <c r="AB15" s="456"/>
      <c r="AC15" s="500">
        <v>4918</v>
      </c>
      <c r="AD15" s="501"/>
      <c r="AE15" s="501"/>
      <c r="AF15" s="501"/>
      <c r="AG15" s="540"/>
      <c r="AH15" s="500">
        <v>4733</v>
      </c>
      <c r="AI15" s="501"/>
      <c r="AJ15" s="501"/>
      <c r="AK15" s="501"/>
      <c r="AL15" s="502"/>
      <c r="AM15" s="478"/>
      <c r="AN15" s="479"/>
      <c r="AO15" s="479"/>
      <c r="AP15" s="479"/>
      <c r="AQ15" s="479"/>
      <c r="AR15" s="479"/>
      <c r="AS15" s="479"/>
      <c r="AT15" s="480"/>
      <c r="AU15" s="481"/>
      <c r="AV15" s="482"/>
      <c r="AW15" s="482"/>
      <c r="AX15" s="482"/>
      <c r="AY15" s="409" t="s">
        <v>139</v>
      </c>
      <c r="AZ15" s="410"/>
      <c r="BA15" s="410"/>
      <c r="BB15" s="410"/>
      <c r="BC15" s="410"/>
      <c r="BD15" s="410"/>
      <c r="BE15" s="410"/>
      <c r="BF15" s="410"/>
      <c r="BG15" s="410"/>
      <c r="BH15" s="410"/>
      <c r="BI15" s="410"/>
      <c r="BJ15" s="410"/>
      <c r="BK15" s="410"/>
      <c r="BL15" s="410"/>
      <c r="BM15" s="411"/>
      <c r="BN15" s="412">
        <v>5917379</v>
      </c>
      <c r="BO15" s="413"/>
      <c r="BP15" s="413"/>
      <c r="BQ15" s="413"/>
      <c r="BR15" s="413"/>
      <c r="BS15" s="413"/>
      <c r="BT15" s="413"/>
      <c r="BU15" s="414"/>
      <c r="BV15" s="412">
        <v>5751671</v>
      </c>
      <c r="BW15" s="413"/>
      <c r="BX15" s="413"/>
      <c r="BY15" s="413"/>
      <c r="BZ15" s="413"/>
      <c r="CA15" s="413"/>
      <c r="CB15" s="413"/>
      <c r="CC15" s="414"/>
      <c r="CD15" s="547" t="s">
        <v>140</v>
      </c>
      <c r="CE15" s="548"/>
      <c r="CF15" s="548"/>
      <c r="CG15" s="548"/>
      <c r="CH15" s="548"/>
      <c r="CI15" s="548"/>
      <c r="CJ15" s="548"/>
      <c r="CK15" s="548"/>
      <c r="CL15" s="548"/>
      <c r="CM15" s="548"/>
      <c r="CN15" s="548"/>
      <c r="CO15" s="548"/>
      <c r="CP15" s="548"/>
      <c r="CQ15" s="548"/>
      <c r="CR15" s="548"/>
      <c r="CS15" s="549"/>
      <c r="CT15" s="180"/>
      <c r="CU15" s="181"/>
      <c r="CV15" s="181"/>
      <c r="CW15" s="181"/>
      <c r="CX15" s="181"/>
      <c r="CY15" s="181"/>
      <c r="CZ15" s="181"/>
      <c r="DA15" s="182"/>
      <c r="DB15" s="180"/>
      <c r="DC15" s="181"/>
      <c r="DD15" s="181"/>
      <c r="DE15" s="181"/>
      <c r="DF15" s="181"/>
      <c r="DG15" s="181"/>
      <c r="DH15" s="181"/>
      <c r="DI15" s="182"/>
      <c r="DJ15" s="168"/>
      <c r="DK15" s="168"/>
      <c r="DL15" s="168"/>
      <c r="DM15" s="168"/>
      <c r="DN15" s="168"/>
      <c r="DO15" s="168"/>
    </row>
    <row r="16" spans="1:119" ht="18.75" customHeight="1">
      <c r="A16" s="169"/>
      <c r="B16" s="512"/>
      <c r="C16" s="513"/>
      <c r="D16" s="513"/>
      <c r="E16" s="513"/>
      <c r="F16" s="513"/>
      <c r="G16" s="513"/>
      <c r="H16" s="513"/>
      <c r="I16" s="513"/>
      <c r="J16" s="513"/>
      <c r="K16" s="514"/>
      <c r="L16" s="527" t="s">
        <v>141</v>
      </c>
      <c r="M16" s="558"/>
      <c r="N16" s="558"/>
      <c r="O16" s="558"/>
      <c r="P16" s="558"/>
      <c r="Q16" s="559"/>
      <c r="R16" s="550" t="s">
        <v>142</v>
      </c>
      <c r="S16" s="551"/>
      <c r="T16" s="551"/>
      <c r="U16" s="551"/>
      <c r="V16" s="552"/>
      <c r="W16" s="439"/>
      <c r="X16" s="440"/>
      <c r="Y16" s="440"/>
      <c r="Z16" s="440"/>
      <c r="AA16" s="440"/>
      <c r="AB16" s="429"/>
      <c r="AC16" s="533">
        <v>20</v>
      </c>
      <c r="AD16" s="534"/>
      <c r="AE16" s="534"/>
      <c r="AF16" s="534"/>
      <c r="AG16" s="535"/>
      <c r="AH16" s="533">
        <v>20.6</v>
      </c>
      <c r="AI16" s="534"/>
      <c r="AJ16" s="534"/>
      <c r="AK16" s="534"/>
      <c r="AL16" s="536"/>
      <c r="AM16" s="478"/>
      <c r="AN16" s="479"/>
      <c r="AO16" s="479"/>
      <c r="AP16" s="479"/>
      <c r="AQ16" s="479"/>
      <c r="AR16" s="479"/>
      <c r="AS16" s="479"/>
      <c r="AT16" s="480"/>
      <c r="AU16" s="481"/>
      <c r="AV16" s="482"/>
      <c r="AW16" s="482"/>
      <c r="AX16" s="482"/>
      <c r="AY16" s="483" t="s">
        <v>143</v>
      </c>
      <c r="AZ16" s="484"/>
      <c r="BA16" s="484"/>
      <c r="BB16" s="484"/>
      <c r="BC16" s="484"/>
      <c r="BD16" s="484"/>
      <c r="BE16" s="484"/>
      <c r="BF16" s="484"/>
      <c r="BG16" s="484"/>
      <c r="BH16" s="484"/>
      <c r="BI16" s="484"/>
      <c r="BJ16" s="484"/>
      <c r="BK16" s="484"/>
      <c r="BL16" s="484"/>
      <c r="BM16" s="485"/>
      <c r="BN16" s="449">
        <v>10456075</v>
      </c>
      <c r="BO16" s="450"/>
      <c r="BP16" s="450"/>
      <c r="BQ16" s="450"/>
      <c r="BR16" s="450"/>
      <c r="BS16" s="450"/>
      <c r="BT16" s="450"/>
      <c r="BU16" s="451"/>
      <c r="BV16" s="449">
        <v>10241020</v>
      </c>
      <c r="BW16" s="450"/>
      <c r="BX16" s="450"/>
      <c r="BY16" s="450"/>
      <c r="BZ16" s="450"/>
      <c r="CA16" s="450"/>
      <c r="CB16" s="450"/>
      <c r="CC16" s="451"/>
      <c r="CD16" s="183"/>
      <c r="CE16" s="556"/>
      <c r="CF16" s="556"/>
      <c r="CG16" s="556"/>
      <c r="CH16" s="556"/>
      <c r="CI16" s="556"/>
      <c r="CJ16" s="556"/>
      <c r="CK16" s="556"/>
      <c r="CL16" s="556"/>
      <c r="CM16" s="556"/>
      <c r="CN16" s="556"/>
      <c r="CO16" s="556"/>
      <c r="CP16" s="556"/>
      <c r="CQ16" s="556"/>
      <c r="CR16" s="556"/>
      <c r="CS16" s="557"/>
      <c r="CT16" s="446"/>
      <c r="CU16" s="447"/>
      <c r="CV16" s="447"/>
      <c r="CW16" s="447"/>
      <c r="CX16" s="447"/>
      <c r="CY16" s="447"/>
      <c r="CZ16" s="447"/>
      <c r="DA16" s="448"/>
      <c r="DB16" s="446"/>
      <c r="DC16" s="447"/>
      <c r="DD16" s="447"/>
      <c r="DE16" s="447"/>
      <c r="DF16" s="447"/>
      <c r="DG16" s="447"/>
      <c r="DH16" s="447"/>
      <c r="DI16" s="448"/>
      <c r="DJ16" s="168"/>
      <c r="DK16" s="168"/>
      <c r="DL16" s="168"/>
      <c r="DM16" s="168"/>
      <c r="DN16" s="168"/>
      <c r="DO16" s="168"/>
    </row>
    <row r="17" spans="1:119" ht="18.75" customHeight="1" thickBot="1">
      <c r="A17" s="169"/>
      <c r="B17" s="515"/>
      <c r="C17" s="516"/>
      <c r="D17" s="516"/>
      <c r="E17" s="516"/>
      <c r="F17" s="516"/>
      <c r="G17" s="516"/>
      <c r="H17" s="516"/>
      <c r="I17" s="516"/>
      <c r="J17" s="516"/>
      <c r="K17" s="517"/>
      <c r="L17" s="184"/>
      <c r="M17" s="553" t="s">
        <v>144</v>
      </c>
      <c r="N17" s="554"/>
      <c r="O17" s="554"/>
      <c r="P17" s="554"/>
      <c r="Q17" s="555"/>
      <c r="R17" s="550" t="s">
        <v>145</v>
      </c>
      <c r="S17" s="551"/>
      <c r="T17" s="551"/>
      <c r="U17" s="551"/>
      <c r="V17" s="552"/>
      <c r="W17" s="465" t="s">
        <v>146</v>
      </c>
      <c r="X17" s="466"/>
      <c r="Y17" s="466"/>
      <c r="Z17" s="466"/>
      <c r="AA17" s="466"/>
      <c r="AB17" s="456"/>
      <c r="AC17" s="500">
        <v>18845</v>
      </c>
      <c r="AD17" s="501"/>
      <c r="AE17" s="501"/>
      <c r="AF17" s="501"/>
      <c r="AG17" s="540"/>
      <c r="AH17" s="500">
        <v>17437</v>
      </c>
      <c r="AI17" s="501"/>
      <c r="AJ17" s="501"/>
      <c r="AK17" s="501"/>
      <c r="AL17" s="502"/>
      <c r="AM17" s="478"/>
      <c r="AN17" s="479"/>
      <c r="AO17" s="479"/>
      <c r="AP17" s="479"/>
      <c r="AQ17" s="479"/>
      <c r="AR17" s="479"/>
      <c r="AS17" s="479"/>
      <c r="AT17" s="480"/>
      <c r="AU17" s="481"/>
      <c r="AV17" s="482"/>
      <c r="AW17" s="482"/>
      <c r="AX17" s="482"/>
      <c r="AY17" s="483" t="s">
        <v>147</v>
      </c>
      <c r="AZ17" s="484"/>
      <c r="BA17" s="484"/>
      <c r="BB17" s="484"/>
      <c r="BC17" s="484"/>
      <c r="BD17" s="484"/>
      <c r="BE17" s="484"/>
      <c r="BF17" s="484"/>
      <c r="BG17" s="484"/>
      <c r="BH17" s="484"/>
      <c r="BI17" s="484"/>
      <c r="BJ17" s="484"/>
      <c r="BK17" s="484"/>
      <c r="BL17" s="484"/>
      <c r="BM17" s="485"/>
      <c r="BN17" s="449">
        <v>7487244</v>
      </c>
      <c r="BO17" s="450"/>
      <c r="BP17" s="450"/>
      <c r="BQ17" s="450"/>
      <c r="BR17" s="450"/>
      <c r="BS17" s="450"/>
      <c r="BT17" s="450"/>
      <c r="BU17" s="451"/>
      <c r="BV17" s="449">
        <v>7277505</v>
      </c>
      <c r="BW17" s="450"/>
      <c r="BX17" s="450"/>
      <c r="BY17" s="450"/>
      <c r="BZ17" s="450"/>
      <c r="CA17" s="450"/>
      <c r="CB17" s="450"/>
      <c r="CC17" s="451"/>
      <c r="CD17" s="183"/>
      <c r="CE17" s="556"/>
      <c r="CF17" s="556"/>
      <c r="CG17" s="556"/>
      <c r="CH17" s="556"/>
      <c r="CI17" s="556"/>
      <c r="CJ17" s="556"/>
      <c r="CK17" s="556"/>
      <c r="CL17" s="556"/>
      <c r="CM17" s="556"/>
      <c r="CN17" s="556"/>
      <c r="CO17" s="556"/>
      <c r="CP17" s="556"/>
      <c r="CQ17" s="556"/>
      <c r="CR17" s="556"/>
      <c r="CS17" s="557"/>
      <c r="CT17" s="446"/>
      <c r="CU17" s="447"/>
      <c r="CV17" s="447"/>
      <c r="CW17" s="447"/>
      <c r="CX17" s="447"/>
      <c r="CY17" s="447"/>
      <c r="CZ17" s="447"/>
      <c r="DA17" s="448"/>
      <c r="DB17" s="446"/>
      <c r="DC17" s="447"/>
      <c r="DD17" s="447"/>
      <c r="DE17" s="447"/>
      <c r="DF17" s="447"/>
      <c r="DG17" s="447"/>
      <c r="DH17" s="447"/>
      <c r="DI17" s="448"/>
      <c r="DJ17" s="168"/>
      <c r="DK17" s="168"/>
      <c r="DL17" s="168"/>
      <c r="DM17" s="168"/>
      <c r="DN17" s="168"/>
      <c r="DO17" s="168"/>
    </row>
    <row r="18" spans="1:119" ht="18.75" customHeight="1" thickBot="1">
      <c r="A18" s="169"/>
      <c r="B18" s="560" t="s">
        <v>148</v>
      </c>
      <c r="C18" s="492"/>
      <c r="D18" s="492"/>
      <c r="E18" s="561"/>
      <c r="F18" s="561"/>
      <c r="G18" s="561"/>
      <c r="H18" s="561"/>
      <c r="I18" s="561"/>
      <c r="J18" s="561"/>
      <c r="K18" s="561"/>
      <c r="L18" s="562">
        <v>52.76</v>
      </c>
      <c r="M18" s="562"/>
      <c r="N18" s="562"/>
      <c r="O18" s="562"/>
      <c r="P18" s="562"/>
      <c r="Q18" s="562"/>
      <c r="R18" s="563"/>
      <c r="S18" s="563"/>
      <c r="T18" s="563"/>
      <c r="U18" s="563"/>
      <c r="V18" s="564"/>
      <c r="W18" s="467"/>
      <c r="X18" s="468"/>
      <c r="Y18" s="468"/>
      <c r="Z18" s="468"/>
      <c r="AA18" s="468"/>
      <c r="AB18" s="459"/>
      <c r="AC18" s="565">
        <v>76.7</v>
      </c>
      <c r="AD18" s="566"/>
      <c r="AE18" s="566"/>
      <c r="AF18" s="566"/>
      <c r="AG18" s="567"/>
      <c r="AH18" s="565">
        <v>75.8</v>
      </c>
      <c r="AI18" s="566"/>
      <c r="AJ18" s="566"/>
      <c r="AK18" s="566"/>
      <c r="AL18" s="568"/>
      <c r="AM18" s="478"/>
      <c r="AN18" s="479"/>
      <c r="AO18" s="479"/>
      <c r="AP18" s="479"/>
      <c r="AQ18" s="479"/>
      <c r="AR18" s="479"/>
      <c r="AS18" s="479"/>
      <c r="AT18" s="480"/>
      <c r="AU18" s="481"/>
      <c r="AV18" s="482"/>
      <c r="AW18" s="482"/>
      <c r="AX18" s="482"/>
      <c r="AY18" s="483" t="s">
        <v>149</v>
      </c>
      <c r="AZ18" s="484"/>
      <c r="BA18" s="484"/>
      <c r="BB18" s="484"/>
      <c r="BC18" s="484"/>
      <c r="BD18" s="484"/>
      <c r="BE18" s="484"/>
      <c r="BF18" s="484"/>
      <c r="BG18" s="484"/>
      <c r="BH18" s="484"/>
      <c r="BI18" s="484"/>
      <c r="BJ18" s="484"/>
      <c r="BK18" s="484"/>
      <c r="BL18" s="484"/>
      <c r="BM18" s="485"/>
      <c r="BN18" s="449">
        <v>12265244</v>
      </c>
      <c r="BO18" s="450"/>
      <c r="BP18" s="450"/>
      <c r="BQ18" s="450"/>
      <c r="BR18" s="450"/>
      <c r="BS18" s="450"/>
      <c r="BT18" s="450"/>
      <c r="BU18" s="451"/>
      <c r="BV18" s="449">
        <v>11969090</v>
      </c>
      <c r="BW18" s="450"/>
      <c r="BX18" s="450"/>
      <c r="BY18" s="450"/>
      <c r="BZ18" s="450"/>
      <c r="CA18" s="450"/>
      <c r="CB18" s="450"/>
      <c r="CC18" s="451"/>
      <c r="CD18" s="183"/>
      <c r="CE18" s="556"/>
      <c r="CF18" s="556"/>
      <c r="CG18" s="556"/>
      <c r="CH18" s="556"/>
      <c r="CI18" s="556"/>
      <c r="CJ18" s="556"/>
      <c r="CK18" s="556"/>
      <c r="CL18" s="556"/>
      <c r="CM18" s="556"/>
      <c r="CN18" s="556"/>
      <c r="CO18" s="556"/>
      <c r="CP18" s="556"/>
      <c r="CQ18" s="556"/>
      <c r="CR18" s="556"/>
      <c r="CS18" s="557"/>
      <c r="CT18" s="446"/>
      <c r="CU18" s="447"/>
      <c r="CV18" s="447"/>
      <c r="CW18" s="447"/>
      <c r="CX18" s="447"/>
      <c r="CY18" s="447"/>
      <c r="CZ18" s="447"/>
      <c r="DA18" s="448"/>
      <c r="DB18" s="446"/>
      <c r="DC18" s="447"/>
      <c r="DD18" s="447"/>
      <c r="DE18" s="447"/>
      <c r="DF18" s="447"/>
      <c r="DG18" s="447"/>
      <c r="DH18" s="447"/>
      <c r="DI18" s="448"/>
      <c r="DJ18" s="168"/>
      <c r="DK18" s="168"/>
      <c r="DL18" s="168"/>
      <c r="DM18" s="168"/>
      <c r="DN18" s="168"/>
      <c r="DO18" s="168"/>
    </row>
    <row r="19" spans="1:119" ht="18.75" customHeight="1" thickBot="1">
      <c r="A19" s="169"/>
      <c r="B19" s="560" t="s">
        <v>150</v>
      </c>
      <c r="C19" s="492"/>
      <c r="D19" s="492"/>
      <c r="E19" s="561"/>
      <c r="F19" s="561"/>
      <c r="G19" s="561"/>
      <c r="H19" s="561"/>
      <c r="I19" s="561"/>
      <c r="J19" s="561"/>
      <c r="K19" s="561"/>
      <c r="L19" s="569">
        <v>1114</v>
      </c>
      <c r="M19" s="569"/>
      <c r="N19" s="569"/>
      <c r="O19" s="569"/>
      <c r="P19" s="569"/>
      <c r="Q19" s="569"/>
      <c r="R19" s="570"/>
      <c r="S19" s="570"/>
      <c r="T19" s="570"/>
      <c r="U19" s="570"/>
      <c r="V19" s="571"/>
      <c r="W19" s="406"/>
      <c r="X19" s="407"/>
      <c r="Y19" s="407"/>
      <c r="Z19" s="407"/>
      <c r="AA19" s="407"/>
      <c r="AB19" s="407"/>
      <c r="AC19" s="578"/>
      <c r="AD19" s="578"/>
      <c r="AE19" s="578"/>
      <c r="AF19" s="578"/>
      <c r="AG19" s="578"/>
      <c r="AH19" s="578"/>
      <c r="AI19" s="578"/>
      <c r="AJ19" s="578"/>
      <c r="AK19" s="578"/>
      <c r="AL19" s="579"/>
      <c r="AM19" s="478"/>
      <c r="AN19" s="479"/>
      <c r="AO19" s="479"/>
      <c r="AP19" s="479"/>
      <c r="AQ19" s="479"/>
      <c r="AR19" s="479"/>
      <c r="AS19" s="479"/>
      <c r="AT19" s="480"/>
      <c r="AU19" s="481"/>
      <c r="AV19" s="482"/>
      <c r="AW19" s="482"/>
      <c r="AX19" s="482"/>
      <c r="AY19" s="483" t="s">
        <v>151</v>
      </c>
      <c r="AZ19" s="484"/>
      <c r="BA19" s="484"/>
      <c r="BB19" s="484"/>
      <c r="BC19" s="484"/>
      <c r="BD19" s="484"/>
      <c r="BE19" s="484"/>
      <c r="BF19" s="484"/>
      <c r="BG19" s="484"/>
      <c r="BH19" s="484"/>
      <c r="BI19" s="484"/>
      <c r="BJ19" s="484"/>
      <c r="BK19" s="484"/>
      <c r="BL19" s="484"/>
      <c r="BM19" s="485"/>
      <c r="BN19" s="449">
        <v>14601053</v>
      </c>
      <c r="BO19" s="450"/>
      <c r="BP19" s="450"/>
      <c r="BQ19" s="450"/>
      <c r="BR19" s="450"/>
      <c r="BS19" s="450"/>
      <c r="BT19" s="450"/>
      <c r="BU19" s="451"/>
      <c r="BV19" s="449">
        <v>14136767</v>
      </c>
      <c r="BW19" s="450"/>
      <c r="BX19" s="450"/>
      <c r="BY19" s="450"/>
      <c r="BZ19" s="450"/>
      <c r="CA19" s="450"/>
      <c r="CB19" s="450"/>
      <c r="CC19" s="451"/>
      <c r="CD19" s="183"/>
      <c r="CE19" s="556"/>
      <c r="CF19" s="556"/>
      <c r="CG19" s="556"/>
      <c r="CH19" s="556"/>
      <c r="CI19" s="556"/>
      <c r="CJ19" s="556"/>
      <c r="CK19" s="556"/>
      <c r="CL19" s="556"/>
      <c r="CM19" s="556"/>
      <c r="CN19" s="556"/>
      <c r="CO19" s="556"/>
      <c r="CP19" s="556"/>
      <c r="CQ19" s="556"/>
      <c r="CR19" s="556"/>
      <c r="CS19" s="557"/>
      <c r="CT19" s="446"/>
      <c r="CU19" s="447"/>
      <c r="CV19" s="447"/>
      <c r="CW19" s="447"/>
      <c r="CX19" s="447"/>
      <c r="CY19" s="447"/>
      <c r="CZ19" s="447"/>
      <c r="DA19" s="448"/>
      <c r="DB19" s="446"/>
      <c r="DC19" s="447"/>
      <c r="DD19" s="447"/>
      <c r="DE19" s="447"/>
      <c r="DF19" s="447"/>
      <c r="DG19" s="447"/>
      <c r="DH19" s="447"/>
      <c r="DI19" s="448"/>
      <c r="DJ19" s="168"/>
      <c r="DK19" s="168"/>
      <c r="DL19" s="168"/>
      <c r="DM19" s="168"/>
      <c r="DN19" s="168"/>
      <c r="DO19" s="168"/>
    </row>
    <row r="20" spans="1:119" ht="18.75" customHeight="1" thickBot="1">
      <c r="A20" s="169"/>
      <c r="B20" s="560" t="s">
        <v>152</v>
      </c>
      <c r="C20" s="492"/>
      <c r="D20" s="492"/>
      <c r="E20" s="561"/>
      <c r="F20" s="561"/>
      <c r="G20" s="561"/>
      <c r="H20" s="561"/>
      <c r="I20" s="561"/>
      <c r="J20" s="561"/>
      <c r="K20" s="561"/>
      <c r="L20" s="569">
        <v>22272</v>
      </c>
      <c r="M20" s="569"/>
      <c r="N20" s="569"/>
      <c r="O20" s="569"/>
      <c r="P20" s="569"/>
      <c r="Q20" s="569"/>
      <c r="R20" s="570"/>
      <c r="S20" s="570"/>
      <c r="T20" s="570"/>
      <c r="U20" s="570"/>
      <c r="V20" s="571"/>
      <c r="W20" s="467"/>
      <c r="X20" s="468"/>
      <c r="Y20" s="468"/>
      <c r="Z20" s="468"/>
      <c r="AA20" s="468"/>
      <c r="AB20" s="468"/>
      <c r="AC20" s="572"/>
      <c r="AD20" s="572"/>
      <c r="AE20" s="572"/>
      <c r="AF20" s="572"/>
      <c r="AG20" s="572"/>
      <c r="AH20" s="572"/>
      <c r="AI20" s="572"/>
      <c r="AJ20" s="572"/>
      <c r="AK20" s="572"/>
      <c r="AL20" s="573"/>
      <c r="AM20" s="574"/>
      <c r="AN20" s="504"/>
      <c r="AO20" s="504"/>
      <c r="AP20" s="504"/>
      <c r="AQ20" s="504"/>
      <c r="AR20" s="504"/>
      <c r="AS20" s="504"/>
      <c r="AT20" s="505"/>
      <c r="AU20" s="575"/>
      <c r="AV20" s="576"/>
      <c r="AW20" s="576"/>
      <c r="AX20" s="577"/>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183"/>
      <c r="CE20" s="556"/>
      <c r="CF20" s="556"/>
      <c r="CG20" s="556"/>
      <c r="CH20" s="556"/>
      <c r="CI20" s="556"/>
      <c r="CJ20" s="556"/>
      <c r="CK20" s="556"/>
      <c r="CL20" s="556"/>
      <c r="CM20" s="556"/>
      <c r="CN20" s="556"/>
      <c r="CO20" s="556"/>
      <c r="CP20" s="556"/>
      <c r="CQ20" s="556"/>
      <c r="CR20" s="556"/>
      <c r="CS20" s="557"/>
      <c r="CT20" s="446"/>
      <c r="CU20" s="447"/>
      <c r="CV20" s="447"/>
      <c r="CW20" s="447"/>
      <c r="CX20" s="447"/>
      <c r="CY20" s="447"/>
      <c r="CZ20" s="447"/>
      <c r="DA20" s="448"/>
      <c r="DB20" s="446"/>
      <c r="DC20" s="447"/>
      <c r="DD20" s="447"/>
      <c r="DE20" s="447"/>
      <c r="DF20" s="447"/>
      <c r="DG20" s="447"/>
      <c r="DH20" s="447"/>
      <c r="DI20" s="448"/>
      <c r="DJ20" s="168"/>
      <c r="DK20" s="168"/>
      <c r="DL20" s="168"/>
      <c r="DM20" s="168"/>
      <c r="DN20" s="168"/>
      <c r="DO20" s="168"/>
    </row>
    <row r="21" spans="1:119" ht="18.75" customHeight="1">
      <c r="A21" s="169"/>
      <c r="B21" s="580" t="s">
        <v>153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483"/>
      <c r="AZ21" s="484"/>
      <c r="BA21" s="484"/>
      <c r="BB21" s="484"/>
      <c r="BC21" s="484"/>
      <c r="BD21" s="484"/>
      <c r="BE21" s="484"/>
      <c r="BF21" s="484"/>
      <c r="BG21" s="484"/>
      <c r="BH21" s="484"/>
      <c r="BI21" s="484"/>
      <c r="BJ21" s="484"/>
      <c r="BK21" s="484"/>
      <c r="BL21" s="484"/>
      <c r="BM21" s="485"/>
      <c r="BN21" s="449"/>
      <c r="BO21" s="450"/>
      <c r="BP21" s="450"/>
      <c r="BQ21" s="450"/>
      <c r="BR21" s="450"/>
      <c r="BS21" s="450"/>
      <c r="BT21" s="450"/>
      <c r="BU21" s="451"/>
      <c r="BV21" s="449"/>
      <c r="BW21" s="450"/>
      <c r="BX21" s="450"/>
      <c r="BY21" s="450"/>
      <c r="BZ21" s="450"/>
      <c r="CA21" s="450"/>
      <c r="CB21" s="450"/>
      <c r="CC21" s="451"/>
      <c r="CD21" s="183"/>
      <c r="CE21" s="556"/>
      <c r="CF21" s="556"/>
      <c r="CG21" s="556"/>
      <c r="CH21" s="556"/>
      <c r="CI21" s="556"/>
      <c r="CJ21" s="556"/>
      <c r="CK21" s="556"/>
      <c r="CL21" s="556"/>
      <c r="CM21" s="556"/>
      <c r="CN21" s="556"/>
      <c r="CO21" s="556"/>
      <c r="CP21" s="556"/>
      <c r="CQ21" s="556"/>
      <c r="CR21" s="556"/>
      <c r="CS21" s="557"/>
      <c r="CT21" s="446"/>
      <c r="CU21" s="447"/>
      <c r="CV21" s="447"/>
      <c r="CW21" s="447"/>
      <c r="CX21" s="447"/>
      <c r="CY21" s="447"/>
      <c r="CZ21" s="447"/>
      <c r="DA21" s="448"/>
      <c r="DB21" s="446"/>
      <c r="DC21" s="447"/>
      <c r="DD21" s="447"/>
      <c r="DE21" s="447"/>
      <c r="DF21" s="447"/>
      <c r="DG21" s="447"/>
      <c r="DH21" s="447"/>
      <c r="DI21" s="448"/>
      <c r="DJ21" s="168"/>
      <c r="DK21" s="168"/>
      <c r="DL21" s="168"/>
      <c r="DM21" s="168"/>
      <c r="DN21" s="168"/>
      <c r="DO21" s="168"/>
    </row>
    <row r="22" spans="1:119" ht="18.75" customHeight="1" thickBot="1">
      <c r="A22" s="169"/>
      <c r="B22" s="583" t="s">
        <v>154</v>
      </c>
      <c r="C22" s="584"/>
      <c r="D22" s="585"/>
      <c r="E22" s="461" t="s">
        <v>1</v>
      </c>
      <c r="F22" s="466"/>
      <c r="G22" s="466"/>
      <c r="H22" s="466"/>
      <c r="I22" s="466"/>
      <c r="J22" s="466"/>
      <c r="K22" s="456"/>
      <c r="L22" s="461" t="s">
        <v>155</v>
      </c>
      <c r="M22" s="466"/>
      <c r="N22" s="466"/>
      <c r="O22" s="466"/>
      <c r="P22" s="456"/>
      <c r="Q22" s="592" t="s">
        <v>156</v>
      </c>
      <c r="R22" s="593"/>
      <c r="S22" s="593"/>
      <c r="T22" s="593"/>
      <c r="U22" s="593"/>
      <c r="V22" s="594"/>
      <c r="W22" s="598" t="s">
        <v>157</v>
      </c>
      <c r="X22" s="584"/>
      <c r="Y22" s="585"/>
      <c r="Z22" s="461" t="s">
        <v>1</v>
      </c>
      <c r="AA22" s="466"/>
      <c r="AB22" s="466"/>
      <c r="AC22" s="466"/>
      <c r="AD22" s="466"/>
      <c r="AE22" s="466"/>
      <c r="AF22" s="466"/>
      <c r="AG22" s="456"/>
      <c r="AH22" s="611" t="s">
        <v>158</v>
      </c>
      <c r="AI22" s="466"/>
      <c r="AJ22" s="466"/>
      <c r="AK22" s="466"/>
      <c r="AL22" s="456"/>
      <c r="AM22" s="611" t="s">
        <v>159</v>
      </c>
      <c r="AN22" s="612"/>
      <c r="AO22" s="612"/>
      <c r="AP22" s="612"/>
      <c r="AQ22" s="612"/>
      <c r="AR22" s="613"/>
      <c r="AS22" s="592" t="s">
        <v>156</v>
      </c>
      <c r="AT22" s="593"/>
      <c r="AU22" s="593"/>
      <c r="AV22" s="593"/>
      <c r="AW22" s="593"/>
      <c r="AX22" s="617"/>
      <c r="AY22" s="619"/>
      <c r="AZ22" s="620"/>
      <c r="BA22" s="620"/>
      <c r="BB22" s="620"/>
      <c r="BC22" s="620"/>
      <c r="BD22" s="620"/>
      <c r="BE22" s="620"/>
      <c r="BF22" s="620"/>
      <c r="BG22" s="620"/>
      <c r="BH22" s="620"/>
      <c r="BI22" s="620"/>
      <c r="BJ22" s="620"/>
      <c r="BK22" s="620"/>
      <c r="BL22" s="620"/>
      <c r="BM22" s="621"/>
      <c r="BN22" s="622"/>
      <c r="BO22" s="623"/>
      <c r="BP22" s="623"/>
      <c r="BQ22" s="623"/>
      <c r="BR22" s="623"/>
      <c r="BS22" s="623"/>
      <c r="BT22" s="623"/>
      <c r="BU22" s="624"/>
      <c r="BV22" s="622"/>
      <c r="BW22" s="623"/>
      <c r="BX22" s="623"/>
      <c r="BY22" s="623"/>
      <c r="BZ22" s="623"/>
      <c r="CA22" s="623"/>
      <c r="CB22" s="623"/>
      <c r="CC22" s="624"/>
      <c r="CD22" s="183"/>
      <c r="CE22" s="556"/>
      <c r="CF22" s="556"/>
      <c r="CG22" s="556"/>
      <c r="CH22" s="556"/>
      <c r="CI22" s="556"/>
      <c r="CJ22" s="556"/>
      <c r="CK22" s="556"/>
      <c r="CL22" s="556"/>
      <c r="CM22" s="556"/>
      <c r="CN22" s="556"/>
      <c r="CO22" s="556"/>
      <c r="CP22" s="556"/>
      <c r="CQ22" s="556"/>
      <c r="CR22" s="556"/>
      <c r="CS22" s="557"/>
      <c r="CT22" s="446"/>
      <c r="CU22" s="447"/>
      <c r="CV22" s="447"/>
      <c r="CW22" s="447"/>
      <c r="CX22" s="447"/>
      <c r="CY22" s="447"/>
      <c r="CZ22" s="447"/>
      <c r="DA22" s="448"/>
      <c r="DB22" s="446"/>
      <c r="DC22" s="447"/>
      <c r="DD22" s="447"/>
      <c r="DE22" s="447"/>
      <c r="DF22" s="447"/>
      <c r="DG22" s="447"/>
      <c r="DH22" s="447"/>
      <c r="DI22" s="448"/>
      <c r="DJ22" s="168"/>
      <c r="DK22" s="168"/>
      <c r="DL22" s="168"/>
      <c r="DM22" s="168"/>
      <c r="DN22" s="168"/>
      <c r="DO22" s="168"/>
    </row>
    <row r="23" spans="1:119" ht="18.75" customHeight="1">
      <c r="A23" s="169"/>
      <c r="B23" s="586"/>
      <c r="C23" s="587"/>
      <c r="D23" s="588"/>
      <c r="E23" s="435"/>
      <c r="F23" s="440"/>
      <c r="G23" s="440"/>
      <c r="H23" s="440"/>
      <c r="I23" s="440"/>
      <c r="J23" s="440"/>
      <c r="K23" s="429"/>
      <c r="L23" s="435"/>
      <c r="M23" s="440"/>
      <c r="N23" s="440"/>
      <c r="O23" s="440"/>
      <c r="P23" s="429"/>
      <c r="Q23" s="595"/>
      <c r="R23" s="596"/>
      <c r="S23" s="596"/>
      <c r="T23" s="596"/>
      <c r="U23" s="596"/>
      <c r="V23" s="597"/>
      <c r="W23" s="599"/>
      <c r="X23" s="587"/>
      <c r="Y23" s="588"/>
      <c r="Z23" s="435"/>
      <c r="AA23" s="440"/>
      <c r="AB23" s="440"/>
      <c r="AC23" s="440"/>
      <c r="AD23" s="440"/>
      <c r="AE23" s="440"/>
      <c r="AF23" s="440"/>
      <c r="AG23" s="429"/>
      <c r="AH23" s="435"/>
      <c r="AI23" s="440"/>
      <c r="AJ23" s="440"/>
      <c r="AK23" s="440"/>
      <c r="AL23" s="429"/>
      <c r="AM23" s="614"/>
      <c r="AN23" s="615"/>
      <c r="AO23" s="615"/>
      <c r="AP23" s="615"/>
      <c r="AQ23" s="615"/>
      <c r="AR23" s="616"/>
      <c r="AS23" s="595"/>
      <c r="AT23" s="596"/>
      <c r="AU23" s="596"/>
      <c r="AV23" s="596"/>
      <c r="AW23" s="596"/>
      <c r="AX23" s="618"/>
      <c r="AY23" s="409" t="s">
        <v>160</v>
      </c>
      <c r="AZ23" s="410"/>
      <c r="BA23" s="410"/>
      <c r="BB23" s="410"/>
      <c r="BC23" s="410"/>
      <c r="BD23" s="410"/>
      <c r="BE23" s="410"/>
      <c r="BF23" s="410"/>
      <c r="BG23" s="410"/>
      <c r="BH23" s="410"/>
      <c r="BI23" s="410"/>
      <c r="BJ23" s="410"/>
      <c r="BK23" s="410"/>
      <c r="BL23" s="410"/>
      <c r="BM23" s="411"/>
      <c r="BN23" s="449">
        <v>20122327</v>
      </c>
      <c r="BO23" s="450"/>
      <c r="BP23" s="450"/>
      <c r="BQ23" s="450"/>
      <c r="BR23" s="450"/>
      <c r="BS23" s="450"/>
      <c r="BT23" s="450"/>
      <c r="BU23" s="451"/>
      <c r="BV23" s="449">
        <v>20304065</v>
      </c>
      <c r="BW23" s="450"/>
      <c r="BX23" s="450"/>
      <c r="BY23" s="450"/>
      <c r="BZ23" s="450"/>
      <c r="CA23" s="450"/>
      <c r="CB23" s="450"/>
      <c r="CC23" s="451"/>
      <c r="CD23" s="183"/>
      <c r="CE23" s="556"/>
      <c r="CF23" s="556"/>
      <c r="CG23" s="556"/>
      <c r="CH23" s="556"/>
      <c r="CI23" s="556"/>
      <c r="CJ23" s="556"/>
      <c r="CK23" s="556"/>
      <c r="CL23" s="556"/>
      <c r="CM23" s="556"/>
      <c r="CN23" s="556"/>
      <c r="CO23" s="556"/>
      <c r="CP23" s="556"/>
      <c r="CQ23" s="556"/>
      <c r="CR23" s="556"/>
      <c r="CS23" s="557"/>
      <c r="CT23" s="446"/>
      <c r="CU23" s="447"/>
      <c r="CV23" s="447"/>
      <c r="CW23" s="447"/>
      <c r="CX23" s="447"/>
      <c r="CY23" s="447"/>
      <c r="CZ23" s="447"/>
      <c r="DA23" s="448"/>
      <c r="DB23" s="446"/>
      <c r="DC23" s="447"/>
      <c r="DD23" s="447"/>
      <c r="DE23" s="447"/>
      <c r="DF23" s="447"/>
      <c r="DG23" s="447"/>
      <c r="DH23" s="447"/>
      <c r="DI23" s="448"/>
      <c r="DJ23" s="168"/>
      <c r="DK23" s="168"/>
      <c r="DL23" s="168"/>
      <c r="DM23" s="168"/>
      <c r="DN23" s="168"/>
      <c r="DO23" s="168"/>
    </row>
    <row r="24" spans="1:119" ht="18.75" customHeight="1" thickBot="1">
      <c r="A24" s="169"/>
      <c r="B24" s="586"/>
      <c r="C24" s="587"/>
      <c r="D24" s="588"/>
      <c r="E24" s="499" t="s">
        <v>161</v>
      </c>
      <c r="F24" s="479"/>
      <c r="G24" s="479"/>
      <c r="H24" s="479"/>
      <c r="I24" s="479"/>
      <c r="J24" s="479"/>
      <c r="K24" s="480"/>
      <c r="L24" s="500">
        <v>1</v>
      </c>
      <c r="M24" s="501"/>
      <c r="N24" s="501"/>
      <c r="O24" s="501"/>
      <c r="P24" s="540"/>
      <c r="Q24" s="500">
        <v>8500</v>
      </c>
      <c r="R24" s="501"/>
      <c r="S24" s="501"/>
      <c r="T24" s="501"/>
      <c r="U24" s="501"/>
      <c r="V24" s="540"/>
      <c r="W24" s="599"/>
      <c r="X24" s="587"/>
      <c r="Y24" s="588"/>
      <c r="Z24" s="499" t="s">
        <v>162</v>
      </c>
      <c r="AA24" s="479"/>
      <c r="AB24" s="479"/>
      <c r="AC24" s="479"/>
      <c r="AD24" s="479"/>
      <c r="AE24" s="479"/>
      <c r="AF24" s="479"/>
      <c r="AG24" s="480"/>
      <c r="AH24" s="500">
        <v>270</v>
      </c>
      <c r="AI24" s="501"/>
      <c r="AJ24" s="501"/>
      <c r="AK24" s="501"/>
      <c r="AL24" s="540"/>
      <c r="AM24" s="500">
        <v>842130</v>
      </c>
      <c r="AN24" s="501"/>
      <c r="AO24" s="501"/>
      <c r="AP24" s="501"/>
      <c r="AQ24" s="501"/>
      <c r="AR24" s="540"/>
      <c r="AS24" s="500">
        <v>3119</v>
      </c>
      <c r="AT24" s="501"/>
      <c r="AU24" s="501"/>
      <c r="AV24" s="501"/>
      <c r="AW24" s="501"/>
      <c r="AX24" s="502"/>
      <c r="AY24" s="619" t="s">
        <v>163</v>
      </c>
      <c r="AZ24" s="620"/>
      <c r="BA24" s="620"/>
      <c r="BB24" s="620"/>
      <c r="BC24" s="620"/>
      <c r="BD24" s="620"/>
      <c r="BE24" s="620"/>
      <c r="BF24" s="620"/>
      <c r="BG24" s="620"/>
      <c r="BH24" s="620"/>
      <c r="BI24" s="620"/>
      <c r="BJ24" s="620"/>
      <c r="BK24" s="620"/>
      <c r="BL24" s="620"/>
      <c r="BM24" s="621"/>
      <c r="BN24" s="449">
        <v>16605321</v>
      </c>
      <c r="BO24" s="450"/>
      <c r="BP24" s="450"/>
      <c r="BQ24" s="450"/>
      <c r="BR24" s="450"/>
      <c r="BS24" s="450"/>
      <c r="BT24" s="450"/>
      <c r="BU24" s="451"/>
      <c r="BV24" s="449">
        <v>16827867</v>
      </c>
      <c r="BW24" s="450"/>
      <c r="BX24" s="450"/>
      <c r="BY24" s="450"/>
      <c r="BZ24" s="450"/>
      <c r="CA24" s="450"/>
      <c r="CB24" s="450"/>
      <c r="CC24" s="451"/>
      <c r="CD24" s="183"/>
      <c r="CE24" s="556"/>
      <c r="CF24" s="556"/>
      <c r="CG24" s="556"/>
      <c r="CH24" s="556"/>
      <c r="CI24" s="556"/>
      <c r="CJ24" s="556"/>
      <c r="CK24" s="556"/>
      <c r="CL24" s="556"/>
      <c r="CM24" s="556"/>
      <c r="CN24" s="556"/>
      <c r="CO24" s="556"/>
      <c r="CP24" s="556"/>
      <c r="CQ24" s="556"/>
      <c r="CR24" s="556"/>
      <c r="CS24" s="557"/>
      <c r="CT24" s="446"/>
      <c r="CU24" s="447"/>
      <c r="CV24" s="447"/>
      <c r="CW24" s="447"/>
      <c r="CX24" s="447"/>
      <c r="CY24" s="447"/>
      <c r="CZ24" s="447"/>
      <c r="DA24" s="448"/>
      <c r="DB24" s="446"/>
      <c r="DC24" s="447"/>
      <c r="DD24" s="447"/>
      <c r="DE24" s="447"/>
      <c r="DF24" s="447"/>
      <c r="DG24" s="447"/>
      <c r="DH24" s="447"/>
      <c r="DI24" s="448"/>
      <c r="DJ24" s="168"/>
      <c r="DK24" s="168"/>
      <c r="DL24" s="168"/>
      <c r="DM24" s="168"/>
      <c r="DN24" s="168"/>
      <c r="DO24" s="168"/>
    </row>
    <row r="25" spans="1:119" s="168" customFormat="1" ht="18.75" customHeight="1">
      <c r="A25" s="169"/>
      <c r="B25" s="586"/>
      <c r="C25" s="587"/>
      <c r="D25" s="588"/>
      <c r="E25" s="499" t="s">
        <v>164</v>
      </c>
      <c r="F25" s="479"/>
      <c r="G25" s="479"/>
      <c r="H25" s="479"/>
      <c r="I25" s="479"/>
      <c r="J25" s="479"/>
      <c r="K25" s="480"/>
      <c r="L25" s="500">
        <v>2</v>
      </c>
      <c r="M25" s="501"/>
      <c r="N25" s="501"/>
      <c r="O25" s="501"/>
      <c r="P25" s="540"/>
      <c r="Q25" s="500">
        <v>7010</v>
      </c>
      <c r="R25" s="501"/>
      <c r="S25" s="501"/>
      <c r="T25" s="501"/>
      <c r="U25" s="501"/>
      <c r="V25" s="540"/>
      <c r="W25" s="599"/>
      <c r="X25" s="587"/>
      <c r="Y25" s="588"/>
      <c r="Z25" s="499" t="s">
        <v>165</v>
      </c>
      <c r="AA25" s="479"/>
      <c r="AB25" s="479"/>
      <c r="AC25" s="479"/>
      <c r="AD25" s="479"/>
      <c r="AE25" s="479"/>
      <c r="AF25" s="479"/>
      <c r="AG25" s="480"/>
      <c r="AH25" s="500" t="s">
        <v>166</v>
      </c>
      <c r="AI25" s="501"/>
      <c r="AJ25" s="501"/>
      <c r="AK25" s="501"/>
      <c r="AL25" s="540"/>
      <c r="AM25" s="500" t="s">
        <v>166</v>
      </c>
      <c r="AN25" s="501"/>
      <c r="AO25" s="501"/>
      <c r="AP25" s="501"/>
      <c r="AQ25" s="501"/>
      <c r="AR25" s="540"/>
      <c r="AS25" s="500" t="s">
        <v>121</v>
      </c>
      <c r="AT25" s="501"/>
      <c r="AU25" s="501"/>
      <c r="AV25" s="501"/>
      <c r="AW25" s="501"/>
      <c r="AX25" s="502"/>
      <c r="AY25" s="409" t="s">
        <v>167</v>
      </c>
      <c r="AZ25" s="410"/>
      <c r="BA25" s="410"/>
      <c r="BB25" s="410"/>
      <c r="BC25" s="410"/>
      <c r="BD25" s="410"/>
      <c r="BE25" s="410"/>
      <c r="BF25" s="410"/>
      <c r="BG25" s="410"/>
      <c r="BH25" s="410"/>
      <c r="BI25" s="410"/>
      <c r="BJ25" s="410"/>
      <c r="BK25" s="410"/>
      <c r="BL25" s="410"/>
      <c r="BM25" s="411"/>
      <c r="BN25" s="412">
        <v>3582395</v>
      </c>
      <c r="BO25" s="413"/>
      <c r="BP25" s="413"/>
      <c r="BQ25" s="413"/>
      <c r="BR25" s="413"/>
      <c r="BS25" s="413"/>
      <c r="BT25" s="413"/>
      <c r="BU25" s="414"/>
      <c r="BV25" s="412">
        <v>2296809</v>
      </c>
      <c r="BW25" s="413"/>
      <c r="BX25" s="413"/>
      <c r="BY25" s="413"/>
      <c r="BZ25" s="413"/>
      <c r="CA25" s="413"/>
      <c r="CB25" s="413"/>
      <c r="CC25" s="414"/>
      <c r="CD25" s="183"/>
      <c r="CE25" s="556"/>
      <c r="CF25" s="556"/>
      <c r="CG25" s="556"/>
      <c r="CH25" s="556"/>
      <c r="CI25" s="556"/>
      <c r="CJ25" s="556"/>
      <c r="CK25" s="556"/>
      <c r="CL25" s="556"/>
      <c r="CM25" s="556"/>
      <c r="CN25" s="556"/>
      <c r="CO25" s="556"/>
      <c r="CP25" s="556"/>
      <c r="CQ25" s="556"/>
      <c r="CR25" s="556"/>
      <c r="CS25" s="557"/>
      <c r="CT25" s="446"/>
      <c r="CU25" s="447"/>
      <c r="CV25" s="447"/>
      <c r="CW25" s="447"/>
      <c r="CX25" s="447"/>
      <c r="CY25" s="447"/>
      <c r="CZ25" s="447"/>
      <c r="DA25" s="448"/>
      <c r="DB25" s="446"/>
      <c r="DC25" s="447"/>
      <c r="DD25" s="447"/>
      <c r="DE25" s="447"/>
      <c r="DF25" s="447"/>
      <c r="DG25" s="447"/>
      <c r="DH25" s="447"/>
      <c r="DI25" s="448"/>
    </row>
    <row r="26" spans="1:119" s="168" customFormat="1" ht="18.75" customHeight="1">
      <c r="A26" s="169"/>
      <c r="B26" s="586"/>
      <c r="C26" s="587"/>
      <c r="D26" s="588"/>
      <c r="E26" s="499" t="s">
        <v>168</v>
      </c>
      <c r="F26" s="479"/>
      <c r="G26" s="479"/>
      <c r="H26" s="479"/>
      <c r="I26" s="479"/>
      <c r="J26" s="479"/>
      <c r="K26" s="480"/>
      <c r="L26" s="500">
        <v>1</v>
      </c>
      <c r="M26" s="501"/>
      <c r="N26" s="501"/>
      <c r="O26" s="501"/>
      <c r="P26" s="540"/>
      <c r="Q26" s="500">
        <v>6410</v>
      </c>
      <c r="R26" s="501"/>
      <c r="S26" s="501"/>
      <c r="T26" s="501"/>
      <c r="U26" s="501"/>
      <c r="V26" s="540"/>
      <c r="W26" s="599"/>
      <c r="X26" s="587"/>
      <c r="Y26" s="588"/>
      <c r="Z26" s="499" t="s">
        <v>169</v>
      </c>
      <c r="AA26" s="609"/>
      <c r="AB26" s="609"/>
      <c r="AC26" s="609"/>
      <c r="AD26" s="609"/>
      <c r="AE26" s="609"/>
      <c r="AF26" s="609"/>
      <c r="AG26" s="610"/>
      <c r="AH26" s="500">
        <v>3</v>
      </c>
      <c r="AI26" s="501"/>
      <c r="AJ26" s="501"/>
      <c r="AK26" s="501"/>
      <c r="AL26" s="540"/>
      <c r="AM26" s="500">
        <v>11292</v>
      </c>
      <c r="AN26" s="501"/>
      <c r="AO26" s="501"/>
      <c r="AP26" s="501"/>
      <c r="AQ26" s="501"/>
      <c r="AR26" s="540"/>
      <c r="AS26" s="500">
        <v>3764</v>
      </c>
      <c r="AT26" s="501"/>
      <c r="AU26" s="501"/>
      <c r="AV26" s="501"/>
      <c r="AW26" s="501"/>
      <c r="AX26" s="502"/>
      <c r="AY26" s="452" t="s">
        <v>170</v>
      </c>
      <c r="AZ26" s="453"/>
      <c r="BA26" s="453"/>
      <c r="BB26" s="453"/>
      <c r="BC26" s="453"/>
      <c r="BD26" s="453"/>
      <c r="BE26" s="453"/>
      <c r="BF26" s="453"/>
      <c r="BG26" s="453"/>
      <c r="BH26" s="453"/>
      <c r="BI26" s="453"/>
      <c r="BJ26" s="453"/>
      <c r="BK26" s="453"/>
      <c r="BL26" s="453"/>
      <c r="BM26" s="454"/>
      <c r="BN26" s="449" t="s">
        <v>166</v>
      </c>
      <c r="BO26" s="450"/>
      <c r="BP26" s="450"/>
      <c r="BQ26" s="450"/>
      <c r="BR26" s="450"/>
      <c r="BS26" s="450"/>
      <c r="BT26" s="450"/>
      <c r="BU26" s="451"/>
      <c r="BV26" s="449" t="s">
        <v>171</v>
      </c>
      <c r="BW26" s="450"/>
      <c r="BX26" s="450"/>
      <c r="BY26" s="450"/>
      <c r="BZ26" s="450"/>
      <c r="CA26" s="450"/>
      <c r="CB26" s="450"/>
      <c r="CC26" s="451"/>
      <c r="CD26" s="183"/>
      <c r="CE26" s="556"/>
      <c r="CF26" s="556"/>
      <c r="CG26" s="556"/>
      <c r="CH26" s="556"/>
      <c r="CI26" s="556"/>
      <c r="CJ26" s="556"/>
      <c r="CK26" s="556"/>
      <c r="CL26" s="556"/>
      <c r="CM26" s="556"/>
      <c r="CN26" s="556"/>
      <c r="CO26" s="556"/>
      <c r="CP26" s="556"/>
      <c r="CQ26" s="556"/>
      <c r="CR26" s="556"/>
      <c r="CS26" s="557"/>
      <c r="CT26" s="446"/>
      <c r="CU26" s="447"/>
      <c r="CV26" s="447"/>
      <c r="CW26" s="447"/>
      <c r="CX26" s="447"/>
      <c r="CY26" s="447"/>
      <c r="CZ26" s="447"/>
      <c r="DA26" s="448"/>
      <c r="DB26" s="446"/>
      <c r="DC26" s="447"/>
      <c r="DD26" s="447"/>
      <c r="DE26" s="447"/>
      <c r="DF26" s="447"/>
      <c r="DG26" s="447"/>
      <c r="DH26" s="447"/>
      <c r="DI26" s="448"/>
    </row>
    <row r="27" spans="1:119" ht="18.75" customHeight="1" thickBot="1">
      <c r="A27" s="169"/>
      <c r="B27" s="586"/>
      <c r="C27" s="587"/>
      <c r="D27" s="588"/>
      <c r="E27" s="499" t="s">
        <v>172</v>
      </c>
      <c r="F27" s="479"/>
      <c r="G27" s="479"/>
      <c r="H27" s="479"/>
      <c r="I27" s="479"/>
      <c r="J27" s="479"/>
      <c r="K27" s="480"/>
      <c r="L27" s="500">
        <v>1</v>
      </c>
      <c r="M27" s="501"/>
      <c r="N27" s="501"/>
      <c r="O27" s="501"/>
      <c r="P27" s="540"/>
      <c r="Q27" s="500">
        <v>4640</v>
      </c>
      <c r="R27" s="501"/>
      <c r="S27" s="501"/>
      <c r="T27" s="501"/>
      <c r="U27" s="501"/>
      <c r="V27" s="540"/>
      <c r="W27" s="599"/>
      <c r="X27" s="587"/>
      <c r="Y27" s="588"/>
      <c r="Z27" s="499" t="s">
        <v>173</v>
      </c>
      <c r="AA27" s="479"/>
      <c r="AB27" s="479"/>
      <c r="AC27" s="479"/>
      <c r="AD27" s="479"/>
      <c r="AE27" s="479"/>
      <c r="AF27" s="479"/>
      <c r="AG27" s="480"/>
      <c r="AH27" s="500">
        <v>6</v>
      </c>
      <c r="AI27" s="501"/>
      <c r="AJ27" s="501"/>
      <c r="AK27" s="501"/>
      <c r="AL27" s="540"/>
      <c r="AM27" s="500">
        <v>19944</v>
      </c>
      <c r="AN27" s="501"/>
      <c r="AO27" s="501"/>
      <c r="AP27" s="501"/>
      <c r="AQ27" s="501"/>
      <c r="AR27" s="540"/>
      <c r="AS27" s="500">
        <v>3324</v>
      </c>
      <c r="AT27" s="501"/>
      <c r="AU27" s="501"/>
      <c r="AV27" s="501"/>
      <c r="AW27" s="501"/>
      <c r="AX27" s="502"/>
      <c r="AY27" s="541" t="s">
        <v>174</v>
      </c>
      <c r="AZ27" s="542"/>
      <c r="BA27" s="542"/>
      <c r="BB27" s="542"/>
      <c r="BC27" s="542"/>
      <c r="BD27" s="542"/>
      <c r="BE27" s="542"/>
      <c r="BF27" s="542"/>
      <c r="BG27" s="542"/>
      <c r="BH27" s="542"/>
      <c r="BI27" s="542"/>
      <c r="BJ27" s="542"/>
      <c r="BK27" s="542"/>
      <c r="BL27" s="542"/>
      <c r="BM27" s="543"/>
      <c r="BN27" s="622" t="s">
        <v>166</v>
      </c>
      <c r="BO27" s="623"/>
      <c r="BP27" s="623"/>
      <c r="BQ27" s="623"/>
      <c r="BR27" s="623"/>
      <c r="BS27" s="623"/>
      <c r="BT27" s="623"/>
      <c r="BU27" s="624"/>
      <c r="BV27" s="622" t="s">
        <v>175</v>
      </c>
      <c r="BW27" s="623"/>
      <c r="BX27" s="623"/>
      <c r="BY27" s="623"/>
      <c r="BZ27" s="623"/>
      <c r="CA27" s="623"/>
      <c r="CB27" s="623"/>
      <c r="CC27" s="624"/>
      <c r="CD27" s="185"/>
      <c r="CE27" s="556"/>
      <c r="CF27" s="556"/>
      <c r="CG27" s="556"/>
      <c r="CH27" s="556"/>
      <c r="CI27" s="556"/>
      <c r="CJ27" s="556"/>
      <c r="CK27" s="556"/>
      <c r="CL27" s="556"/>
      <c r="CM27" s="556"/>
      <c r="CN27" s="556"/>
      <c r="CO27" s="556"/>
      <c r="CP27" s="556"/>
      <c r="CQ27" s="556"/>
      <c r="CR27" s="556"/>
      <c r="CS27" s="557"/>
      <c r="CT27" s="446"/>
      <c r="CU27" s="447"/>
      <c r="CV27" s="447"/>
      <c r="CW27" s="447"/>
      <c r="CX27" s="447"/>
      <c r="CY27" s="447"/>
      <c r="CZ27" s="447"/>
      <c r="DA27" s="448"/>
      <c r="DB27" s="446"/>
      <c r="DC27" s="447"/>
      <c r="DD27" s="447"/>
      <c r="DE27" s="447"/>
      <c r="DF27" s="447"/>
      <c r="DG27" s="447"/>
      <c r="DH27" s="447"/>
      <c r="DI27" s="448"/>
      <c r="DJ27" s="168"/>
      <c r="DK27" s="168"/>
      <c r="DL27" s="168"/>
      <c r="DM27" s="168"/>
      <c r="DN27" s="168"/>
      <c r="DO27" s="168"/>
    </row>
    <row r="28" spans="1:119" ht="18.75" customHeight="1">
      <c r="A28" s="169"/>
      <c r="B28" s="586"/>
      <c r="C28" s="587"/>
      <c r="D28" s="588"/>
      <c r="E28" s="499" t="s">
        <v>176</v>
      </c>
      <c r="F28" s="479"/>
      <c r="G28" s="479"/>
      <c r="H28" s="479"/>
      <c r="I28" s="479"/>
      <c r="J28" s="479"/>
      <c r="K28" s="480"/>
      <c r="L28" s="500">
        <v>1</v>
      </c>
      <c r="M28" s="501"/>
      <c r="N28" s="501"/>
      <c r="O28" s="501"/>
      <c r="P28" s="540"/>
      <c r="Q28" s="500">
        <v>4140</v>
      </c>
      <c r="R28" s="501"/>
      <c r="S28" s="501"/>
      <c r="T28" s="501"/>
      <c r="U28" s="501"/>
      <c r="V28" s="540"/>
      <c r="W28" s="599"/>
      <c r="X28" s="587"/>
      <c r="Y28" s="588"/>
      <c r="Z28" s="499" t="s">
        <v>177</v>
      </c>
      <c r="AA28" s="479"/>
      <c r="AB28" s="479"/>
      <c r="AC28" s="479"/>
      <c r="AD28" s="479"/>
      <c r="AE28" s="479"/>
      <c r="AF28" s="479"/>
      <c r="AG28" s="480"/>
      <c r="AH28" s="500" t="s">
        <v>166</v>
      </c>
      <c r="AI28" s="501"/>
      <c r="AJ28" s="501"/>
      <c r="AK28" s="501"/>
      <c r="AL28" s="540"/>
      <c r="AM28" s="500" t="s">
        <v>121</v>
      </c>
      <c r="AN28" s="501"/>
      <c r="AO28" s="501"/>
      <c r="AP28" s="501"/>
      <c r="AQ28" s="501"/>
      <c r="AR28" s="540"/>
      <c r="AS28" s="500" t="s">
        <v>166</v>
      </c>
      <c r="AT28" s="501"/>
      <c r="AU28" s="501"/>
      <c r="AV28" s="501"/>
      <c r="AW28" s="501"/>
      <c r="AX28" s="502"/>
      <c r="AY28" s="625" t="s">
        <v>178</v>
      </c>
      <c r="AZ28" s="626"/>
      <c r="BA28" s="626"/>
      <c r="BB28" s="627"/>
      <c r="BC28" s="409" t="s">
        <v>42</v>
      </c>
      <c r="BD28" s="410"/>
      <c r="BE28" s="410"/>
      <c r="BF28" s="410"/>
      <c r="BG28" s="410"/>
      <c r="BH28" s="410"/>
      <c r="BI28" s="410"/>
      <c r="BJ28" s="410"/>
      <c r="BK28" s="410"/>
      <c r="BL28" s="410"/>
      <c r="BM28" s="411"/>
      <c r="BN28" s="412">
        <v>5879642</v>
      </c>
      <c r="BO28" s="413"/>
      <c r="BP28" s="413"/>
      <c r="BQ28" s="413"/>
      <c r="BR28" s="413"/>
      <c r="BS28" s="413"/>
      <c r="BT28" s="413"/>
      <c r="BU28" s="414"/>
      <c r="BV28" s="412">
        <v>5861300</v>
      </c>
      <c r="BW28" s="413"/>
      <c r="BX28" s="413"/>
      <c r="BY28" s="413"/>
      <c r="BZ28" s="413"/>
      <c r="CA28" s="413"/>
      <c r="CB28" s="413"/>
      <c r="CC28" s="414"/>
      <c r="CD28" s="183"/>
      <c r="CE28" s="556"/>
      <c r="CF28" s="556"/>
      <c r="CG28" s="556"/>
      <c r="CH28" s="556"/>
      <c r="CI28" s="556"/>
      <c r="CJ28" s="556"/>
      <c r="CK28" s="556"/>
      <c r="CL28" s="556"/>
      <c r="CM28" s="556"/>
      <c r="CN28" s="556"/>
      <c r="CO28" s="556"/>
      <c r="CP28" s="556"/>
      <c r="CQ28" s="556"/>
      <c r="CR28" s="556"/>
      <c r="CS28" s="557"/>
      <c r="CT28" s="446"/>
      <c r="CU28" s="447"/>
      <c r="CV28" s="447"/>
      <c r="CW28" s="447"/>
      <c r="CX28" s="447"/>
      <c r="CY28" s="447"/>
      <c r="CZ28" s="447"/>
      <c r="DA28" s="448"/>
      <c r="DB28" s="446"/>
      <c r="DC28" s="447"/>
      <c r="DD28" s="447"/>
      <c r="DE28" s="447"/>
      <c r="DF28" s="447"/>
      <c r="DG28" s="447"/>
      <c r="DH28" s="447"/>
      <c r="DI28" s="448"/>
      <c r="DJ28" s="168"/>
      <c r="DK28" s="168"/>
      <c r="DL28" s="168"/>
      <c r="DM28" s="168"/>
      <c r="DN28" s="168"/>
      <c r="DO28" s="168"/>
    </row>
    <row r="29" spans="1:119" ht="18.75" customHeight="1">
      <c r="A29" s="169"/>
      <c r="B29" s="586"/>
      <c r="C29" s="587"/>
      <c r="D29" s="588"/>
      <c r="E29" s="499" t="s">
        <v>179</v>
      </c>
      <c r="F29" s="479"/>
      <c r="G29" s="479"/>
      <c r="H29" s="479"/>
      <c r="I29" s="479"/>
      <c r="J29" s="479"/>
      <c r="K29" s="480"/>
      <c r="L29" s="500">
        <v>18</v>
      </c>
      <c r="M29" s="501"/>
      <c r="N29" s="501"/>
      <c r="O29" s="501"/>
      <c r="P29" s="540"/>
      <c r="Q29" s="500">
        <v>3880</v>
      </c>
      <c r="R29" s="501"/>
      <c r="S29" s="501"/>
      <c r="T29" s="501"/>
      <c r="U29" s="501"/>
      <c r="V29" s="540"/>
      <c r="W29" s="600"/>
      <c r="X29" s="601"/>
      <c r="Y29" s="602"/>
      <c r="Z29" s="499" t="s">
        <v>180</v>
      </c>
      <c r="AA29" s="479"/>
      <c r="AB29" s="479"/>
      <c r="AC29" s="479"/>
      <c r="AD29" s="479"/>
      <c r="AE29" s="479"/>
      <c r="AF29" s="479"/>
      <c r="AG29" s="480"/>
      <c r="AH29" s="500">
        <v>276</v>
      </c>
      <c r="AI29" s="501"/>
      <c r="AJ29" s="501"/>
      <c r="AK29" s="501"/>
      <c r="AL29" s="540"/>
      <c r="AM29" s="500">
        <v>862074</v>
      </c>
      <c r="AN29" s="501"/>
      <c r="AO29" s="501"/>
      <c r="AP29" s="501"/>
      <c r="AQ29" s="501"/>
      <c r="AR29" s="540"/>
      <c r="AS29" s="500">
        <v>3123</v>
      </c>
      <c r="AT29" s="501"/>
      <c r="AU29" s="501"/>
      <c r="AV29" s="501"/>
      <c r="AW29" s="501"/>
      <c r="AX29" s="502"/>
      <c r="AY29" s="628"/>
      <c r="AZ29" s="629"/>
      <c r="BA29" s="629"/>
      <c r="BB29" s="630"/>
      <c r="BC29" s="483" t="s">
        <v>181</v>
      </c>
      <c r="BD29" s="484"/>
      <c r="BE29" s="484"/>
      <c r="BF29" s="484"/>
      <c r="BG29" s="484"/>
      <c r="BH29" s="484"/>
      <c r="BI29" s="484"/>
      <c r="BJ29" s="484"/>
      <c r="BK29" s="484"/>
      <c r="BL29" s="484"/>
      <c r="BM29" s="485"/>
      <c r="BN29" s="449">
        <v>575900</v>
      </c>
      <c r="BO29" s="450"/>
      <c r="BP29" s="450"/>
      <c r="BQ29" s="450"/>
      <c r="BR29" s="450"/>
      <c r="BS29" s="450"/>
      <c r="BT29" s="450"/>
      <c r="BU29" s="451"/>
      <c r="BV29" s="449">
        <v>575327</v>
      </c>
      <c r="BW29" s="450"/>
      <c r="BX29" s="450"/>
      <c r="BY29" s="450"/>
      <c r="BZ29" s="450"/>
      <c r="CA29" s="450"/>
      <c r="CB29" s="450"/>
      <c r="CC29" s="451"/>
      <c r="CD29" s="185"/>
      <c r="CE29" s="556"/>
      <c r="CF29" s="556"/>
      <c r="CG29" s="556"/>
      <c r="CH29" s="556"/>
      <c r="CI29" s="556"/>
      <c r="CJ29" s="556"/>
      <c r="CK29" s="556"/>
      <c r="CL29" s="556"/>
      <c r="CM29" s="556"/>
      <c r="CN29" s="556"/>
      <c r="CO29" s="556"/>
      <c r="CP29" s="556"/>
      <c r="CQ29" s="556"/>
      <c r="CR29" s="556"/>
      <c r="CS29" s="557"/>
      <c r="CT29" s="446"/>
      <c r="CU29" s="447"/>
      <c r="CV29" s="447"/>
      <c r="CW29" s="447"/>
      <c r="CX29" s="447"/>
      <c r="CY29" s="447"/>
      <c r="CZ29" s="447"/>
      <c r="DA29" s="448"/>
      <c r="DB29" s="446"/>
      <c r="DC29" s="447"/>
      <c r="DD29" s="447"/>
      <c r="DE29" s="447"/>
      <c r="DF29" s="447"/>
      <c r="DG29" s="447"/>
      <c r="DH29" s="447"/>
      <c r="DI29" s="448"/>
      <c r="DJ29" s="168"/>
      <c r="DK29" s="168"/>
      <c r="DL29" s="168"/>
      <c r="DM29" s="168"/>
      <c r="DN29" s="168"/>
      <c r="DO29" s="168"/>
    </row>
    <row r="30" spans="1:119" ht="18.75" customHeight="1" thickBot="1">
      <c r="A30" s="169"/>
      <c r="B30" s="589"/>
      <c r="C30" s="590"/>
      <c r="D30" s="591"/>
      <c r="E30" s="503"/>
      <c r="F30" s="504"/>
      <c r="G30" s="504"/>
      <c r="H30" s="504"/>
      <c r="I30" s="504"/>
      <c r="J30" s="504"/>
      <c r="K30" s="505"/>
      <c r="L30" s="603"/>
      <c r="M30" s="604"/>
      <c r="N30" s="604"/>
      <c r="O30" s="604"/>
      <c r="P30" s="605"/>
      <c r="Q30" s="603"/>
      <c r="R30" s="604"/>
      <c r="S30" s="604"/>
      <c r="T30" s="604"/>
      <c r="U30" s="604"/>
      <c r="V30" s="605"/>
      <c r="W30" s="606" t="s">
        <v>182</v>
      </c>
      <c r="X30" s="607"/>
      <c r="Y30" s="607"/>
      <c r="Z30" s="607"/>
      <c r="AA30" s="607"/>
      <c r="AB30" s="607"/>
      <c r="AC30" s="607"/>
      <c r="AD30" s="607"/>
      <c r="AE30" s="607"/>
      <c r="AF30" s="607"/>
      <c r="AG30" s="608"/>
      <c r="AH30" s="565">
        <v>96.6</v>
      </c>
      <c r="AI30" s="566"/>
      <c r="AJ30" s="566"/>
      <c r="AK30" s="566"/>
      <c r="AL30" s="566"/>
      <c r="AM30" s="566"/>
      <c r="AN30" s="566"/>
      <c r="AO30" s="566"/>
      <c r="AP30" s="566"/>
      <c r="AQ30" s="566"/>
      <c r="AR30" s="566"/>
      <c r="AS30" s="566"/>
      <c r="AT30" s="566"/>
      <c r="AU30" s="566"/>
      <c r="AV30" s="566"/>
      <c r="AW30" s="566"/>
      <c r="AX30" s="568"/>
      <c r="AY30" s="631"/>
      <c r="AZ30" s="632"/>
      <c r="BA30" s="632"/>
      <c r="BB30" s="633"/>
      <c r="BC30" s="619" t="s">
        <v>44</v>
      </c>
      <c r="BD30" s="620"/>
      <c r="BE30" s="620"/>
      <c r="BF30" s="620"/>
      <c r="BG30" s="620"/>
      <c r="BH30" s="620"/>
      <c r="BI30" s="620"/>
      <c r="BJ30" s="620"/>
      <c r="BK30" s="620"/>
      <c r="BL30" s="620"/>
      <c r="BM30" s="621"/>
      <c r="BN30" s="622">
        <v>3976050</v>
      </c>
      <c r="BO30" s="623"/>
      <c r="BP30" s="623"/>
      <c r="BQ30" s="623"/>
      <c r="BR30" s="623"/>
      <c r="BS30" s="623"/>
      <c r="BT30" s="623"/>
      <c r="BU30" s="624"/>
      <c r="BV30" s="622">
        <v>4093399</v>
      </c>
      <c r="BW30" s="623"/>
      <c r="BX30" s="623"/>
      <c r="BY30" s="623"/>
      <c r="BZ30" s="623"/>
      <c r="CA30" s="623"/>
      <c r="CB30" s="623"/>
      <c r="CC30" s="624"/>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c r="DJ30" s="168"/>
      <c r="DK30" s="168"/>
      <c r="DL30" s="168"/>
      <c r="DM30" s="168"/>
      <c r="DN30" s="168"/>
      <c r="DO30" s="168"/>
    </row>
    <row r="31" spans="1:119" ht="13.5" customHeight="1">
      <c r="A31" s="169"/>
      <c r="B31" s="192"/>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4"/>
      <c r="DJ31" s="168"/>
      <c r="DK31" s="168"/>
      <c r="DL31" s="168"/>
      <c r="DM31" s="168"/>
      <c r="DN31" s="168"/>
      <c r="DO31" s="168"/>
    </row>
    <row r="32" spans="1:119" ht="13.5" customHeight="1">
      <c r="A32" s="169"/>
      <c r="B32" s="195"/>
      <c r="C32" s="196" t="s">
        <v>183</v>
      </c>
      <c r="D32" s="196"/>
      <c r="E32" s="196"/>
      <c r="F32" s="193"/>
      <c r="G32" s="193"/>
      <c r="H32" s="193"/>
      <c r="I32" s="193"/>
      <c r="J32" s="193"/>
      <c r="K32" s="193"/>
      <c r="L32" s="193"/>
      <c r="M32" s="193"/>
      <c r="N32" s="193"/>
      <c r="O32" s="193"/>
      <c r="P32" s="193"/>
      <c r="Q32" s="193"/>
      <c r="R32" s="193"/>
      <c r="S32" s="193"/>
      <c r="T32" s="193"/>
      <c r="U32" s="193" t="s">
        <v>184</v>
      </c>
      <c r="V32" s="193"/>
      <c r="W32" s="193"/>
      <c r="X32" s="193"/>
      <c r="Y32" s="193"/>
      <c r="Z32" s="193"/>
      <c r="AA32" s="193"/>
      <c r="AB32" s="193"/>
      <c r="AC32" s="193"/>
      <c r="AD32" s="193"/>
      <c r="AE32" s="193"/>
      <c r="AF32" s="193"/>
      <c r="AG32" s="193"/>
      <c r="AH32" s="193"/>
      <c r="AI32" s="193"/>
      <c r="AJ32" s="193"/>
      <c r="AK32" s="193"/>
      <c r="AL32" s="193"/>
      <c r="AM32" s="197" t="s">
        <v>185</v>
      </c>
      <c r="AN32" s="193"/>
      <c r="AO32" s="193"/>
      <c r="AP32" s="193"/>
      <c r="AQ32" s="193"/>
      <c r="AR32" s="193"/>
      <c r="AS32" s="197"/>
      <c r="AT32" s="197"/>
      <c r="AU32" s="197"/>
      <c r="AV32" s="197"/>
      <c r="AW32" s="197"/>
      <c r="AX32" s="197"/>
      <c r="AY32" s="197"/>
      <c r="AZ32" s="197"/>
      <c r="BA32" s="197"/>
      <c r="BB32" s="193"/>
      <c r="BC32" s="197"/>
      <c r="BD32" s="193"/>
      <c r="BE32" s="197" t="s">
        <v>186</v>
      </c>
      <c r="BF32" s="193"/>
      <c r="BG32" s="193"/>
      <c r="BH32" s="193"/>
      <c r="BI32" s="193"/>
      <c r="BJ32" s="197"/>
      <c r="BK32" s="197"/>
      <c r="BL32" s="197"/>
      <c r="BM32" s="197"/>
      <c r="BN32" s="197"/>
      <c r="BO32" s="197"/>
      <c r="BP32" s="197"/>
      <c r="BQ32" s="197"/>
      <c r="BR32" s="193"/>
      <c r="BS32" s="193"/>
      <c r="BT32" s="193"/>
      <c r="BU32" s="193"/>
      <c r="BV32" s="193"/>
      <c r="BW32" s="193" t="s">
        <v>187</v>
      </c>
      <c r="BX32" s="193"/>
      <c r="BY32" s="193"/>
      <c r="BZ32" s="193"/>
      <c r="CA32" s="193"/>
      <c r="CB32" s="197"/>
      <c r="CC32" s="197"/>
      <c r="CD32" s="197"/>
      <c r="CE32" s="197"/>
      <c r="CF32" s="197"/>
      <c r="CG32" s="197"/>
      <c r="CH32" s="197"/>
      <c r="CI32" s="197"/>
      <c r="CJ32" s="197"/>
      <c r="CK32" s="197"/>
      <c r="CL32" s="197"/>
      <c r="CM32" s="197"/>
      <c r="CN32" s="197"/>
      <c r="CO32" s="197" t="s">
        <v>188</v>
      </c>
      <c r="CP32" s="197"/>
      <c r="CQ32" s="197"/>
      <c r="CR32" s="197"/>
      <c r="CS32" s="197"/>
      <c r="CT32" s="197"/>
      <c r="CU32" s="197"/>
      <c r="CV32" s="197"/>
      <c r="CW32" s="197"/>
      <c r="CX32" s="197"/>
      <c r="CY32" s="197"/>
      <c r="CZ32" s="197"/>
      <c r="DA32" s="197"/>
      <c r="DB32" s="197"/>
      <c r="DC32" s="197"/>
      <c r="DD32" s="197"/>
      <c r="DE32" s="197"/>
      <c r="DF32" s="197"/>
      <c r="DG32" s="197"/>
      <c r="DH32" s="197"/>
      <c r="DI32" s="194"/>
      <c r="DJ32" s="168"/>
      <c r="DK32" s="168"/>
      <c r="DL32" s="168"/>
      <c r="DM32" s="168"/>
      <c r="DN32" s="168"/>
      <c r="DO32" s="168"/>
    </row>
    <row r="33" spans="1:119" ht="13.5" customHeight="1">
      <c r="A33" s="169"/>
      <c r="B33" s="195"/>
      <c r="C33" s="473" t="s">
        <v>189</v>
      </c>
      <c r="D33" s="473"/>
      <c r="E33" s="438" t="s">
        <v>190</v>
      </c>
      <c r="F33" s="438"/>
      <c r="G33" s="438"/>
      <c r="H33" s="438"/>
      <c r="I33" s="438"/>
      <c r="J33" s="438"/>
      <c r="K33" s="438"/>
      <c r="L33" s="438"/>
      <c r="M33" s="438"/>
      <c r="N33" s="438"/>
      <c r="O33" s="438"/>
      <c r="P33" s="438"/>
      <c r="Q33" s="438"/>
      <c r="R33" s="438"/>
      <c r="S33" s="438"/>
      <c r="T33" s="198"/>
      <c r="U33" s="473" t="s">
        <v>191</v>
      </c>
      <c r="V33" s="473"/>
      <c r="W33" s="438" t="s">
        <v>192</v>
      </c>
      <c r="X33" s="438"/>
      <c r="Y33" s="438"/>
      <c r="Z33" s="438"/>
      <c r="AA33" s="438"/>
      <c r="AB33" s="438"/>
      <c r="AC33" s="438"/>
      <c r="AD33" s="438"/>
      <c r="AE33" s="438"/>
      <c r="AF33" s="438"/>
      <c r="AG33" s="438"/>
      <c r="AH33" s="438"/>
      <c r="AI33" s="438"/>
      <c r="AJ33" s="438"/>
      <c r="AK33" s="438"/>
      <c r="AL33" s="198"/>
      <c r="AM33" s="473" t="s">
        <v>193</v>
      </c>
      <c r="AN33" s="473"/>
      <c r="AO33" s="438" t="s">
        <v>194</v>
      </c>
      <c r="AP33" s="438"/>
      <c r="AQ33" s="438"/>
      <c r="AR33" s="438"/>
      <c r="AS33" s="438"/>
      <c r="AT33" s="438"/>
      <c r="AU33" s="438"/>
      <c r="AV33" s="438"/>
      <c r="AW33" s="438"/>
      <c r="AX33" s="438"/>
      <c r="AY33" s="438"/>
      <c r="AZ33" s="438"/>
      <c r="BA33" s="438"/>
      <c r="BB33" s="438"/>
      <c r="BC33" s="438"/>
      <c r="BD33" s="199"/>
      <c r="BE33" s="438" t="s">
        <v>195</v>
      </c>
      <c r="BF33" s="438"/>
      <c r="BG33" s="438" t="s">
        <v>196</v>
      </c>
      <c r="BH33" s="438"/>
      <c r="BI33" s="438"/>
      <c r="BJ33" s="438"/>
      <c r="BK33" s="438"/>
      <c r="BL33" s="438"/>
      <c r="BM33" s="438"/>
      <c r="BN33" s="438"/>
      <c r="BO33" s="438"/>
      <c r="BP33" s="438"/>
      <c r="BQ33" s="438"/>
      <c r="BR33" s="438"/>
      <c r="BS33" s="438"/>
      <c r="BT33" s="438"/>
      <c r="BU33" s="438"/>
      <c r="BV33" s="199"/>
      <c r="BW33" s="473" t="s">
        <v>195</v>
      </c>
      <c r="BX33" s="473"/>
      <c r="BY33" s="438" t="s">
        <v>197</v>
      </c>
      <c r="BZ33" s="438"/>
      <c r="CA33" s="438"/>
      <c r="CB33" s="438"/>
      <c r="CC33" s="438"/>
      <c r="CD33" s="438"/>
      <c r="CE33" s="438"/>
      <c r="CF33" s="438"/>
      <c r="CG33" s="438"/>
      <c r="CH33" s="438"/>
      <c r="CI33" s="438"/>
      <c r="CJ33" s="438"/>
      <c r="CK33" s="438"/>
      <c r="CL33" s="438"/>
      <c r="CM33" s="438"/>
      <c r="CN33" s="198"/>
      <c r="CO33" s="473" t="s">
        <v>189</v>
      </c>
      <c r="CP33" s="473"/>
      <c r="CQ33" s="438" t="s">
        <v>198</v>
      </c>
      <c r="CR33" s="438"/>
      <c r="CS33" s="438"/>
      <c r="CT33" s="438"/>
      <c r="CU33" s="438"/>
      <c r="CV33" s="438"/>
      <c r="CW33" s="438"/>
      <c r="CX33" s="438"/>
      <c r="CY33" s="438"/>
      <c r="CZ33" s="438"/>
      <c r="DA33" s="438"/>
      <c r="DB33" s="438"/>
      <c r="DC33" s="438"/>
      <c r="DD33" s="438"/>
      <c r="DE33" s="438"/>
      <c r="DF33" s="198"/>
      <c r="DG33" s="634" t="s">
        <v>199</v>
      </c>
      <c r="DH33" s="634"/>
      <c r="DI33" s="200"/>
      <c r="DJ33" s="168"/>
      <c r="DK33" s="168"/>
      <c r="DL33" s="168"/>
      <c r="DM33" s="168"/>
      <c r="DN33" s="168"/>
      <c r="DO33" s="168"/>
    </row>
    <row r="34" spans="1:119" ht="32.25" customHeight="1">
      <c r="A34" s="169"/>
      <c r="B34" s="195"/>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96"/>
      <c r="U34" s="635">
        <f>IF(W34="","",MAX(C34:D43)+1)</f>
        <v>3</v>
      </c>
      <c r="V34" s="635"/>
      <c r="W34" s="636" t="str">
        <f>IF('各会計、関係団体の財政状況及び健全化判断比率'!B28="","",'各会計、関係団体の財政状況及び健全化判断比率'!B28)</f>
        <v>国民健康保険事業特別会計</v>
      </c>
      <c r="X34" s="636"/>
      <c r="Y34" s="636"/>
      <c r="Z34" s="636"/>
      <c r="AA34" s="636"/>
      <c r="AB34" s="636"/>
      <c r="AC34" s="636"/>
      <c r="AD34" s="636"/>
      <c r="AE34" s="636"/>
      <c r="AF34" s="636"/>
      <c r="AG34" s="636"/>
      <c r="AH34" s="636"/>
      <c r="AI34" s="636"/>
      <c r="AJ34" s="636"/>
      <c r="AK34" s="636"/>
      <c r="AL34" s="196"/>
      <c r="AM34" s="635">
        <f>IF(AO34="","",MAX(C34:D43,U34:V43)+1)</f>
        <v>6</v>
      </c>
      <c r="AN34" s="635"/>
      <c r="AO34" s="636" t="str">
        <f>IF('各会計、関係団体の財政状況及び健全化判断比率'!B31="","",'各会計、関係団体の財政状況及び健全化判断比率'!B31)</f>
        <v>公共下水道事業会計</v>
      </c>
      <c r="AP34" s="636"/>
      <c r="AQ34" s="636"/>
      <c r="AR34" s="636"/>
      <c r="AS34" s="636"/>
      <c r="AT34" s="636"/>
      <c r="AU34" s="636"/>
      <c r="AV34" s="636"/>
      <c r="AW34" s="636"/>
      <c r="AX34" s="636"/>
      <c r="AY34" s="636"/>
      <c r="AZ34" s="636"/>
      <c r="BA34" s="636"/>
      <c r="BB34" s="636"/>
      <c r="BC34" s="636"/>
      <c r="BD34" s="196"/>
      <c r="BE34" s="635" t="str">
        <f>IF(BG34="","",MAX(C34:D43,U34:V43,AM34:AN43)+1)</f>
        <v/>
      </c>
      <c r="BF34" s="635"/>
      <c r="BG34" s="636"/>
      <c r="BH34" s="636"/>
      <c r="BI34" s="636"/>
      <c r="BJ34" s="636"/>
      <c r="BK34" s="636"/>
      <c r="BL34" s="636"/>
      <c r="BM34" s="636"/>
      <c r="BN34" s="636"/>
      <c r="BO34" s="636"/>
      <c r="BP34" s="636"/>
      <c r="BQ34" s="636"/>
      <c r="BR34" s="636"/>
      <c r="BS34" s="636"/>
      <c r="BT34" s="636"/>
      <c r="BU34" s="636"/>
      <c r="BV34" s="196"/>
      <c r="BW34" s="635">
        <f>IF(BY34="","",MAX(C34:D43,U34:V43,AM34:AN43,BE34:BF43)+1)</f>
        <v>7</v>
      </c>
      <c r="BX34" s="635"/>
      <c r="BY34" s="636" t="str">
        <f>IF('各会計、関係団体の財政状況及び健全化判断比率'!B68="","",'各会計、関係団体の財政状況及び健全化判断比率'!B68)</f>
        <v>宗像地区事務組合（一般会計）</v>
      </c>
      <c r="BZ34" s="636"/>
      <c r="CA34" s="636"/>
      <c r="CB34" s="636"/>
      <c r="CC34" s="636"/>
      <c r="CD34" s="636"/>
      <c r="CE34" s="636"/>
      <c r="CF34" s="636"/>
      <c r="CG34" s="636"/>
      <c r="CH34" s="636"/>
      <c r="CI34" s="636"/>
      <c r="CJ34" s="636"/>
      <c r="CK34" s="636"/>
      <c r="CL34" s="636"/>
      <c r="CM34" s="636"/>
      <c r="CN34" s="196"/>
      <c r="CO34" s="635" t="str">
        <f>IF(CQ34="","",MAX(C34:D43,U34:V43,AM34:AN43,BE34:BF43,BW34:BX43)+1)</f>
        <v/>
      </c>
      <c r="CP34" s="635"/>
      <c r="CQ34" s="636" t="str">
        <f>IF('各会計、関係団体の財政状況及び健全化判断比率'!BS7="","",'各会計、関係団体の財政状況及び健全化判断比率'!BS7)</f>
        <v/>
      </c>
      <c r="CR34" s="636"/>
      <c r="CS34" s="636"/>
      <c r="CT34" s="636"/>
      <c r="CU34" s="636"/>
      <c r="CV34" s="636"/>
      <c r="CW34" s="636"/>
      <c r="CX34" s="636"/>
      <c r="CY34" s="636"/>
      <c r="CZ34" s="636"/>
      <c r="DA34" s="636"/>
      <c r="DB34" s="636"/>
      <c r="DC34" s="636"/>
      <c r="DD34" s="636"/>
      <c r="DE34" s="636"/>
      <c r="DF34" s="193"/>
      <c r="DG34" s="637" t="str">
        <f>IF('各会計、関係団体の財政状況及び健全化判断比率'!BR7="","",'各会計、関係団体の財政状況及び健全化判断比率'!BR7)</f>
        <v/>
      </c>
      <c r="DH34" s="637"/>
      <c r="DI34" s="200"/>
      <c r="DJ34" s="168"/>
      <c r="DK34" s="168"/>
      <c r="DL34" s="168"/>
      <c r="DM34" s="168"/>
      <c r="DN34" s="168"/>
      <c r="DO34" s="168"/>
    </row>
    <row r="35" spans="1:119" ht="32.25" customHeight="1">
      <c r="A35" s="169"/>
      <c r="B35" s="195"/>
      <c r="C35" s="635">
        <f>IF(E35="","",C34+1)</f>
        <v>2</v>
      </c>
      <c r="D35" s="635"/>
      <c r="E35" s="636" t="str">
        <f>IF('各会計、関係団体の財政状況及び健全化判断比率'!B8="","",'各会計、関係団体の財政状況及び健全化判断比率'!B8)</f>
        <v>住宅新築資金等貸付事業特別会計</v>
      </c>
      <c r="F35" s="636"/>
      <c r="G35" s="636"/>
      <c r="H35" s="636"/>
      <c r="I35" s="636"/>
      <c r="J35" s="636"/>
      <c r="K35" s="636"/>
      <c r="L35" s="636"/>
      <c r="M35" s="636"/>
      <c r="N35" s="636"/>
      <c r="O35" s="636"/>
      <c r="P35" s="636"/>
      <c r="Q35" s="636"/>
      <c r="R35" s="636"/>
      <c r="S35" s="636"/>
      <c r="T35" s="196"/>
      <c r="U35" s="635">
        <f>IF(W35="","",U34+1)</f>
        <v>4</v>
      </c>
      <c r="V35" s="635"/>
      <c r="W35" s="636" t="str">
        <f>IF('各会計、関係団体の財政状況及び健全化判断比率'!B29="","",'各会計、関係団体の財政状況及び健全化判断比率'!B29)</f>
        <v>介護保険事業特別会計</v>
      </c>
      <c r="X35" s="636"/>
      <c r="Y35" s="636"/>
      <c r="Z35" s="636"/>
      <c r="AA35" s="636"/>
      <c r="AB35" s="636"/>
      <c r="AC35" s="636"/>
      <c r="AD35" s="636"/>
      <c r="AE35" s="636"/>
      <c r="AF35" s="636"/>
      <c r="AG35" s="636"/>
      <c r="AH35" s="636"/>
      <c r="AI35" s="636"/>
      <c r="AJ35" s="636"/>
      <c r="AK35" s="636"/>
      <c r="AL35" s="196"/>
      <c r="AM35" s="635" t="str">
        <f t="shared" ref="AM35:AM43" si="0">IF(AO35="","",AM34+1)</f>
        <v/>
      </c>
      <c r="AN35" s="635"/>
      <c r="AO35" s="636"/>
      <c r="AP35" s="636"/>
      <c r="AQ35" s="636"/>
      <c r="AR35" s="636"/>
      <c r="AS35" s="636"/>
      <c r="AT35" s="636"/>
      <c r="AU35" s="636"/>
      <c r="AV35" s="636"/>
      <c r="AW35" s="636"/>
      <c r="AX35" s="636"/>
      <c r="AY35" s="636"/>
      <c r="AZ35" s="636"/>
      <c r="BA35" s="636"/>
      <c r="BB35" s="636"/>
      <c r="BC35" s="636"/>
      <c r="BD35" s="196"/>
      <c r="BE35" s="635" t="str">
        <f t="shared" ref="BE35:BE43" si="1">IF(BG35="","",BE34+1)</f>
        <v/>
      </c>
      <c r="BF35" s="635"/>
      <c r="BG35" s="636"/>
      <c r="BH35" s="636"/>
      <c r="BI35" s="636"/>
      <c r="BJ35" s="636"/>
      <c r="BK35" s="636"/>
      <c r="BL35" s="636"/>
      <c r="BM35" s="636"/>
      <c r="BN35" s="636"/>
      <c r="BO35" s="636"/>
      <c r="BP35" s="636"/>
      <c r="BQ35" s="636"/>
      <c r="BR35" s="636"/>
      <c r="BS35" s="636"/>
      <c r="BT35" s="636"/>
      <c r="BU35" s="636"/>
      <c r="BV35" s="196"/>
      <c r="BW35" s="635">
        <f t="shared" ref="BW35:BW43" si="2">IF(BY35="","",BW34+1)</f>
        <v>8</v>
      </c>
      <c r="BX35" s="635"/>
      <c r="BY35" s="636" t="str">
        <f>IF('各会計、関係団体の財政状況及び健全化判断比率'!B69="","",'各会計、関係団体の財政状況及び健全化判断比率'!B69)</f>
        <v>宗像地区事務組合（急患センター事業特別会計）</v>
      </c>
      <c r="BZ35" s="636"/>
      <c r="CA35" s="636"/>
      <c r="CB35" s="636"/>
      <c r="CC35" s="636"/>
      <c r="CD35" s="636"/>
      <c r="CE35" s="636"/>
      <c r="CF35" s="636"/>
      <c r="CG35" s="636"/>
      <c r="CH35" s="636"/>
      <c r="CI35" s="636"/>
      <c r="CJ35" s="636"/>
      <c r="CK35" s="636"/>
      <c r="CL35" s="636"/>
      <c r="CM35" s="636"/>
      <c r="CN35" s="196"/>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F35" s="193"/>
      <c r="DG35" s="637" t="str">
        <f>IF('各会計、関係団体の財政状況及び健全化判断比率'!BR8="","",'各会計、関係団体の財政状況及び健全化判断比率'!BR8)</f>
        <v/>
      </c>
      <c r="DH35" s="637"/>
      <c r="DI35" s="200"/>
      <c r="DJ35" s="168"/>
      <c r="DK35" s="168"/>
      <c r="DL35" s="168"/>
      <c r="DM35" s="168"/>
      <c r="DN35" s="168"/>
      <c r="DO35" s="168"/>
    </row>
    <row r="36" spans="1:119" ht="32.25" customHeight="1">
      <c r="A36" s="169"/>
      <c r="B36" s="195"/>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196"/>
      <c r="U36" s="635">
        <f t="shared" ref="U36:U43" si="4">IF(W36="","",U35+1)</f>
        <v>5</v>
      </c>
      <c r="V36" s="635"/>
      <c r="W36" s="636" t="str">
        <f>IF('各会計、関係団体の財政状況及び健全化判断比率'!B30="","",'各会計、関係団体の財政状況及び健全化判断比率'!B30)</f>
        <v>後期高齢者医療事業特別会計</v>
      </c>
      <c r="X36" s="636"/>
      <c r="Y36" s="636"/>
      <c r="Z36" s="636"/>
      <c r="AA36" s="636"/>
      <c r="AB36" s="636"/>
      <c r="AC36" s="636"/>
      <c r="AD36" s="636"/>
      <c r="AE36" s="636"/>
      <c r="AF36" s="636"/>
      <c r="AG36" s="636"/>
      <c r="AH36" s="636"/>
      <c r="AI36" s="636"/>
      <c r="AJ36" s="636"/>
      <c r="AK36" s="636"/>
      <c r="AL36" s="196"/>
      <c r="AM36" s="635" t="str">
        <f t="shared" si="0"/>
        <v/>
      </c>
      <c r="AN36" s="635"/>
      <c r="AO36" s="636"/>
      <c r="AP36" s="636"/>
      <c r="AQ36" s="636"/>
      <c r="AR36" s="636"/>
      <c r="AS36" s="636"/>
      <c r="AT36" s="636"/>
      <c r="AU36" s="636"/>
      <c r="AV36" s="636"/>
      <c r="AW36" s="636"/>
      <c r="AX36" s="636"/>
      <c r="AY36" s="636"/>
      <c r="AZ36" s="636"/>
      <c r="BA36" s="636"/>
      <c r="BB36" s="636"/>
      <c r="BC36" s="636"/>
      <c r="BD36" s="196"/>
      <c r="BE36" s="635" t="str">
        <f t="shared" si="1"/>
        <v/>
      </c>
      <c r="BF36" s="635"/>
      <c r="BG36" s="636"/>
      <c r="BH36" s="636"/>
      <c r="BI36" s="636"/>
      <c r="BJ36" s="636"/>
      <c r="BK36" s="636"/>
      <c r="BL36" s="636"/>
      <c r="BM36" s="636"/>
      <c r="BN36" s="636"/>
      <c r="BO36" s="636"/>
      <c r="BP36" s="636"/>
      <c r="BQ36" s="636"/>
      <c r="BR36" s="636"/>
      <c r="BS36" s="636"/>
      <c r="BT36" s="636"/>
      <c r="BU36" s="636"/>
      <c r="BV36" s="196"/>
      <c r="BW36" s="635">
        <f t="shared" si="2"/>
        <v>9</v>
      </c>
      <c r="BX36" s="635"/>
      <c r="BY36" s="636" t="str">
        <f>IF('各会計、関係団体の財政状況及び健全化判断比率'!B70="","",'各会計、関係団体の財政状況及び健全化判断比率'!B70)</f>
        <v>宗像地区事務組合（水道事業会計）</v>
      </c>
      <c r="BZ36" s="636"/>
      <c r="CA36" s="636"/>
      <c r="CB36" s="636"/>
      <c r="CC36" s="636"/>
      <c r="CD36" s="636"/>
      <c r="CE36" s="636"/>
      <c r="CF36" s="636"/>
      <c r="CG36" s="636"/>
      <c r="CH36" s="636"/>
      <c r="CI36" s="636"/>
      <c r="CJ36" s="636"/>
      <c r="CK36" s="636"/>
      <c r="CL36" s="636"/>
      <c r="CM36" s="636"/>
      <c r="CN36" s="196"/>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F36" s="193"/>
      <c r="DG36" s="637" t="str">
        <f>IF('各会計、関係団体の財政状況及び健全化判断比率'!BR9="","",'各会計、関係団体の財政状況及び健全化判断比率'!BR9)</f>
        <v/>
      </c>
      <c r="DH36" s="637"/>
      <c r="DI36" s="200"/>
      <c r="DJ36" s="168"/>
      <c r="DK36" s="168"/>
      <c r="DL36" s="168"/>
      <c r="DM36" s="168"/>
      <c r="DN36" s="168"/>
      <c r="DO36" s="168"/>
    </row>
    <row r="37" spans="1:119" ht="32.25" customHeight="1">
      <c r="A37" s="169"/>
      <c r="B37" s="195"/>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96"/>
      <c r="U37" s="635" t="str">
        <f t="shared" si="4"/>
        <v/>
      </c>
      <c r="V37" s="635"/>
      <c r="W37" s="636"/>
      <c r="X37" s="636"/>
      <c r="Y37" s="636"/>
      <c r="Z37" s="636"/>
      <c r="AA37" s="636"/>
      <c r="AB37" s="636"/>
      <c r="AC37" s="636"/>
      <c r="AD37" s="636"/>
      <c r="AE37" s="636"/>
      <c r="AF37" s="636"/>
      <c r="AG37" s="636"/>
      <c r="AH37" s="636"/>
      <c r="AI37" s="636"/>
      <c r="AJ37" s="636"/>
      <c r="AK37" s="636"/>
      <c r="AL37" s="196"/>
      <c r="AM37" s="635" t="str">
        <f t="shared" si="0"/>
        <v/>
      </c>
      <c r="AN37" s="635"/>
      <c r="AO37" s="636"/>
      <c r="AP37" s="636"/>
      <c r="AQ37" s="636"/>
      <c r="AR37" s="636"/>
      <c r="AS37" s="636"/>
      <c r="AT37" s="636"/>
      <c r="AU37" s="636"/>
      <c r="AV37" s="636"/>
      <c r="AW37" s="636"/>
      <c r="AX37" s="636"/>
      <c r="AY37" s="636"/>
      <c r="AZ37" s="636"/>
      <c r="BA37" s="636"/>
      <c r="BB37" s="636"/>
      <c r="BC37" s="636"/>
      <c r="BD37" s="196"/>
      <c r="BE37" s="635" t="str">
        <f t="shared" si="1"/>
        <v/>
      </c>
      <c r="BF37" s="635"/>
      <c r="BG37" s="636"/>
      <c r="BH37" s="636"/>
      <c r="BI37" s="636"/>
      <c r="BJ37" s="636"/>
      <c r="BK37" s="636"/>
      <c r="BL37" s="636"/>
      <c r="BM37" s="636"/>
      <c r="BN37" s="636"/>
      <c r="BO37" s="636"/>
      <c r="BP37" s="636"/>
      <c r="BQ37" s="636"/>
      <c r="BR37" s="636"/>
      <c r="BS37" s="636"/>
      <c r="BT37" s="636"/>
      <c r="BU37" s="636"/>
      <c r="BV37" s="196"/>
      <c r="BW37" s="635">
        <f t="shared" si="2"/>
        <v>10</v>
      </c>
      <c r="BX37" s="635"/>
      <c r="BY37" s="636" t="str">
        <f>IF('各会計、関係団体の財政状況及び健全化判断比率'!B71="","",'各会計、関係団体の財政状況及び健全化判断比率'!B71)</f>
        <v>宗像地区事務組合（本木簡易水道事業特別会計）</v>
      </c>
      <c r="BZ37" s="636"/>
      <c r="CA37" s="636"/>
      <c r="CB37" s="636"/>
      <c r="CC37" s="636"/>
      <c r="CD37" s="636"/>
      <c r="CE37" s="636"/>
      <c r="CF37" s="636"/>
      <c r="CG37" s="636"/>
      <c r="CH37" s="636"/>
      <c r="CI37" s="636"/>
      <c r="CJ37" s="636"/>
      <c r="CK37" s="636"/>
      <c r="CL37" s="636"/>
      <c r="CM37" s="636"/>
      <c r="CN37" s="196"/>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F37" s="193"/>
      <c r="DG37" s="637" t="str">
        <f>IF('各会計、関係団体の財政状況及び健全化判断比率'!BR10="","",'各会計、関係団体の財政状況及び健全化判断比率'!BR10)</f>
        <v/>
      </c>
      <c r="DH37" s="637"/>
      <c r="DI37" s="200"/>
      <c r="DJ37" s="168"/>
      <c r="DK37" s="168"/>
      <c r="DL37" s="168"/>
      <c r="DM37" s="168"/>
      <c r="DN37" s="168"/>
      <c r="DO37" s="168"/>
    </row>
    <row r="38" spans="1:119" ht="32.25" customHeight="1">
      <c r="A38" s="169"/>
      <c r="B38" s="195"/>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96"/>
      <c r="U38" s="635" t="str">
        <f t="shared" si="4"/>
        <v/>
      </c>
      <c r="V38" s="635"/>
      <c r="W38" s="636"/>
      <c r="X38" s="636"/>
      <c r="Y38" s="636"/>
      <c r="Z38" s="636"/>
      <c r="AA38" s="636"/>
      <c r="AB38" s="636"/>
      <c r="AC38" s="636"/>
      <c r="AD38" s="636"/>
      <c r="AE38" s="636"/>
      <c r="AF38" s="636"/>
      <c r="AG38" s="636"/>
      <c r="AH38" s="636"/>
      <c r="AI38" s="636"/>
      <c r="AJ38" s="636"/>
      <c r="AK38" s="636"/>
      <c r="AL38" s="196"/>
      <c r="AM38" s="635" t="str">
        <f t="shared" si="0"/>
        <v/>
      </c>
      <c r="AN38" s="635"/>
      <c r="AO38" s="636"/>
      <c r="AP38" s="636"/>
      <c r="AQ38" s="636"/>
      <c r="AR38" s="636"/>
      <c r="AS38" s="636"/>
      <c r="AT38" s="636"/>
      <c r="AU38" s="636"/>
      <c r="AV38" s="636"/>
      <c r="AW38" s="636"/>
      <c r="AX38" s="636"/>
      <c r="AY38" s="636"/>
      <c r="AZ38" s="636"/>
      <c r="BA38" s="636"/>
      <c r="BB38" s="636"/>
      <c r="BC38" s="636"/>
      <c r="BD38" s="196"/>
      <c r="BE38" s="635" t="str">
        <f t="shared" si="1"/>
        <v/>
      </c>
      <c r="BF38" s="635"/>
      <c r="BG38" s="636"/>
      <c r="BH38" s="636"/>
      <c r="BI38" s="636"/>
      <c r="BJ38" s="636"/>
      <c r="BK38" s="636"/>
      <c r="BL38" s="636"/>
      <c r="BM38" s="636"/>
      <c r="BN38" s="636"/>
      <c r="BO38" s="636"/>
      <c r="BP38" s="636"/>
      <c r="BQ38" s="636"/>
      <c r="BR38" s="636"/>
      <c r="BS38" s="636"/>
      <c r="BT38" s="636"/>
      <c r="BU38" s="636"/>
      <c r="BV38" s="196"/>
      <c r="BW38" s="635">
        <f t="shared" si="2"/>
        <v>11</v>
      </c>
      <c r="BX38" s="635"/>
      <c r="BY38" s="636" t="str">
        <f>IF('各会計、関係団体の財政状況及び健全化判断比率'!B72="","",'各会計、関係団体の財政状況及び健全化判断比率'!B72)</f>
        <v>古賀高等学校組合（一般会計）</v>
      </c>
      <c r="BZ38" s="636"/>
      <c r="CA38" s="636"/>
      <c r="CB38" s="636"/>
      <c r="CC38" s="636"/>
      <c r="CD38" s="636"/>
      <c r="CE38" s="636"/>
      <c r="CF38" s="636"/>
      <c r="CG38" s="636"/>
      <c r="CH38" s="636"/>
      <c r="CI38" s="636"/>
      <c r="CJ38" s="636"/>
      <c r="CK38" s="636"/>
      <c r="CL38" s="636"/>
      <c r="CM38" s="636"/>
      <c r="CN38" s="196"/>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F38" s="193"/>
      <c r="DG38" s="637" t="str">
        <f>IF('各会計、関係団体の財政状況及び健全化判断比率'!BR11="","",'各会計、関係団体の財政状況及び健全化判断比率'!BR11)</f>
        <v/>
      </c>
      <c r="DH38" s="637"/>
      <c r="DI38" s="200"/>
      <c r="DJ38" s="168"/>
      <c r="DK38" s="168"/>
      <c r="DL38" s="168"/>
      <c r="DM38" s="168"/>
      <c r="DN38" s="168"/>
      <c r="DO38" s="168"/>
    </row>
    <row r="39" spans="1:119" ht="32.25" customHeight="1">
      <c r="A39" s="169"/>
      <c r="B39" s="195"/>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96"/>
      <c r="U39" s="635" t="str">
        <f t="shared" si="4"/>
        <v/>
      </c>
      <c r="V39" s="635"/>
      <c r="W39" s="636"/>
      <c r="X39" s="636"/>
      <c r="Y39" s="636"/>
      <c r="Z39" s="636"/>
      <c r="AA39" s="636"/>
      <c r="AB39" s="636"/>
      <c r="AC39" s="636"/>
      <c r="AD39" s="636"/>
      <c r="AE39" s="636"/>
      <c r="AF39" s="636"/>
      <c r="AG39" s="636"/>
      <c r="AH39" s="636"/>
      <c r="AI39" s="636"/>
      <c r="AJ39" s="636"/>
      <c r="AK39" s="636"/>
      <c r="AL39" s="196"/>
      <c r="AM39" s="635" t="str">
        <f t="shared" si="0"/>
        <v/>
      </c>
      <c r="AN39" s="635"/>
      <c r="AO39" s="636"/>
      <c r="AP39" s="636"/>
      <c r="AQ39" s="636"/>
      <c r="AR39" s="636"/>
      <c r="AS39" s="636"/>
      <c r="AT39" s="636"/>
      <c r="AU39" s="636"/>
      <c r="AV39" s="636"/>
      <c r="AW39" s="636"/>
      <c r="AX39" s="636"/>
      <c r="AY39" s="636"/>
      <c r="AZ39" s="636"/>
      <c r="BA39" s="636"/>
      <c r="BB39" s="636"/>
      <c r="BC39" s="636"/>
      <c r="BD39" s="196"/>
      <c r="BE39" s="635" t="str">
        <f t="shared" si="1"/>
        <v/>
      </c>
      <c r="BF39" s="635"/>
      <c r="BG39" s="636"/>
      <c r="BH39" s="636"/>
      <c r="BI39" s="636"/>
      <c r="BJ39" s="636"/>
      <c r="BK39" s="636"/>
      <c r="BL39" s="636"/>
      <c r="BM39" s="636"/>
      <c r="BN39" s="636"/>
      <c r="BO39" s="636"/>
      <c r="BP39" s="636"/>
      <c r="BQ39" s="636"/>
      <c r="BR39" s="636"/>
      <c r="BS39" s="636"/>
      <c r="BT39" s="636"/>
      <c r="BU39" s="636"/>
      <c r="BV39" s="196"/>
      <c r="BW39" s="635">
        <f t="shared" si="2"/>
        <v>12</v>
      </c>
      <c r="BX39" s="635"/>
      <c r="BY39" s="636" t="str">
        <f>IF('各会計、関係団体の財政状況及び健全化判断比率'!B73="","",'各会計、関係団体の財政状況及び健全化判断比率'!B73)</f>
        <v>北筑昇華苑組合（一般会計）</v>
      </c>
      <c r="BZ39" s="636"/>
      <c r="CA39" s="636"/>
      <c r="CB39" s="636"/>
      <c r="CC39" s="636"/>
      <c r="CD39" s="636"/>
      <c r="CE39" s="636"/>
      <c r="CF39" s="636"/>
      <c r="CG39" s="636"/>
      <c r="CH39" s="636"/>
      <c r="CI39" s="636"/>
      <c r="CJ39" s="636"/>
      <c r="CK39" s="636"/>
      <c r="CL39" s="636"/>
      <c r="CM39" s="636"/>
      <c r="CN39" s="196"/>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F39" s="193"/>
      <c r="DG39" s="637" t="str">
        <f>IF('各会計、関係団体の財政状況及び健全化判断比率'!BR12="","",'各会計、関係団体の財政状況及び健全化判断比率'!BR12)</f>
        <v/>
      </c>
      <c r="DH39" s="637"/>
      <c r="DI39" s="200"/>
      <c r="DJ39" s="168"/>
      <c r="DK39" s="168"/>
      <c r="DL39" s="168"/>
      <c r="DM39" s="168"/>
      <c r="DN39" s="168"/>
      <c r="DO39" s="168"/>
    </row>
    <row r="40" spans="1:119" ht="32.25" customHeight="1">
      <c r="A40" s="169"/>
      <c r="B40" s="195"/>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96"/>
      <c r="U40" s="635" t="str">
        <f t="shared" si="4"/>
        <v/>
      </c>
      <c r="V40" s="635"/>
      <c r="W40" s="636"/>
      <c r="X40" s="636"/>
      <c r="Y40" s="636"/>
      <c r="Z40" s="636"/>
      <c r="AA40" s="636"/>
      <c r="AB40" s="636"/>
      <c r="AC40" s="636"/>
      <c r="AD40" s="636"/>
      <c r="AE40" s="636"/>
      <c r="AF40" s="636"/>
      <c r="AG40" s="636"/>
      <c r="AH40" s="636"/>
      <c r="AI40" s="636"/>
      <c r="AJ40" s="636"/>
      <c r="AK40" s="636"/>
      <c r="AL40" s="196"/>
      <c r="AM40" s="635" t="str">
        <f t="shared" si="0"/>
        <v/>
      </c>
      <c r="AN40" s="635"/>
      <c r="AO40" s="636"/>
      <c r="AP40" s="636"/>
      <c r="AQ40" s="636"/>
      <c r="AR40" s="636"/>
      <c r="AS40" s="636"/>
      <c r="AT40" s="636"/>
      <c r="AU40" s="636"/>
      <c r="AV40" s="636"/>
      <c r="AW40" s="636"/>
      <c r="AX40" s="636"/>
      <c r="AY40" s="636"/>
      <c r="AZ40" s="636"/>
      <c r="BA40" s="636"/>
      <c r="BB40" s="636"/>
      <c r="BC40" s="636"/>
      <c r="BD40" s="196"/>
      <c r="BE40" s="635" t="str">
        <f t="shared" si="1"/>
        <v/>
      </c>
      <c r="BF40" s="635"/>
      <c r="BG40" s="636"/>
      <c r="BH40" s="636"/>
      <c r="BI40" s="636"/>
      <c r="BJ40" s="636"/>
      <c r="BK40" s="636"/>
      <c r="BL40" s="636"/>
      <c r="BM40" s="636"/>
      <c r="BN40" s="636"/>
      <c r="BO40" s="636"/>
      <c r="BP40" s="636"/>
      <c r="BQ40" s="636"/>
      <c r="BR40" s="636"/>
      <c r="BS40" s="636"/>
      <c r="BT40" s="636"/>
      <c r="BU40" s="636"/>
      <c r="BV40" s="196"/>
      <c r="BW40" s="635">
        <f t="shared" si="2"/>
        <v>13</v>
      </c>
      <c r="BX40" s="635"/>
      <c r="BY40" s="636" t="str">
        <f>IF('各会計、関係団体の財政状況及び健全化判断比率'!B74="","",'各会計、関係団体の財政状況及び健全化判断比率'!B74)</f>
        <v>玄界環境組合（一般会計）</v>
      </c>
      <c r="BZ40" s="636"/>
      <c r="CA40" s="636"/>
      <c r="CB40" s="636"/>
      <c r="CC40" s="636"/>
      <c r="CD40" s="636"/>
      <c r="CE40" s="636"/>
      <c r="CF40" s="636"/>
      <c r="CG40" s="636"/>
      <c r="CH40" s="636"/>
      <c r="CI40" s="636"/>
      <c r="CJ40" s="636"/>
      <c r="CK40" s="636"/>
      <c r="CL40" s="636"/>
      <c r="CM40" s="636"/>
      <c r="CN40" s="196"/>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F40" s="193"/>
      <c r="DG40" s="637" t="str">
        <f>IF('各会計、関係団体の財政状況及び健全化判断比率'!BR13="","",'各会計、関係団体の財政状況及び健全化判断比率'!BR13)</f>
        <v/>
      </c>
      <c r="DH40" s="637"/>
      <c r="DI40" s="200"/>
      <c r="DJ40" s="168"/>
      <c r="DK40" s="168"/>
      <c r="DL40" s="168"/>
      <c r="DM40" s="168"/>
      <c r="DN40" s="168"/>
      <c r="DO40" s="168"/>
    </row>
    <row r="41" spans="1:119" ht="32.25" customHeight="1">
      <c r="A41" s="169"/>
      <c r="B41" s="195"/>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96"/>
      <c r="U41" s="635" t="str">
        <f t="shared" si="4"/>
        <v/>
      </c>
      <c r="V41" s="635"/>
      <c r="W41" s="636"/>
      <c r="X41" s="636"/>
      <c r="Y41" s="636"/>
      <c r="Z41" s="636"/>
      <c r="AA41" s="636"/>
      <c r="AB41" s="636"/>
      <c r="AC41" s="636"/>
      <c r="AD41" s="636"/>
      <c r="AE41" s="636"/>
      <c r="AF41" s="636"/>
      <c r="AG41" s="636"/>
      <c r="AH41" s="636"/>
      <c r="AI41" s="636"/>
      <c r="AJ41" s="636"/>
      <c r="AK41" s="636"/>
      <c r="AL41" s="196"/>
      <c r="AM41" s="635" t="str">
        <f t="shared" si="0"/>
        <v/>
      </c>
      <c r="AN41" s="635"/>
      <c r="AO41" s="636"/>
      <c r="AP41" s="636"/>
      <c r="AQ41" s="636"/>
      <c r="AR41" s="636"/>
      <c r="AS41" s="636"/>
      <c r="AT41" s="636"/>
      <c r="AU41" s="636"/>
      <c r="AV41" s="636"/>
      <c r="AW41" s="636"/>
      <c r="AX41" s="636"/>
      <c r="AY41" s="636"/>
      <c r="AZ41" s="636"/>
      <c r="BA41" s="636"/>
      <c r="BB41" s="636"/>
      <c r="BC41" s="636"/>
      <c r="BD41" s="196"/>
      <c r="BE41" s="635" t="str">
        <f t="shared" si="1"/>
        <v/>
      </c>
      <c r="BF41" s="635"/>
      <c r="BG41" s="636"/>
      <c r="BH41" s="636"/>
      <c r="BI41" s="636"/>
      <c r="BJ41" s="636"/>
      <c r="BK41" s="636"/>
      <c r="BL41" s="636"/>
      <c r="BM41" s="636"/>
      <c r="BN41" s="636"/>
      <c r="BO41" s="636"/>
      <c r="BP41" s="636"/>
      <c r="BQ41" s="636"/>
      <c r="BR41" s="636"/>
      <c r="BS41" s="636"/>
      <c r="BT41" s="636"/>
      <c r="BU41" s="636"/>
      <c r="BV41" s="196"/>
      <c r="BW41" s="635">
        <f t="shared" si="2"/>
        <v>14</v>
      </c>
      <c r="BX41" s="635"/>
      <c r="BY41" s="636" t="str">
        <f>IF('各会計、関係団体の財政状況及び健全化判断比率'!B75="","",'各会計、関係団体の財政状況及び健全化判断比率'!B75)</f>
        <v>福岡地区水道企業団</v>
      </c>
      <c r="BZ41" s="636"/>
      <c r="CA41" s="636"/>
      <c r="CB41" s="636"/>
      <c r="CC41" s="636"/>
      <c r="CD41" s="636"/>
      <c r="CE41" s="636"/>
      <c r="CF41" s="636"/>
      <c r="CG41" s="636"/>
      <c r="CH41" s="636"/>
      <c r="CI41" s="636"/>
      <c r="CJ41" s="636"/>
      <c r="CK41" s="636"/>
      <c r="CL41" s="636"/>
      <c r="CM41" s="636"/>
      <c r="CN41" s="196"/>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F41" s="193"/>
      <c r="DG41" s="637" t="str">
        <f>IF('各会計、関係団体の財政状況及び健全化判断比率'!BR14="","",'各会計、関係団体の財政状況及び健全化判断比率'!BR14)</f>
        <v/>
      </c>
      <c r="DH41" s="637"/>
      <c r="DI41" s="200"/>
      <c r="DJ41" s="168"/>
      <c r="DK41" s="168"/>
      <c r="DL41" s="168"/>
      <c r="DM41" s="168"/>
      <c r="DN41" s="168"/>
      <c r="DO41" s="168"/>
    </row>
    <row r="42" spans="1:119" ht="32.25" customHeight="1">
      <c r="A42" s="168"/>
      <c r="B42" s="195"/>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96"/>
      <c r="U42" s="635" t="str">
        <f t="shared" si="4"/>
        <v/>
      </c>
      <c r="V42" s="635"/>
      <c r="W42" s="636"/>
      <c r="X42" s="636"/>
      <c r="Y42" s="636"/>
      <c r="Z42" s="636"/>
      <c r="AA42" s="636"/>
      <c r="AB42" s="636"/>
      <c r="AC42" s="636"/>
      <c r="AD42" s="636"/>
      <c r="AE42" s="636"/>
      <c r="AF42" s="636"/>
      <c r="AG42" s="636"/>
      <c r="AH42" s="636"/>
      <c r="AI42" s="636"/>
      <c r="AJ42" s="636"/>
      <c r="AK42" s="636"/>
      <c r="AL42" s="196"/>
      <c r="AM42" s="635" t="str">
        <f t="shared" si="0"/>
        <v/>
      </c>
      <c r="AN42" s="635"/>
      <c r="AO42" s="636"/>
      <c r="AP42" s="636"/>
      <c r="AQ42" s="636"/>
      <c r="AR42" s="636"/>
      <c r="AS42" s="636"/>
      <c r="AT42" s="636"/>
      <c r="AU42" s="636"/>
      <c r="AV42" s="636"/>
      <c r="AW42" s="636"/>
      <c r="AX42" s="636"/>
      <c r="AY42" s="636"/>
      <c r="AZ42" s="636"/>
      <c r="BA42" s="636"/>
      <c r="BB42" s="636"/>
      <c r="BC42" s="636"/>
      <c r="BD42" s="196"/>
      <c r="BE42" s="635" t="str">
        <f t="shared" si="1"/>
        <v/>
      </c>
      <c r="BF42" s="635"/>
      <c r="BG42" s="636"/>
      <c r="BH42" s="636"/>
      <c r="BI42" s="636"/>
      <c r="BJ42" s="636"/>
      <c r="BK42" s="636"/>
      <c r="BL42" s="636"/>
      <c r="BM42" s="636"/>
      <c r="BN42" s="636"/>
      <c r="BO42" s="636"/>
      <c r="BP42" s="636"/>
      <c r="BQ42" s="636"/>
      <c r="BR42" s="636"/>
      <c r="BS42" s="636"/>
      <c r="BT42" s="636"/>
      <c r="BU42" s="636"/>
      <c r="BV42" s="196"/>
      <c r="BW42" s="635">
        <f t="shared" si="2"/>
        <v>15</v>
      </c>
      <c r="BX42" s="635"/>
      <c r="BY42" s="636" t="str">
        <f>IF('各会計、関係団体の財政状況及び健全化判断比率'!B76="","",'各会計、関係団体の財政状況及び健全化判断比率'!B76)</f>
        <v>福岡県市町村消防団員等公務災害補償組合（一般会計）</v>
      </c>
      <c r="BZ42" s="636"/>
      <c r="CA42" s="636"/>
      <c r="CB42" s="636"/>
      <c r="CC42" s="636"/>
      <c r="CD42" s="636"/>
      <c r="CE42" s="636"/>
      <c r="CF42" s="636"/>
      <c r="CG42" s="636"/>
      <c r="CH42" s="636"/>
      <c r="CI42" s="636"/>
      <c r="CJ42" s="636"/>
      <c r="CK42" s="636"/>
      <c r="CL42" s="636"/>
      <c r="CM42" s="636"/>
      <c r="CN42" s="196"/>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F42" s="193"/>
      <c r="DG42" s="637" t="str">
        <f>IF('各会計、関係団体の財政状況及び健全化判断比率'!BR15="","",'各会計、関係団体の財政状況及び健全化判断比率'!BR15)</f>
        <v/>
      </c>
      <c r="DH42" s="637"/>
      <c r="DI42" s="200"/>
      <c r="DJ42" s="168"/>
      <c r="DK42" s="168"/>
      <c r="DL42" s="168"/>
      <c r="DM42" s="168"/>
      <c r="DN42" s="168"/>
      <c r="DO42" s="168"/>
    </row>
    <row r="43" spans="1:119" ht="32.25" customHeight="1">
      <c r="A43" s="168"/>
      <c r="B43" s="195"/>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96"/>
      <c r="U43" s="635" t="str">
        <f t="shared" si="4"/>
        <v/>
      </c>
      <c r="V43" s="635"/>
      <c r="W43" s="636"/>
      <c r="X43" s="636"/>
      <c r="Y43" s="636"/>
      <c r="Z43" s="636"/>
      <c r="AA43" s="636"/>
      <c r="AB43" s="636"/>
      <c r="AC43" s="636"/>
      <c r="AD43" s="636"/>
      <c r="AE43" s="636"/>
      <c r="AF43" s="636"/>
      <c r="AG43" s="636"/>
      <c r="AH43" s="636"/>
      <c r="AI43" s="636"/>
      <c r="AJ43" s="636"/>
      <c r="AK43" s="636"/>
      <c r="AL43" s="196"/>
      <c r="AM43" s="635" t="str">
        <f t="shared" si="0"/>
        <v/>
      </c>
      <c r="AN43" s="635"/>
      <c r="AO43" s="636"/>
      <c r="AP43" s="636"/>
      <c r="AQ43" s="636"/>
      <c r="AR43" s="636"/>
      <c r="AS43" s="636"/>
      <c r="AT43" s="636"/>
      <c r="AU43" s="636"/>
      <c r="AV43" s="636"/>
      <c r="AW43" s="636"/>
      <c r="AX43" s="636"/>
      <c r="AY43" s="636"/>
      <c r="AZ43" s="636"/>
      <c r="BA43" s="636"/>
      <c r="BB43" s="636"/>
      <c r="BC43" s="636"/>
      <c r="BD43" s="196"/>
      <c r="BE43" s="635" t="str">
        <f t="shared" si="1"/>
        <v/>
      </c>
      <c r="BF43" s="635"/>
      <c r="BG43" s="636"/>
      <c r="BH43" s="636"/>
      <c r="BI43" s="636"/>
      <c r="BJ43" s="636"/>
      <c r="BK43" s="636"/>
      <c r="BL43" s="636"/>
      <c r="BM43" s="636"/>
      <c r="BN43" s="636"/>
      <c r="BO43" s="636"/>
      <c r="BP43" s="636"/>
      <c r="BQ43" s="636"/>
      <c r="BR43" s="636"/>
      <c r="BS43" s="636"/>
      <c r="BT43" s="636"/>
      <c r="BU43" s="636"/>
      <c r="BV43" s="196"/>
      <c r="BW43" s="635">
        <f t="shared" si="2"/>
        <v>16</v>
      </c>
      <c r="BX43" s="635"/>
      <c r="BY43" s="636" t="str">
        <f>IF('各会計、関係団体の財政状況及び健全化判断比率'!B77="","",'各会計、関係団体の財政状況及び健全化判断比率'!B77)</f>
        <v>福岡県市町村職員退職手当組合（一般会計）</v>
      </c>
      <c r="BZ43" s="636"/>
      <c r="CA43" s="636"/>
      <c r="CB43" s="636"/>
      <c r="CC43" s="636"/>
      <c r="CD43" s="636"/>
      <c r="CE43" s="636"/>
      <c r="CF43" s="636"/>
      <c r="CG43" s="636"/>
      <c r="CH43" s="636"/>
      <c r="CI43" s="636"/>
      <c r="CJ43" s="636"/>
      <c r="CK43" s="636"/>
      <c r="CL43" s="636"/>
      <c r="CM43" s="636"/>
      <c r="CN43" s="196"/>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F43" s="193"/>
      <c r="DG43" s="637" t="str">
        <f>IF('各会計、関係団体の財政状況及び健全化判断比率'!BR16="","",'各会計、関係団体の財政状況及び健全化判断比率'!BR16)</f>
        <v/>
      </c>
      <c r="DH43" s="637"/>
      <c r="DI43" s="200"/>
      <c r="DJ43" s="168"/>
      <c r="DK43" s="168"/>
      <c r="DL43" s="168"/>
      <c r="DM43" s="168"/>
      <c r="DN43" s="168"/>
      <c r="DO43" s="168"/>
    </row>
    <row r="44" spans="1:119" ht="13.5" customHeight="1" thickBot="1">
      <c r="A44" s="168"/>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c r="DJ44" s="168"/>
      <c r="DK44" s="168"/>
      <c r="DL44" s="168"/>
      <c r="DM44" s="168"/>
      <c r="DN44" s="168"/>
      <c r="DO44" s="168"/>
    </row>
    <row r="45" spans="1:119">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row>
    <row r="46" spans="1:119">
      <c r="B46" s="168" t="s">
        <v>200</v>
      </c>
      <c r="C46" s="168"/>
      <c r="D46" s="168"/>
      <c r="E46" s="168" t="s">
        <v>201</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row>
    <row r="47" spans="1:119">
      <c r="B47" s="168"/>
      <c r="C47" s="168"/>
      <c r="D47" s="168"/>
      <c r="E47" s="168" t="s">
        <v>202</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row>
    <row r="48" spans="1:119">
      <c r="B48" s="168"/>
      <c r="C48" s="168"/>
      <c r="D48" s="168"/>
      <c r="E48" s="168" t="s">
        <v>203</v>
      </c>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row>
    <row r="49" spans="5:5">
      <c r="E49" s="204" t="s">
        <v>204</v>
      </c>
    </row>
    <row r="50" spans="5:5">
      <c r="E50" s="170" t="s">
        <v>205</v>
      </c>
    </row>
    <row r="51" spans="5:5">
      <c r="E51" s="170" t="s">
        <v>206</v>
      </c>
    </row>
    <row r="52" spans="5:5">
      <c r="E52" s="170" t="s">
        <v>207</v>
      </c>
    </row>
    <row r="53" spans="5:5">
      <c r="E53" s="170" t="s">
        <v>208</v>
      </c>
    </row>
    <row r="54" spans="5:5"/>
    <row r="55" spans="5:5"/>
    <row r="56" spans="5:5"/>
    <row r="57" spans="5:5" hidden="1"/>
    <row r="58" spans="5:5" hidden="1"/>
    <row r="59" spans="5:5" hidden="1"/>
  </sheetData>
  <sheetProtection algorithmName="SHA-512" hashValue="CEGd5BK0tB1G+pIMzLk8ex6qsAzD7b+6jJoj0t5OI9x+d1hH4O+py72Pf9aJbSDln+VtXbY43rqq/J0qJ05sUg==" saltValue="vWJ9xnh3MyXY3tj+irS+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8" customWidth="1"/>
    <col min="96" max="133" width="1.625" style="224" customWidth="1"/>
    <col min="134" max="143" width="1.625" style="208" customWidth="1"/>
    <col min="144" max="16384" width="0" style="208" hidden="1"/>
  </cols>
  <sheetData>
    <row r="1" spans="2:143" ht="22.5" customHeight="1" thickBot="1">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38" t="s">
        <v>209</v>
      </c>
      <c r="DI1" s="639"/>
      <c r="DJ1" s="639"/>
      <c r="DK1" s="639"/>
      <c r="DL1" s="639"/>
      <c r="DM1" s="639"/>
      <c r="DN1" s="640"/>
      <c r="DO1" s="208"/>
      <c r="DP1" s="638" t="s">
        <v>210</v>
      </c>
      <c r="DQ1" s="639"/>
      <c r="DR1" s="639"/>
      <c r="DS1" s="639"/>
      <c r="DT1" s="639"/>
      <c r="DU1" s="639"/>
      <c r="DV1" s="639"/>
      <c r="DW1" s="639"/>
      <c r="DX1" s="639"/>
      <c r="DY1" s="639"/>
      <c r="DZ1" s="639"/>
      <c r="EA1" s="639"/>
      <c r="EB1" s="639"/>
      <c r="EC1" s="640"/>
      <c r="ED1" s="206"/>
      <c r="EE1" s="206"/>
      <c r="EF1" s="206"/>
      <c r="EG1" s="206"/>
      <c r="EH1" s="206"/>
      <c r="EI1" s="206"/>
      <c r="EJ1" s="206"/>
      <c r="EK1" s="206"/>
      <c r="EL1" s="206"/>
      <c r="EM1" s="206"/>
    </row>
    <row r="2" spans="2:143" ht="22.5" customHeight="1">
      <c r="B2" s="209" t="s">
        <v>211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41" t="s">
        <v>212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214</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c r="B4" s="641" t="s">
        <v>1</v>
      </c>
      <c r="C4" s="642"/>
      <c r="D4" s="642"/>
      <c r="E4" s="642"/>
      <c r="F4" s="642"/>
      <c r="G4" s="642"/>
      <c r="H4" s="642"/>
      <c r="I4" s="642"/>
      <c r="J4" s="642"/>
      <c r="K4" s="642"/>
      <c r="L4" s="642"/>
      <c r="M4" s="642"/>
      <c r="N4" s="642"/>
      <c r="O4" s="642"/>
      <c r="P4" s="642"/>
      <c r="Q4" s="643"/>
      <c r="R4" s="641" t="s">
        <v>215</v>
      </c>
      <c r="S4" s="642"/>
      <c r="T4" s="642"/>
      <c r="U4" s="642"/>
      <c r="V4" s="642"/>
      <c r="W4" s="642"/>
      <c r="X4" s="642"/>
      <c r="Y4" s="643"/>
      <c r="Z4" s="641" t="s">
        <v>216</v>
      </c>
      <c r="AA4" s="642"/>
      <c r="AB4" s="642"/>
      <c r="AC4" s="643"/>
      <c r="AD4" s="641" t="s">
        <v>217</v>
      </c>
      <c r="AE4" s="642"/>
      <c r="AF4" s="642"/>
      <c r="AG4" s="642"/>
      <c r="AH4" s="642"/>
      <c r="AI4" s="642"/>
      <c r="AJ4" s="642"/>
      <c r="AK4" s="643"/>
      <c r="AL4" s="641" t="s">
        <v>216</v>
      </c>
      <c r="AM4" s="642"/>
      <c r="AN4" s="642"/>
      <c r="AO4" s="643"/>
      <c r="AP4" s="647" t="s">
        <v>218</v>
      </c>
      <c r="AQ4" s="647"/>
      <c r="AR4" s="647"/>
      <c r="AS4" s="647"/>
      <c r="AT4" s="647"/>
      <c r="AU4" s="647"/>
      <c r="AV4" s="647"/>
      <c r="AW4" s="647"/>
      <c r="AX4" s="647"/>
      <c r="AY4" s="647"/>
      <c r="AZ4" s="647"/>
      <c r="BA4" s="647"/>
      <c r="BB4" s="647"/>
      <c r="BC4" s="647"/>
      <c r="BD4" s="647"/>
      <c r="BE4" s="647"/>
      <c r="BF4" s="647"/>
      <c r="BG4" s="647" t="s">
        <v>219</v>
      </c>
      <c r="BH4" s="647"/>
      <c r="BI4" s="647"/>
      <c r="BJ4" s="647"/>
      <c r="BK4" s="647"/>
      <c r="BL4" s="647"/>
      <c r="BM4" s="647"/>
      <c r="BN4" s="647"/>
      <c r="BO4" s="647" t="s">
        <v>216</v>
      </c>
      <c r="BP4" s="647"/>
      <c r="BQ4" s="647"/>
      <c r="BR4" s="647"/>
      <c r="BS4" s="647" t="s">
        <v>220</v>
      </c>
      <c r="BT4" s="647"/>
      <c r="BU4" s="647"/>
      <c r="BV4" s="647"/>
      <c r="BW4" s="647"/>
      <c r="BX4" s="647"/>
      <c r="BY4" s="647"/>
      <c r="BZ4" s="647"/>
      <c r="CA4" s="647"/>
      <c r="CB4" s="647"/>
      <c r="CD4" s="644" t="s">
        <v>221</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212" customFormat="1" ht="11.25" customHeight="1">
      <c r="B5" s="648" t="s">
        <v>222</v>
      </c>
      <c r="C5" s="649"/>
      <c r="D5" s="649"/>
      <c r="E5" s="649"/>
      <c r="F5" s="649"/>
      <c r="G5" s="649"/>
      <c r="H5" s="649"/>
      <c r="I5" s="649"/>
      <c r="J5" s="649"/>
      <c r="K5" s="649"/>
      <c r="L5" s="649"/>
      <c r="M5" s="649"/>
      <c r="N5" s="649"/>
      <c r="O5" s="649"/>
      <c r="P5" s="649"/>
      <c r="Q5" s="650"/>
      <c r="R5" s="651">
        <v>6239839</v>
      </c>
      <c r="S5" s="652"/>
      <c r="T5" s="652"/>
      <c r="U5" s="652"/>
      <c r="V5" s="652"/>
      <c r="W5" s="652"/>
      <c r="X5" s="652"/>
      <c r="Y5" s="653"/>
      <c r="Z5" s="654">
        <v>27.8</v>
      </c>
      <c r="AA5" s="654"/>
      <c r="AB5" s="654"/>
      <c r="AC5" s="654"/>
      <c r="AD5" s="655">
        <v>6239839</v>
      </c>
      <c r="AE5" s="655"/>
      <c r="AF5" s="655"/>
      <c r="AG5" s="655"/>
      <c r="AH5" s="655"/>
      <c r="AI5" s="655"/>
      <c r="AJ5" s="655"/>
      <c r="AK5" s="655"/>
      <c r="AL5" s="656">
        <v>50.4</v>
      </c>
      <c r="AM5" s="657"/>
      <c r="AN5" s="657"/>
      <c r="AO5" s="658"/>
      <c r="AP5" s="648" t="s">
        <v>223</v>
      </c>
      <c r="AQ5" s="649"/>
      <c r="AR5" s="649"/>
      <c r="AS5" s="649"/>
      <c r="AT5" s="649"/>
      <c r="AU5" s="649"/>
      <c r="AV5" s="649"/>
      <c r="AW5" s="649"/>
      <c r="AX5" s="649"/>
      <c r="AY5" s="649"/>
      <c r="AZ5" s="649"/>
      <c r="BA5" s="649"/>
      <c r="BB5" s="649"/>
      <c r="BC5" s="649"/>
      <c r="BD5" s="649"/>
      <c r="BE5" s="649"/>
      <c r="BF5" s="650"/>
      <c r="BG5" s="662">
        <v>6239839</v>
      </c>
      <c r="BH5" s="663"/>
      <c r="BI5" s="663"/>
      <c r="BJ5" s="663"/>
      <c r="BK5" s="663"/>
      <c r="BL5" s="663"/>
      <c r="BM5" s="663"/>
      <c r="BN5" s="664"/>
      <c r="BO5" s="665">
        <v>100</v>
      </c>
      <c r="BP5" s="665"/>
      <c r="BQ5" s="665"/>
      <c r="BR5" s="665"/>
      <c r="BS5" s="666">
        <v>32088</v>
      </c>
      <c r="BT5" s="666"/>
      <c r="BU5" s="666"/>
      <c r="BV5" s="666"/>
      <c r="BW5" s="666"/>
      <c r="BX5" s="666"/>
      <c r="BY5" s="666"/>
      <c r="BZ5" s="666"/>
      <c r="CA5" s="666"/>
      <c r="CB5" s="670"/>
      <c r="CD5" s="644" t="s">
        <v>218</v>
      </c>
      <c r="CE5" s="645"/>
      <c r="CF5" s="645"/>
      <c r="CG5" s="645"/>
      <c r="CH5" s="645"/>
      <c r="CI5" s="645"/>
      <c r="CJ5" s="645"/>
      <c r="CK5" s="645"/>
      <c r="CL5" s="645"/>
      <c r="CM5" s="645"/>
      <c r="CN5" s="645"/>
      <c r="CO5" s="645"/>
      <c r="CP5" s="645"/>
      <c r="CQ5" s="646"/>
      <c r="CR5" s="644" t="s">
        <v>224</v>
      </c>
      <c r="CS5" s="645"/>
      <c r="CT5" s="645"/>
      <c r="CU5" s="645"/>
      <c r="CV5" s="645"/>
      <c r="CW5" s="645"/>
      <c r="CX5" s="645"/>
      <c r="CY5" s="646"/>
      <c r="CZ5" s="644" t="s">
        <v>216</v>
      </c>
      <c r="DA5" s="645"/>
      <c r="DB5" s="645"/>
      <c r="DC5" s="646"/>
      <c r="DD5" s="644" t="s">
        <v>225</v>
      </c>
      <c r="DE5" s="645"/>
      <c r="DF5" s="645"/>
      <c r="DG5" s="645"/>
      <c r="DH5" s="645"/>
      <c r="DI5" s="645"/>
      <c r="DJ5" s="645"/>
      <c r="DK5" s="645"/>
      <c r="DL5" s="645"/>
      <c r="DM5" s="645"/>
      <c r="DN5" s="645"/>
      <c r="DO5" s="645"/>
      <c r="DP5" s="646"/>
      <c r="DQ5" s="644" t="s">
        <v>226</v>
      </c>
      <c r="DR5" s="645"/>
      <c r="DS5" s="645"/>
      <c r="DT5" s="645"/>
      <c r="DU5" s="645"/>
      <c r="DV5" s="645"/>
      <c r="DW5" s="645"/>
      <c r="DX5" s="645"/>
      <c r="DY5" s="645"/>
      <c r="DZ5" s="645"/>
      <c r="EA5" s="645"/>
      <c r="EB5" s="645"/>
      <c r="EC5" s="646"/>
    </row>
    <row r="6" spans="2:143" ht="11.25" customHeight="1">
      <c r="B6" s="659" t="s">
        <v>227</v>
      </c>
      <c r="C6" s="660"/>
      <c r="D6" s="660"/>
      <c r="E6" s="660"/>
      <c r="F6" s="660"/>
      <c r="G6" s="660"/>
      <c r="H6" s="660"/>
      <c r="I6" s="660"/>
      <c r="J6" s="660"/>
      <c r="K6" s="660"/>
      <c r="L6" s="660"/>
      <c r="M6" s="660"/>
      <c r="N6" s="660"/>
      <c r="O6" s="660"/>
      <c r="P6" s="660"/>
      <c r="Q6" s="661"/>
      <c r="R6" s="662">
        <v>191040</v>
      </c>
      <c r="S6" s="663"/>
      <c r="T6" s="663"/>
      <c r="U6" s="663"/>
      <c r="V6" s="663"/>
      <c r="W6" s="663"/>
      <c r="X6" s="663"/>
      <c r="Y6" s="664"/>
      <c r="Z6" s="665">
        <v>0.8</v>
      </c>
      <c r="AA6" s="665"/>
      <c r="AB6" s="665"/>
      <c r="AC6" s="665"/>
      <c r="AD6" s="666">
        <v>191040</v>
      </c>
      <c r="AE6" s="666"/>
      <c r="AF6" s="666"/>
      <c r="AG6" s="666"/>
      <c r="AH6" s="666"/>
      <c r="AI6" s="666"/>
      <c r="AJ6" s="666"/>
      <c r="AK6" s="666"/>
      <c r="AL6" s="667">
        <v>1.5</v>
      </c>
      <c r="AM6" s="668"/>
      <c r="AN6" s="668"/>
      <c r="AO6" s="669"/>
      <c r="AP6" s="659" t="s">
        <v>228</v>
      </c>
      <c r="AQ6" s="660"/>
      <c r="AR6" s="660"/>
      <c r="AS6" s="660"/>
      <c r="AT6" s="660"/>
      <c r="AU6" s="660"/>
      <c r="AV6" s="660"/>
      <c r="AW6" s="660"/>
      <c r="AX6" s="660"/>
      <c r="AY6" s="660"/>
      <c r="AZ6" s="660"/>
      <c r="BA6" s="660"/>
      <c r="BB6" s="660"/>
      <c r="BC6" s="660"/>
      <c r="BD6" s="660"/>
      <c r="BE6" s="660"/>
      <c r="BF6" s="661"/>
      <c r="BG6" s="662">
        <v>6239839</v>
      </c>
      <c r="BH6" s="663"/>
      <c r="BI6" s="663"/>
      <c r="BJ6" s="663"/>
      <c r="BK6" s="663"/>
      <c r="BL6" s="663"/>
      <c r="BM6" s="663"/>
      <c r="BN6" s="664"/>
      <c r="BO6" s="665">
        <v>100</v>
      </c>
      <c r="BP6" s="665"/>
      <c r="BQ6" s="665"/>
      <c r="BR6" s="665"/>
      <c r="BS6" s="666">
        <v>32088</v>
      </c>
      <c r="BT6" s="666"/>
      <c r="BU6" s="666"/>
      <c r="BV6" s="666"/>
      <c r="BW6" s="666"/>
      <c r="BX6" s="666"/>
      <c r="BY6" s="666"/>
      <c r="BZ6" s="666"/>
      <c r="CA6" s="666"/>
      <c r="CB6" s="670"/>
      <c r="CD6" s="673" t="s">
        <v>229</v>
      </c>
      <c r="CE6" s="674"/>
      <c r="CF6" s="674"/>
      <c r="CG6" s="674"/>
      <c r="CH6" s="674"/>
      <c r="CI6" s="674"/>
      <c r="CJ6" s="674"/>
      <c r="CK6" s="674"/>
      <c r="CL6" s="674"/>
      <c r="CM6" s="674"/>
      <c r="CN6" s="674"/>
      <c r="CO6" s="674"/>
      <c r="CP6" s="674"/>
      <c r="CQ6" s="675"/>
      <c r="CR6" s="662">
        <v>195858</v>
      </c>
      <c r="CS6" s="663"/>
      <c r="CT6" s="663"/>
      <c r="CU6" s="663"/>
      <c r="CV6" s="663"/>
      <c r="CW6" s="663"/>
      <c r="CX6" s="663"/>
      <c r="CY6" s="664"/>
      <c r="CZ6" s="656">
        <v>0.9</v>
      </c>
      <c r="DA6" s="657"/>
      <c r="DB6" s="657"/>
      <c r="DC6" s="676"/>
      <c r="DD6" s="671" t="s">
        <v>230</v>
      </c>
      <c r="DE6" s="663"/>
      <c r="DF6" s="663"/>
      <c r="DG6" s="663"/>
      <c r="DH6" s="663"/>
      <c r="DI6" s="663"/>
      <c r="DJ6" s="663"/>
      <c r="DK6" s="663"/>
      <c r="DL6" s="663"/>
      <c r="DM6" s="663"/>
      <c r="DN6" s="663"/>
      <c r="DO6" s="663"/>
      <c r="DP6" s="664"/>
      <c r="DQ6" s="671">
        <v>195858</v>
      </c>
      <c r="DR6" s="663"/>
      <c r="DS6" s="663"/>
      <c r="DT6" s="663"/>
      <c r="DU6" s="663"/>
      <c r="DV6" s="663"/>
      <c r="DW6" s="663"/>
      <c r="DX6" s="663"/>
      <c r="DY6" s="663"/>
      <c r="DZ6" s="663"/>
      <c r="EA6" s="663"/>
      <c r="EB6" s="663"/>
      <c r="EC6" s="672"/>
    </row>
    <row r="7" spans="2:143" ht="11.25" customHeight="1">
      <c r="B7" s="659" t="s">
        <v>231</v>
      </c>
      <c r="C7" s="660"/>
      <c r="D7" s="660"/>
      <c r="E7" s="660"/>
      <c r="F7" s="660"/>
      <c r="G7" s="660"/>
      <c r="H7" s="660"/>
      <c r="I7" s="660"/>
      <c r="J7" s="660"/>
      <c r="K7" s="660"/>
      <c r="L7" s="660"/>
      <c r="M7" s="660"/>
      <c r="N7" s="660"/>
      <c r="O7" s="660"/>
      <c r="P7" s="660"/>
      <c r="Q7" s="661"/>
      <c r="R7" s="662">
        <v>11746</v>
      </c>
      <c r="S7" s="663"/>
      <c r="T7" s="663"/>
      <c r="U7" s="663"/>
      <c r="V7" s="663"/>
      <c r="W7" s="663"/>
      <c r="X7" s="663"/>
      <c r="Y7" s="664"/>
      <c r="Z7" s="665">
        <v>0.1</v>
      </c>
      <c r="AA7" s="665"/>
      <c r="AB7" s="665"/>
      <c r="AC7" s="665"/>
      <c r="AD7" s="666">
        <v>11746</v>
      </c>
      <c r="AE7" s="666"/>
      <c r="AF7" s="666"/>
      <c r="AG7" s="666"/>
      <c r="AH7" s="666"/>
      <c r="AI7" s="666"/>
      <c r="AJ7" s="666"/>
      <c r="AK7" s="666"/>
      <c r="AL7" s="667">
        <v>0.1</v>
      </c>
      <c r="AM7" s="668"/>
      <c r="AN7" s="668"/>
      <c r="AO7" s="669"/>
      <c r="AP7" s="659" t="s">
        <v>232</v>
      </c>
      <c r="AQ7" s="660"/>
      <c r="AR7" s="660"/>
      <c r="AS7" s="660"/>
      <c r="AT7" s="660"/>
      <c r="AU7" s="660"/>
      <c r="AV7" s="660"/>
      <c r="AW7" s="660"/>
      <c r="AX7" s="660"/>
      <c r="AY7" s="660"/>
      <c r="AZ7" s="660"/>
      <c r="BA7" s="660"/>
      <c r="BB7" s="660"/>
      <c r="BC7" s="660"/>
      <c r="BD7" s="660"/>
      <c r="BE7" s="660"/>
      <c r="BF7" s="661"/>
      <c r="BG7" s="662">
        <v>3067305</v>
      </c>
      <c r="BH7" s="663"/>
      <c r="BI7" s="663"/>
      <c r="BJ7" s="663"/>
      <c r="BK7" s="663"/>
      <c r="BL7" s="663"/>
      <c r="BM7" s="663"/>
      <c r="BN7" s="664"/>
      <c r="BO7" s="665">
        <v>49.2</v>
      </c>
      <c r="BP7" s="665"/>
      <c r="BQ7" s="665"/>
      <c r="BR7" s="665"/>
      <c r="BS7" s="666">
        <v>32088</v>
      </c>
      <c r="BT7" s="666"/>
      <c r="BU7" s="666"/>
      <c r="BV7" s="666"/>
      <c r="BW7" s="666"/>
      <c r="BX7" s="666"/>
      <c r="BY7" s="666"/>
      <c r="BZ7" s="666"/>
      <c r="CA7" s="666"/>
      <c r="CB7" s="670"/>
      <c r="CD7" s="677" t="s">
        <v>233</v>
      </c>
      <c r="CE7" s="678"/>
      <c r="CF7" s="678"/>
      <c r="CG7" s="678"/>
      <c r="CH7" s="678"/>
      <c r="CI7" s="678"/>
      <c r="CJ7" s="678"/>
      <c r="CK7" s="678"/>
      <c r="CL7" s="678"/>
      <c r="CM7" s="678"/>
      <c r="CN7" s="678"/>
      <c r="CO7" s="678"/>
      <c r="CP7" s="678"/>
      <c r="CQ7" s="679"/>
      <c r="CR7" s="662">
        <v>2541726</v>
      </c>
      <c r="CS7" s="663"/>
      <c r="CT7" s="663"/>
      <c r="CU7" s="663"/>
      <c r="CV7" s="663"/>
      <c r="CW7" s="663"/>
      <c r="CX7" s="663"/>
      <c r="CY7" s="664"/>
      <c r="CZ7" s="665">
        <v>11.7</v>
      </c>
      <c r="DA7" s="665"/>
      <c r="DB7" s="665"/>
      <c r="DC7" s="665"/>
      <c r="DD7" s="671">
        <v>661027</v>
      </c>
      <c r="DE7" s="663"/>
      <c r="DF7" s="663"/>
      <c r="DG7" s="663"/>
      <c r="DH7" s="663"/>
      <c r="DI7" s="663"/>
      <c r="DJ7" s="663"/>
      <c r="DK7" s="663"/>
      <c r="DL7" s="663"/>
      <c r="DM7" s="663"/>
      <c r="DN7" s="663"/>
      <c r="DO7" s="663"/>
      <c r="DP7" s="664"/>
      <c r="DQ7" s="671">
        <v>1677937</v>
      </c>
      <c r="DR7" s="663"/>
      <c r="DS7" s="663"/>
      <c r="DT7" s="663"/>
      <c r="DU7" s="663"/>
      <c r="DV7" s="663"/>
      <c r="DW7" s="663"/>
      <c r="DX7" s="663"/>
      <c r="DY7" s="663"/>
      <c r="DZ7" s="663"/>
      <c r="EA7" s="663"/>
      <c r="EB7" s="663"/>
      <c r="EC7" s="672"/>
    </row>
    <row r="8" spans="2:143" ht="11.25" customHeight="1">
      <c r="B8" s="659" t="s">
        <v>234</v>
      </c>
      <c r="C8" s="660"/>
      <c r="D8" s="660"/>
      <c r="E8" s="660"/>
      <c r="F8" s="660"/>
      <c r="G8" s="660"/>
      <c r="H8" s="660"/>
      <c r="I8" s="660"/>
      <c r="J8" s="660"/>
      <c r="K8" s="660"/>
      <c r="L8" s="660"/>
      <c r="M8" s="660"/>
      <c r="N8" s="660"/>
      <c r="O8" s="660"/>
      <c r="P8" s="660"/>
      <c r="Q8" s="661"/>
      <c r="R8" s="662">
        <v>30433</v>
      </c>
      <c r="S8" s="663"/>
      <c r="T8" s="663"/>
      <c r="U8" s="663"/>
      <c r="V8" s="663"/>
      <c r="W8" s="663"/>
      <c r="X8" s="663"/>
      <c r="Y8" s="664"/>
      <c r="Z8" s="665">
        <v>0.1</v>
      </c>
      <c r="AA8" s="665"/>
      <c r="AB8" s="665"/>
      <c r="AC8" s="665"/>
      <c r="AD8" s="666">
        <v>30433</v>
      </c>
      <c r="AE8" s="666"/>
      <c r="AF8" s="666"/>
      <c r="AG8" s="666"/>
      <c r="AH8" s="666"/>
      <c r="AI8" s="666"/>
      <c r="AJ8" s="666"/>
      <c r="AK8" s="666"/>
      <c r="AL8" s="667">
        <v>0.2</v>
      </c>
      <c r="AM8" s="668"/>
      <c r="AN8" s="668"/>
      <c r="AO8" s="669"/>
      <c r="AP8" s="659" t="s">
        <v>235</v>
      </c>
      <c r="AQ8" s="660"/>
      <c r="AR8" s="660"/>
      <c r="AS8" s="660"/>
      <c r="AT8" s="660"/>
      <c r="AU8" s="660"/>
      <c r="AV8" s="660"/>
      <c r="AW8" s="660"/>
      <c r="AX8" s="660"/>
      <c r="AY8" s="660"/>
      <c r="AZ8" s="660"/>
      <c r="BA8" s="660"/>
      <c r="BB8" s="660"/>
      <c r="BC8" s="660"/>
      <c r="BD8" s="660"/>
      <c r="BE8" s="660"/>
      <c r="BF8" s="661"/>
      <c r="BG8" s="662">
        <v>99257</v>
      </c>
      <c r="BH8" s="663"/>
      <c r="BI8" s="663"/>
      <c r="BJ8" s="663"/>
      <c r="BK8" s="663"/>
      <c r="BL8" s="663"/>
      <c r="BM8" s="663"/>
      <c r="BN8" s="664"/>
      <c r="BO8" s="665">
        <v>1.6</v>
      </c>
      <c r="BP8" s="665"/>
      <c r="BQ8" s="665"/>
      <c r="BR8" s="665"/>
      <c r="BS8" s="671" t="s">
        <v>121</v>
      </c>
      <c r="BT8" s="663"/>
      <c r="BU8" s="663"/>
      <c r="BV8" s="663"/>
      <c r="BW8" s="663"/>
      <c r="BX8" s="663"/>
      <c r="BY8" s="663"/>
      <c r="BZ8" s="663"/>
      <c r="CA8" s="663"/>
      <c r="CB8" s="672"/>
      <c r="CD8" s="677" t="s">
        <v>236</v>
      </c>
      <c r="CE8" s="678"/>
      <c r="CF8" s="678"/>
      <c r="CG8" s="678"/>
      <c r="CH8" s="678"/>
      <c r="CI8" s="678"/>
      <c r="CJ8" s="678"/>
      <c r="CK8" s="678"/>
      <c r="CL8" s="678"/>
      <c r="CM8" s="678"/>
      <c r="CN8" s="678"/>
      <c r="CO8" s="678"/>
      <c r="CP8" s="678"/>
      <c r="CQ8" s="679"/>
      <c r="CR8" s="662">
        <v>8954534</v>
      </c>
      <c r="CS8" s="663"/>
      <c r="CT8" s="663"/>
      <c r="CU8" s="663"/>
      <c r="CV8" s="663"/>
      <c r="CW8" s="663"/>
      <c r="CX8" s="663"/>
      <c r="CY8" s="664"/>
      <c r="CZ8" s="665">
        <v>41</v>
      </c>
      <c r="DA8" s="665"/>
      <c r="DB8" s="665"/>
      <c r="DC8" s="665"/>
      <c r="DD8" s="671">
        <v>386445</v>
      </c>
      <c r="DE8" s="663"/>
      <c r="DF8" s="663"/>
      <c r="DG8" s="663"/>
      <c r="DH8" s="663"/>
      <c r="DI8" s="663"/>
      <c r="DJ8" s="663"/>
      <c r="DK8" s="663"/>
      <c r="DL8" s="663"/>
      <c r="DM8" s="663"/>
      <c r="DN8" s="663"/>
      <c r="DO8" s="663"/>
      <c r="DP8" s="664"/>
      <c r="DQ8" s="671">
        <v>3883211</v>
      </c>
      <c r="DR8" s="663"/>
      <c r="DS8" s="663"/>
      <c r="DT8" s="663"/>
      <c r="DU8" s="663"/>
      <c r="DV8" s="663"/>
      <c r="DW8" s="663"/>
      <c r="DX8" s="663"/>
      <c r="DY8" s="663"/>
      <c r="DZ8" s="663"/>
      <c r="EA8" s="663"/>
      <c r="EB8" s="663"/>
      <c r="EC8" s="672"/>
    </row>
    <row r="9" spans="2:143" ht="11.25" customHeight="1">
      <c r="B9" s="659" t="s">
        <v>237</v>
      </c>
      <c r="C9" s="660"/>
      <c r="D9" s="660"/>
      <c r="E9" s="660"/>
      <c r="F9" s="660"/>
      <c r="G9" s="660"/>
      <c r="H9" s="660"/>
      <c r="I9" s="660"/>
      <c r="J9" s="660"/>
      <c r="K9" s="660"/>
      <c r="L9" s="660"/>
      <c r="M9" s="660"/>
      <c r="N9" s="660"/>
      <c r="O9" s="660"/>
      <c r="P9" s="660"/>
      <c r="Q9" s="661"/>
      <c r="R9" s="662">
        <v>32245</v>
      </c>
      <c r="S9" s="663"/>
      <c r="T9" s="663"/>
      <c r="U9" s="663"/>
      <c r="V9" s="663"/>
      <c r="W9" s="663"/>
      <c r="X9" s="663"/>
      <c r="Y9" s="664"/>
      <c r="Z9" s="665">
        <v>0.1</v>
      </c>
      <c r="AA9" s="665"/>
      <c r="AB9" s="665"/>
      <c r="AC9" s="665"/>
      <c r="AD9" s="666">
        <v>32245</v>
      </c>
      <c r="AE9" s="666"/>
      <c r="AF9" s="666"/>
      <c r="AG9" s="666"/>
      <c r="AH9" s="666"/>
      <c r="AI9" s="666"/>
      <c r="AJ9" s="666"/>
      <c r="AK9" s="666"/>
      <c r="AL9" s="667">
        <v>0.3</v>
      </c>
      <c r="AM9" s="668"/>
      <c r="AN9" s="668"/>
      <c r="AO9" s="669"/>
      <c r="AP9" s="659" t="s">
        <v>238</v>
      </c>
      <c r="AQ9" s="660"/>
      <c r="AR9" s="660"/>
      <c r="AS9" s="660"/>
      <c r="AT9" s="660"/>
      <c r="AU9" s="660"/>
      <c r="AV9" s="660"/>
      <c r="AW9" s="660"/>
      <c r="AX9" s="660"/>
      <c r="AY9" s="660"/>
      <c r="AZ9" s="660"/>
      <c r="BA9" s="660"/>
      <c r="BB9" s="660"/>
      <c r="BC9" s="660"/>
      <c r="BD9" s="660"/>
      <c r="BE9" s="660"/>
      <c r="BF9" s="661"/>
      <c r="BG9" s="662">
        <v>2673279</v>
      </c>
      <c r="BH9" s="663"/>
      <c r="BI9" s="663"/>
      <c r="BJ9" s="663"/>
      <c r="BK9" s="663"/>
      <c r="BL9" s="663"/>
      <c r="BM9" s="663"/>
      <c r="BN9" s="664"/>
      <c r="BO9" s="665">
        <v>42.8</v>
      </c>
      <c r="BP9" s="665"/>
      <c r="BQ9" s="665"/>
      <c r="BR9" s="665"/>
      <c r="BS9" s="671" t="s">
        <v>166</v>
      </c>
      <c r="BT9" s="663"/>
      <c r="BU9" s="663"/>
      <c r="BV9" s="663"/>
      <c r="BW9" s="663"/>
      <c r="BX9" s="663"/>
      <c r="BY9" s="663"/>
      <c r="BZ9" s="663"/>
      <c r="CA9" s="663"/>
      <c r="CB9" s="672"/>
      <c r="CD9" s="677" t="s">
        <v>239</v>
      </c>
      <c r="CE9" s="678"/>
      <c r="CF9" s="678"/>
      <c r="CG9" s="678"/>
      <c r="CH9" s="678"/>
      <c r="CI9" s="678"/>
      <c r="CJ9" s="678"/>
      <c r="CK9" s="678"/>
      <c r="CL9" s="678"/>
      <c r="CM9" s="678"/>
      <c r="CN9" s="678"/>
      <c r="CO9" s="678"/>
      <c r="CP9" s="678"/>
      <c r="CQ9" s="679"/>
      <c r="CR9" s="662">
        <v>2078649</v>
      </c>
      <c r="CS9" s="663"/>
      <c r="CT9" s="663"/>
      <c r="CU9" s="663"/>
      <c r="CV9" s="663"/>
      <c r="CW9" s="663"/>
      <c r="CX9" s="663"/>
      <c r="CY9" s="664"/>
      <c r="CZ9" s="665">
        <v>9.5</v>
      </c>
      <c r="DA9" s="665"/>
      <c r="DB9" s="665"/>
      <c r="DC9" s="665"/>
      <c r="DD9" s="671">
        <v>716</v>
      </c>
      <c r="DE9" s="663"/>
      <c r="DF9" s="663"/>
      <c r="DG9" s="663"/>
      <c r="DH9" s="663"/>
      <c r="DI9" s="663"/>
      <c r="DJ9" s="663"/>
      <c r="DK9" s="663"/>
      <c r="DL9" s="663"/>
      <c r="DM9" s="663"/>
      <c r="DN9" s="663"/>
      <c r="DO9" s="663"/>
      <c r="DP9" s="664"/>
      <c r="DQ9" s="671">
        <v>1726603</v>
      </c>
      <c r="DR9" s="663"/>
      <c r="DS9" s="663"/>
      <c r="DT9" s="663"/>
      <c r="DU9" s="663"/>
      <c r="DV9" s="663"/>
      <c r="DW9" s="663"/>
      <c r="DX9" s="663"/>
      <c r="DY9" s="663"/>
      <c r="DZ9" s="663"/>
      <c r="EA9" s="663"/>
      <c r="EB9" s="663"/>
      <c r="EC9" s="672"/>
    </row>
    <row r="10" spans="2:143" ht="11.25" customHeight="1">
      <c r="B10" s="659" t="s">
        <v>240</v>
      </c>
      <c r="C10" s="660"/>
      <c r="D10" s="660"/>
      <c r="E10" s="660"/>
      <c r="F10" s="660"/>
      <c r="G10" s="660"/>
      <c r="H10" s="660"/>
      <c r="I10" s="660"/>
      <c r="J10" s="660"/>
      <c r="K10" s="660"/>
      <c r="L10" s="660"/>
      <c r="M10" s="660"/>
      <c r="N10" s="660"/>
      <c r="O10" s="660"/>
      <c r="P10" s="660"/>
      <c r="Q10" s="661"/>
      <c r="R10" s="662" t="s">
        <v>230</v>
      </c>
      <c r="S10" s="663"/>
      <c r="T10" s="663"/>
      <c r="U10" s="663"/>
      <c r="V10" s="663"/>
      <c r="W10" s="663"/>
      <c r="X10" s="663"/>
      <c r="Y10" s="664"/>
      <c r="Z10" s="665" t="s">
        <v>121</v>
      </c>
      <c r="AA10" s="665"/>
      <c r="AB10" s="665"/>
      <c r="AC10" s="665"/>
      <c r="AD10" s="666" t="s">
        <v>230</v>
      </c>
      <c r="AE10" s="666"/>
      <c r="AF10" s="666"/>
      <c r="AG10" s="666"/>
      <c r="AH10" s="666"/>
      <c r="AI10" s="666"/>
      <c r="AJ10" s="666"/>
      <c r="AK10" s="666"/>
      <c r="AL10" s="667" t="s">
        <v>121</v>
      </c>
      <c r="AM10" s="668"/>
      <c r="AN10" s="668"/>
      <c r="AO10" s="669"/>
      <c r="AP10" s="659" t="s">
        <v>241</v>
      </c>
      <c r="AQ10" s="660"/>
      <c r="AR10" s="660"/>
      <c r="AS10" s="660"/>
      <c r="AT10" s="660"/>
      <c r="AU10" s="660"/>
      <c r="AV10" s="660"/>
      <c r="AW10" s="660"/>
      <c r="AX10" s="660"/>
      <c r="AY10" s="660"/>
      <c r="AZ10" s="660"/>
      <c r="BA10" s="660"/>
      <c r="BB10" s="660"/>
      <c r="BC10" s="660"/>
      <c r="BD10" s="660"/>
      <c r="BE10" s="660"/>
      <c r="BF10" s="661"/>
      <c r="BG10" s="662">
        <v>121828</v>
      </c>
      <c r="BH10" s="663"/>
      <c r="BI10" s="663"/>
      <c r="BJ10" s="663"/>
      <c r="BK10" s="663"/>
      <c r="BL10" s="663"/>
      <c r="BM10" s="663"/>
      <c r="BN10" s="664"/>
      <c r="BO10" s="665">
        <v>2</v>
      </c>
      <c r="BP10" s="665"/>
      <c r="BQ10" s="665"/>
      <c r="BR10" s="665"/>
      <c r="BS10" s="671" t="s">
        <v>121</v>
      </c>
      <c r="BT10" s="663"/>
      <c r="BU10" s="663"/>
      <c r="BV10" s="663"/>
      <c r="BW10" s="663"/>
      <c r="BX10" s="663"/>
      <c r="BY10" s="663"/>
      <c r="BZ10" s="663"/>
      <c r="CA10" s="663"/>
      <c r="CB10" s="672"/>
      <c r="CD10" s="677" t="s">
        <v>242</v>
      </c>
      <c r="CE10" s="678"/>
      <c r="CF10" s="678"/>
      <c r="CG10" s="678"/>
      <c r="CH10" s="678"/>
      <c r="CI10" s="678"/>
      <c r="CJ10" s="678"/>
      <c r="CK10" s="678"/>
      <c r="CL10" s="678"/>
      <c r="CM10" s="678"/>
      <c r="CN10" s="678"/>
      <c r="CO10" s="678"/>
      <c r="CP10" s="678"/>
      <c r="CQ10" s="679"/>
      <c r="CR10" s="662" t="s">
        <v>121</v>
      </c>
      <c r="CS10" s="663"/>
      <c r="CT10" s="663"/>
      <c r="CU10" s="663"/>
      <c r="CV10" s="663"/>
      <c r="CW10" s="663"/>
      <c r="CX10" s="663"/>
      <c r="CY10" s="664"/>
      <c r="CZ10" s="665" t="s">
        <v>121</v>
      </c>
      <c r="DA10" s="665"/>
      <c r="DB10" s="665"/>
      <c r="DC10" s="665"/>
      <c r="DD10" s="671" t="s">
        <v>121</v>
      </c>
      <c r="DE10" s="663"/>
      <c r="DF10" s="663"/>
      <c r="DG10" s="663"/>
      <c r="DH10" s="663"/>
      <c r="DI10" s="663"/>
      <c r="DJ10" s="663"/>
      <c r="DK10" s="663"/>
      <c r="DL10" s="663"/>
      <c r="DM10" s="663"/>
      <c r="DN10" s="663"/>
      <c r="DO10" s="663"/>
      <c r="DP10" s="664"/>
      <c r="DQ10" s="671" t="s">
        <v>121</v>
      </c>
      <c r="DR10" s="663"/>
      <c r="DS10" s="663"/>
      <c r="DT10" s="663"/>
      <c r="DU10" s="663"/>
      <c r="DV10" s="663"/>
      <c r="DW10" s="663"/>
      <c r="DX10" s="663"/>
      <c r="DY10" s="663"/>
      <c r="DZ10" s="663"/>
      <c r="EA10" s="663"/>
      <c r="EB10" s="663"/>
      <c r="EC10" s="672"/>
    </row>
    <row r="11" spans="2:143" ht="11.25" customHeight="1">
      <c r="B11" s="659" t="s">
        <v>243</v>
      </c>
      <c r="C11" s="660"/>
      <c r="D11" s="660"/>
      <c r="E11" s="660"/>
      <c r="F11" s="660"/>
      <c r="G11" s="660"/>
      <c r="H11" s="660"/>
      <c r="I11" s="660"/>
      <c r="J11" s="660"/>
      <c r="K11" s="660"/>
      <c r="L11" s="660"/>
      <c r="M11" s="660"/>
      <c r="N11" s="660"/>
      <c r="O11" s="660"/>
      <c r="P11" s="660"/>
      <c r="Q11" s="661"/>
      <c r="R11" s="662" t="s">
        <v>230</v>
      </c>
      <c r="S11" s="663"/>
      <c r="T11" s="663"/>
      <c r="U11" s="663"/>
      <c r="V11" s="663"/>
      <c r="W11" s="663"/>
      <c r="X11" s="663"/>
      <c r="Y11" s="664"/>
      <c r="Z11" s="665" t="s">
        <v>121</v>
      </c>
      <c r="AA11" s="665"/>
      <c r="AB11" s="665"/>
      <c r="AC11" s="665"/>
      <c r="AD11" s="666" t="s">
        <v>121</v>
      </c>
      <c r="AE11" s="666"/>
      <c r="AF11" s="666"/>
      <c r="AG11" s="666"/>
      <c r="AH11" s="666"/>
      <c r="AI11" s="666"/>
      <c r="AJ11" s="666"/>
      <c r="AK11" s="666"/>
      <c r="AL11" s="667" t="s">
        <v>121</v>
      </c>
      <c r="AM11" s="668"/>
      <c r="AN11" s="668"/>
      <c r="AO11" s="669"/>
      <c r="AP11" s="659" t="s">
        <v>244</v>
      </c>
      <c r="AQ11" s="660"/>
      <c r="AR11" s="660"/>
      <c r="AS11" s="660"/>
      <c r="AT11" s="660"/>
      <c r="AU11" s="660"/>
      <c r="AV11" s="660"/>
      <c r="AW11" s="660"/>
      <c r="AX11" s="660"/>
      <c r="AY11" s="660"/>
      <c r="AZ11" s="660"/>
      <c r="BA11" s="660"/>
      <c r="BB11" s="660"/>
      <c r="BC11" s="660"/>
      <c r="BD11" s="660"/>
      <c r="BE11" s="660"/>
      <c r="BF11" s="661"/>
      <c r="BG11" s="662">
        <v>172941</v>
      </c>
      <c r="BH11" s="663"/>
      <c r="BI11" s="663"/>
      <c r="BJ11" s="663"/>
      <c r="BK11" s="663"/>
      <c r="BL11" s="663"/>
      <c r="BM11" s="663"/>
      <c r="BN11" s="664"/>
      <c r="BO11" s="665">
        <v>2.8</v>
      </c>
      <c r="BP11" s="665"/>
      <c r="BQ11" s="665"/>
      <c r="BR11" s="665"/>
      <c r="BS11" s="671">
        <v>32088</v>
      </c>
      <c r="BT11" s="663"/>
      <c r="BU11" s="663"/>
      <c r="BV11" s="663"/>
      <c r="BW11" s="663"/>
      <c r="BX11" s="663"/>
      <c r="BY11" s="663"/>
      <c r="BZ11" s="663"/>
      <c r="CA11" s="663"/>
      <c r="CB11" s="672"/>
      <c r="CD11" s="677" t="s">
        <v>245</v>
      </c>
      <c r="CE11" s="678"/>
      <c r="CF11" s="678"/>
      <c r="CG11" s="678"/>
      <c r="CH11" s="678"/>
      <c r="CI11" s="678"/>
      <c r="CJ11" s="678"/>
      <c r="CK11" s="678"/>
      <c r="CL11" s="678"/>
      <c r="CM11" s="678"/>
      <c r="CN11" s="678"/>
      <c r="CO11" s="678"/>
      <c r="CP11" s="678"/>
      <c r="CQ11" s="679"/>
      <c r="CR11" s="662">
        <v>498045</v>
      </c>
      <c r="CS11" s="663"/>
      <c r="CT11" s="663"/>
      <c r="CU11" s="663"/>
      <c r="CV11" s="663"/>
      <c r="CW11" s="663"/>
      <c r="CX11" s="663"/>
      <c r="CY11" s="664"/>
      <c r="CZ11" s="665">
        <v>2.2999999999999998</v>
      </c>
      <c r="DA11" s="665"/>
      <c r="DB11" s="665"/>
      <c r="DC11" s="665"/>
      <c r="DD11" s="671">
        <v>291150</v>
      </c>
      <c r="DE11" s="663"/>
      <c r="DF11" s="663"/>
      <c r="DG11" s="663"/>
      <c r="DH11" s="663"/>
      <c r="DI11" s="663"/>
      <c r="DJ11" s="663"/>
      <c r="DK11" s="663"/>
      <c r="DL11" s="663"/>
      <c r="DM11" s="663"/>
      <c r="DN11" s="663"/>
      <c r="DO11" s="663"/>
      <c r="DP11" s="664"/>
      <c r="DQ11" s="671">
        <v>215655</v>
      </c>
      <c r="DR11" s="663"/>
      <c r="DS11" s="663"/>
      <c r="DT11" s="663"/>
      <c r="DU11" s="663"/>
      <c r="DV11" s="663"/>
      <c r="DW11" s="663"/>
      <c r="DX11" s="663"/>
      <c r="DY11" s="663"/>
      <c r="DZ11" s="663"/>
      <c r="EA11" s="663"/>
      <c r="EB11" s="663"/>
      <c r="EC11" s="672"/>
    </row>
    <row r="12" spans="2:143" ht="11.25" customHeight="1">
      <c r="B12" s="659" t="s">
        <v>246</v>
      </c>
      <c r="C12" s="660"/>
      <c r="D12" s="660"/>
      <c r="E12" s="660"/>
      <c r="F12" s="660"/>
      <c r="G12" s="660"/>
      <c r="H12" s="660"/>
      <c r="I12" s="660"/>
      <c r="J12" s="660"/>
      <c r="K12" s="660"/>
      <c r="L12" s="660"/>
      <c r="M12" s="660"/>
      <c r="N12" s="660"/>
      <c r="O12" s="660"/>
      <c r="P12" s="660"/>
      <c r="Q12" s="661"/>
      <c r="R12" s="662">
        <v>938791</v>
      </c>
      <c r="S12" s="663"/>
      <c r="T12" s="663"/>
      <c r="U12" s="663"/>
      <c r="V12" s="663"/>
      <c r="W12" s="663"/>
      <c r="X12" s="663"/>
      <c r="Y12" s="664"/>
      <c r="Z12" s="665">
        <v>4.2</v>
      </c>
      <c r="AA12" s="665"/>
      <c r="AB12" s="665"/>
      <c r="AC12" s="665"/>
      <c r="AD12" s="666">
        <v>938791</v>
      </c>
      <c r="AE12" s="666"/>
      <c r="AF12" s="666"/>
      <c r="AG12" s="666"/>
      <c r="AH12" s="666"/>
      <c r="AI12" s="666"/>
      <c r="AJ12" s="666"/>
      <c r="AK12" s="666"/>
      <c r="AL12" s="667">
        <v>7.6</v>
      </c>
      <c r="AM12" s="668"/>
      <c r="AN12" s="668"/>
      <c r="AO12" s="669"/>
      <c r="AP12" s="659" t="s">
        <v>247</v>
      </c>
      <c r="AQ12" s="660"/>
      <c r="AR12" s="660"/>
      <c r="AS12" s="660"/>
      <c r="AT12" s="660"/>
      <c r="AU12" s="660"/>
      <c r="AV12" s="660"/>
      <c r="AW12" s="660"/>
      <c r="AX12" s="660"/>
      <c r="AY12" s="660"/>
      <c r="AZ12" s="660"/>
      <c r="BA12" s="660"/>
      <c r="BB12" s="660"/>
      <c r="BC12" s="660"/>
      <c r="BD12" s="660"/>
      <c r="BE12" s="660"/>
      <c r="BF12" s="661"/>
      <c r="BG12" s="662">
        <v>2696203</v>
      </c>
      <c r="BH12" s="663"/>
      <c r="BI12" s="663"/>
      <c r="BJ12" s="663"/>
      <c r="BK12" s="663"/>
      <c r="BL12" s="663"/>
      <c r="BM12" s="663"/>
      <c r="BN12" s="664"/>
      <c r="BO12" s="665">
        <v>43.2</v>
      </c>
      <c r="BP12" s="665"/>
      <c r="BQ12" s="665"/>
      <c r="BR12" s="665"/>
      <c r="BS12" s="671" t="s">
        <v>121</v>
      </c>
      <c r="BT12" s="663"/>
      <c r="BU12" s="663"/>
      <c r="BV12" s="663"/>
      <c r="BW12" s="663"/>
      <c r="BX12" s="663"/>
      <c r="BY12" s="663"/>
      <c r="BZ12" s="663"/>
      <c r="CA12" s="663"/>
      <c r="CB12" s="672"/>
      <c r="CD12" s="677" t="s">
        <v>248</v>
      </c>
      <c r="CE12" s="678"/>
      <c r="CF12" s="678"/>
      <c r="CG12" s="678"/>
      <c r="CH12" s="678"/>
      <c r="CI12" s="678"/>
      <c r="CJ12" s="678"/>
      <c r="CK12" s="678"/>
      <c r="CL12" s="678"/>
      <c r="CM12" s="678"/>
      <c r="CN12" s="678"/>
      <c r="CO12" s="678"/>
      <c r="CP12" s="678"/>
      <c r="CQ12" s="679"/>
      <c r="CR12" s="662">
        <v>211362</v>
      </c>
      <c r="CS12" s="663"/>
      <c r="CT12" s="663"/>
      <c r="CU12" s="663"/>
      <c r="CV12" s="663"/>
      <c r="CW12" s="663"/>
      <c r="CX12" s="663"/>
      <c r="CY12" s="664"/>
      <c r="CZ12" s="665">
        <v>1</v>
      </c>
      <c r="DA12" s="665"/>
      <c r="DB12" s="665"/>
      <c r="DC12" s="665"/>
      <c r="DD12" s="671">
        <v>1908</v>
      </c>
      <c r="DE12" s="663"/>
      <c r="DF12" s="663"/>
      <c r="DG12" s="663"/>
      <c r="DH12" s="663"/>
      <c r="DI12" s="663"/>
      <c r="DJ12" s="663"/>
      <c r="DK12" s="663"/>
      <c r="DL12" s="663"/>
      <c r="DM12" s="663"/>
      <c r="DN12" s="663"/>
      <c r="DO12" s="663"/>
      <c r="DP12" s="664"/>
      <c r="DQ12" s="671">
        <v>163484</v>
      </c>
      <c r="DR12" s="663"/>
      <c r="DS12" s="663"/>
      <c r="DT12" s="663"/>
      <c r="DU12" s="663"/>
      <c r="DV12" s="663"/>
      <c r="DW12" s="663"/>
      <c r="DX12" s="663"/>
      <c r="DY12" s="663"/>
      <c r="DZ12" s="663"/>
      <c r="EA12" s="663"/>
      <c r="EB12" s="663"/>
      <c r="EC12" s="672"/>
    </row>
    <row r="13" spans="2:143" ht="11.25" customHeight="1">
      <c r="B13" s="659" t="s">
        <v>249</v>
      </c>
      <c r="C13" s="660"/>
      <c r="D13" s="660"/>
      <c r="E13" s="660"/>
      <c r="F13" s="660"/>
      <c r="G13" s="660"/>
      <c r="H13" s="660"/>
      <c r="I13" s="660"/>
      <c r="J13" s="660"/>
      <c r="K13" s="660"/>
      <c r="L13" s="660"/>
      <c r="M13" s="660"/>
      <c r="N13" s="660"/>
      <c r="O13" s="660"/>
      <c r="P13" s="660"/>
      <c r="Q13" s="661"/>
      <c r="R13" s="662">
        <v>2458</v>
      </c>
      <c r="S13" s="663"/>
      <c r="T13" s="663"/>
      <c r="U13" s="663"/>
      <c r="V13" s="663"/>
      <c r="W13" s="663"/>
      <c r="X13" s="663"/>
      <c r="Y13" s="664"/>
      <c r="Z13" s="665">
        <v>0</v>
      </c>
      <c r="AA13" s="665"/>
      <c r="AB13" s="665"/>
      <c r="AC13" s="665"/>
      <c r="AD13" s="666">
        <v>2458</v>
      </c>
      <c r="AE13" s="666"/>
      <c r="AF13" s="666"/>
      <c r="AG13" s="666"/>
      <c r="AH13" s="666"/>
      <c r="AI13" s="666"/>
      <c r="AJ13" s="666"/>
      <c r="AK13" s="666"/>
      <c r="AL13" s="667">
        <v>0</v>
      </c>
      <c r="AM13" s="668"/>
      <c r="AN13" s="668"/>
      <c r="AO13" s="669"/>
      <c r="AP13" s="659" t="s">
        <v>250</v>
      </c>
      <c r="AQ13" s="660"/>
      <c r="AR13" s="660"/>
      <c r="AS13" s="660"/>
      <c r="AT13" s="660"/>
      <c r="AU13" s="660"/>
      <c r="AV13" s="660"/>
      <c r="AW13" s="660"/>
      <c r="AX13" s="660"/>
      <c r="AY13" s="660"/>
      <c r="AZ13" s="660"/>
      <c r="BA13" s="660"/>
      <c r="BB13" s="660"/>
      <c r="BC13" s="660"/>
      <c r="BD13" s="660"/>
      <c r="BE13" s="660"/>
      <c r="BF13" s="661"/>
      <c r="BG13" s="662">
        <v>2673079</v>
      </c>
      <c r="BH13" s="663"/>
      <c r="BI13" s="663"/>
      <c r="BJ13" s="663"/>
      <c r="BK13" s="663"/>
      <c r="BL13" s="663"/>
      <c r="BM13" s="663"/>
      <c r="BN13" s="664"/>
      <c r="BO13" s="665">
        <v>42.8</v>
      </c>
      <c r="BP13" s="665"/>
      <c r="BQ13" s="665"/>
      <c r="BR13" s="665"/>
      <c r="BS13" s="671" t="s">
        <v>121</v>
      </c>
      <c r="BT13" s="663"/>
      <c r="BU13" s="663"/>
      <c r="BV13" s="663"/>
      <c r="BW13" s="663"/>
      <c r="BX13" s="663"/>
      <c r="BY13" s="663"/>
      <c r="BZ13" s="663"/>
      <c r="CA13" s="663"/>
      <c r="CB13" s="672"/>
      <c r="CD13" s="677" t="s">
        <v>251</v>
      </c>
      <c r="CE13" s="678"/>
      <c r="CF13" s="678"/>
      <c r="CG13" s="678"/>
      <c r="CH13" s="678"/>
      <c r="CI13" s="678"/>
      <c r="CJ13" s="678"/>
      <c r="CK13" s="678"/>
      <c r="CL13" s="678"/>
      <c r="CM13" s="678"/>
      <c r="CN13" s="678"/>
      <c r="CO13" s="678"/>
      <c r="CP13" s="678"/>
      <c r="CQ13" s="679"/>
      <c r="CR13" s="662">
        <v>1822015</v>
      </c>
      <c r="CS13" s="663"/>
      <c r="CT13" s="663"/>
      <c r="CU13" s="663"/>
      <c r="CV13" s="663"/>
      <c r="CW13" s="663"/>
      <c r="CX13" s="663"/>
      <c r="CY13" s="664"/>
      <c r="CZ13" s="665">
        <v>8.4</v>
      </c>
      <c r="DA13" s="665"/>
      <c r="DB13" s="665"/>
      <c r="DC13" s="665"/>
      <c r="DD13" s="671">
        <v>543584</v>
      </c>
      <c r="DE13" s="663"/>
      <c r="DF13" s="663"/>
      <c r="DG13" s="663"/>
      <c r="DH13" s="663"/>
      <c r="DI13" s="663"/>
      <c r="DJ13" s="663"/>
      <c r="DK13" s="663"/>
      <c r="DL13" s="663"/>
      <c r="DM13" s="663"/>
      <c r="DN13" s="663"/>
      <c r="DO13" s="663"/>
      <c r="DP13" s="664"/>
      <c r="DQ13" s="671">
        <v>1341457</v>
      </c>
      <c r="DR13" s="663"/>
      <c r="DS13" s="663"/>
      <c r="DT13" s="663"/>
      <c r="DU13" s="663"/>
      <c r="DV13" s="663"/>
      <c r="DW13" s="663"/>
      <c r="DX13" s="663"/>
      <c r="DY13" s="663"/>
      <c r="DZ13" s="663"/>
      <c r="EA13" s="663"/>
      <c r="EB13" s="663"/>
      <c r="EC13" s="672"/>
    </row>
    <row r="14" spans="2:143" ht="11.25" customHeight="1">
      <c r="B14" s="659" t="s">
        <v>252</v>
      </c>
      <c r="C14" s="660"/>
      <c r="D14" s="660"/>
      <c r="E14" s="660"/>
      <c r="F14" s="660"/>
      <c r="G14" s="660"/>
      <c r="H14" s="660"/>
      <c r="I14" s="660"/>
      <c r="J14" s="660"/>
      <c r="K14" s="660"/>
      <c r="L14" s="660"/>
      <c r="M14" s="660"/>
      <c r="N14" s="660"/>
      <c r="O14" s="660"/>
      <c r="P14" s="660"/>
      <c r="Q14" s="661"/>
      <c r="R14" s="662" t="s">
        <v>230</v>
      </c>
      <c r="S14" s="663"/>
      <c r="T14" s="663"/>
      <c r="U14" s="663"/>
      <c r="V14" s="663"/>
      <c r="W14" s="663"/>
      <c r="X14" s="663"/>
      <c r="Y14" s="664"/>
      <c r="Z14" s="665" t="s">
        <v>121</v>
      </c>
      <c r="AA14" s="665"/>
      <c r="AB14" s="665"/>
      <c r="AC14" s="665"/>
      <c r="AD14" s="666" t="s">
        <v>121</v>
      </c>
      <c r="AE14" s="666"/>
      <c r="AF14" s="666"/>
      <c r="AG14" s="666"/>
      <c r="AH14" s="666"/>
      <c r="AI14" s="666"/>
      <c r="AJ14" s="666"/>
      <c r="AK14" s="666"/>
      <c r="AL14" s="667" t="s">
        <v>121</v>
      </c>
      <c r="AM14" s="668"/>
      <c r="AN14" s="668"/>
      <c r="AO14" s="669"/>
      <c r="AP14" s="659" t="s">
        <v>253</v>
      </c>
      <c r="AQ14" s="660"/>
      <c r="AR14" s="660"/>
      <c r="AS14" s="660"/>
      <c r="AT14" s="660"/>
      <c r="AU14" s="660"/>
      <c r="AV14" s="660"/>
      <c r="AW14" s="660"/>
      <c r="AX14" s="660"/>
      <c r="AY14" s="660"/>
      <c r="AZ14" s="660"/>
      <c r="BA14" s="660"/>
      <c r="BB14" s="660"/>
      <c r="BC14" s="660"/>
      <c r="BD14" s="660"/>
      <c r="BE14" s="660"/>
      <c r="BF14" s="661"/>
      <c r="BG14" s="662">
        <v>134308</v>
      </c>
      <c r="BH14" s="663"/>
      <c r="BI14" s="663"/>
      <c r="BJ14" s="663"/>
      <c r="BK14" s="663"/>
      <c r="BL14" s="663"/>
      <c r="BM14" s="663"/>
      <c r="BN14" s="664"/>
      <c r="BO14" s="665">
        <v>2.2000000000000002</v>
      </c>
      <c r="BP14" s="665"/>
      <c r="BQ14" s="665"/>
      <c r="BR14" s="665"/>
      <c r="BS14" s="671" t="s">
        <v>121</v>
      </c>
      <c r="BT14" s="663"/>
      <c r="BU14" s="663"/>
      <c r="BV14" s="663"/>
      <c r="BW14" s="663"/>
      <c r="BX14" s="663"/>
      <c r="BY14" s="663"/>
      <c r="BZ14" s="663"/>
      <c r="CA14" s="663"/>
      <c r="CB14" s="672"/>
      <c r="CD14" s="677" t="s">
        <v>254</v>
      </c>
      <c r="CE14" s="678"/>
      <c r="CF14" s="678"/>
      <c r="CG14" s="678"/>
      <c r="CH14" s="678"/>
      <c r="CI14" s="678"/>
      <c r="CJ14" s="678"/>
      <c r="CK14" s="678"/>
      <c r="CL14" s="678"/>
      <c r="CM14" s="678"/>
      <c r="CN14" s="678"/>
      <c r="CO14" s="678"/>
      <c r="CP14" s="678"/>
      <c r="CQ14" s="679"/>
      <c r="CR14" s="662">
        <v>676941</v>
      </c>
      <c r="CS14" s="663"/>
      <c r="CT14" s="663"/>
      <c r="CU14" s="663"/>
      <c r="CV14" s="663"/>
      <c r="CW14" s="663"/>
      <c r="CX14" s="663"/>
      <c r="CY14" s="664"/>
      <c r="CZ14" s="665">
        <v>3.1</v>
      </c>
      <c r="DA14" s="665"/>
      <c r="DB14" s="665"/>
      <c r="DC14" s="665"/>
      <c r="DD14" s="671">
        <v>6379</v>
      </c>
      <c r="DE14" s="663"/>
      <c r="DF14" s="663"/>
      <c r="DG14" s="663"/>
      <c r="DH14" s="663"/>
      <c r="DI14" s="663"/>
      <c r="DJ14" s="663"/>
      <c r="DK14" s="663"/>
      <c r="DL14" s="663"/>
      <c r="DM14" s="663"/>
      <c r="DN14" s="663"/>
      <c r="DO14" s="663"/>
      <c r="DP14" s="664"/>
      <c r="DQ14" s="671">
        <v>665839</v>
      </c>
      <c r="DR14" s="663"/>
      <c r="DS14" s="663"/>
      <c r="DT14" s="663"/>
      <c r="DU14" s="663"/>
      <c r="DV14" s="663"/>
      <c r="DW14" s="663"/>
      <c r="DX14" s="663"/>
      <c r="DY14" s="663"/>
      <c r="DZ14" s="663"/>
      <c r="EA14" s="663"/>
      <c r="EB14" s="663"/>
      <c r="EC14" s="672"/>
    </row>
    <row r="15" spans="2:143" ht="11.25" customHeight="1">
      <c r="B15" s="659" t="s">
        <v>255</v>
      </c>
      <c r="C15" s="660"/>
      <c r="D15" s="660"/>
      <c r="E15" s="660"/>
      <c r="F15" s="660"/>
      <c r="G15" s="660"/>
      <c r="H15" s="660"/>
      <c r="I15" s="660"/>
      <c r="J15" s="660"/>
      <c r="K15" s="660"/>
      <c r="L15" s="660"/>
      <c r="M15" s="660"/>
      <c r="N15" s="660"/>
      <c r="O15" s="660"/>
      <c r="P15" s="660"/>
      <c r="Q15" s="661"/>
      <c r="R15" s="662">
        <v>70097</v>
      </c>
      <c r="S15" s="663"/>
      <c r="T15" s="663"/>
      <c r="U15" s="663"/>
      <c r="V15" s="663"/>
      <c r="W15" s="663"/>
      <c r="X15" s="663"/>
      <c r="Y15" s="664"/>
      <c r="Z15" s="665">
        <v>0.3</v>
      </c>
      <c r="AA15" s="665"/>
      <c r="AB15" s="665"/>
      <c r="AC15" s="665"/>
      <c r="AD15" s="666">
        <v>70097</v>
      </c>
      <c r="AE15" s="666"/>
      <c r="AF15" s="666"/>
      <c r="AG15" s="666"/>
      <c r="AH15" s="666"/>
      <c r="AI15" s="666"/>
      <c r="AJ15" s="666"/>
      <c r="AK15" s="666"/>
      <c r="AL15" s="667">
        <v>0.6</v>
      </c>
      <c r="AM15" s="668"/>
      <c r="AN15" s="668"/>
      <c r="AO15" s="669"/>
      <c r="AP15" s="659" t="s">
        <v>256</v>
      </c>
      <c r="AQ15" s="660"/>
      <c r="AR15" s="660"/>
      <c r="AS15" s="660"/>
      <c r="AT15" s="660"/>
      <c r="AU15" s="660"/>
      <c r="AV15" s="660"/>
      <c r="AW15" s="660"/>
      <c r="AX15" s="660"/>
      <c r="AY15" s="660"/>
      <c r="AZ15" s="660"/>
      <c r="BA15" s="660"/>
      <c r="BB15" s="660"/>
      <c r="BC15" s="660"/>
      <c r="BD15" s="660"/>
      <c r="BE15" s="660"/>
      <c r="BF15" s="661"/>
      <c r="BG15" s="662">
        <v>342023</v>
      </c>
      <c r="BH15" s="663"/>
      <c r="BI15" s="663"/>
      <c r="BJ15" s="663"/>
      <c r="BK15" s="663"/>
      <c r="BL15" s="663"/>
      <c r="BM15" s="663"/>
      <c r="BN15" s="664"/>
      <c r="BO15" s="665">
        <v>5.5</v>
      </c>
      <c r="BP15" s="665"/>
      <c r="BQ15" s="665"/>
      <c r="BR15" s="665"/>
      <c r="BS15" s="671" t="s">
        <v>121</v>
      </c>
      <c r="BT15" s="663"/>
      <c r="BU15" s="663"/>
      <c r="BV15" s="663"/>
      <c r="BW15" s="663"/>
      <c r="BX15" s="663"/>
      <c r="BY15" s="663"/>
      <c r="BZ15" s="663"/>
      <c r="CA15" s="663"/>
      <c r="CB15" s="672"/>
      <c r="CD15" s="677" t="s">
        <v>257</v>
      </c>
      <c r="CE15" s="678"/>
      <c r="CF15" s="678"/>
      <c r="CG15" s="678"/>
      <c r="CH15" s="678"/>
      <c r="CI15" s="678"/>
      <c r="CJ15" s="678"/>
      <c r="CK15" s="678"/>
      <c r="CL15" s="678"/>
      <c r="CM15" s="678"/>
      <c r="CN15" s="678"/>
      <c r="CO15" s="678"/>
      <c r="CP15" s="678"/>
      <c r="CQ15" s="679"/>
      <c r="CR15" s="662">
        <v>2712851</v>
      </c>
      <c r="CS15" s="663"/>
      <c r="CT15" s="663"/>
      <c r="CU15" s="663"/>
      <c r="CV15" s="663"/>
      <c r="CW15" s="663"/>
      <c r="CX15" s="663"/>
      <c r="CY15" s="664"/>
      <c r="CZ15" s="665">
        <v>12.4</v>
      </c>
      <c r="DA15" s="665"/>
      <c r="DB15" s="665"/>
      <c r="DC15" s="665"/>
      <c r="DD15" s="671">
        <v>590741</v>
      </c>
      <c r="DE15" s="663"/>
      <c r="DF15" s="663"/>
      <c r="DG15" s="663"/>
      <c r="DH15" s="663"/>
      <c r="DI15" s="663"/>
      <c r="DJ15" s="663"/>
      <c r="DK15" s="663"/>
      <c r="DL15" s="663"/>
      <c r="DM15" s="663"/>
      <c r="DN15" s="663"/>
      <c r="DO15" s="663"/>
      <c r="DP15" s="664"/>
      <c r="DQ15" s="671">
        <v>2013674</v>
      </c>
      <c r="DR15" s="663"/>
      <c r="DS15" s="663"/>
      <c r="DT15" s="663"/>
      <c r="DU15" s="663"/>
      <c r="DV15" s="663"/>
      <c r="DW15" s="663"/>
      <c r="DX15" s="663"/>
      <c r="DY15" s="663"/>
      <c r="DZ15" s="663"/>
      <c r="EA15" s="663"/>
      <c r="EB15" s="663"/>
      <c r="EC15" s="672"/>
    </row>
    <row r="16" spans="2:143" ht="11.25" customHeight="1">
      <c r="B16" s="659" t="s">
        <v>258</v>
      </c>
      <c r="C16" s="660"/>
      <c r="D16" s="660"/>
      <c r="E16" s="660"/>
      <c r="F16" s="660"/>
      <c r="G16" s="660"/>
      <c r="H16" s="660"/>
      <c r="I16" s="660"/>
      <c r="J16" s="660"/>
      <c r="K16" s="660"/>
      <c r="L16" s="660"/>
      <c r="M16" s="660"/>
      <c r="N16" s="660"/>
      <c r="O16" s="660"/>
      <c r="P16" s="660"/>
      <c r="Q16" s="661"/>
      <c r="R16" s="662" t="s">
        <v>230</v>
      </c>
      <c r="S16" s="663"/>
      <c r="T16" s="663"/>
      <c r="U16" s="663"/>
      <c r="V16" s="663"/>
      <c r="W16" s="663"/>
      <c r="X16" s="663"/>
      <c r="Y16" s="664"/>
      <c r="Z16" s="665" t="s">
        <v>230</v>
      </c>
      <c r="AA16" s="665"/>
      <c r="AB16" s="665"/>
      <c r="AC16" s="665"/>
      <c r="AD16" s="666" t="s">
        <v>230</v>
      </c>
      <c r="AE16" s="666"/>
      <c r="AF16" s="666"/>
      <c r="AG16" s="666"/>
      <c r="AH16" s="666"/>
      <c r="AI16" s="666"/>
      <c r="AJ16" s="666"/>
      <c r="AK16" s="666"/>
      <c r="AL16" s="667" t="s">
        <v>230</v>
      </c>
      <c r="AM16" s="668"/>
      <c r="AN16" s="668"/>
      <c r="AO16" s="669"/>
      <c r="AP16" s="659" t="s">
        <v>259</v>
      </c>
      <c r="AQ16" s="660"/>
      <c r="AR16" s="660"/>
      <c r="AS16" s="660"/>
      <c r="AT16" s="660"/>
      <c r="AU16" s="660"/>
      <c r="AV16" s="660"/>
      <c r="AW16" s="660"/>
      <c r="AX16" s="660"/>
      <c r="AY16" s="660"/>
      <c r="AZ16" s="660"/>
      <c r="BA16" s="660"/>
      <c r="BB16" s="660"/>
      <c r="BC16" s="660"/>
      <c r="BD16" s="660"/>
      <c r="BE16" s="660"/>
      <c r="BF16" s="661"/>
      <c r="BG16" s="662" t="s">
        <v>121</v>
      </c>
      <c r="BH16" s="663"/>
      <c r="BI16" s="663"/>
      <c r="BJ16" s="663"/>
      <c r="BK16" s="663"/>
      <c r="BL16" s="663"/>
      <c r="BM16" s="663"/>
      <c r="BN16" s="664"/>
      <c r="BO16" s="665" t="s">
        <v>121</v>
      </c>
      <c r="BP16" s="665"/>
      <c r="BQ16" s="665"/>
      <c r="BR16" s="665"/>
      <c r="BS16" s="671" t="s">
        <v>121</v>
      </c>
      <c r="BT16" s="663"/>
      <c r="BU16" s="663"/>
      <c r="BV16" s="663"/>
      <c r="BW16" s="663"/>
      <c r="BX16" s="663"/>
      <c r="BY16" s="663"/>
      <c r="BZ16" s="663"/>
      <c r="CA16" s="663"/>
      <c r="CB16" s="672"/>
      <c r="CD16" s="677" t="s">
        <v>260</v>
      </c>
      <c r="CE16" s="678"/>
      <c r="CF16" s="678"/>
      <c r="CG16" s="678"/>
      <c r="CH16" s="678"/>
      <c r="CI16" s="678"/>
      <c r="CJ16" s="678"/>
      <c r="CK16" s="678"/>
      <c r="CL16" s="678"/>
      <c r="CM16" s="678"/>
      <c r="CN16" s="678"/>
      <c r="CO16" s="678"/>
      <c r="CP16" s="678"/>
      <c r="CQ16" s="679"/>
      <c r="CR16" s="662">
        <v>7</v>
      </c>
      <c r="CS16" s="663"/>
      <c r="CT16" s="663"/>
      <c r="CU16" s="663"/>
      <c r="CV16" s="663"/>
      <c r="CW16" s="663"/>
      <c r="CX16" s="663"/>
      <c r="CY16" s="664"/>
      <c r="CZ16" s="665">
        <v>0</v>
      </c>
      <c r="DA16" s="665"/>
      <c r="DB16" s="665"/>
      <c r="DC16" s="665"/>
      <c r="DD16" s="671" t="s">
        <v>230</v>
      </c>
      <c r="DE16" s="663"/>
      <c r="DF16" s="663"/>
      <c r="DG16" s="663"/>
      <c r="DH16" s="663"/>
      <c r="DI16" s="663"/>
      <c r="DJ16" s="663"/>
      <c r="DK16" s="663"/>
      <c r="DL16" s="663"/>
      <c r="DM16" s="663"/>
      <c r="DN16" s="663"/>
      <c r="DO16" s="663"/>
      <c r="DP16" s="664"/>
      <c r="DQ16" s="671">
        <v>7</v>
      </c>
      <c r="DR16" s="663"/>
      <c r="DS16" s="663"/>
      <c r="DT16" s="663"/>
      <c r="DU16" s="663"/>
      <c r="DV16" s="663"/>
      <c r="DW16" s="663"/>
      <c r="DX16" s="663"/>
      <c r="DY16" s="663"/>
      <c r="DZ16" s="663"/>
      <c r="EA16" s="663"/>
      <c r="EB16" s="663"/>
      <c r="EC16" s="672"/>
    </row>
    <row r="17" spans="2:133" ht="11.25" customHeight="1">
      <c r="B17" s="659" t="s">
        <v>261</v>
      </c>
      <c r="C17" s="660"/>
      <c r="D17" s="660"/>
      <c r="E17" s="660"/>
      <c r="F17" s="660"/>
      <c r="G17" s="660"/>
      <c r="H17" s="660"/>
      <c r="I17" s="660"/>
      <c r="J17" s="660"/>
      <c r="K17" s="660"/>
      <c r="L17" s="660"/>
      <c r="M17" s="660"/>
      <c r="N17" s="660"/>
      <c r="O17" s="660"/>
      <c r="P17" s="660"/>
      <c r="Q17" s="661"/>
      <c r="R17" s="662">
        <v>81665</v>
      </c>
      <c r="S17" s="663"/>
      <c r="T17" s="663"/>
      <c r="U17" s="663"/>
      <c r="V17" s="663"/>
      <c r="W17" s="663"/>
      <c r="X17" s="663"/>
      <c r="Y17" s="664"/>
      <c r="Z17" s="665">
        <v>0.4</v>
      </c>
      <c r="AA17" s="665"/>
      <c r="AB17" s="665"/>
      <c r="AC17" s="665"/>
      <c r="AD17" s="666">
        <v>81665</v>
      </c>
      <c r="AE17" s="666"/>
      <c r="AF17" s="666"/>
      <c r="AG17" s="666"/>
      <c r="AH17" s="666"/>
      <c r="AI17" s="666"/>
      <c r="AJ17" s="666"/>
      <c r="AK17" s="666"/>
      <c r="AL17" s="667">
        <v>0.7</v>
      </c>
      <c r="AM17" s="668"/>
      <c r="AN17" s="668"/>
      <c r="AO17" s="669"/>
      <c r="AP17" s="659" t="s">
        <v>262</v>
      </c>
      <c r="AQ17" s="660"/>
      <c r="AR17" s="660"/>
      <c r="AS17" s="660"/>
      <c r="AT17" s="660"/>
      <c r="AU17" s="660"/>
      <c r="AV17" s="660"/>
      <c r="AW17" s="660"/>
      <c r="AX17" s="660"/>
      <c r="AY17" s="660"/>
      <c r="AZ17" s="660"/>
      <c r="BA17" s="660"/>
      <c r="BB17" s="660"/>
      <c r="BC17" s="660"/>
      <c r="BD17" s="660"/>
      <c r="BE17" s="660"/>
      <c r="BF17" s="661"/>
      <c r="BG17" s="662" t="s">
        <v>121</v>
      </c>
      <c r="BH17" s="663"/>
      <c r="BI17" s="663"/>
      <c r="BJ17" s="663"/>
      <c r="BK17" s="663"/>
      <c r="BL17" s="663"/>
      <c r="BM17" s="663"/>
      <c r="BN17" s="664"/>
      <c r="BO17" s="665" t="s">
        <v>230</v>
      </c>
      <c r="BP17" s="665"/>
      <c r="BQ17" s="665"/>
      <c r="BR17" s="665"/>
      <c r="BS17" s="671" t="s">
        <v>166</v>
      </c>
      <c r="BT17" s="663"/>
      <c r="BU17" s="663"/>
      <c r="BV17" s="663"/>
      <c r="BW17" s="663"/>
      <c r="BX17" s="663"/>
      <c r="BY17" s="663"/>
      <c r="BZ17" s="663"/>
      <c r="CA17" s="663"/>
      <c r="CB17" s="672"/>
      <c r="CD17" s="677" t="s">
        <v>263</v>
      </c>
      <c r="CE17" s="678"/>
      <c r="CF17" s="678"/>
      <c r="CG17" s="678"/>
      <c r="CH17" s="678"/>
      <c r="CI17" s="678"/>
      <c r="CJ17" s="678"/>
      <c r="CK17" s="678"/>
      <c r="CL17" s="678"/>
      <c r="CM17" s="678"/>
      <c r="CN17" s="678"/>
      <c r="CO17" s="678"/>
      <c r="CP17" s="678"/>
      <c r="CQ17" s="679"/>
      <c r="CR17" s="662">
        <v>2125222</v>
      </c>
      <c r="CS17" s="663"/>
      <c r="CT17" s="663"/>
      <c r="CU17" s="663"/>
      <c r="CV17" s="663"/>
      <c r="CW17" s="663"/>
      <c r="CX17" s="663"/>
      <c r="CY17" s="664"/>
      <c r="CZ17" s="665">
        <v>9.6999999999999993</v>
      </c>
      <c r="DA17" s="665"/>
      <c r="DB17" s="665"/>
      <c r="DC17" s="665"/>
      <c r="DD17" s="671" t="s">
        <v>121</v>
      </c>
      <c r="DE17" s="663"/>
      <c r="DF17" s="663"/>
      <c r="DG17" s="663"/>
      <c r="DH17" s="663"/>
      <c r="DI17" s="663"/>
      <c r="DJ17" s="663"/>
      <c r="DK17" s="663"/>
      <c r="DL17" s="663"/>
      <c r="DM17" s="663"/>
      <c r="DN17" s="663"/>
      <c r="DO17" s="663"/>
      <c r="DP17" s="664"/>
      <c r="DQ17" s="671">
        <v>2056301</v>
      </c>
      <c r="DR17" s="663"/>
      <c r="DS17" s="663"/>
      <c r="DT17" s="663"/>
      <c r="DU17" s="663"/>
      <c r="DV17" s="663"/>
      <c r="DW17" s="663"/>
      <c r="DX17" s="663"/>
      <c r="DY17" s="663"/>
      <c r="DZ17" s="663"/>
      <c r="EA17" s="663"/>
      <c r="EB17" s="663"/>
      <c r="EC17" s="672"/>
    </row>
    <row r="18" spans="2:133" ht="11.25" customHeight="1">
      <c r="B18" s="659" t="s">
        <v>264</v>
      </c>
      <c r="C18" s="660"/>
      <c r="D18" s="660"/>
      <c r="E18" s="660"/>
      <c r="F18" s="660"/>
      <c r="G18" s="660"/>
      <c r="H18" s="660"/>
      <c r="I18" s="660"/>
      <c r="J18" s="660"/>
      <c r="K18" s="660"/>
      <c r="L18" s="660"/>
      <c r="M18" s="660"/>
      <c r="N18" s="660"/>
      <c r="O18" s="660"/>
      <c r="P18" s="660"/>
      <c r="Q18" s="661"/>
      <c r="R18" s="662">
        <v>5141224</v>
      </c>
      <c r="S18" s="663"/>
      <c r="T18" s="663"/>
      <c r="U18" s="663"/>
      <c r="V18" s="663"/>
      <c r="W18" s="663"/>
      <c r="X18" s="663"/>
      <c r="Y18" s="664"/>
      <c r="Z18" s="665">
        <v>22.9</v>
      </c>
      <c r="AA18" s="665"/>
      <c r="AB18" s="665"/>
      <c r="AC18" s="665"/>
      <c r="AD18" s="666">
        <v>4733922</v>
      </c>
      <c r="AE18" s="666"/>
      <c r="AF18" s="666"/>
      <c r="AG18" s="666"/>
      <c r="AH18" s="666"/>
      <c r="AI18" s="666"/>
      <c r="AJ18" s="666"/>
      <c r="AK18" s="666"/>
      <c r="AL18" s="667">
        <v>38.200000000000003</v>
      </c>
      <c r="AM18" s="668"/>
      <c r="AN18" s="668"/>
      <c r="AO18" s="669"/>
      <c r="AP18" s="659" t="s">
        <v>265</v>
      </c>
      <c r="AQ18" s="660"/>
      <c r="AR18" s="660"/>
      <c r="AS18" s="660"/>
      <c r="AT18" s="660"/>
      <c r="AU18" s="660"/>
      <c r="AV18" s="660"/>
      <c r="AW18" s="660"/>
      <c r="AX18" s="660"/>
      <c r="AY18" s="660"/>
      <c r="AZ18" s="660"/>
      <c r="BA18" s="660"/>
      <c r="BB18" s="660"/>
      <c r="BC18" s="660"/>
      <c r="BD18" s="660"/>
      <c r="BE18" s="660"/>
      <c r="BF18" s="661"/>
      <c r="BG18" s="662" t="s">
        <v>121</v>
      </c>
      <c r="BH18" s="663"/>
      <c r="BI18" s="663"/>
      <c r="BJ18" s="663"/>
      <c r="BK18" s="663"/>
      <c r="BL18" s="663"/>
      <c r="BM18" s="663"/>
      <c r="BN18" s="664"/>
      <c r="BO18" s="665" t="s">
        <v>230</v>
      </c>
      <c r="BP18" s="665"/>
      <c r="BQ18" s="665"/>
      <c r="BR18" s="665"/>
      <c r="BS18" s="671" t="s">
        <v>121</v>
      </c>
      <c r="BT18" s="663"/>
      <c r="BU18" s="663"/>
      <c r="BV18" s="663"/>
      <c r="BW18" s="663"/>
      <c r="BX18" s="663"/>
      <c r="BY18" s="663"/>
      <c r="BZ18" s="663"/>
      <c r="CA18" s="663"/>
      <c r="CB18" s="672"/>
      <c r="CD18" s="677" t="s">
        <v>266</v>
      </c>
      <c r="CE18" s="678"/>
      <c r="CF18" s="678"/>
      <c r="CG18" s="678"/>
      <c r="CH18" s="678"/>
      <c r="CI18" s="678"/>
      <c r="CJ18" s="678"/>
      <c r="CK18" s="678"/>
      <c r="CL18" s="678"/>
      <c r="CM18" s="678"/>
      <c r="CN18" s="678"/>
      <c r="CO18" s="678"/>
      <c r="CP18" s="678"/>
      <c r="CQ18" s="679"/>
      <c r="CR18" s="662" t="s">
        <v>121</v>
      </c>
      <c r="CS18" s="663"/>
      <c r="CT18" s="663"/>
      <c r="CU18" s="663"/>
      <c r="CV18" s="663"/>
      <c r="CW18" s="663"/>
      <c r="CX18" s="663"/>
      <c r="CY18" s="664"/>
      <c r="CZ18" s="665" t="s">
        <v>121</v>
      </c>
      <c r="DA18" s="665"/>
      <c r="DB18" s="665"/>
      <c r="DC18" s="665"/>
      <c r="DD18" s="671" t="s">
        <v>121</v>
      </c>
      <c r="DE18" s="663"/>
      <c r="DF18" s="663"/>
      <c r="DG18" s="663"/>
      <c r="DH18" s="663"/>
      <c r="DI18" s="663"/>
      <c r="DJ18" s="663"/>
      <c r="DK18" s="663"/>
      <c r="DL18" s="663"/>
      <c r="DM18" s="663"/>
      <c r="DN18" s="663"/>
      <c r="DO18" s="663"/>
      <c r="DP18" s="664"/>
      <c r="DQ18" s="671" t="s">
        <v>230</v>
      </c>
      <c r="DR18" s="663"/>
      <c r="DS18" s="663"/>
      <c r="DT18" s="663"/>
      <c r="DU18" s="663"/>
      <c r="DV18" s="663"/>
      <c r="DW18" s="663"/>
      <c r="DX18" s="663"/>
      <c r="DY18" s="663"/>
      <c r="DZ18" s="663"/>
      <c r="EA18" s="663"/>
      <c r="EB18" s="663"/>
      <c r="EC18" s="672"/>
    </row>
    <row r="19" spans="2:133" ht="11.25" customHeight="1">
      <c r="B19" s="659" t="s">
        <v>267</v>
      </c>
      <c r="C19" s="660"/>
      <c r="D19" s="660"/>
      <c r="E19" s="660"/>
      <c r="F19" s="660"/>
      <c r="G19" s="660"/>
      <c r="H19" s="660"/>
      <c r="I19" s="660"/>
      <c r="J19" s="660"/>
      <c r="K19" s="660"/>
      <c r="L19" s="660"/>
      <c r="M19" s="660"/>
      <c r="N19" s="660"/>
      <c r="O19" s="660"/>
      <c r="P19" s="660"/>
      <c r="Q19" s="661"/>
      <c r="R19" s="662">
        <v>4733922</v>
      </c>
      <c r="S19" s="663"/>
      <c r="T19" s="663"/>
      <c r="U19" s="663"/>
      <c r="V19" s="663"/>
      <c r="W19" s="663"/>
      <c r="X19" s="663"/>
      <c r="Y19" s="664"/>
      <c r="Z19" s="665">
        <v>21.1</v>
      </c>
      <c r="AA19" s="665"/>
      <c r="AB19" s="665"/>
      <c r="AC19" s="665"/>
      <c r="AD19" s="666">
        <v>4733922</v>
      </c>
      <c r="AE19" s="666"/>
      <c r="AF19" s="666"/>
      <c r="AG19" s="666"/>
      <c r="AH19" s="666"/>
      <c r="AI19" s="666"/>
      <c r="AJ19" s="666"/>
      <c r="AK19" s="666"/>
      <c r="AL19" s="667">
        <v>38.200000000000003</v>
      </c>
      <c r="AM19" s="668"/>
      <c r="AN19" s="668"/>
      <c r="AO19" s="669"/>
      <c r="AP19" s="659" t="s">
        <v>268</v>
      </c>
      <c r="AQ19" s="660"/>
      <c r="AR19" s="660"/>
      <c r="AS19" s="660"/>
      <c r="AT19" s="660"/>
      <c r="AU19" s="660"/>
      <c r="AV19" s="660"/>
      <c r="AW19" s="660"/>
      <c r="AX19" s="660"/>
      <c r="AY19" s="660"/>
      <c r="AZ19" s="660"/>
      <c r="BA19" s="660"/>
      <c r="BB19" s="660"/>
      <c r="BC19" s="660"/>
      <c r="BD19" s="660"/>
      <c r="BE19" s="660"/>
      <c r="BF19" s="661"/>
      <c r="BG19" s="662" t="s">
        <v>230</v>
      </c>
      <c r="BH19" s="663"/>
      <c r="BI19" s="663"/>
      <c r="BJ19" s="663"/>
      <c r="BK19" s="663"/>
      <c r="BL19" s="663"/>
      <c r="BM19" s="663"/>
      <c r="BN19" s="664"/>
      <c r="BO19" s="665" t="s">
        <v>121</v>
      </c>
      <c r="BP19" s="665"/>
      <c r="BQ19" s="665"/>
      <c r="BR19" s="665"/>
      <c r="BS19" s="671" t="s">
        <v>121</v>
      </c>
      <c r="BT19" s="663"/>
      <c r="BU19" s="663"/>
      <c r="BV19" s="663"/>
      <c r="BW19" s="663"/>
      <c r="BX19" s="663"/>
      <c r="BY19" s="663"/>
      <c r="BZ19" s="663"/>
      <c r="CA19" s="663"/>
      <c r="CB19" s="672"/>
      <c r="CD19" s="677" t="s">
        <v>269</v>
      </c>
      <c r="CE19" s="678"/>
      <c r="CF19" s="678"/>
      <c r="CG19" s="678"/>
      <c r="CH19" s="678"/>
      <c r="CI19" s="678"/>
      <c r="CJ19" s="678"/>
      <c r="CK19" s="678"/>
      <c r="CL19" s="678"/>
      <c r="CM19" s="678"/>
      <c r="CN19" s="678"/>
      <c r="CO19" s="678"/>
      <c r="CP19" s="678"/>
      <c r="CQ19" s="679"/>
      <c r="CR19" s="662" t="s">
        <v>230</v>
      </c>
      <c r="CS19" s="663"/>
      <c r="CT19" s="663"/>
      <c r="CU19" s="663"/>
      <c r="CV19" s="663"/>
      <c r="CW19" s="663"/>
      <c r="CX19" s="663"/>
      <c r="CY19" s="664"/>
      <c r="CZ19" s="665" t="s">
        <v>230</v>
      </c>
      <c r="DA19" s="665"/>
      <c r="DB19" s="665"/>
      <c r="DC19" s="665"/>
      <c r="DD19" s="671" t="s">
        <v>121</v>
      </c>
      <c r="DE19" s="663"/>
      <c r="DF19" s="663"/>
      <c r="DG19" s="663"/>
      <c r="DH19" s="663"/>
      <c r="DI19" s="663"/>
      <c r="DJ19" s="663"/>
      <c r="DK19" s="663"/>
      <c r="DL19" s="663"/>
      <c r="DM19" s="663"/>
      <c r="DN19" s="663"/>
      <c r="DO19" s="663"/>
      <c r="DP19" s="664"/>
      <c r="DQ19" s="671" t="s">
        <v>230</v>
      </c>
      <c r="DR19" s="663"/>
      <c r="DS19" s="663"/>
      <c r="DT19" s="663"/>
      <c r="DU19" s="663"/>
      <c r="DV19" s="663"/>
      <c r="DW19" s="663"/>
      <c r="DX19" s="663"/>
      <c r="DY19" s="663"/>
      <c r="DZ19" s="663"/>
      <c r="EA19" s="663"/>
      <c r="EB19" s="663"/>
      <c r="EC19" s="672"/>
    </row>
    <row r="20" spans="2:133" ht="11.25" customHeight="1">
      <c r="B20" s="659" t="s">
        <v>270</v>
      </c>
      <c r="C20" s="660"/>
      <c r="D20" s="660"/>
      <c r="E20" s="660"/>
      <c r="F20" s="660"/>
      <c r="G20" s="660"/>
      <c r="H20" s="660"/>
      <c r="I20" s="660"/>
      <c r="J20" s="660"/>
      <c r="K20" s="660"/>
      <c r="L20" s="660"/>
      <c r="M20" s="660"/>
      <c r="N20" s="660"/>
      <c r="O20" s="660"/>
      <c r="P20" s="660"/>
      <c r="Q20" s="661"/>
      <c r="R20" s="662">
        <v>407302</v>
      </c>
      <c r="S20" s="663"/>
      <c r="T20" s="663"/>
      <c r="U20" s="663"/>
      <c r="V20" s="663"/>
      <c r="W20" s="663"/>
      <c r="X20" s="663"/>
      <c r="Y20" s="664"/>
      <c r="Z20" s="665">
        <v>1.8</v>
      </c>
      <c r="AA20" s="665"/>
      <c r="AB20" s="665"/>
      <c r="AC20" s="665"/>
      <c r="AD20" s="666" t="s">
        <v>230</v>
      </c>
      <c r="AE20" s="666"/>
      <c r="AF20" s="666"/>
      <c r="AG20" s="666"/>
      <c r="AH20" s="666"/>
      <c r="AI20" s="666"/>
      <c r="AJ20" s="666"/>
      <c r="AK20" s="666"/>
      <c r="AL20" s="667" t="s">
        <v>121</v>
      </c>
      <c r="AM20" s="668"/>
      <c r="AN20" s="668"/>
      <c r="AO20" s="669"/>
      <c r="AP20" s="659" t="s">
        <v>271</v>
      </c>
      <c r="AQ20" s="660"/>
      <c r="AR20" s="660"/>
      <c r="AS20" s="660"/>
      <c r="AT20" s="660"/>
      <c r="AU20" s="660"/>
      <c r="AV20" s="660"/>
      <c r="AW20" s="660"/>
      <c r="AX20" s="660"/>
      <c r="AY20" s="660"/>
      <c r="AZ20" s="660"/>
      <c r="BA20" s="660"/>
      <c r="BB20" s="660"/>
      <c r="BC20" s="660"/>
      <c r="BD20" s="660"/>
      <c r="BE20" s="660"/>
      <c r="BF20" s="661"/>
      <c r="BG20" s="662" t="s">
        <v>121</v>
      </c>
      <c r="BH20" s="663"/>
      <c r="BI20" s="663"/>
      <c r="BJ20" s="663"/>
      <c r="BK20" s="663"/>
      <c r="BL20" s="663"/>
      <c r="BM20" s="663"/>
      <c r="BN20" s="664"/>
      <c r="BO20" s="665" t="s">
        <v>121</v>
      </c>
      <c r="BP20" s="665"/>
      <c r="BQ20" s="665"/>
      <c r="BR20" s="665"/>
      <c r="BS20" s="671" t="s">
        <v>121</v>
      </c>
      <c r="BT20" s="663"/>
      <c r="BU20" s="663"/>
      <c r="BV20" s="663"/>
      <c r="BW20" s="663"/>
      <c r="BX20" s="663"/>
      <c r="BY20" s="663"/>
      <c r="BZ20" s="663"/>
      <c r="CA20" s="663"/>
      <c r="CB20" s="672"/>
      <c r="CD20" s="677" t="s">
        <v>272</v>
      </c>
      <c r="CE20" s="678"/>
      <c r="CF20" s="678"/>
      <c r="CG20" s="678"/>
      <c r="CH20" s="678"/>
      <c r="CI20" s="678"/>
      <c r="CJ20" s="678"/>
      <c r="CK20" s="678"/>
      <c r="CL20" s="678"/>
      <c r="CM20" s="678"/>
      <c r="CN20" s="678"/>
      <c r="CO20" s="678"/>
      <c r="CP20" s="678"/>
      <c r="CQ20" s="679"/>
      <c r="CR20" s="662">
        <v>21817210</v>
      </c>
      <c r="CS20" s="663"/>
      <c r="CT20" s="663"/>
      <c r="CU20" s="663"/>
      <c r="CV20" s="663"/>
      <c r="CW20" s="663"/>
      <c r="CX20" s="663"/>
      <c r="CY20" s="664"/>
      <c r="CZ20" s="665">
        <v>100</v>
      </c>
      <c r="DA20" s="665"/>
      <c r="DB20" s="665"/>
      <c r="DC20" s="665"/>
      <c r="DD20" s="671">
        <v>2481950</v>
      </c>
      <c r="DE20" s="663"/>
      <c r="DF20" s="663"/>
      <c r="DG20" s="663"/>
      <c r="DH20" s="663"/>
      <c r="DI20" s="663"/>
      <c r="DJ20" s="663"/>
      <c r="DK20" s="663"/>
      <c r="DL20" s="663"/>
      <c r="DM20" s="663"/>
      <c r="DN20" s="663"/>
      <c r="DO20" s="663"/>
      <c r="DP20" s="664"/>
      <c r="DQ20" s="671">
        <v>13940026</v>
      </c>
      <c r="DR20" s="663"/>
      <c r="DS20" s="663"/>
      <c r="DT20" s="663"/>
      <c r="DU20" s="663"/>
      <c r="DV20" s="663"/>
      <c r="DW20" s="663"/>
      <c r="DX20" s="663"/>
      <c r="DY20" s="663"/>
      <c r="DZ20" s="663"/>
      <c r="EA20" s="663"/>
      <c r="EB20" s="663"/>
      <c r="EC20" s="672"/>
    </row>
    <row r="21" spans="2:133" ht="11.25" customHeight="1">
      <c r="B21" s="659" t="s">
        <v>273</v>
      </c>
      <c r="C21" s="660"/>
      <c r="D21" s="660"/>
      <c r="E21" s="660"/>
      <c r="F21" s="660"/>
      <c r="G21" s="660"/>
      <c r="H21" s="660"/>
      <c r="I21" s="660"/>
      <c r="J21" s="660"/>
      <c r="K21" s="660"/>
      <c r="L21" s="660"/>
      <c r="M21" s="660"/>
      <c r="N21" s="660"/>
      <c r="O21" s="660"/>
      <c r="P21" s="660"/>
      <c r="Q21" s="661"/>
      <c r="R21" s="662" t="s">
        <v>230</v>
      </c>
      <c r="S21" s="663"/>
      <c r="T21" s="663"/>
      <c r="U21" s="663"/>
      <c r="V21" s="663"/>
      <c r="W21" s="663"/>
      <c r="X21" s="663"/>
      <c r="Y21" s="664"/>
      <c r="Z21" s="665" t="s">
        <v>121</v>
      </c>
      <c r="AA21" s="665"/>
      <c r="AB21" s="665"/>
      <c r="AC21" s="665"/>
      <c r="AD21" s="666" t="s">
        <v>121</v>
      </c>
      <c r="AE21" s="666"/>
      <c r="AF21" s="666"/>
      <c r="AG21" s="666"/>
      <c r="AH21" s="666"/>
      <c r="AI21" s="666"/>
      <c r="AJ21" s="666"/>
      <c r="AK21" s="666"/>
      <c r="AL21" s="667" t="s">
        <v>121</v>
      </c>
      <c r="AM21" s="668"/>
      <c r="AN21" s="668"/>
      <c r="AO21" s="669"/>
      <c r="AP21" s="680" t="s">
        <v>274</v>
      </c>
      <c r="AQ21" s="681"/>
      <c r="AR21" s="681"/>
      <c r="AS21" s="681"/>
      <c r="AT21" s="681"/>
      <c r="AU21" s="681"/>
      <c r="AV21" s="681"/>
      <c r="AW21" s="681"/>
      <c r="AX21" s="681"/>
      <c r="AY21" s="681"/>
      <c r="AZ21" s="681"/>
      <c r="BA21" s="681"/>
      <c r="BB21" s="681"/>
      <c r="BC21" s="681"/>
      <c r="BD21" s="681"/>
      <c r="BE21" s="681"/>
      <c r="BF21" s="682"/>
      <c r="BG21" s="662" t="s">
        <v>230</v>
      </c>
      <c r="BH21" s="663"/>
      <c r="BI21" s="663"/>
      <c r="BJ21" s="663"/>
      <c r="BK21" s="663"/>
      <c r="BL21" s="663"/>
      <c r="BM21" s="663"/>
      <c r="BN21" s="664"/>
      <c r="BO21" s="665" t="s">
        <v>121</v>
      </c>
      <c r="BP21" s="665"/>
      <c r="BQ21" s="665"/>
      <c r="BR21" s="665"/>
      <c r="BS21" s="671" t="s">
        <v>230</v>
      </c>
      <c r="BT21" s="663"/>
      <c r="BU21" s="663"/>
      <c r="BV21" s="663"/>
      <c r="BW21" s="663"/>
      <c r="BX21" s="663"/>
      <c r="BY21" s="663"/>
      <c r="BZ21" s="663"/>
      <c r="CA21" s="663"/>
      <c r="CB21" s="672"/>
      <c r="CD21" s="686"/>
      <c r="CE21" s="687"/>
      <c r="CF21" s="687"/>
      <c r="CG21" s="687"/>
      <c r="CH21" s="687"/>
      <c r="CI21" s="687"/>
      <c r="CJ21" s="687"/>
      <c r="CK21" s="687"/>
      <c r="CL21" s="687"/>
      <c r="CM21" s="687"/>
      <c r="CN21" s="687"/>
      <c r="CO21" s="687"/>
      <c r="CP21" s="687"/>
      <c r="CQ21" s="688"/>
      <c r="CR21" s="689"/>
      <c r="CS21" s="684"/>
      <c r="CT21" s="684"/>
      <c r="CU21" s="684"/>
      <c r="CV21" s="684"/>
      <c r="CW21" s="684"/>
      <c r="CX21" s="684"/>
      <c r="CY21" s="690"/>
      <c r="CZ21" s="691"/>
      <c r="DA21" s="691"/>
      <c r="DB21" s="691"/>
      <c r="DC21" s="691"/>
      <c r="DD21" s="683"/>
      <c r="DE21" s="684"/>
      <c r="DF21" s="684"/>
      <c r="DG21" s="684"/>
      <c r="DH21" s="684"/>
      <c r="DI21" s="684"/>
      <c r="DJ21" s="684"/>
      <c r="DK21" s="684"/>
      <c r="DL21" s="684"/>
      <c r="DM21" s="684"/>
      <c r="DN21" s="684"/>
      <c r="DO21" s="684"/>
      <c r="DP21" s="690"/>
      <c r="DQ21" s="683"/>
      <c r="DR21" s="684"/>
      <c r="DS21" s="684"/>
      <c r="DT21" s="684"/>
      <c r="DU21" s="684"/>
      <c r="DV21" s="684"/>
      <c r="DW21" s="684"/>
      <c r="DX21" s="684"/>
      <c r="DY21" s="684"/>
      <c r="DZ21" s="684"/>
      <c r="EA21" s="684"/>
      <c r="EB21" s="684"/>
      <c r="EC21" s="685"/>
    </row>
    <row r="22" spans="2:133" ht="11.25" customHeight="1">
      <c r="B22" s="659" t="s">
        <v>275</v>
      </c>
      <c r="C22" s="660"/>
      <c r="D22" s="660"/>
      <c r="E22" s="660"/>
      <c r="F22" s="660"/>
      <c r="G22" s="660"/>
      <c r="H22" s="660"/>
      <c r="I22" s="660"/>
      <c r="J22" s="660"/>
      <c r="K22" s="660"/>
      <c r="L22" s="660"/>
      <c r="M22" s="660"/>
      <c r="N22" s="660"/>
      <c r="O22" s="660"/>
      <c r="P22" s="660"/>
      <c r="Q22" s="661"/>
      <c r="R22" s="662">
        <v>12739538</v>
      </c>
      <c r="S22" s="663"/>
      <c r="T22" s="663"/>
      <c r="U22" s="663"/>
      <c r="V22" s="663"/>
      <c r="W22" s="663"/>
      <c r="X22" s="663"/>
      <c r="Y22" s="664"/>
      <c r="Z22" s="665">
        <v>56.7</v>
      </c>
      <c r="AA22" s="665"/>
      <c r="AB22" s="665"/>
      <c r="AC22" s="665"/>
      <c r="AD22" s="666">
        <v>12332236</v>
      </c>
      <c r="AE22" s="666"/>
      <c r="AF22" s="666"/>
      <c r="AG22" s="666"/>
      <c r="AH22" s="666"/>
      <c r="AI22" s="666"/>
      <c r="AJ22" s="666"/>
      <c r="AK22" s="666"/>
      <c r="AL22" s="667">
        <v>99.5</v>
      </c>
      <c r="AM22" s="668"/>
      <c r="AN22" s="668"/>
      <c r="AO22" s="669"/>
      <c r="AP22" s="680" t="s">
        <v>276</v>
      </c>
      <c r="AQ22" s="681"/>
      <c r="AR22" s="681"/>
      <c r="AS22" s="681"/>
      <c r="AT22" s="681"/>
      <c r="AU22" s="681"/>
      <c r="AV22" s="681"/>
      <c r="AW22" s="681"/>
      <c r="AX22" s="681"/>
      <c r="AY22" s="681"/>
      <c r="AZ22" s="681"/>
      <c r="BA22" s="681"/>
      <c r="BB22" s="681"/>
      <c r="BC22" s="681"/>
      <c r="BD22" s="681"/>
      <c r="BE22" s="681"/>
      <c r="BF22" s="682"/>
      <c r="BG22" s="662" t="s">
        <v>121</v>
      </c>
      <c r="BH22" s="663"/>
      <c r="BI22" s="663"/>
      <c r="BJ22" s="663"/>
      <c r="BK22" s="663"/>
      <c r="BL22" s="663"/>
      <c r="BM22" s="663"/>
      <c r="BN22" s="664"/>
      <c r="BO22" s="665" t="s">
        <v>230</v>
      </c>
      <c r="BP22" s="665"/>
      <c r="BQ22" s="665"/>
      <c r="BR22" s="665"/>
      <c r="BS22" s="671" t="s">
        <v>121</v>
      </c>
      <c r="BT22" s="663"/>
      <c r="BU22" s="663"/>
      <c r="BV22" s="663"/>
      <c r="BW22" s="663"/>
      <c r="BX22" s="663"/>
      <c r="BY22" s="663"/>
      <c r="BZ22" s="663"/>
      <c r="CA22" s="663"/>
      <c r="CB22" s="672"/>
      <c r="CD22" s="644" t="s">
        <v>277</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c r="B23" s="659" t="s">
        <v>278</v>
      </c>
      <c r="C23" s="660"/>
      <c r="D23" s="660"/>
      <c r="E23" s="660"/>
      <c r="F23" s="660"/>
      <c r="G23" s="660"/>
      <c r="H23" s="660"/>
      <c r="I23" s="660"/>
      <c r="J23" s="660"/>
      <c r="K23" s="660"/>
      <c r="L23" s="660"/>
      <c r="M23" s="660"/>
      <c r="N23" s="660"/>
      <c r="O23" s="660"/>
      <c r="P23" s="660"/>
      <c r="Q23" s="661"/>
      <c r="R23" s="662">
        <v>12773</v>
      </c>
      <c r="S23" s="663"/>
      <c r="T23" s="663"/>
      <c r="U23" s="663"/>
      <c r="V23" s="663"/>
      <c r="W23" s="663"/>
      <c r="X23" s="663"/>
      <c r="Y23" s="664"/>
      <c r="Z23" s="665">
        <v>0.1</v>
      </c>
      <c r="AA23" s="665"/>
      <c r="AB23" s="665"/>
      <c r="AC23" s="665"/>
      <c r="AD23" s="666">
        <v>12773</v>
      </c>
      <c r="AE23" s="666"/>
      <c r="AF23" s="666"/>
      <c r="AG23" s="666"/>
      <c r="AH23" s="666"/>
      <c r="AI23" s="666"/>
      <c r="AJ23" s="666"/>
      <c r="AK23" s="666"/>
      <c r="AL23" s="667">
        <v>0.1</v>
      </c>
      <c r="AM23" s="668"/>
      <c r="AN23" s="668"/>
      <c r="AO23" s="669"/>
      <c r="AP23" s="680" t="s">
        <v>279</v>
      </c>
      <c r="AQ23" s="681"/>
      <c r="AR23" s="681"/>
      <c r="AS23" s="681"/>
      <c r="AT23" s="681"/>
      <c r="AU23" s="681"/>
      <c r="AV23" s="681"/>
      <c r="AW23" s="681"/>
      <c r="AX23" s="681"/>
      <c r="AY23" s="681"/>
      <c r="AZ23" s="681"/>
      <c r="BA23" s="681"/>
      <c r="BB23" s="681"/>
      <c r="BC23" s="681"/>
      <c r="BD23" s="681"/>
      <c r="BE23" s="681"/>
      <c r="BF23" s="682"/>
      <c r="BG23" s="662" t="s">
        <v>230</v>
      </c>
      <c r="BH23" s="663"/>
      <c r="BI23" s="663"/>
      <c r="BJ23" s="663"/>
      <c r="BK23" s="663"/>
      <c r="BL23" s="663"/>
      <c r="BM23" s="663"/>
      <c r="BN23" s="664"/>
      <c r="BO23" s="665" t="s">
        <v>121</v>
      </c>
      <c r="BP23" s="665"/>
      <c r="BQ23" s="665"/>
      <c r="BR23" s="665"/>
      <c r="BS23" s="671" t="s">
        <v>230</v>
      </c>
      <c r="BT23" s="663"/>
      <c r="BU23" s="663"/>
      <c r="BV23" s="663"/>
      <c r="BW23" s="663"/>
      <c r="BX23" s="663"/>
      <c r="BY23" s="663"/>
      <c r="BZ23" s="663"/>
      <c r="CA23" s="663"/>
      <c r="CB23" s="672"/>
      <c r="CD23" s="644" t="s">
        <v>218</v>
      </c>
      <c r="CE23" s="645"/>
      <c r="CF23" s="645"/>
      <c r="CG23" s="645"/>
      <c r="CH23" s="645"/>
      <c r="CI23" s="645"/>
      <c r="CJ23" s="645"/>
      <c r="CK23" s="645"/>
      <c r="CL23" s="645"/>
      <c r="CM23" s="645"/>
      <c r="CN23" s="645"/>
      <c r="CO23" s="645"/>
      <c r="CP23" s="645"/>
      <c r="CQ23" s="646"/>
      <c r="CR23" s="644" t="s">
        <v>280</v>
      </c>
      <c r="CS23" s="645"/>
      <c r="CT23" s="645"/>
      <c r="CU23" s="645"/>
      <c r="CV23" s="645"/>
      <c r="CW23" s="645"/>
      <c r="CX23" s="645"/>
      <c r="CY23" s="646"/>
      <c r="CZ23" s="644" t="s">
        <v>281</v>
      </c>
      <c r="DA23" s="645"/>
      <c r="DB23" s="645"/>
      <c r="DC23" s="646"/>
      <c r="DD23" s="644" t="s">
        <v>282</v>
      </c>
      <c r="DE23" s="645"/>
      <c r="DF23" s="645"/>
      <c r="DG23" s="645"/>
      <c r="DH23" s="645"/>
      <c r="DI23" s="645"/>
      <c r="DJ23" s="645"/>
      <c r="DK23" s="646"/>
      <c r="DL23" s="692" t="s">
        <v>283</v>
      </c>
      <c r="DM23" s="693"/>
      <c r="DN23" s="693"/>
      <c r="DO23" s="693"/>
      <c r="DP23" s="693"/>
      <c r="DQ23" s="693"/>
      <c r="DR23" s="693"/>
      <c r="DS23" s="693"/>
      <c r="DT23" s="693"/>
      <c r="DU23" s="693"/>
      <c r="DV23" s="694"/>
      <c r="DW23" s="644" t="s">
        <v>284</v>
      </c>
      <c r="DX23" s="645"/>
      <c r="DY23" s="645"/>
      <c r="DZ23" s="645"/>
      <c r="EA23" s="645"/>
      <c r="EB23" s="645"/>
      <c r="EC23" s="646"/>
    </row>
    <row r="24" spans="2:133" ht="11.25" customHeight="1">
      <c r="B24" s="659" t="s">
        <v>285</v>
      </c>
      <c r="C24" s="660"/>
      <c r="D24" s="660"/>
      <c r="E24" s="660"/>
      <c r="F24" s="660"/>
      <c r="G24" s="660"/>
      <c r="H24" s="660"/>
      <c r="I24" s="660"/>
      <c r="J24" s="660"/>
      <c r="K24" s="660"/>
      <c r="L24" s="660"/>
      <c r="M24" s="660"/>
      <c r="N24" s="660"/>
      <c r="O24" s="660"/>
      <c r="P24" s="660"/>
      <c r="Q24" s="661"/>
      <c r="R24" s="662">
        <v>344360</v>
      </c>
      <c r="S24" s="663"/>
      <c r="T24" s="663"/>
      <c r="U24" s="663"/>
      <c r="V24" s="663"/>
      <c r="W24" s="663"/>
      <c r="X24" s="663"/>
      <c r="Y24" s="664"/>
      <c r="Z24" s="665">
        <v>1.5</v>
      </c>
      <c r="AA24" s="665"/>
      <c r="AB24" s="665"/>
      <c r="AC24" s="665"/>
      <c r="AD24" s="666" t="s">
        <v>230</v>
      </c>
      <c r="AE24" s="666"/>
      <c r="AF24" s="666"/>
      <c r="AG24" s="666"/>
      <c r="AH24" s="666"/>
      <c r="AI24" s="666"/>
      <c r="AJ24" s="666"/>
      <c r="AK24" s="666"/>
      <c r="AL24" s="667" t="s">
        <v>121</v>
      </c>
      <c r="AM24" s="668"/>
      <c r="AN24" s="668"/>
      <c r="AO24" s="669"/>
      <c r="AP24" s="680" t="s">
        <v>286</v>
      </c>
      <c r="AQ24" s="681"/>
      <c r="AR24" s="681"/>
      <c r="AS24" s="681"/>
      <c r="AT24" s="681"/>
      <c r="AU24" s="681"/>
      <c r="AV24" s="681"/>
      <c r="AW24" s="681"/>
      <c r="AX24" s="681"/>
      <c r="AY24" s="681"/>
      <c r="AZ24" s="681"/>
      <c r="BA24" s="681"/>
      <c r="BB24" s="681"/>
      <c r="BC24" s="681"/>
      <c r="BD24" s="681"/>
      <c r="BE24" s="681"/>
      <c r="BF24" s="682"/>
      <c r="BG24" s="662" t="s">
        <v>230</v>
      </c>
      <c r="BH24" s="663"/>
      <c r="BI24" s="663"/>
      <c r="BJ24" s="663"/>
      <c r="BK24" s="663"/>
      <c r="BL24" s="663"/>
      <c r="BM24" s="663"/>
      <c r="BN24" s="664"/>
      <c r="BO24" s="665" t="s">
        <v>230</v>
      </c>
      <c r="BP24" s="665"/>
      <c r="BQ24" s="665"/>
      <c r="BR24" s="665"/>
      <c r="BS24" s="671" t="s">
        <v>230</v>
      </c>
      <c r="BT24" s="663"/>
      <c r="BU24" s="663"/>
      <c r="BV24" s="663"/>
      <c r="BW24" s="663"/>
      <c r="BX24" s="663"/>
      <c r="BY24" s="663"/>
      <c r="BZ24" s="663"/>
      <c r="CA24" s="663"/>
      <c r="CB24" s="672"/>
      <c r="CD24" s="673" t="s">
        <v>287</v>
      </c>
      <c r="CE24" s="674"/>
      <c r="CF24" s="674"/>
      <c r="CG24" s="674"/>
      <c r="CH24" s="674"/>
      <c r="CI24" s="674"/>
      <c r="CJ24" s="674"/>
      <c r="CK24" s="674"/>
      <c r="CL24" s="674"/>
      <c r="CM24" s="674"/>
      <c r="CN24" s="674"/>
      <c r="CO24" s="674"/>
      <c r="CP24" s="674"/>
      <c r="CQ24" s="675"/>
      <c r="CR24" s="651">
        <v>10663290</v>
      </c>
      <c r="CS24" s="652"/>
      <c r="CT24" s="652"/>
      <c r="CU24" s="652"/>
      <c r="CV24" s="652"/>
      <c r="CW24" s="652"/>
      <c r="CX24" s="652"/>
      <c r="CY24" s="653"/>
      <c r="CZ24" s="656">
        <v>48.9</v>
      </c>
      <c r="DA24" s="657"/>
      <c r="DB24" s="657"/>
      <c r="DC24" s="676"/>
      <c r="DD24" s="697">
        <v>6096350</v>
      </c>
      <c r="DE24" s="652"/>
      <c r="DF24" s="652"/>
      <c r="DG24" s="652"/>
      <c r="DH24" s="652"/>
      <c r="DI24" s="652"/>
      <c r="DJ24" s="652"/>
      <c r="DK24" s="653"/>
      <c r="DL24" s="697">
        <v>6038617</v>
      </c>
      <c r="DM24" s="652"/>
      <c r="DN24" s="652"/>
      <c r="DO24" s="652"/>
      <c r="DP24" s="652"/>
      <c r="DQ24" s="652"/>
      <c r="DR24" s="652"/>
      <c r="DS24" s="652"/>
      <c r="DT24" s="652"/>
      <c r="DU24" s="652"/>
      <c r="DV24" s="653"/>
      <c r="DW24" s="656">
        <v>46</v>
      </c>
      <c r="DX24" s="657"/>
      <c r="DY24" s="657"/>
      <c r="DZ24" s="657"/>
      <c r="EA24" s="657"/>
      <c r="EB24" s="657"/>
      <c r="EC24" s="658"/>
    </row>
    <row r="25" spans="2:133" ht="11.25" customHeight="1">
      <c r="B25" s="659" t="s">
        <v>288</v>
      </c>
      <c r="C25" s="660"/>
      <c r="D25" s="660"/>
      <c r="E25" s="660"/>
      <c r="F25" s="660"/>
      <c r="G25" s="660"/>
      <c r="H25" s="660"/>
      <c r="I25" s="660"/>
      <c r="J25" s="660"/>
      <c r="K25" s="660"/>
      <c r="L25" s="660"/>
      <c r="M25" s="660"/>
      <c r="N25" s="660"/>
      <c r="O25" s="660"/>
      <c r="P25" s="660"/>
      <c r="Q25" s="661"/>
      <c r="R25" s="662">
        <v>206690</v>
      </c>
      <c r="S25" s="663"/>
      <c r="T25" s="663"/>
      <c r="U25" s="663"/>
      <c r="V25" s="663"/>
      <c r="W25" s="663"/>
      <c r="X25" s="663"/>
      <c r="Y25" s="664"/>
      <c r="Z25" s="665">
        <v>0.9</v>
      </c>
      <c r="AA25" s="665"/>
      <c r="AB25" s="665"/>
      <c r="AC25" s="665"/>
      <c r="AD25" s="666">
        <v>35702</v>
      </c>
      <c r="AE25" s="666"/>
      <c r="AF25" s="666"/>
      <c r="AG25" s="666"/>
      <c r="AH25" s="666"/>
      <c r="AI25" s="666"/>
      <c r="AJ25" s="666"/>
      <c r="AK25" s="666"/>
      <c r="AL25" s="667">
        <v>0.3</v>
      </c>
      <c r="AM25" s="668"/>
      <c r="AN25" s="668"/>
      <c r="AO25" s="669"/>
      <c r="AP25" s="680" t="s">
        <v>289</v>
      </c>
      <c r="AQ25" s="681"/>
      <c r="AR25" s="681"/>
      <c r="AS25" s="681"/>
      <c r="AT25" s="681"/>
      <c r="AU25" s="681"/>
      <c r="AV25" s="681"/>
      <c r="AW25" s="681"/>
      <c r="AX25" s="681"/>
      <c r="AY25" s="681"/>
      <c r="AZ25" s="681"/>
      <c r="BA25" s="681"/>
      <c r="BB25" s="681"/>
      <c r="BC25" s="681"/>
      <c r="BD25" s="681"/>
      <c r="BE25" s="681"/>
      <c r="BF25" s="682"/>
      <c r="BG25" s="662" t="s">
        <v>166</v>
      </c>
      <c r="BH25" s="663"/>
      <c r="BI25" s="663"/>
      <c r="BJ25" s="663"/>
      <c r="BK25" s="663"/>
      <c r="BL25" s="663"/>
      <c r="BM25" s="663"/>
      <c r="BN25" s="664"/>
      <c r="BO25" s="665" t="s">
        <v>230</v>
      </c>
      <c r="BP25" s="665"/>
      <c r="BQ25" s="665"/>
      <c r="BR25" s="665"/>
      <c r="BS25" s="671" t="s">
        <v>230</v>
      </c>
      <c r="BT25" s="663"/>
      <c r="BU25" s="663"/>
      <c r="BV25" s="663"/>
      <c r="BW25" s="663"/>
      <c r="BX25" s="663"/>
      <c r="BY25" s="663"/>
      <c r="BZ25" s="663"/>
      <c r="CA25" s="663"/>
      <c r="CB25" s="672"/>
      <c r="CD25" s="677" t="s">
        <v>290</v>
      </c>
      <c r="CE25" s="678"/>
      <c r="CF25" s="678"/>
      <c r="CG25" s="678"/>
      <c r="CH25" s="678"/>
      <c r="CI25" s="678"/>
      <c r="CJ25" s="678"/>
      <c r="CK25" s="678"/>
      <c r="CL25" s="678"/>
      <c r="CM25" s="678"/>
      <c r="CN25" s="678"/>
      <c r="CO25" s="678"/>
      <c r="CP25" s="678"/>
      <c r="CQ25" s="679"/>
      <c r="CR25" s="662">
        <v>2692520</v>
      </c>
      <c r="CS25" s="698"/>
      <c r="CT25" s="698"/>
      <c r="CU25" s="698"/>
      <c r="CV25" s="698"/>
      <c r="CW25" s="698"/>
      <c r="CX25" s="698"/>
      <c r="CY25" s="699"/>
      <c r="CZ25" s="667">
        <v>12.3</v>
      </c>
      <c r="DA25" s="695"/>
      <c r="DB25" s="695"/>
      <c r="DC25" s="700"/>
      <c r="DD25" s="671">
        <v>2476008</v>
      </c>
      <c r="DE25" s="698"/>
      <c r="DF25" s="698"/>
      <c r="DG25" s="698"/>
      <c r="DH25" s="698"/>
      <c r="DI25" s="698"/>
      <c r="DJ25" s="698"/>
      <c r="DK25" s="699"/>
      <c r="DL25" s="671">
        <v>2451345</v>
      </c>
      <c r="DM25" s="698"/>
      <c r="DN25" s="698"/>
      <c r="DO25" s="698"/>
      <c r="DP25" s="698"/>
      <c r="DQ25" s="698"/>
      <c r="DR25" s="698"/>
      <c r="DS25" s="698"/>
      <c r="DT25" s="698"/>
      <c r="DU25" s="698"/>
      <c r="DV25" s="699"/>
      <c r="DW25" s="667">
        <v>18.7</v>
      </c>
      <c r="DX25" s="695"/>
      <c r="DY25" s="695"/>
      <c r="DZ25" s="695"/>
      <c r="EA25" s="695"/>
      <c r="EB25" s="695"/>
      <c r="EC25" s="696"/>
    </row>
    <row r="26" spans="2:133" ht="11.25" customHeight="1">
      <c r="B26" s="659" t="s">
        <v>291</v>
      </c>
      <c r="C26" s="660"/>
      <c r="D26" s="660"/>
      <c r="E26" s="660"/>
      <c r="F26" s="660"/>
      <c r="G26" s="660"/>
      <c r="H26" s="660"/>
      <c r="I26" s="660"/>
      <c r="J26" s="660"/>
      <c r="K26" s="660"/>
      <c r="L26" s="660"/>
      <c r="M26" s="660"/>
      <c r="N26" s="660"/>
      <c r="O26" s="660"/>
      <c r="P26" s="660"/>
      <c r="Q26" s="661"/>
      <c r="R26" s="662">
        <v>197177</v>
      </c>
      <c r="S26" s="663"/>
      <c r="T26" s="663"/>
      <c r="U26" s="663"/>
      <c r="V26" s="663"/>
      <c r="W26" s="663"/>
      <c r="X26" s="663"/>
      <c r="Y26" s="664"/>
      <c r="Z26" s="665">
        <v>0.9</v>
      </c>
      <c r="AA26" s="665"/>
      <c r="AB26" s="665"/>
      <c r="AC26" s="665"/>
      <c r="AD26" s="666" t="s">
        <v>230</v>
      </c>
      <c r="AE26" s="666"/>
      <c r="AF26" s="666"/>
      <c r="AG26" s="666"/>
      <c r="AH26" s="666"/>
      <c r="AI26" s="666"/>
      <c r="AJ26" s="666"/>
      <c r="AK26" s="666"/>
      <c r="AL26" s="667" t="s">
        <v>121</v>
      </c>
      <c r="AM26" s="668"/>
      <c r="AN26" s="668"/>
      <c r="AO26" s="669"/>
      <c r="AP26" s="680" t="s">
        <v>292</v>
      </c>
      <c r="AQ26" s="701"/>
      <c r="AR26" s="701"/>
      <c r="AS26" s="701"/>
      <c r="AT26" s="701"/>
      <c r="AU26" s="701"/>
      <c r="AV26" s="701"/>
      <c r="AW26" s="701"/>
      <c r="AX26" s="701"/>
      <c r="AY26" s="701"/>
      <c r="AZ26" s="701"/>
      <c r="BA26" s="701"/>
      <c r="BB26" s="701"/>
      <c r="BC26" s="701"/>
      <c r="BD26" s="701"/>
      <c r="BE26" s="701"/>
      <c r="BF26" s="682"/>
      <c r="BG26" s="662" t="s">
        <v>166</v>
      </c>
      <c r="BH26" s="663"/>
      <c r="BI26" s="663"/>
      <c r="BJ26" s="663"/>
      <c r="BK26" s="663"/>
      <c r="BL26" s="663"/>
      <c r="BM26" s="663"/>
      <c r="BN26" s="664"/>
      <c r="BO26" s="665" t="s">
        <v>121</v>
      </c>
      <c r="BP26" s="665"/>
      <c r="BQ26" s="665"/>
      <c r="BR26" s="665"/>
      <c r="BS26" s="671" t="s">
        <v>230</v>
      </c>
      <c r="BT26" s="663"/>
      <c r="BU26" s="663"/>
      <c r="BV26" s="663"/>
      <c r="BW26" s="663"/>
      <c r="BX26" s="663"/>
      <c r="BY26" s="663"/>
      <c r="BZ26" s="663"/>
      <c r="CA26" s="663"/>
      <c r="CB26" s="672"/>
      <c r="CD26" s="677" t="s">
        <v>293</v>
      </c>
      <c r="CE26" s="678"/>
      <c r="CF26" s="678"/>
      <c r="CG26" s="678"/>
      <c r="CH26" s="678"/>
      <c r="CI26" s="678"/>
      <c r="CJ26" s="678"/>
      <c r="CK26" s="678"/>
      <c r="CL26" s="678"/>
      <c r="CM26" s="678"/>
      <c r="CN26" s="678"/>
      <c r="CO26" s="678"/>
      <c r="CP26" s="678"/>
      <c r="CQ26" s="679"/>
      <c r="CR26" s="662">
        <v>1711110</v>
      </c>
      <c r="CS26" s="663"/>
      <c r="CT26" s="663"/>
      <c r="CU26" s="663"/>
      <c r="CV26" s="663"/>
      <c r="CW26" s="663"/>
      <c r="CX26" s="663"/>
      <c r="CY26" s="664"/>
      <c r="CZ26" s="667">
        <v>7.8</v>
      </c>
      <c r="DA26" s="695"/>
      <c r="DB26" s="695"/>
      <c r="DC26" s="700"/>
      <c r="DD26" s="671">
        <v>1552002</v>
      </c>
      <c r="DE26" s="663"/>
      <c r="DF26" s="663"/>
      <c r="DG26" s="663"/>
      <c r="DH26" s="663"/>
      <c r="DI26" s="663"/>
      <c r="DJ26" s="663"/>
      <c r="DK26" s="664"/>
      <c r="DL26" s="671" t="s">
        <v>230</v>
      </c>
      <c r="DM26" s="663"/>
      <c r="DN26" s="663"/>
      <c r="DO26" s="663"/>
      <c r="DP26" s="663"/>
      <c r="DQ26" s="663"/>
      <c r="DR26" s="663"/>
      <c r="DS26" s="663"/>
      <c r="DT26" s="663"/>
      <c r="DU26" s="663"/>
      <c r="DV26" s="664"/>
      <c r="DW26" s="667" t="s">
        <v>121</v>
      </c>
      <c r="DX26" s="695"/>
      <c r="DY26" s="695"/>
      <c r="DZ26" s="695"/>
      <c r="EA26" s="695"/>
      <c r="EB26" s="695"/>
      <c r="EC26" s="696"/>
    </row>
    <row r="27" spans="2:133" ht="11.25" customHeight="1">
      <c r="B27" s="659" t="s">
        <v>294</v>
      </c>
      <c r="C27" s="660"/>
      <c r="D27" s="660"/>
      <c r="E27" s="660"/>
      <c r="F27" s="660"/>
      <c r="G27" s="660"/>
      <c r="H27" s="660"/>
      <c r="I27" s="660"/>
      <c r="J27" s="660"/>
      <c r="K27" s="660"/>
      <c r="L27" s="660"/>
      <c r="M27" s="660"/>
      <c r="N27" s="660"/>
      <c r="O27" s="660"/>
      <c r="P27" s="660"/>
      <c r="Q27" s="661"/>
      <c r="R27" s="662">
        <v>3951284</v>
      </c>
      <c r="S27" s="663"/>
      <c r="T27" s="663"/>
      <c r="U27" s="663"/>
      <c r="V27" s="663"/>
      <c r="W27" s="663"/>
      <c r="X27" s="663"/>
      <c r="Y27" s="664"/>
      <c r="Z27" s="665">
        <v>17.600000000000001</v>
      </c>
      <c r="AA27" s="665"/>
      <c r="AB27" s="665"/>
      <c r="AC27" s="665"/>
      <c r="AD27" s="666" t="s">
        <v>230</v>
      </c>
      <c r="AE27" s="666"/>
      <c r="AF27" s="666"/>
      <c r="AG27" s="666"/>
      <c r="AH27" s="666"/>
      <c r="AI27" s="666"/>
      <c r="AJ27" s="666"/>
      <c r="AK27" s="666"/>
      <c r="AL27" s="667" t="s">
        <v>121</v>
      </c>
      <c r="AM27" s="668"/>
      <c r="AN27" s="668"/>
      <c r="AO27" s="669"/>
      <c r="AP27" s="659" t="s">
        <v>295</v>
      </c>
      <c r="AQ27" s="660"/>
      <c r="AR27" s="660"/>
      <c r="AS27" s="660"/>
      <c r="AT27" s="660"/>
      <c r="AU27" s="660"/>
      <c r="AV27" s="660"/>
      <c r="AW27" s="660"/>
      <c r="AX27" s="660"/>
      <c r="AY27" s="660"/>
      <c r="AZ27" s="660"/>
      <c r="BA27" s="660"/>
      <c r="BB27" s="660"/>
      <c r="BC27" s="660"/>
      <c r="BD27" s="660"/>
      <c r="BE27" s="660"/>
      <c r="BF27" s="661"/>
      <c r="BG27" s="662">
        <v>6239839</v>
      </c>
      <c r="BH27" s="663"/>
      <c r="BI27" s="663"/>
      <c r="BJ27" s="663"/>
      <c r="BK27" s="663"/>
      <c r="BL27" s="663"/>
      <c r="BM27" s="663"/>
      <c r="BN27" s="664"/>
      <c r="BO27" s="665">
        <v>100</v>
      </c>
      <c r="BP27" s="665"/>
      <c r="BQ27" s="665"/>
      <c r="BR27" s="665"/>
      <c r="BS27" s="671">
        <v>32088</v>
      </c>
      <c r="BT27" s="663"/>
      <c r="BU27" s="663"/>
      <c r="BV27" s="663"/>
      <c r="BW27" s="663"/>
      <c r="BX27" s="663"/>
      <c r="BY27" s="663"/>
      <c r="BZ27" s="663"/>
      <c r="CA27" s="663"/>
      <c r="CB27" s="672"/>
      <c r="CD27" s="677" t="s">
        <v>296</v>
      </c>
      <c r="CE27" s="678"/>
      <c r="CF27" s="678"/>
      <c r="CG27" s="678"/>
      <c r="CH27" s="678"/>
      <c r="CI27" s="678"/>
      <c r="CJ27" s="678"/>
      <c r="CK27" s="678"/>
      <c r="CL27" s="678"/>
      <c r="CM27" s="678"/>
      <c r="CN27" s="678"/>
      <c r="CO27" s="678"/>
      <c r="CP27" s="678"/>
      <c r="CQ27" s="679"/>
      <c r="CR27" s="662">
        <v>5845548</v>
      </c>
      <c r="CS27" s="698"/>
      <c r="CT27" s="698"/>
      <c r="CU27" s="698"/>
      <c r="CV27" s="698"/>
      <c r="CW27" s="698"/>
      <c r="CX27" s="698"/>
      <c r="CY27" s="699"/>
      <c r="CZ27" s="667">
        <v>26.8</v>
      </c>
      <c r="DA27" s="695"/>
      <c r="DB27" s="695"/>
      <c r="DC27" s="700"/>
      <c r="DD27" s="671">
        <v>1564041</v>
      </c>
      <c r="DE27" s="698"/>
      <c r="DF27" s="698"/>
      <c r="DG27" s="698"/>
      <c r="DH27" s="698"/>
      <c r="DI27" s="698"/>
      <c r="DJ27" s="698"/>
      <c r="DK27" s="699"/>
      <c r="DL27" s="671">
        <v>1563901</v>
      </c>
      <c r="DM27" s="698"/>
      <c r="DN27" s="698"/>
      <c r="DO27" s="698"/>
      <c r="DP27" s="698"/>
      <c r="DQ27" s="698"/>
      <c r="DR27" s="698"/>
      <c r="DS27" s="698"/>
      <c r="DT27" s="698"/>
      <c r="DU27" s="698"/>
      <c r="DV27" s="699"/>
      <c r="DW27" s="667">
        <v>11.9</v>
      </c>
      <c r="DX27" s="695"/>
      <c r="DY27" s="695"/>
      <c r="DZ27" s="695"/>
      <c r="EA27" s="695"/>
      <c r="EB27" s="695"/>
      <c r="EC27" s="696"/>
    </row>
    <row r="28" spans="2:133" ht="11.25" customHeight="1">
      <c r="B28" s="704" t="s">
        <v>297</v>
      </c>
      <c r="C28" s="705"/>
      <c r="D28" s="705"/>
      <c r="E28" s="705"/>
      <c r="F28" s="705"/>
      <c r="G28" s="705"/>
      <c r="H28" s="705"/>
      <c r="I28" s="705"/>
      <c r="J28" s="705"/>
      <c r="K28" s="705"/>
      <c r="L28" s="705"/>
      <c r="M28" s="705"/>
      <c r="N28" s="705"/>
      <c r="O28" s="705"/>
      <c r="P28" s="705"/>
      <c r="Q28" s="706"/>
      <c r="R28" s="662" t="s">
        <v>121</v>
      </c>
      <c r="S28" s="663"/>
      <c r="T28" s="663"/>
      <c r="U28" s="663"/>
      <c r="V28" s="663"/>
      <c r="W28" s="663"/>
      <c r="X28" s="663"/>
      <c r="Y28" s="664"/>
      <c r="Z28" s="665" t="s">
        <v>230</v>
      </c>
      <c r="AA28" s="665"/>
      <c r="AB28" s="665"/>
      <c r="AC28" s="665"/>
      <c r="AD28" s="666" t="s">
        <v>121</v>
      </c>
      <c r="AE28" s="666"/>
      <c r="AF28" s="666"/>
      <c r="AG28" s="666"/>
      <c r="AH28" s="666"/>
      <c r="AI28" s="666"/>
      <c r="AJ28" s="666"/>
      <c r="AK28" s="666"/>
      <c r="AL28" s="667" t="s">
        <v>230</v>
      </c>
      <c r="AM28" s="668"/>
      <c r="AN28" s="668"/>
      <c r="AO28" s="669"/>
      <c r="AP28" s="707"/>
      <c r="AQ28" s="708"/>
      <c r="AR28" s="708"/>
      <c r="AS28" s="708"/>
      <c r="AT28" s="708"/>
      <c r="AU28" s="708"/>
      <c r="AV28" s="708"/>
      <c r="AW28" s="708"/>
      <c r="AX28" s="708"/>
      <c r="AY28" s="708"/>
      <c r="AZ28" s="708"/>
      <c r="BA28" s="708"/>
      <c r="BB28" s="708"/>
      <c r="BC28" s="708"/>
      <c r="BD28" s="708"/>
      <c r="BE28" s="708"/>
      <c r="BF28" s="709"/>
      <c r="BG28" s="662"/>
      <c r="BH28" s="663"/>
      <c r="BI28" s="663"/>
      <c r="BJ28" s="663"/>
      <c r="BK28" s="663"/>
      <c r="BL28" s="663"/>
      <c r="BM28" s="663"/>
      <c r="BN28" s="664"/>
      <c r="BO28" s="665"/>
      <c r="BP28" s="665"/>
      <c r="BQ28" s="665"/>
      <c r="BR28" s="665"/>
      <c r="BS28" s="666"/>
      <c r="BT28" s="666"/>
      <c r="BU28" s="666"/>
      <c r="BV28" s="666"/>
      <c r="BW28" s="666"/>
      <c r="BX28" s="666"/>
      <c r="BY28" s="666"/>
      <c r="BZ28" s="666"/>
      <c r="CA28" s="666"/>
      <c r="CB28" s="670"/>
      <c r="CD28" s="677" t="s">
        <v>298</v>
      </c>
      <c r="CE28" s="678"/>
      <c r="CF28" s="678"/>
      <c r="CG28" s="678"/>
      <c r="CH28" s="678"/>
      <c r="CI28" s="678"/>
      <c r="CJ28" s="678"/>
      <c r="CK28" s="678"/>
      <c r="CL28" s="678"/>
      <c r="CM28" s="678"/>
      <c r="CN28" s="678"/>
      <c r="CO28" s="678"/>
      <c r="CP28" s="678"/>
      <c r="CQ28" s="679"/>
      <c r="CR28" s="662">
        <v>2125222</v>
      </c>
      <c r="CS28" s="663"/>
      <c r="CT28" s="663"/>
      <c r="CU28" s="663"/>
      <c r="CV28" s="663"/>
      <c r="CW28" s="663"/>
      <c r="CX28" s="663"/>
      <c r="CY28" s="664"/>
      <c r="CZ28" s="667">
        <v>9.6999999999999993</v>
      </c>
      <c r="DA28" s="695"/>
      <c r="DB28" s="695"/>
      <c r="DC28" s="700"/>
      <c r="DD28" s="671">
        <v>2056301</v>
      </c>
      <c r="DE28" s="663"/>
      <c r="DF28" s="663"/>
      <c r="DG28" s="663"/>
      <c r="DH28" s="663"/>
      <c r="DI28" s="663"/>
      <c r="DJ28" s="663"/>
      <c r="DK28" s="664"/>
      <c r="DL28" s="671">
        <v>2023371</v>
      </c>
      <c r="DM28" s="663"/>
      <c r="DN28" s="663"/>
      <c r="DO28" s="663"/>
      <c r="DP28" s="663"/>
      <c r="DQ28" s="663"/>
      <c r="DR28" s="663"/>
      <c r="DS28" s="663"/>
      <c r="DT28" s="663"/>
      <c r="DU28" s="663"/>
      <c r="DV28" s="664"/>
      <c r="DW28" s="667">
        <v>15.4</v>
      </c>
      <c r="DX28" s="695"/>
      <c r="DY28" s="695"/>
      <c r="DZ28" s="695"/>
      <c r="EA28" s="695"/>
      <c r="EB28" s="695"/>
      <c r="EC28" s="696"/>
    </row>
    <row r="29" spans="2:133" ht="11.25" customHeight="1">
      <c r="B29" s="659" t="s">
        <v>299</v>
      </c>
      <c r="C29" s="660"/>
      <c r="D29" s="660"/>
      <c r="E29" s="660"/>
      <c r="F29" s="660"/>
      <c r="G29" s="660"/>
      <c r="H29" s="660"/>
      <c r="I29" s="660"/>
      <c r="J29" s="660"/>
      <c r="K29" s="660"/>
      <c r="L29" s="660"/>
      <c r="M29" s="660"/>
      <c r="N29" s="660"/>
      <c r="O29" s="660"/>
      <c r="P29" s="660"/>
      <c r="Q29" s="661"/>
      <c r="R29" s="662">
        <v>1532395</v>
      </c>
      <c r="S29" s="663"/>
      <c r="T29" s="663"/>
      <c r="U29" s="663"/>
      <c r="V29" s="663"/>
      <c r="W29" s="663"/>
      <c r="X29" s="663"/>
      <c r="Y29" s="664"/>
      <c r="Z29" s="665">
        <v>6.8</v>
      </c>
      <c r="AA29" s="665"/>
      <c r="AB29" s="665"/>
      <c r="AC29" s="665"/>
      <c r="AD29" s="666" t="s">
        <v>121</v>
      </c>
      <c r="AE29" s="666"/>
      <c r="AF29" s="666"/>
      <c r="AG29" s="666"/>
      <c r="AH29" s="666"/>
      <c r="AI29" s="666"/>
      <c r="AJ29" s="666"/>
      <c r="AK29" s="666"/>
      <c r="AL29" s="667" t="s">
        <v>121</v>
      </c>
      <c r="AM29" s="668"/>
      <c r="AN29" s="668"/>
      <c r="AO29" s="669"/>
      <c r="AP29" s="641" t="s">
        <v>218</v>
      </c>
      <c r="AQ29" s="642"/>
      <c r="AR29" s="642"/>
      <c r="AS29" s="642"/>
      <c r="AT29" s="642"/>
      <c r="AU29" s="642"/>
      <c r="AV29" s="642"/>
      <c r="AW29" s="642"/>
      <c r="AX29" s="642"/>
      <c r="AY29" s="642"/>
      <c r="AZ29" s="642"/>
      <c r="BA29" s="642"/>
      <c r="BB29" s="642"/>
      <c r="BC29" s="642"/>
      <c r="BD29" s="642"/>
      <c r="BE29" s="642"/>
      <c r="BF29" s="643"/>
      <c r="BG29" s="641" t="s">
        <v>300</v>
      </c>
      <c r="BH29" s="702"/>
      <c r="BI29" s="702"/>
      <c r="BJ29" s="702"/>
      <c r="BK29" s="702"/>
      <c r="BL29" s="702"/>
      <c r="BM29" s="702"/>
      <c r="BN29" s="702"/>
      <c r="BO29" s="702"/>
      <c r="BP29" s="702"/>
      <c r="BQ29" s="703"/>
      <c r="BR29" s="641" t="s">
        <v>301</v>
      </c>
      <c r="BS29" s="702"/>
      <c r="BT29" s="702"/>
      <c r="BU29" s="702"/>
      <c r="BV29" s="702"/>
      <c r="BW29" s="702"/>
      <c r="BX29" s="702"/>
      <c r="BY29" s="702"/>
      <c r="BZ29" s="702"/>
      <c r="CA29" s="702"/>
      <c r="CB29" s="703"/>
      <c r="CD29" s="725" t="s">
        <v>302</v>
      </c>
      <c r="CE29" s="726"/>
      <c r="CF29" s="677" t="s">
        <v>303</v>
      </c>
      <c r="CG29" s="678"/>
      <c r="CH29" s="678"/>
      <c r="CI29" s="678"/>
      <c r="CJ29" s="678"/>
      <c r="CK29" s="678"/>
      <c r="CL29" s="678"/>
      <c r="CM29" s="678"/>
      <c r="CN29" s="678"/>
      <c r="CO29" s="678"/>
      <c r="CP29" s="678"/>
      <c r="CQ29" s="679"/>
      <c r="CR29" s="662">
        <v>2125195</v>
      </c>
      <c r="CS29" s="698"/>
      <c r="CT29" s="698"/>
      <c r="CU29" s="698"/>
      <c r="CV29" s="698"/>
      <c r="CW29" s="698"/>
      <c r="CX29" s="698"/>
      <c r="CY29" s="699"/>
      <c r="CZ29" s="667">
        <v>9.6999999999999993</v>
      </c>
      <c r="DA29" s="695"/>
      <c r="DB29" s="695"/>
      <c r="DC29" s="700"/>
      <c r="DD29" s="671">
        <v>2056274</v>
      </c>
      <c r="DE29" s="698"/>
      <c r="DF29" s="698"/>
      <c r="DG29" s="698"/>
      <c r="DH29" s="698"/>
      <c r="DI29" s="698"/>
      <c r="DJ29" s="698"/>
      <c r="DK29" s="699"/>
      <c r="DL29" s="671">
        <v>2023344</v>
      </c>
      <c r="DM29" s="698"/>
      <c r="DN29" s="698"/>
      <c r="DO29" s="698"/>
      <c r="DP29" s="698"/>
      <c r="DQ29" s="698"/>
      <c r="DR29" s="698"/>
      <c r="DS29" s="698"/>
      <c r="DT29" s="698"/>
      <c r="DU29" s="698"/>
      <c r="DV29" s="699"/>
      <c r="DW29" s="667">
        <v>15.4</v>
      </c>
      <c r="DX29" s="695"/>
      <c r="DY29" s="695"/>
      <c r="DZ29" s="695"/>
      <c r="EA29" s="695"/>
      <c r="EB29" s="695"/>
      <c r="EC29" s="696"/>
    </row>
    <row r="30" spans="2:133" ht="11.25" customHeight="1">
      <c r="B30" s="659" t="s">
        <v>304</v>
      </c>
      <c r="C30" s="660"/>
      <c r="D30" s="660"/>
      <c r="E30" s="660"/>
      <c r="F30" s="660"/>
      <c r="G30" s="660"/>
      <c r="H30" s="660"/>
      <c r="I30" s="660"/>
      <c r="J30" s="660"/>
      <c r="K30" s="660"/>
      <c r="L30" s="660"/>
      <c r="M30" s="660"/>
      <c r="N30" s="660"/>
      <c r="O30" s="660"/>
      <c r="P30" s="660"/>
      <c r="Q30" s="661"/>
      <c r="R30" s="662">
        <v>67316</v>
      </c>
      <c r="S30" s="663"/>
      <c r="T30" s="663"/>
      <c r="U30" s="663"/>
      <c r="V30" s="663"/>
      <c r="W30" s="663"/>
      <c r="X30" s="663"/>
      <c r="Y30" s="664"/>
      <c r="Z30" s="665">
        <v>0.3</v>
      </c>
      <c r="AA30" s="665"/>
      <c r="AB30" s="665"/>
      <c r="AC30" s="665"/>
      <c r="AD30" s="666">
        <v>9201</v>
      </c>
      <c r="AE30" s="666"/>
      <c r="AF30" s="666"/>
      <c r="AG30" s="666"/>
      <c r="AH30" s="666"/>
      <c r="AI30" s="666"/>
      <c r="AJ30" s="666"/>
      <c r="AK30" s="666"/>
      <c r="AL30" s="667">
        <v>0.1</v>
      </c>
      <c r="AM30" s="668"/>
      <c r="AN30" s="668"/>
      <c r="AO30" s="669"/>
      <c r="AP30" s="710" t="s">
        <v>305</v>
      </c>
      <c r="AQ30" s="711"/>
      <c r="AR30" s="711"/>
      <c r="AS30" s="711"/>
      <c r="AT30" s="716" t="s">
        <v>306</v>
      </c>
      <c r="AU30" s="213"/>
      <c r="AV30" s="213"/>
      <c r="AW30" s="213"/>
      <c r="AX30" s="648" t="s">
        <v>180</v>
      </c>
      <c r="AY30" s="649"/>
      <c r="AZ30" s="649"/>
      <c r="BA30" s="649"/>
      <c r="BB30" s="649"/>
      <c r="BC30" s="649"/>
      <c r="BD30" s="649"/>
      <c r="BE30" s="649"/>
      <c r="BF30" s="650"/>
      <c r="BG30" s="722">
        <v>99.1</v>
      </c>
      <c r="BH30" s="723"/>
      <c r="BI30" s="723"/>
      <c r="BJ30" s="723"/>
      <c r="BK30" s="723"/>
      <c r="BL30" s="723"/>
      <c r="BM30" s="657">
        <v>96.5</v>
      </c>
      <c r="BN30" s="723"/>
      <c r="BO30" s="723"/>
      <c r="BP30" s="723"/>
      <c r="BQ30" s="724"/>
      <c r="BR30" s="722">
        <v>99</v>
      </c>
      <c r="BS30" s="723"/>
      <c r="BT30" s="723"/>
      <c r="BU30" s="723"/>
      <c r="BV30" s="723"/>
      <c r="BW30" s="723"/>
      <c r="BX30" s="657">
        <v>96.2</v>
      </c>
      <c r="BY30" s="723"/>
      <c r="BZ30" s="723"/>
      <c r="CA30" s="723"/>
      <c r="CB30" s="724"/>
      <c r="CD30" s="727"/>
      <c r="CE30" s="728"/>
      <c r="CF30" s="677" t="s">
        <v>307</v>
      </c>
      <c r="CG30" s="678"/>
      <c r="CH30" s="678"/>
      <c r="CI30" s="678"/>
      <c r="CJ30" s="678"/>
      <c r="CK30" s="678"/>
      <c r="CL30" s="678"/>
      <c r="CM30" s="678"/>
      <c r="CN30" s="678"/>
      <c r="CO30" s="678"/>
      <c r="CP30" s="678"/>
      <c r="CQ30" s="679"/>
      <c r="CR30" s="662">
        <v>1963066</v>
      </c>
      <c r="CS30" s="663"/>
      <c r="CT30" s="663"/>
      <c r="CU30" s="663"/>
      <c r="CV30" s="663"/>
      <c r="CW30" s="663"/>
      <c r="CX30" s="663"/>
      <c r="CY30" s="664"/>
      <c r="CZ30" s="667">
        <v>9</v>
      </c>
      <c r="DA30" s="695"/>
      <c r="DB30" s="695"/>
      <c r="DC30" s="700"/>
      <c r="DD30" s="671">
        <v>1899225</v>
      </c>
      <c r="DE30" s="663"/>
      <c r="DF30" s="663"/>
      <c r="DG30" s="663"/>
      <c r="DH30" s="663"/>
      <c r="DI30" s="663"/>
      <c r="DJ30" s="663"/>
      <c r="DK30" s="664"/>
      <c r="DL30" s="671">
        <v>1866383</v>
      </c>
      <c r="DM30" s="663"/>
      <c r="DN30" s="663"/>
      <c r="DO30" s="663"/>
      <c r="DP30" s="663"/>
      <c r="DQ30" s="663"/>
      <c r="DR30" s="663"/>
      <c r="DS30" s="663"/>
      <c r="DT30" s="663"/>
      <c r="DU30" s="663"/>
      <c r="DV30" s="664"/>
      <c r="DW30" s="667">
        <v>14.2</v>
      </c>
      <c r="DX30" s="695"/>
      <c r="DY30" s="695"/>
      <c r="DZ30" s="695"/>
      <c r="EA30" s="695"/>
      <c r="EB30" s="695"/>
      <c r="EC30" s="696"/>
    </row>
    <row r="31" spans="2:133" ht="11.25" customHeight="1">
      <c r="B31" s="659" t="s">
        <v>308</v>
      </c>
      <c r="C31" s="660"/>
      <c r="D31" s="660"/>
      <c r="E31" s="660"/>
      <c r="F31" s="660"/>
      <c r="G31" s="660"/>
      <c r="H31" s="660"/>
      <c r="I31" s="660"/>
      <c r="J31" s="660"/>
      <c r="K31" s="660"/>
      <c r="L31" s="660"/>
      <c r="M31" s="660"/>
      <c r="N31" s="660"/>
      <c r="O31" s="660"/>
      <c r="P31" s="660"/>
      <c r="Q31" s="661"/>
      <c r="R31" s="662">
        <v>18901</v>
      </c>
      <c r="S31" s="663"/>
      <c r="T31" s="663"/>
      <c r="U31" s="663"/>
      <c r="V31" s="663"/>
      <c r="W31" s="663"/>
      <c r="X31" s="663"/>
      <c r="Y31" s="664"/>
      <c r="Z31" s="665">
        <v>0.1</v>
      </c>
      <c r="AA31" s="665"/>
      <c r="AB31" s="665"/>
      <c r="AC31" s="665"/>
      <c r="AD31" s="666" t="s">
        <v>230</v>
      </c>
      <c r="AE31" s="666"/>
      <c r="AF31" s="666"/>
      <c r="AG31" s="666"/>
      <c r="AH31" s="666"/>
      <c r="AI31" s="666"/>
      <c r="AJ31" s="666"/>
      <c r="AK31" s="666"/>
      <c r="AL31" s="667" t="s">
        <v>230</v>
      </c>
      <c r="AM31" s="668"/>
      <c r="AN31" s="668"/>
      <c r="AO31" s="669"/>
      <c r="AP31" s="712"/>
      <c r="AQ31" s="713"/>
      <c r="AR31" s="713"/>
      <c r="AS31" s="713"/>
      <c r="AT31" s="717"/>
      <c r="AU31" s="212" t="s">
        <v>309</v>
      </c>
      <c r="AV31" s="212"/>
      <c r="AW31" s="212"/>
      <c r="AX31" s="659" t="s">
        <v>310</v>
      </c>
      <c r="AY31" s="660"/>
      <c r="AZ31" s="660"/>
      <c r="BA31" s="660"/>
      <c r="BB31" s="660"/>
      <c r="BC31" s="660"/>
      <c r="BD31" s="660"/>
      <c r="BE31" s="660"/>
      <c r="BF31" s="661"/>
      <c r="BG31" s="719">
        <v>99.2</v>
      </c>
      <c r="BH31" s="698"/>
      <c r="BI31" s="698"/>
      <c r="BJ31" s="698"/>
      <c r="BK31" s="698"/>
      <c r="BL31" s="698"/>
      <c r="BM31" s="668">
        <v>97.3</v>
      </c>
      <c r="BN31" s="720"/>
      <c r="BO31" s="720"/>
      <c r="BP31" s="720"/>
      <c r="BQ31" s="721"/>
      <c r="BR31" s="719">
        <v>99.1</v>
      </c>
      <c r="BS31" s="698"/>
      <c r="BT31" s="698"/>
      <c r="BU31" s="698"/>
      <c r="BV31" s="698"/>
      <c r="BW31" s="698"/>
      <c r="BX31" s="668">
        <v>97</v>
      </c>
      <c r="BY31" s="720"/>
      <c r="BZ31" s="720"/>
      <c r="CA31" s="720"/>
      <c r="CB31" s="721"/>
      <c r="CD31" s="727"/>
      <c r="CE31" s="728"/>
      <c r="CF31" s="677" t="s">
        <v>311</v>
      </c>
      <c r="CG31" s="678"/>
      <c r="CH31" s="678"/>
      <c r="CI31" s="678"/>
      <c r="CJ31" s="678"/>
      <c r="CK31" s="678"/>
      <c r="CL31" s="678"/>
      <c r="CM31" s="678"/>
      <c r="CN31" s="678"/>
      <c r="CO31" s="678"/>
      <c r="CP31" s="678"/>
      <c r="CQ31" s="679"/>
      <c r="CR31" s="662">
        <v>162129</v>
      </c>
      <c r="CS31" s="698"/>
      <c r="CT31" s="698"/>
      <c r="CU31" s="698"/>
      <c r="CV31" s="698"/>
      <c r="CW31" s="698"/>
      <c r="CX31" s="698"/>
      <c r="CY31" s="699"/>
      <c r="CZ31" s="667">
        <v>0.7</v>
      </c>
      <c r="DA31" s="695"/>
      <c r="DB31" s="695"/>
      <c r="DC31" s="700"/>
      <c r="DD31" s="671">
        <v>157049</v>
      </c>
      <c r="DE31" s="698"/>
      <c r="DF31" s="698"/>
      <c r="DG31" s="698"/>
      <c r="DH31" s="698"/>
      <c r="DI31" s="698"/>
      <c r="DJ31" s="698"/>
      <c r="DK31" s="699"/>
      <c r="DL31" s="671">
        <v>156961</v>
      </c>
      <c r="DM31" s="698"/>
      <c r="DN31" s="698"/>
      <c r="DO31" s="698"/>
      <c r="DP31" s="698"/>
      <c r="DQ31" s="698"/>
      <c r="DR31" s="698"/>
      <c r="DS31" s="698"/>
      <c r="DT31" s="698"/>
      <c r="DU31" s="698"/>
      <c r="DV31" s="699"/>
      <c r="DW31" s="667">
        <v>1.2</v>
      </c>
      <c r="DX31" s="695"/>
      <c r="DY31" s="695"/>
      <c r="DZ31" s="695"/>
      <c r="EA31" s="695"/>
      <c r="EB31" s="695"/>
      <c r="EC31" s="696"/>
    </row>
    <row r="32" spans="2:133" ht="11.25" customHeight="1">
      <c r="B32" s="659" t="s">
        <v>312</v>
      </c>
      <c r="C32" s="660"/>
      <c r="D32" s="660"/>
      <c r="E32" s="660"/>
      <c r="F32" s="660"/>
      <c r="G32" s="660"/>
      <c r="H32" s="660"/>
      <c r="I32" s="660"/>
      <c r="J32" s="660"/>
      <c r="K32" s="660"/>
      <c r="L32" s="660"/>
      <c r="M32" s="660"/>
      <c r="N32" s="660"/>
      <c r="O32" s="660"/>
      <c r="P32" s="660"/>
      <c r="Q32" s="661"/>
      <c r="R32" s="662">
        <v>583608</v>
      </c>
      <c r="S32" s="663"/>
      <c r="T32" s="663"/>
      <c r="U32" s="663"/>
      <c r="V32" s="663"/>
      <c r="W32" s="663"/>
      <c r="X32" s="663"/>
      <c r="Y32" s="664"/>
      <c r="Z32" s="665">
        <v>2.6</v>
      </c>
      <c r="AA32" s="665"/>
      <c r="AB32" s="665"/>
      <c r="AC32" s="665"/>
      <c r="AD32" s="666" t="s">
        <v>121</v>
      </c>
      <c r="AE32" s="666"/>
      <c r="AF32" s="666"/>
      <c r="AG32" s="666"/>
      <c r="AH32" s="666"/>
      <c r="AI32" s="666"/>
      <c r="AJ32" s="666"/>
      <c r="AK32" s="666"/>
      <c r="AL32" s="667" t="s">
        <v>121</v>
      </c>
      <c r="AM32" s="668"/>
      <c r="AN32" s="668"/>
      <c r="AO32" s="669"/>
      <c r="AP32" s="714"/>
      <c r="AQ32" s="715"/>
      <c r="AR32" s="715"/>
      <c r="AS32" s="715"/>
      <c r="AT32" s="718"/>
      <c r="AU32" s="214"/>
      <c r="AV32" s="214"/>
      <c r="AW32" s="214"/>
      <c r="AX32" s="707" t="s">
        <v>313</v>
      </c>
      <c r="AY32" s="708"/>
      <c r="AZ32" s="708"/>
      <c r="BA32" s="708"/>
      <c r="BB32" s="708"/>
      <c r="BC32" s="708"/>
      <c r="BD32" s="708"/>
      <c r="BE32" s="708"/>
      <c r="BF32" s="709"/>
      <c r="BG32" s="731">
        <v>98.8</v>
      </c>
      <c r="BH32" s="732"/>
      <c r="BI32" s="732"/>
      <c r="BJ32" s="732"/>
      <c r="BK32" s="732"/>
      <c r="BL32" s="732"/>
      <c r="BM32" s="733">
        <v>95.1</v>
      </c>
      <c r="BN32" s="732"/>
      <c r="BO32" s="732"/>
      <c r="BP32" s="732"/>
      <c r="BQ32" s="734"/>
      <c r="BR32" s="731">
        <v>98.8</v>
      </c>
      <c r="BS32" s="732"/>
      <c r="BT32" s="732"/>
      <c r="BU32" s="732"/>
      <c r="BV32" s="732"/>
      <c r="BW32" s="732"/>
      <c r="BX32" s="733">
        <v>94.9</v>
      </c>
      <c r="BY32" s="732"/>
      <c r="BZ32" s="732"/>
      <c r="CA32" s="732"/>
      <c r="CB32" s="734"/>
      <c r="CD32" s="729"/>
      <c r="CE32" s="730"/>
      <c r="CF32" s="677" t="s">
        <v>314</v>
      </c>
      <c r="CG32" s="678"/>
      <c r="CH32" s="678"/>
      <c r="CI32" s="678"/>
      <c r="CJ32" s="678"/>
      <c r="CK32" s="678"/>
      <c r="CL32" s="678"/>
      <c r="CM32" s="678"/>
      <c r="CN32" s="678"/>
      <c r="CO32" s="678"/>
      <c r="CP32" s="678"/>
      <c r="CQ32" s="679"/>
      <c r="CR32" s="662">
        <v>27</v>
      </c>
      <c r="CS32" s="663"/>
      <c r="CT32" s="663"/>
      <c r="CU32" s="663"/>
      <c r="CV32" s="663"/>
      <c r="CW32" s="663"/>
      <c r="CX32" s="663"/>
      <c r="CY32" s="664"/>
      <c r="CZ32" s="667">
        <v>0</v>
      </c>
      <c r="DA32" s="695"/>
      <c r="DB32" s="695"/>
      <c r="DC32" s="700"/>
      <c r="DD32" s="671">
        <v>27</v>
      </c>
      <c r="DE32" s="663"/>
      <c r="DF32" s="663"/>
      <c r="DG32" s="663"/>
      <c r="DH32" s="663"/>
      <c r="DI32" s="663"/>
      <c r="DJ32" s="663"/>
      <c r="DK32" s="664"/>
      <c r="DL32" s="671">
        <v>27</v>
      </c>
      <c r="DM32" s="663"/>
      <c r="DN32" s="663"/>
      <c r="DO32" s="663"/>
      <c r="DP32" s="663"/>
      <c r="DQ32" s="663"/>
      <c r="DR32" s="663"/>
      <c r="DS32" s="663"/>
      <c r="DT32" s="663"/>
      <c r="DU32" s="663"/>
      <c r="DV32" s="664"/>
      <c r="DW32" s="667">
        <v>0</v>
      </c>
      <c r="DX32" s="695"/>
      <c r="DY32" s="695"/>
      <c r="DZ32" s="695"/>
      <c r="EA32" s="695"/>
      <c r="EB32" s="695"/>
      <c r="EC32" s="696"/>
    </row>
    <row r="33" spans="2:133" ht="11.25" customHeight="1">
      <c r="B33" s="659" t="s">
        <v>315</v>
      </c>
      <c r="C33" s="660"/>
      <c r="D33" s="660"/>
      <c r="E33" s="660"/>
      <c r="F33" s="660"/>
      <c r="G33" s="660"/>
      <c r="H33" s="660"/>
      <c r="I33" s="660"/>
      <c r="J33" s="660"/>
      <c r="K33" s="660"/>
      <c r="L33" s="660"/>
      <c r="M33" s="660"/>
      <c r="N33" s="660"/>
      <c r="O33" s="660"/>
      <c r="P33" s="660"/>
      <c r="Q33" s="661"/>
      <c r="R33" s="662">
        <v>891207</v>
      </c>
      <c r="S33" s="663"/>
      <c r="T33" s="663"/>
      <c r="U33" s="663"/>
      <c r="V33" s="663"/>
      <c r="W33" s="663"/>
      <c r="X33" s="663"/>
      <c r="Y33" s="664"/>
      <c r="Z33" s="665">
        <v>4</v>
      </c>
      <c r="AA33" s="665"/>
      <c r="AB33" s="665"/>
      <c r="AC33" s="665"/>
      <c r="AD33" s="666" t="s">
        <v>230</v>
      </c>
      <c r="AE33" s="666"/>
      <c r="AF33" s="666"/>
      <c r="AG33" s="666"/>
      <c r="AH33" s="666"/>
      <c r="AI33" s="666"/>
      <c r="AJ33" s="666"/>
      <c r="AK33" s="666"/>
      <c r="AL33" s="667" t="s">
        <v>230</v>
      </c>
      <c r="AM33" s="668"/>
      <c r="AN33" s="668"/>
      <c r="AO33" s="669"/>
      <c r="AP33" s="215"/>
      <c r="AQ33" s="216"/>
      <c r="AR33" s="212"/>
      <c r="AS33" s="213"/>
      <c r="AT33" s="213"/>
      <c r="AU33" s="213"/>
      <c r="AV33" s="213"/>
      <c r="AW33" s="213"/>
      <c r="AX33" s="213"/>
      <c r="AY33" s="213"/>
      <c r="AZ33" s="213"/>
      <c r="BA33" s="213"/>
      <c r="BB33" s="213"/>
      <c r="BC33" s="213"/>
      <c r="BD33" s="213"/>
      <c r="BE33" s="213"/>
      <c r="BF33" s="213"/>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D33" s="677" t="s">
        <v>316</v>
      </c>
      <c r="CE33" s="678"/>
      <c r="CF33" s="678"/>
      <c r="CG33" s="678"/>
      <c r="CH33" s="678"/>
      <c r="CI33" s="678"/>
      <c r="CJ33" s="678"/>
      <c r="CK33" s="678"/>
      <c r="CL33" s="678"/>
      <c r="CM33" s="678"/>
      <c r="CN33" s="678"/>
      <c r="CO33" s="678"/>
      <c r="CP33" s="678"/>
      <c r="CQ33" s="679"/>
      <c r="CR33" s="662">
        <v>8671963</v>
      </c>
      <c r="CS33" s="698"/>
      <c r="CT33" s="698"/>
      <c r="CU33" s="698"/>
      <c r="CV33" s="698"/>
      <c r="CW33" s="698"/>
      <c r="CX33" s="698"/>
      <c r="CY33" s="699"/>
      <c r="CZ33" s="667">
        <v>39.700000000000003</v>
      </c>
      <c r="DA33" s="695"/>
      <c r="DB33" s="695"/>
      <c r="DC33" s="700"/>
      <c r="DD33" s="671">
        <v>7495579</v>
      </c>
      <c r="DE33" s="698"/>
      <c r="DF33" s="698"/>
      <c r="DG33" s="698"/>
      <c r="DH33" s="698"/>
      <c r="DI33" s="698"/>
      <c r="DJ33" s="698"/>
      <c r="DK33" s="699"/>
      <c r="DL33" s="671">
        <v>6226627</v>
      </c>
      <c r="DM33" s="698"/>
      <c r="DN33" s="698"/>
      <c r="DO33" s="698"/>
      <c r="DP33" s="698"/>
      <c r="DQ33" s="698"/>
      <c r="DR33" s="698"/>
      <c r="DS33" s="698"/>
      <c r="DT33" s="698"/>
      <c r="DU33" s="698"/>
      <c r="DV33" s="699"/>
      <c r="DW33" s="667">
        <v>47.4</v>
      </c>
      <c r="DX33" s="695"/>
      <c r="DY33" s="695"/>
      <c r="DZ33" s="695"/>
      <c r="EA33" s="695"/>
      <c r="EB33" s="695"/>
      <c r="EC33" s="696"/>
    </row>
    <row r="34" spans="2:133" ht="11.25" customHeight="1">
      <c r="B34" s="659" t="s">
        <v>317</v>
      </c>
      <c r="C34" s="660"/>
      <c r="D34" s="660"/>
      <c r="E34" s="660"/>
      <c r="F34" s="660"/>
      <c r="G34" s="660"/>
      <c r="H34" s="660"/>
      <c r="I34" s="660"/>
      <c r="J34" s="660"/>
      <c r="K34" s="660"/>
      <c r="L34" s="660"/>
      <c r="M34" s="660"/>
      <c r="N34" s="660"/>
      <c r="O34" s="660"/>
      <c r="P34" s="660"/>
      <c r="Q34" s="661"/>
      <c r="R34" s="662">
        <v>151660</v>
      </c>
      <c r="S34" s="663"/>
      <c r="T34" s="663"/>
      <c r="U34" s="663"/>
      <c r="V34" s="663"/>
      <c r="W34" s="663"/>
      <c r="X34" s="663"/>
      <c r="Y34" s="664"/>
      <c r="Z34" s="665">
        <v>0.7</v>
      </c>
      <c r="AA34" s="665"/>
      <c r="AB34" s="665"/>
      <c r="AC34" s="665"/>
      <c r="AD34" s="666">
        <v>287</v>
      </c>
      <c r="AE34" s="666"/>
      <c r="AF34" s="666"/>
      <c r="AG34" s="666"/>
      <c r="AH34" s="666"/>
      <c r="AI34" s="666"/>
      <c r="AJ34" s="666"/>
      <c r="AK34" s="666"/>
      <c r="AL34" s="667">
        <v>0</v>
      </c>
      <c r="AM34" s="668"/>
      <c r="AN34" s="668"/>
      <c r="AO34" s="669"/>
      <c r="AP34" s="217"/>
      <c r="AQ34" s="641" t="s">
        <v>318</v>
      </c>
      <c r="AR34" s="642"/>
      <c r="AS34" s="642"/>
      <c r="AT34" s="642"/>
      <c r="AU34" s="642"/>
      <c r="AV34" s="642"/>
      <c r="AW34" s="642"/>
      <c r="AX34" s="642"/>
      <c r="AY34" s="642"/>
      <c r="AZ34" s="642"/>
      <c r="BA34" s="642"/>
      <c r="BB34" s="642"/>
      <c r="BC34" s="642"/>
      <c r="BD34" s="642"/>
      <c r="BE34" s="642"/>
      <c r="BF34" s="643"/>
      <c r="BG34" s="641" t="s">
        <v>319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77" t="s">
        <v>320</v>
      </c>
      <c r="CE34" s="678"/>
      <c r="CF34" s="678"/>
      <c r="CG34" s="678"/>
      <c r="CH34" s="678"/>
      <c r="CI34" s="678"/>
      <c r="CJ34" s="678"/>
      <c r="CK34" s="678"/>
      <c r="CL34" s="678"/>
      <c r="CM34" s="678"/>
      <c r="CN34" s="678"/>
      <c r="CO34" s="678"/>
      <c r="CP34" s="678"/>
      <c r="CQ34" s="679"/>
      <c r="CR34" s="662">
        <v>2952556</v>
      </c>
      <c r="CS34" s="663"/>
      <c r="CT34" s="663"/>
      <c r="CU34" s="663"/>
      <c r="CV34" s="663"/>
      <c r="CW34" s="663"/>
      <c r="CX34" s="663"/>
      <c r="CY34" s="664"/>
      <c r="CZ34" s="667">
        <v>13.5</v>
      </c>
      <c r="DA34" s="695"/>
      <c r="DB34" s="695"/>
      <c r="DC34" s="700"/>
      <c r="DD34" s="671">
        <v>2438563</v>
      </c>
      <c r="DE34" s="663"/>
      <c r="DF34" s="663"/>
      <c r="DG34" s="663"/>
      <c r="DH34" s="663"/>
      <c r="DI34" s="663"/>
      <c r="DJ34" s="663"/>
      <c r="DK34" s="664"/>
      <c r="DL34" s="671">
        <v>2117595</v>
      </c>
      <c r="DM34" s="663"/>
      <c r="DN34" s="663"/>
      <c r="DO34" s="663"/>
      <c r="DP34" s="663"/>
      <c r="DQ34" s="663"/>
      <c r="DR34" s="663"/>
      <c r="DS34" s="663"/>
      <c r="DT34" s="663"/>
      <c r="DU34" s="663"/>
      <c r="DV34" s="664"/>
      <c r="DW34" s="667">
        <v>16.100000000000001</v>
      </c>
      <c r="DX34" s="695"/>
      <c r="DY34" s="695"/>
      <c r="DZ34" s="695"/>
      <c r="EA34" s="695"/>
      <c r="EB34" s="695"/>
      <c r="EC34" s="696"/>
    </row>
    <row r="35" spans="2:133" ht="11.25" customHeight="1">
      <c r="B35" s="659" t="s">
        <v>321</v>
      </c>
      <c r="C35" s="660"/>
      <c r="D35" s="660"/>
      <c r="E35" s="660"/>
      <c r="F35" s="660"/>
      <c r="G35" s="660"/>
      <c r="H35" s="660"/>
      <c r="I35" s="660"/>
      <c r="J35" s="660"/>
      <c r="K35" s="660"/>
      <c r="L35" s="660"/>
      <c r="M35" s="660"/>
      <c r="N35" s="660"/>
      <c r="O35" s="660"/>
      <c r="P35" s="660"/>
      <c r="Q35" s="661"/>
      <c r="R35" s="662">
        <v>1781328</v>
      </c>
      <c r="S35" s="663"/>
      <c r="T35" s="663"/>
      <c r="U35" s="663"/>
      <c r="V35" s="663"/>
      <c r="W35" s="663"/>
      <c r="X35" s="663"/>
      <c r="Y35" s="664"/>
      <c r="Z35" s="665">
        <v>7.9</v>
      </c>
      <c r="AA35" s="665"/>
      <c r="AB35" s="665"/>
      <c r="AC35" s="665"/>
      <c r="AD35" s="666" t="s">
        <v>121</v>
      </c>
      <c r="AE35" s="666"/>
      <c r="AF35" s="666"/>
      <c r="AG35" s="666"/>
      <c r="AH35" s="666"/>
      <c r="AI35" s="666"/>
      <c r="AJ35" s="666"/>
      <c r="AK35" s="666"/>
      <c r="AL35" s="667" t="s">
        <v>230</v>
      </c>
      <c r="AM35" s="668"/>
      <c r="AN35" s="668"/>
      <c r="AO35" s="669"/>
      <c r="AP35" s="217"/>
      <c r="AQ35" s="735" t="s">
        <v>322</v>
      </c>
      <c r="AR35" s="736"/>
      <c r="AS35" s="736"/>
      <c r="AT35" s="736"/>
      <c r="AU35" s="736"/>
      <c r="AV35" s="736"/>
      <c r="AW35" s="736"/>
      <c r="AX35" s="736"/>
      <c r="AY35" s="737"/>
      <c r="AZ35" s="651">
        <v>2875200</v>
      </c>
      <c r="BA35" s="652"/>
      <c r="BB35" s="652"/>
      <c r="BC35" s="652"/>
      <c r="BD35" s="652"/>
      <c r="BE35" s="652"/>
      <c r="BF35" s="738"/>
      <c r="BG35" s="673" t="s">
        <v>323</v>
      </c>
      <c r="BH35" s="674"/>
      <c r="BI35" s="674"/>
      <c r="BJ35" s="674"/>
      <c r="BK35" s="674"/>
      <c r="BL35" s="674"/>
      <c r="BM35" s="674"/>
      <c r="BN35" s="674"/>
      <c r="BO35" s="674"/>
      <c r="BP35" s="674"/>
      <c r="BQ35" s="674"/>
      <c r="BR35" s="674"/>
      <c r="BS35" s="674"/>
      <c r="BT35" s="674"/>
      <c r="BU35" s="675"/>
      <c r="BV35" s="651">
        <v>37310</v>
      </c>
      <c r="BW35" s="652"/>
      <c r="BX35" s="652"/>
      <c r="BY35" s="652"/>
      <c r="BZ35" s="652"/>
      <c r="CA35" s="652"/>
      <c r="CB35" s="738"/>
      <c r="CD35" s="677" t="s">
        <v>324</v>
      </c>
      <c r="CE35" s="678"/>
      <c r="CF35" s="678"/>
      <c r="CG35" s="678"/>
      <c r="CH35" s="678"/>
      <c r="CI35" s="678"/>
      <c r="CJ35" s="678"/>
      <c r="CK35" s="678"/>
      <c r="CL35" s="678"/>
      <c r="CM35" s="678"/>
      <c r="CN35" s="678"/>
      <c r="CO35" s="678"/>
      <c r="CP35" s="678"/>
      <c r="CQ35" s="679"/>
      <c r="CR35" s="662">
        <v>148836</v>
      </c>
      <c r="CS35" s="698"/>
      <c r="CT35" s="698"/>
      <c r="CU35" s="698"/>
      <c r="CV35" s="698"/>
      <c r="CW35" s="698"/>
      <c r="CX35" s="698"/>
      <c r="CY35" s="699"/>
      <c r="CZ35" s="667">
        <v>0.7</v>
      </c>
      <c r="DA35" s="695"/>
      <c r="DB35" s="695"/>
      <c r="DC35" s="700"/>
      <c r="DD35" s="671">
        <v>139573</v>
      </c>
      <c r="DE35" s="698"/>
      <c r="DF35" s="698"/>
      <c r="DG35" s="698"/>
      <c r="DH35" s="698"/>
      <c r="DI35" s="698"/>
      <c r="DJ35" s="698"/>
      <c r="DK35" s="699"/>
      <c r="DL35" s="671">
        <v>133873</v>
      </c>
      <c r="DM35" s="698"/>
      <c r="DN35" s="698"/>
      <c r="DO35" s="698"/>
      <c r="DP35" s="698"/>
      <c r="DQ35" s="698"/>
      <c r="DR35" s="698"/>
      <c r="DS35" s="698"/>
      <c r="DT35" s="698"/>
      <c r="DU35" s="698"/>
      <c r="DV35" s="699"/>
      <c r="DW35" s="667">
        <v>1</v>
      </c>
      <c r="DX35" s="695"/>
      <c r="DY35" s="695"/>
      <c r="DZ35" s="695"/>
      <c r="EA35" s="695"/>
      <c r="EB35" s="695"/>
      <c r="EC35" s="696"/>
    </row>
    <row r="36" spans="2:133" ht="11.25" customHeight="1">
      <c r="B36" s="659" t="s">
        <v>325</v>
      </c>
      <c r="C36" s="660"/>
      <c r="D36" s="660"/>
      <c r="E36" s="660"/>
      <c r="F36" s="660"/>
      <c r="G36" s="660"/>
      <c r="H36" s="660"/>
      <c r="I36" s="660"/>
      <c r="J36" s="660"/>
      <c r="K36" s="660"/>
      <c r="L36" s="660"/>
      <c r="M36" s="660"/>
      <c r="N36" s="660"/>
      <c r="O36" s="660"/>
      <c r="P36" s="660"/>
      <c r="Q36" s="661"/>
      <c r="R36" s="662" t="s">
        <v>230</v>
      </c>
      <c r="S36" s="663"/>
      <c r="T36" s="663"/>
      <c r="U36" s="663"/>
      <c r="V36" s="663"/>
      <c r="W36" s="663"/>
      <c r="X36" s="663"/>
      <c r="Y36" s="664"/>
      <c r="Z36" s="665" t="s">
        <v>121</v>
      </c>
      <c r="AA36" s="665"/>
      <c r="AB36" s="665"/>
      <c r="AC36" s="665"/>
      <c r="AD36" s="666" t="s">
        <v>121</v>
      </c>
      <c r="AE36" s="666"/>
      <c r="AF36" s="666"/>
      <c r="AG36" s="666"/>
      <c r="AH36" s="666"/>
      <c r="AI36" s="666"/>
      <c r="AJ36" s="666"/>
      <c r="AK36" s="666"/>
      <c r="AL36" s="667" t="s">
        <v>230</v>
      </c>
      <c r="AM36" s="668"/>
      <c r="AN36" s="668"/>
      <c r="AO36" s="669"/>
      <c r="AQ36" s="739" t="s">
        <v>326</v>
      </c>
      <c r="AR36" s="740"/>
      <c r="AS36" s="740"/>
      <c r="AT36" s="740"/>
      <c r="AU36" s="740"/>
      <c r="AV36" s="740"/>
      <c r="AW36" s="740"/>
      <c r="AX36" s="740"/>
      <c r="AY36" s="741"/>
      <c r="AZ36" s="662">
        <v>707597</v>
      </c>
      <c r="BA36" s="663"/>
      <c r="BB36" s="663"/>
      <c r="BC36" s="663"/>
      <c r="BD36" s="698"/>
      <c r="BE36" s="698"/>
      <c r="BF36" s="721"/>
      <c r="BG36" s="677" t="s">
        <v>327</v>
      </c>
      <c r="BH36" s="678"/>
      <c r="BI36" s="678"/>
      <c r="BJ36" s="678"/>
      <c r="BK36" s="678"/>
      <c r="BL36" s="678"/>
      <c r="BM36" s="678"/>
      <c r="BN36" s="678"/>
      <c r="BO36" s="678"/>
      <c r="BP36" s="678"/>
      <c r="BQ36" s="678"/>
      <c r="BR36" s="678"/>
      <c r="BS36" s="678"/>
      <c r="BT36" s="678"/>
      <c r="BU36" s="679"/>
      <c r="BV36" s="662">
        <v>-47494</v>
      </c>
      <c r="BW36" s="663"/>
      <c r="BX36" s="663"/>
      <c r="BY36" s="663"/>
      <c r="BZ36" s="663"/>
      <c r="CA36" s="663"/>
      <c r="CB36" s="672"/>
      <c r="CD36" s="677" t="s">
        <v>328</v>
      </c>
      <c r="CE36" s="678"/>
      <c r="CF36" s="678"/>
      <c r="CG36" s="678"/>
      <c r="CH36" s="678"/>
      <c r="CI36" s="678"/>
      <c r="CJ36" s="678"/>
      <c r="CK36" s="678"/>
      <c r="CL36" s="678"/>
      <c r="CM36" s="678"/>
      <c r="CN36" s="678"/>
      <c r="CO36" s="678"/>
      <c r="CP36" s="678"/>
      <c r="CQ36" s="679"/>
      <c r="CR36" s="662">
        <v>2896459</v>
      </c>
      <c r="CS36" s="663"/>
      <c r="CT36" s="663"/>
      <c r="CU36" s="663"/>
      <c r="CV36" s="663"/>
      <c r="CW36" s="663"/>
      <c r="CX36" s="663"/>
      <c r="CY36" s="664"/>
      <c r="CZ36" s="667">
        <v>13.3</v>
      </c>
      <c r="DA36" s="695"/>
      <c r="DB36" s="695"/>
      <c r="DC36" s="700"/>
      <c r="DD36" s="671">
        <v>2823024</v>
      </c>
      <c r="DE36" s="663"/>
      <c r="DF36" s="663"/>
      <c r="DG36" s="663"/>
      <c r="DH36" s="663"/>
      <c r="DI36" s="663"/>
      <c r="DJ36" s="663"/>
      <c r="DK36" s="664"/>
      <c r="DL36" s="671">
        <v>2443931</v>
      </c>
      <c r="DM36" s="663"/>
      <c r="DN36" s="663"/>
      <c r="DO36" s="663"/>
      <c r="DP36" s="663"/>
      <c r="DQ36" s="663"/>
      <c r="DR36" s="663"/>
      <c r="DS36" s="663"/>
      <c r="DT36" s="663"/>
      <c r="DU36" s="663"/>
      <c r="DV36" s="664"/>
      <c r="DW36" s="667">
        <v>18.600000000000001</v>
      </c>
      <c r="DX36" s="695"/>
      <c r="DY36" s="695"/>
      <c r="DZ36" s="695"/>
      <c r="EA36" s="695"/>
      <c r="EB36" s="695"/>
      <c r="EC36" s="696"/>
    </row>
    <row r="37" spans="2:133" ht="11.25" customHeight="1">
      <c r="B37" s="659" t="s">
        <v>329</v>
      </c>
      <c r="C37" s="660"/>
      <c r="D37" s="660"/>
      <c r="E37" s="660"/>
      <c r="F37" s="660"/>
      <c r="G37" s="660"/>
      <c r="H37" s="660"/>
      <c r="I37" s="660"/>
      <c r="J37" s="660"/>
      <c r="K37" s="660"/>
      <c r="L37" s="660"/>
      <c r="M37" s="660"/>
      <c r="N37" s="660"/>
      <c r="O37" s="660"/>
      <c r="P37" s="660"/>
      <c r="Q37" s="661"/>
      <c r="R37" s="662">
        <v>749728</v>
      </c>
      <c r="S37" s="663"/>
      <c r="T37" s="663"/>
      <c r="U37" s="663"/>
      <c r="V37" s="663"/>
      <c r="W37" s="663"/>
      <c r="X37" s="663"/>
      <c r="Y37" s="664"/>
      <c r="Z37" s="665">
        <v>3.3</v>
      </c>
      <c r="AA37" s="665"/>
      <c r="AB37" s="665"/>
      <c r="AC37" s="665"/>
      <c r="AD37" s="666" t="s">
        <v>121</v>
      </c>
      <c r="AE37" s="666"/>
      <c r="AF37" s="666"/>
      <c r="AG37" s="666"/>
      <c r="AH37" s="666"/>
      <c r="AI37" s="666"/>
      <c r="AJ37" s="666"/>
      <c r="AK37" s="666"/>
      <c r="AL37" s="667" t="s">
        <v>121</v>
      </c>
      <c r="AM37" s="668"/>
      <c r="AN37" s="668"/>
      <c r="AO37" s="669"/>
      <c r="AQ37" s="739" t="s">
        <v>330</v>
      </c>
      <c r="AR37" s="740"/>
      <c r="AS37" s="740"/>
      <c r="AT37" s="740"/>
      <c r="AU37" s="740"/>
      <c r="AV37" s="740"/>
      <c r="AW37" s="740"/>
      <c r="AX37" s="740"/>
      <c r="AY37" s="741"/>
      <c r="AZ37" s="662">
        <v>155992</v>
      </c>
      <c r="BA37" s="663"/>
      <c r="BB37" s="663"/>
      <c r="BC37" s="663"/>
      <c r="BD37" s="698"/>
      <c r="BE37" s="698"/>
      <c r="BF37" s="721"/>
      <c r="BG37" s="677" t="s">
        <v>331</v>
      </c>
      <c r="BH37" s="678"/>
      <c r="BI37" s="678"/>
      <c r="BJ37" s="678"/>
      <c r="BK37" s="678"/>
      <c r="BL37" s="678"/>
      <c r="BM37" s="678"/>
      <c r="BN37" s="678"/>
      <c r="BO37" s="678"/>
      <c r="BP37" s="678"/>
      <c r="BQ37" s="678"/>
      <c r="BR37" s="678"/>
      <c r="BS37" s="678"/>
      <c r="BT37" s="678"/>
      <c r="BU37" s="679"/>
      <c r="BV37" s="662">
        <v>8400</v>
      </c>
      <c r="BW37" s="663"/>
      <c r="BX37" s="663"/>
      <c r="BY37" s="663"/>
      <c r="BZ37" s="663"/>
      <c r="CA37" s="663"/>
      <c r="CB37" s="672"/>
      <c r="CD37" s="677" t="s">
        <v>332</v>
      </c>
      <c r="CE37" s="678"/>
      <c r="CF37" s="678"/>
      <c r="CG37" s="678"/>
      <c r="CH37" s="678"/>
      <c r="CI37" s="678"/>
      <c r="CJ37" s="678"/>
      <c r="CK37" s="678"/>
      <c r="CL37" s="678"/>
      <c r="CM37" s="678"/>
      <c r="CN37" s="678"/>
      <c r="CO37" s="678"/>
      <c r="CP37" s="678"/>
      <c r="CQ37" s="679"/>
      <c r="CR37" s="662">
        <v>1527151</v>
      </c>
      <c r="CS37" s="698"/>
      <c r="CT37" s="698"/>
      <c r="CU37" s="698"/>
      <c r="CV37" s="698"/>
      <c r="CW37" s="698"/>
      <c r="CX37" s="698"/>
      <c r="CY37" s="699"/>
      <c r="CZ37" s="667">
        <v>7</v>
      </c>
      <c r="DA37" s="695"/>
      <c r="DB37" s="695"/>
      <c r="DC37" s="700"/>
      <c r="DD37" s="671">
        <v>1527151</v>
      </c>
      <c r="DE37" s="698"/>
      <c r="DF37" s="698"/>
      <c r="DG37" s="698"/>
      <c r="DH37" s="698"/>
      <c r="DI37" s="698"/>
      <c r="DJ37" s="698"/>
      <c r="DK37" s="699"/>
      <c r="DL37" s="671">
        <v>1527131</v>
      </c>
      <c r="DM37" s="698"/>
      <c r="DN37" s="698"/>
      <c r="DO37" s="698"/>
      <c r="DP37" s="698"/>
      <c r="DQ37" s="698"/>
      <c r="DR37" s="698"/>
      <c r="DS37" s="698"/>
      <c r="DT37" s="698"/>
      <c r="DU37" s="698"/>
      <c r="DV37" s="699"/>
      <c r="DW37" s="667">
        <v>11.6</v>
      </c>
      <c r="DX37" s="695"/>
      <c r="DY37" s="695"/>
      <c r="DZ37" s="695"/>
      <c r="EA37" s="695"/>
      <c r="EB37" s="695"/>
      <c r="EC37" s="696"/>
    </row>
    <row r="38" spans="2:133" ht="11.25" customHeight="1">
      <c r="B38" s="707" t="s">
        <v>333</v>
      </c>
      <c r="C38" s="708"/>
      <c r="D38" s="708"/>
      <c r="E38" s="708"/>
      <c r="F38" s="708"/>
      <c r="G38" s="708"/>
      <c r="H38" s="708"/>
      <c r="I38" s="708"/>
      <c r="J38" s="708"/>
      <c r="K38" s="708"/>
      <c r="L38" s="708"/>
      <c r="M38" s="708"/>
      <c r="N38" s="708"/>
      <c r="O38" s="708"/>
      <c r="P38" s="708"/>
      <c r="Q38" s="709"/>
      <c r="R38" s="742">
        <v>22478237</v>
      </c>
      <c r="S38" s="743"/>
      <c r="T38" s="743"/>
      <c r="U38" s="743"/>
      <c r="V38" s="743"/>
      <c r="W38" s="743"/>
      <c r="X38" s="743"/>
      <c r="Y38" s="744"/>
      <c r="Z38" s="745">
        <v>100</v>
      </c>
      <c r="AA38" s="745"/>
      <c r="AB38" s="745"/>
      <c r="AC38" s="745"/>
      <c r="AD38" s="746">
        <v>12390199</v>
      </c>
      <c r="AE38" s="746"/>
      <c r="AF38" s="746"/>
      <c r="AG38" s="746"/>
      <c r="AH38" s="746"/>
      <c r="AI38" s="746"/>
      <c r="AJ38" s="746"/>
      <c r="AK38" s="746"/>
      <c r="AL38" s="747">
        <v>100</v>
      </c>
      <c r="AM38" s="733"/>
      <c r="AN38" s="733"/>
      <c r="AO38" s="748"/>
      <c r="AQ38" s="739" t="s">
        <v>334</v>
      </c>
      <c r="AR38" s="740"/>
      <c r="AS38" s="740"/>
      <c r="AT38" s="740"/>
      <c r="AU38" s="740"/>
      <c r="AV38" s="740"/>
      <c r="AW38" s="740"/>
      <c r="AX38" s="740"/>
      <c r="AY38" s="741"/>
      <c r="AZ38" s="662">
        <v>7636</v>
      </c>
      <c r="BA38" s="663"/>
      <c r="BB38" s="663"/>
      <c r="BC38" s="663"/>
      <c r="BD38" s="698"/>
      <c r="BE38" s="698"/>
      <c r="BF38" s="721"/>
      <c r="BG38" s="677" t="s">
        <v>335</v>
      </c>
      <c r="BH38" s="678"/>
      <c r="BI38" s="678"/>
      <c r="BJ38" s="678"/>
      <c r="BK38" s="678"/>
      <c r="BL38" s="678"/>
      <c r="BM38" s="678"/>
      <c r="BN38" s="678"/>
      <c r="BO38" s="678"/>
      <c r="BP38" s="678"/>
      <c r="BQ38" s="678"/>
      <c r="BR38" s="678"/>
      <c r="BS38" s="678"/>
      <c r="BT38" s="678"/>
      <c r="BU38" s="679"/>
      <c r="BV38" s="662">
        <v>13996</v>
      </c>
      <c r="BW38" s="663"/>
      <c r="BX38" s="663"/>
      <c r="BY38" s="663"/>
      <c r="BZ38" s="663"/>
      <c r="CA38" s="663"/>
      <c r="CB38" s="672"/>
      <c r="CD38" s="677" t="s">
        <v>336</v>
      </c>
      <c r="CE38" s="678"/>
      <c r="CF38" s="678"/>
      <c r="CG38" s="678"/>
      <c r="CH38" s="678"/>
      <c r="CI38" s="678"/>
      <c r="CJ38" s="678"/>
      <c r="CK38" s="678"/>
      <c r="CL38" s="678"/>
      <c r="CM38" s="678"/>
      <c r="CN38" s="678"/>
      <c r="CO38" s="678"/>
      <c r="CP38" s="678"/>
      <c r="CQ38" s="679"/>
      <c r="CR38" s="662">
        <v>2011611</v>
      </c>
      <c r="CS38" s="663"/>
      <c r="CT38" s="663"/>
      <c r="CU38" s="663"/>
      <c r="CV38" s="663"/>
      <c r="CW38" s="663"/>
      <c r="CX38" s="663"/>
      <c r="CY38" s="664"/>
      <c r="CZ38" s="667">
        <v>9.1999999999999993</v>
      </c>
      <c r="DA38" s="695"/>
      <c r="DB38" s="695"/>
      <c r="DC38" s="700"/>
      <c r="DD38" s="671">
        <v>1656592</v>
      </c>
      <c r="DE38" s="663"/>
      <c r="DF38" s="663"/>
      <c r="DG38" s="663"/>
      <c r="DH38" s="663"/>
      <c r="DI38" s="663"/>
      <c r="DJ38" s="663"/>
      <c r="DK38" s="664"/>
      <c r="DL38" s="671">
        <v>1531228</v>
      </c>
      <c r="DM38" s="663"/>
      <c r="DN38" s="663"/>
      <c r="DO38" s="663"/>
      <c r="DP38" s="663"/>
      <c r="DQ38" s="663"/>
      <c r="DR38" s="663"/>
      <c r="DS38" s="663"/>
      <c r="DT38" s="663"/>
      <c r="DU38" s="663"/>
      <c r="DV38" s="664"/>
      <c r="DW38" s="667">
        <v>11.7</v>
      </c>
      <c r="DX38" s="695"/>
      <c r="DY38" s="695"/>
      <c r="DZ38" s="695"/>
      <c r="EA38" s="695"/>
      <c r="EB38" s="695"/>
      <c r="EC38" s="696"/>
    </row>
    <row r="39" spans="2:133" ht="11.25" customHeight="1">
      <c r="AQ39" s="739" t="s">
        <v>337</v>
      </c>
      <c r="AR39" s="740"/>
      <c r="AS39" s="740"/>
      <c r="AT39" s="740"/>
      <c r="AU39" s="740"/>
      <c r="AV39" s="740"/>
      <c r="AW39" s="740"/>
      <c r="AX39" s="740"/>
      <c r="AY39" s="741"/>
      <c r="AZ39" s="662" t="s">
        <v>121</v>
      </c>
      <c r="BA39" s="663"/>
      <c r="BB39" s="663"/>
      <c r="BC39" s="663"/>
      <c r="BD39" s="698"/>
      <c r="BE39" s="698"/>
      <c r="BF39" s="721"/>
      <c r="BG39" s="753" t="s">
        <v>338</v>
      </c>
      <c r="BH39" s="754"/>
      <c r="BI39" s="754"/>
      <c r="BJ39" s="754"/>
      <c r="BK39" s="754"/>
      <c r="BL39" s="218"/>
      <c r="BM39" s="678" t="s">
        <v>339</v>
      </c>
      <c r="BN39" s="678"/>
      <c r="BO39" s="678"/>
      <c r="BP39" s="678"/>
      <c r="BQ39" s="678"/>
      <c r="BR39" s="678"/>
      <c r="BS39" s="678"/>
      <c r="BT39" s="678"/>
      <c r="BU39" s="679"/>
      <c r="BV39" s="662">
        <v>86</v>
      </c>
      <c r="BW39" s="663"/>
      <c r="BX39" s="663"/>
      <c r="BY39" s="663"/>
      <c r="BZ39" s="663"/>
      <c r="CA39" s="663"/>
      <c r="CB39" s="672"/>
      <c r="CD39" s="677" t="s">
        <v>340</v>
      </c>
      <c r="CE39" s="678"/>
      <c r="CF39" s="678"/>
      <c r="CG39" s="678"/>
      <c r="CH39" s="678"/>
      <c r="CI39" s="678"/>
      <c r="CJ39" s="678"/>
      <c r="CK39" s="678"/>
      <c r="CL39" s="678"/>
      <c r="CM39" s="678"/>
      <c r="CN39" s="678"/>
      <c r="CO39" s="678"/>
      <c r="CP39" s="678"/>
      <c r="CQ39" s="679"/>
      <c r="CR39" s="662">
        <v>485174</v>
      </c>
      <c r="CS39" s="698"/>
      <c r="CT39" s="698"/>
      <c r="CU39" s="698"/>
      <c r="CV39" s="698"/>
      <c r="CW39" s="698"/>
      <c r="CX39" s="698"/>
      <c r="CY39" s="699"/>
      <c r="CZ39" s="667">
        <v>2.2000000000000002</v>
      </c>
      <c r="DA39" s="695"/>
      <c r="DB39" s="695"/>
      <c r="DC39" s="700"/>
      <c r="DD39" s="671">
        <v>435000</v>
      </c>
      <c r="DE39" s="698"/>
      <c r="DF39" s="698"/>
      <c r="DG39" s="698"/>
      <c r="DH39" s="698"/>
      <c r="DI39" s="698"/>
      <c r="DJ39" s="698"/>
      <c r="DK39" s="699"/>
      <c r="DL39" s="671" t="s">
        <v>121</v>
      </c>
      <c r="DM39" s="698"/>
      <c r="DN39" s="698"/>
      <c r="DO39" s="698"/>
      <c r="DP39" s="698"/>
      <c r="DQ39" s="698"/>
      <c r="DR39" s="698"/>
      <c r="DS39" s="698"/>
      <c r="DT39" s="698"/>
      <c r="DU39" s="698"/>
      <c r="DV39" s="699"/>
      <c r="DW39" s="667" t="s">
        <v>121</v>
      </c>
      <c r="DX39" s="695"/>
      <c r="DY39" s="695"/>
      <c r="DZ39" s="695"/>
      <c r="EA39" s="695"/>
      <c r="EB39" s="695"/>
      <c r="EC39" s="696"/>
    </row>
    <row r="40" spans="2:133" ht="11.25" customHeight="1">
      <c r="AQ40" s="739" t="s">
        <v>341</v>
      </c>
      <c r="AR40" s="740"/>
      <c r="AS40" s="740"/>
      <c r="AT40" s="740"/>
      <c r="AU40" s="740"/>
      <c r="AV40" s="740"/>
      <c r="AW40" s="740"/>
      <c r="AX40" s="740"/>
      <c r="AY40" s="741"/>
      <c r="AZ40" s="662">
        <v>426276</v>
      </c>
      <c r="BA40" s="663"/>
      <c r="BB40" s="663"/>
      <c r="BC40" s="663"/>
      <c r="BD40" s="698"/>
      <c r="BE40" s="698"/>
      <c r="BF40" s="721"/>
      <c r="BG40" s="753"/>
      <c r="BH40" s="754"/>
      <c r="BI40" s="754"/>
      <c r="BJ40" s="754"/>
      <c r="BK40" s="754"/>
      <c r="BL40" s="218"/>
      <c r="BM40" s="678" t="s">
        <v>342</v>
      </c>
      <c r="BN40" s="678"/>
      <c r="BO40" s="678"/>
      <c r="BP40" s="678"/>
      <c r="BQ40" s="678"/>
      <c r="BR40" s="678"/>
      <c r="BS40" s="678"/>
      <c r="BT40" s="678"/>
      <c r="BU40" s="679"/>
      <c r="BV40" s="662">
        <v>105</v>
      </c>
      <c r="BW40" s="663"/>
      <c r="BX40" s="663"/>
      <c r="BY40" s="663"/>
      <c r="BZ40" s="663"/>
      <c r="CA40" s="663"/>
      <c r="CB40" s="672"/>
      <c r="CD40" s="677" t="s">
        <v>343</v>
      </c>
      <c r="CE40" s="678"/>
      <c r="CF40" s="678"/>
      <c r="CG40" s="678"/>
      <c r="CH40" s="678"/>
      <c r="CI40" s="678"/>
      <c r="CJ40" s="678"/>
      <c r="CK40" s="678"/>
      <c r="CL40" s="678"/>
      <c r="CM40" s="678"/>
      <c r="CN40" s="678"/>
      <c r="CO40" s="678"/>
      <c r="CP40" s="678"/>
      <c r="CQ40" s="679"/>
      <c r="CR40" s="662">
        <v>177327</v>
      </c>
      <c r="CS40" s="663"/>
      <c r="CT40" s="663"/>
      <c r="CU40" s="663"/>
      <c r="CV40" s="663"/>
      <c r="CW40" s="663"/>
      <c r="CX40" s="663"/>
      <c r="CY40" s="664"/>
      <c r="CZ40" s="667">
        <v>0.8</v>
      </c>
      <c r="DA40" s="695"/>
      <c r="DB40" s="695"/>
      <c r="DC40" s="700"/>
      <c r="DD40" s="671">
        <v>2827</v>
      </c>
      <c r="DE40" s="663"/>
      <c r="DF40" s="663"/>
      <c r="DG40" s="663"/>
      <c r="DH40" s="663"/>
      <c r="DI40" s="663"/>
      <c r="DJ40" s="663"/>
      <c r="DK40" s="664"/>
      <c r="DL40" s="671" t="s">
        <v>121</v>
      </c>
      <c r="DM40" s="663"/>
      <c r="DN40" s="663"/>
      <c r="DO40" s="663"/>
      <c r="DP40" s="663"/>
      <c r="DQ40" s="663"/>
      <c r="DR40" s="663"/>
      <c r="DS40" s="663"/>
      <c r="DT40" s="663"/>
      <c r="DU40" s="663"/>
      <c r="DV40" s="664"/>
      <c r="DW40" s="667" t="s">
        <v>121</v>
      </c>
      <c r="DX40" s="695"/>
      <c r="DY40" s="695"/>
      <c r="DZ40" s="695"/>
      <c r="EA40" s="695"/>
      <c r="EB40" s="695"/>
      <c r="EC40" s="696"/>
    </row>
    <row r="41" spans="2:133" ht="11.25" customHeight="1">
      <c r="AQ41" s="749" t="s">
        <v>344</v>
      </c>
      <c r="AR41" s="750"/>
      <c r="AS41" s="750"/>
      <c r="AT41" s="750"/>
      <c r="AU41" s="750"/>
      <c r="AV41" s="750"/>
      <c r="AW41" s="750"/>
      <c r="AX41" s="750"/>
      <c r="AY41" s="751"/>
      <c r="AZ41" s="742">
        <v>1577699</v>
      </c>
      <c r="BA41" s="743"/>
      <c r="BB41" s="743"/>
      <c r="BC41" s="743"/>
      <c r="BD41" s="732"/>
      <c r="BE41" s="732"/>
      <c r="BF41" s="734"/>
      <c r="BG41" s="755"/>
      <c r="BH41" s="756"/>
      <c r="BI41" s="756"/>
      <c r="BJ41" s="756"/>
      <c r="BK41" s="756"/>
      <c r="BL41" s="219"/>
      <c r="BM41" s="687" t="s">
        <v>345</v>
      </c>
      <c r="BN41" s="687"/>
      <c r="BO41" s="687"/>
      <c r="BP41" s="687"/>
      <c r="BQ41" s="687"/>
      <c r="BR41" s="687"/>
      <c r="BS41" s="687"/>
      <c r="BT41" s="687"/>
      <c r="BU41" s="688"/>
      <c r="BV41" s="742">
        <v>336</v>
      </c>
      <c r="BW41" s="743"/>
      <c r="BX41" s="743"/>
      <c r="BY41" s="743"/>
      <c r="BZ41" s="743"/>
      <c r="CA41" s="743"/>
      <c r="CB41" s="752"/>
      <c r="CD41" s="677" t="s">
        <v>346</v>
      </c>
      <c r="CE41" s="678"/>
      <c r="CF41" s="678"/>
      <c r="CG41" s="678"/>
      <c r="CH41" s="678"/>
      <c r="CI41" s="678"/>
      <c r="CJ41" s="678"/>
      <c r="CK41" s="678"/>
      <c r="CL41" s="678"/>
      <c r="CM41" s="678"/>
      <c r="CN41" s="678"/>
      <c r="CO41" s="678"/>
      <c r="CP41" s="678"/>
      <c r="CQ41" s="679"/>
      <c r="CR41" s="662" t="s">
        <v>121</v>
      </c>
      <c r="CS41" s="698"/>
      <c r="CT41" s="698"/>
      <c r="CU41" s="698"/>
      <c r="CV41" s="698"/>
      <c r="CW41" s="698"/>
      <c r="CX41" s="698"/>
      <c r="CY41" s="699"/>
      <c r="CZ41" s="667" t="s">
        <v>121</v>
      </c>
      <c r="DA41" s="695"/>
      <c r="DB41" s="695"/>
      <c r="DC41" s="700"/>
      <c r="DD41" s="671" t="s">
        <v>121</v>
      </c>
      <c r="DE41" s="698"/>
      <c r="DF41" s="698"/>
      <c r="DG41" s="698"/>
      <c r="DH41" s="698"/>
      <c r="DI41" s="698"/>
      <c r="DJ41" s="698"/>
      <c r="DK41" s="699"/>
      <c r="DL41" s="757"/>
      <c r="DM41" s="758"/>
      <c r="DN41" s="758"/>
      <c r="DO41" s="758"/>
      <c r="DP41" s="758"/>
      <c r="DQ41" s="758"/>
      <c r="DR41" s="758"/>
      <c r="DS41" s="758"/>
      <c r="DT41" s="758"/>
      <c r="DU41" s="758"/>
      <c r="DV41" s="759"/>
      <c r="DW41" s="760"/>
      <c r="DX41" s="761"/>
      <c r="DY41" s="761"/>
      <c r="DZ41" s="761"/>
      <c r="EA41" s="761"/>
      <c r="EB41" s="761"/>
      <c r="EC41" s="762"/>
    </row>
    <row r="42" spans="2:133" ht="11.25" customHeight="1">
      <c r="B42" s="212" t="s">
        <v>347</v>
      </c>
      <c r="C42" s="212"/>
      <c r="D42" s="212"/>
      <c r="E42" s="212"/>
      <c r="F42" s="212"/>
      <c r="G42" s="212"/>
      <c r="H42" s="212"/>
      <c r="I42" s="212"/>
      <c r="J42" s="212"/>
      <c r="K42" s="212"/>
      <c r="L42" s="212"/>
      <c r="M42" s="212"/>
      <c r="N42" s="212"/>
      <c r="O42" s="212"/>
      <c r="P42" s="212"/>
      <c r="Q42" s="212"/>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BV42" s="221"/>
      <c r="BW42" s="221"/>
      <c r="BX42" s="221"/>
      <c r="BY42" s="221"/>
      <c r="BZ42" s="221"/>
      <c r="CA42" s="221"/>
      <c r="CB42" s="221"/>
      <c r="CD42" s="659" t="s">
        <v>348</v>
      </c>
      <c r="CE42" s="660"/>
      <c r="CF42" s="660"/>
      <c r="CG42" s="660"/>
      <c r="CH42" s="660"/>
      <c r="CI42" s="660"/>
      <c r="CJ42" s="660"/>
      <c r="CK42" s="660"/>
      <c r="CL42" s="660"/>
      <c r="CM42" s="660"/>
      <c r="CN42" s="660"/>
      <c r="CO42" s="660"/>
      <c r="CP42" s="660"/>
      <c r="CQ42" s="661"/>
      <c r="CR42" s="662">
        <v>2481957</v>
      </c>
      <c r="CS42" s="663"/>
      <c r="CT42" s="663"/>
      <c r="CU42" s="663"/>
      <c r="CV42" s="663"/>
      <c r="CW42" s="663"/>
      <c r="CX42" s="663"/>
      <c r="CY42" s="664"/>
      <c r="CZ42" s="667">
        <v>11.4</v>
      </c>
      <c r="DA42" s="668"/>
      <c r="DB42" s="668"/>
      <c r="DC42" s="763"/>
      <c r="DD42" s="671">
        <v>348097</v>
      </c>
      <c r="DE42" s="663"/>
      <c r="DF42" s="663"/>
      <c r="DG42" s="663"/>
      <c r="DH42" s="663"/>
      <c r="DI42" s="663"/>
      <c r="DJ42" s="663"/>
      <c r="DK42" s="664"/>
      <c r="DL42" s="757"/>
      <c r="DM42" s="758"/>
      <c r="DN42" s="758"/>
      <c r="DO42" s="758"/>
      <c r="DP42" s="758"/>
      <c r="DQ42" s="758"/>
      <c r="DR42" s="758"/>
      <c r="DS42" s="758"/>
      <c r="DT42" s="758"/>
      <c r="DU42" s="758"/>
      <c r="DV42" s="759"/>
      <c r="DW42" s="760"/>
      <c r="DX42" s="761"/>
      <c r="DY42" s="761"/>
      <c r="DZ42" s="761"/>
      <c r="EA42" s="761"/>
      <c r="EB42" s="761"/>
      <c r="EC42" s="762"/>
    </row>
    <row r="43" spans="2:133" ht="11.25" customHeight="1">
      <c r="B43" s="222" t="s">
        <v>349</v>
      </c>
      <c r="C43" s="212"/>
      <c r="D43" s="212"/>
      <c r="E43" s="212"/>
      <c r="F43" s="212"/>
      <c r="G43" s="212"/>
      <c r="H43" s="212"/>
      <c r="I43" s="212"/>
      <c r="J43" s="212"/>
      <c r="K43" s="212"/>
      <c r="L43" s="212"/>
      <c r="M43" s="212"/>
      <c r="N43" s="212"/>
      <c r="O43" s="212"/>
      <c r="P43" s="212"/>
      <c r="Q43" s="212"/>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CD43" s="659" t="s">
        <v>350</v>
      </c>
      <c r="CE43" s="660"/>
      <c r="CF43" s="660"/>
      <c r="CG43" s="660"/>
      <c r="CH43" s="660"/>
      <c r="CI43" s="660"/>
      <c r="CJ43" s="660"/>
      <c r="CK43" s="660"/>
      <c r="CL43" s="660"/>
      <c r="CM43" s="660"/>
      <c r="CN43" s="660"/>
      <c r="CO43" s="660"/>
      <c r="CP43" s="660"/>
      <c r="CQ43" s="661"/>
      <c r="CR43" s="662">
        <v>53732</v>
      </c>
      <c r="CS43" s="698"/>
      <c r="CT43" s="698"/>
      <c r="CU43" s="698"/>
      <c r="CV43" s="698"/>
      <c r="CW43" s="698"/>
      <c r="CX43" s="698"/>
      <c r="CY43" s="699"/>
      <c r="CZ43" s="667">
        <v>0.2</v>
      </c>
      <c r="DA43" s="695"/>
      <c r="DB43" s="695"/>
      <c r="DC43" s="700"/>
      <c r="DD43" s="671">
        <v>53732</v>
      </c>
      <c r="DE43" s="698"/>
      <c r="DF43" s="698"/>
      <c r="DG43" s="698"/>
      <c r="DH43" s="698"/>
      <c r="DI43" s="698"/>
      <c r="DJ43" s="698"/>
      <c r="DK43" s="699"/>
      <c r="DL43" s="757"/>
      <c r="DM43" s="758"/>
      <c r="DN43" s="758"/>
      <c r="DO43" s="758"/>
      <c r="DP43" s="758"/>
      <c r="DQ43" s="758"/>
      <c r="DR43" s="758"/>
      <c r="DS43" s="758"/>
      <c r="DT43" s="758"/>
      <c r="DU43" s="758"/>
      <c r="DV43" s="759"/>
      <c r="DW43" s="760"/>
      <c r="DX43" s="761"/>
      <c r="DY43" s="761"/>
      <c r="DZ43" s="761"/>
      <c r="EA43" s="761"/>
      <c r="EB43" s="761"/>
      <c r="EC43" s="762"/>
    </row>
    <row r="44" spans="2:133" ht="11.25" customHeight="1">
      <c r="B44" s="223" t="s">
        <v>351</v>
      </c>
      <c r="CD44" s="774" t="s">
        <v>302</v>
      </c>
      <c r="CE44" s="775"/>
      <c r="CF44" s="659" t="s">
        <v>352</v>
      </c>
      <c r="CG44" s="660"/>
      <c r="CH44" s="660"/>
      <c r="CI44" s="660"/>
      <c r="CJ44" s="660"/>
      <c r="CK44" s="660"/>
      <c r="CL44" s="660"/>
      <c r="CM44" s="660"/>
      <c r="CN44" s="660"/>
      <c r="CO44" s="660"/>
      <c r="CP44" s="660"/>
      <c r="CQ44" s="661"/>
      <c r="CR44" s="662">
        <v>2481950</v>
      </c>
      <c r="CS44" s="663"/>
      <c r="CT44" s="663"/>
      <c r="CU44" s="663"/>
      <c r="CV44" s="663"/>
      <c r="CW44" s="663"/>
      <c r="CX44" s="663"/>
      <c r="CY44" s="664"/>
      <c r="CZ44" s="667">
        <v>11.4</v>
      </c>
      <c r="DA44" s="668"/>
      <c r="DB44" s="668"/>
      <c r="DC44" s="763"/>
      <c r="DD44" s="671">
        <v>348090</v>
      </c>
      <c r="DE44" s="663"/>
      <c r="DF44" s="663"/>
      <c r="DG44" s="663"/>
      <c r="DH44" s="663"/>
      <c r="DI44" s="663"/>
      <c r="DJ44" s="663"/>
      <c r="DK44" s="664"/>
      <c r="DL44" s="757"/>
      <c r="DM44" s="758"/>
      <c r="DN44" s="758"/>
      <c r="DO44" s="758"/>
      <c r="DP44" s="758"/>
      <c r="DQ44" s="758"/>
      <c r="DR44" s="758"/>
      <c r="DS44" s="758"/>
      <c r="DT44" s="758"/>
      <c r="DU44" s="758"/>
      <c r="DV44" s="759"/>
      <c r="DW44" s="760"/>
      <c r="DX44" s="761"/>
      <c r="DY44" s="761"/>
      <c r="DZ44" s="761"/>
      <c r="EA44" s="761"/>
      <c r="EB44" s="761"/>
      <c r="EC44" s="762"/>
    </row>
    <row r="45" spans="2:133" ht="11.25" customHeight="1">
      <c r="CD45" s="776"/>
      <c r="CE45" s="777"/>
      <c r="CF45" s="659" t="s">
        <v>353</v>
      </c>
      <c r="CG45" s="660"/>
      <c r="CH45" s="660"/>
      <c r="CI45" s="660"/>
      <c r="CJ45" s="660"/>
      <c r="CK45" s="660"/>
      <c r="CL45" s="660"/>
      <c r="CM45" s="660"/>
      <c r="CN45" s="660"/>
      <c r="CO45" s="660"/>
      <c r="CP45" s="660"/>
      <c r="CQ45" s="661"/>
      <c r="CR45" s="662">
        <v>1214821</v>
      </c>
      <c r="CS45" s="698"/>
      <c r="CT45" s="698"/>
      <c r="CU45" s="698"/>
      <c r="CV45" s="698"/>
      <c r="CW45" s="698"/>
      <c r="CX45" s="698"/>
      <c r="CY45" s="699"/>
      <c r="CZ45" s="667">
        <v>5.6</v>
      </c>
      <c r="DA45" s="695"/>
      <c r="DB45" s="695"/>
      <c r="DC45" s="700"/>
      <c r="DD45" s="671">
        <v>74448</v>
      </c>
      <c r="DE45" s="698"/>
      <c r="DF45" s="698"/>
      <c r="DG45" s="698"/>
      <c r="DH45" s="698"/>
      <c r="DI45" s="698"/>
      <c r="DJ45" s="698"/>
      <c r="DK45" s="699"/>
      <c r="DL45" s="757"/>
      <c r="DM45" s="758"/>
      <c r="DN45" s="758"/>
      <c r="DO45" s="758"/>
      <c r="DP45" s="758"/>
      <c r="DQ45" s="758"/>
      <c r="DR45" s="758"/>
      <c r="DS45" s="758"/>
      <c r="DT45" s="758"/>
      <c r="DU45" s="758"/>
      <c r="DV45" s="759"/>
      <c r="DW45" s="760"/>
      <c r="DX45" s="761"/>
      <c r="DY45" s="761"/>
      <c r="DZ45" s="761"/>
      <c r="EA45" s="761"/>
      <c r="EB45" s="761"/>
      <c r="EC45" s="762"/>
    </row>
    <row r="46" spans="2:133" ht="11.25" customHeight="1">
      <c r="CD46" s="776"/>
      <c r="CE46" s="777"/>
      <c r="CF46" s="659" t="s">
        <v>354</v>
      </c>
      <c r="CG46" s="660"/>
      <c r="CH46" s="660"/>
      <c r="CI46" s="660"/>
      <c r="CJ46" s="660"/>
      <c r="CK46" s="660"/>
      <c r="CL46" s="660"/>
      <c r="CM46" s="660"/>
      <c r="CN46" s="660"/>
      <c r="CO46" s="660"/>
      <c r="CP46" s="660"/>
      <c r="CQ46" s="661"/>
      <c r="CR46" s="662">
        <v>1113968</v>
      </c>
      <c r="CS46" s="663"/>
      <c r="CT46" s="663"/>
      <c r="CU46" s="663"/>
      <c r="CV46" s="663"/>
      <c r="CW46" s="663"/>
      <c r="CX46" s="663"/>
      <c r="CY46" s="664"/>
      <c r="CZ46" s="667">
        <v>5.0999999999999996</v>
      </c>
      <c r="DA46" s="668"/>
      <c r="DB46" s="668"/>
      <c r="DC46" s="763"/>
      <c r="DD46" s="671">
        <v>272471</v>
      </c>
      <c r="DE46" s="663"/>
      <c r="DF46" s="663"/>
      <c r="DG46" s="663"/>
      <c r="DH46" s="663"/>
      <c r="DI46" s="663"/>
      <c r="DJ46" s="663"/>
      <c r="DK46" s="664"/>
      <c r="DL46" s="757"/>
      <c r="DM46" s="758"/>
      <c r="DN46" s="758"/>
      <c r="DO46" s="758"/>
      <c r="DP46" s="758"/>
      <c r="DQ46" s="758"/>
      <c r="DR46" s="758"/>
      <c r="DS46" s="758"/>
      <c r="DT46" s="758"/>
      <c r="DU46" s="758"/>
      <c r="DV46" s="759"/>
      <c r="DW46" s="760"/>
      <c r="DX46" s="761"/>
      <c r="DY46" s="761"/>
      <c r="DZ46" s="761"/>
      <c r="EA46" s="761"/>
      <c r="EB46" s="761"/>
      <c r="EC46" s="762"/>
    </row>
    <row r="47" spans="2:133" ht="11.25" customHeight="1">
      <c r="CD47" s="776"/>
      <c r="CE47" s="777"/>
      <c r="CF47" s="659" t="s">
        <v>355</v>
      </c>
      <c r="CG47" s="660"/>
      <c r="CH47" s="660"/>
      <c r="CI47" s="660"/>
      <c r="CJ47" s="660"/>
      <c r="CK47" s="660"/>
      <c r="CL47" s="660"/>
      <c r="CM47" s="660"/>
      <c r="CN47" s="660"/>
      <c r="CO47" s="660"/>
      <c r="CP47" s="660"/>
      <c r="CQ47" s="661"/>
      <c r="CR47" s="662">
        <v>7</v>
      </c>
      <c r="CS47" s="698"/>
      <c r="CT47" s="698"/>
      <c r="CU47" s="698"/>
      <c r="CV47" s="698"/>
      <c r="CW47" s="698"/>
      <c r="CX47" s="698"/>
      <c r="CY47" s="699"/>
      <c r="CZ47" s="667">
        <v>0</v>
      </c>
      <c r="DA47" s="695"/>
      <c r="DB47" s="695"/>
      <c r="DC47" s="700"/>
      <c r="DD47" s="671">
        <v>7</v>
      </c>
      <c r="DE47" s="698"/>
      <c r="DF47" s="698"/>
      <c r="DG47" s="698"/>
      <c r="DH47" s="698"/>
      <c r="DI47" s="698"/>
      <c r="DJ47" s="698"/>
      <c r="DK47" s="699"/>
      <c r="DL47" s="757"/>
      <c r="DM47" s="758"/>
      <c r="DN47" s="758"/>
      <c r="DO47" s="758"/>
      <c r="DP47" s="758"/>
      <c r="DQ47" s="758"/>
      <c r="DR47" s="758"/>
      <c r="DS47" s="758"/>
      <c r="DT47" s="758"/>
      <c r="DU47" s="758"/>
      <c r="DV47" s="759"/>
      <c r="DW47" s="760"/>
      <c r="DX47" s="761"/>
      <c r="DY47" s="761"/>
      <c r="DZ47" s="761"/>
      <c r="EA47" s="761"/>
      <c r="EB47" s="761"/>
      <c r="EC47" s="762"/>
    </row>
    <row r="48" spans="2:133">
      <c r="CD48" s="778"/>
      <c r="CE48" s="779"/>
      <c r="CF48" s="659" t="s">
        <v>356</v>
      </c>
      <c r="CG48" s="660"/>
      <c r="CH48" s="660"/>
      <c r="CI48" s="660"/>
      <c r="CJ48" s="660"/>
      <c r="CK48" s="660"/>
      <c r="CL48" s="660"/>
      <c r="CM48" s="660"/>
      <c r="CN48" s="660"/>
      <c r="CO48" s="660"/>
      <c r="CP48" s="660"/>
      <c r="CQ48" s="661"/>
      <c r="CR48" s="662" t="s">
        <v>121</v>
      </c>
      <c r="CS48" s="663"/>
      <c r="CT48" s="663"/>
      <c r="CU48" s="663"/>
      <c r="CV48" s="663"/>
      <c r="CW48" s="663"/>
      <c r="CX48" s="663"/>
      <c r="CY48" s="664"/>
      <c r="CZ48" s="667" t="s">
        <v>121</v>
      </c>
      <c r="DA48" s="668"/>
      <c r="DB48" s="668"/>
      <c r="DC48" s="763"/>
      <c r="DD48" s="671" t="s">
        <v>121</v>
      </c>
      <c r="DE48" s="663"/>
      <c r="DF48" s="663"/>
      <c r="DG48" s="663"/>
      <c r="DH48" s="663"/>
      <c r="DI48" s="663"/>
      <c r="DJ48" s="663"/>
      <c r="DK48" s="664"/>
      <c r="DL48" s="757"/>
      <c r="DM48" s="758"/>
      <c r="DN48" s="758"/>
      <c r="DO48" s="758"/>
      <c r="DP48" s="758"/>
      <c r="DQ48" s="758"/>
      <c r="DR48" s="758"/>
      <c r="DS48" s="758"/>
      <c r="DT48" s="758"/>
      <c r="DU48" s="758"/>
      <c r="DV48" s="759"/>
      <c r="DW48" s="760"/>
      <c r="DX48" s="761"/>
      <c r="DY48" s="761"/>
      <c r="DZ48" s="761"/>
      <c r="EA48" s="761"/>
      <c r="EB48" s="761"/>
      <c r="EC48" s="762"/>
    </row>
    <row r="49" spans="82:133" ht="11.25" customHeight="1">
      <c r="CD49" s="707" t="s">
        <v>357</v>
      </c>
      <c r="CE49" s="708"/>
      <c r="CF49" s="708"/>
      <c r="CG49" s="708"/>
      <c r="CH49" s="708"/>
      <c r="CI49" s="708"/>
      <c r="CJ49" s="708"/>
      <c r="CK49" s="708"/>
      <c r="CL49" s="708"/>
      <c r="CM49" s="708"/>
      <c r="CN49" s="708"/>
      <c r="CO49" s="708"/>
      <c r="CP49" s="708"/>
      <c r="CQ49" s="709"/>
      <c r="CR49" s="742">
        <v>21817210</v>
      </c>
      <c r="CS49" s="732"/>
      <c r="CT49" s="732"/>
      <c r="CU49" s="732"/>
      <c r="CV49" s="732"/>
      <c r="CW49" s="732"/>
      <c r="CX49" s="732"/>
      <c r="CY49" s="764"/>
      <c r="CZ49" s="747">
        <v>100</v>
      </c>
      <c r="DA49" s="765"/>
      <c r="DB49" s="765"/>
      <c r="DC49" s="766"/>
      <c r="DD49" s="767">
        <v>13940026</v>
      </c>
      <c r="DE49" s="732"/>
      <c r="DF49" s="732"/>
      <c r="DG49" s="732"/>
      <c r="DH49" s="732"/>
      <c r="DI49" s="732"/>
      <c r="DJ49" s="732"/>
      <c r="DK49" s="764"/>
      <c r="DL49" s="768"/>
      <c r="DM49" s="769"/>
      <c r="DN49" s="769"/>
      <c r="DO49" s="769"/>
      <c r="DP49" s="769"/>
      <c r="DQ49" s="769"/>
      <c r="DR49" s="769"/>
      <c r="DS49" s="769"/>
      <c r="DT49" s="769"/>
      <c r="DU49" s="769"/>
      <c r="DV49" s="770"/>
      <c r="DW49" s="771"/>
      <c r="DX49" s="772"/>
      <c r="DY49" s="772"/>
      <c r="DZ49" s="772"/>
      <c r="EA49" s="772"/>
      <c r="EB49" s="772"/>
      <c r="EC49" s="773"/>
    </row>
    <row r="50" spans="82:133" hidden="1"/>
    <row r="51" spans="82:133" hidden="1"/>
    <row r="52" spans="82:133" hidden="1"/>
    <row r="53" spans="82:133" hidden="1"/>
  </sheetData>
  <sheetProtection algorithmName="SHA-512" hashValue="cyQfdkgLiZSdwzlwPgLyDnpicO7csYGPnjxDw3o6ECuPx23JV8zROjG9bXOfTE7ggKRkmrZgL/h2ePjgqS9VgA==" saltValue="vuEyOzX/xzZxbtHZEmmH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72" customWidth="1"/>
    <col min="131" max="131" width="1.625" style="272" customWidth="1"/>
    <col min="132" max="16384" width="9" style="272" hidden="1"/>
  </cols>
  <sheetData>
    <row r="1" spans="1:131" s="230" customFormat="1" ht="11.25" customHeight="1" thickBot="1">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7"/>
      <c r="DQ1" s="228"/>
      <c r="DR1" s="228"/>
      <c r="DS1" s="228"/>
      <c r="DT1" s="228"/>
      <c r="DU1" s="228"/>
      <c r="DV1" s="228"/>
      <c r="DW1" s="228"/>
      <c r="DX1" s="228"/>
      <c r="DY1" s="228"/>
      <c r="DZ1" s="228"/>
      <c r="EA1" s="229"/>
    </row>
    <row r="2" spans="1:131" s="234" customFormat="1" ht="26.25" customHeight="1" thickBot="1">
      <c r="A2" s="231" t="s">
        <v>358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809" t="s">
        <v>359</v>
      </c>
      <c r="DK2" s="810"/>
      <c r="DL2" s="810"/>
      <c r="DM2" s="810"/>
      <c r="DN2" s="810"/>
      <c r="DO2" s="811"/>
      <c r="DP2" s="232"/>
      <c r="DQ2" s="809" t="s">
        <v>360</v>
      </c>
      <c r="DR2" s="810"/>
      <c r="DS2" s="810"/>
      <c r="DT2" s="810"/>
      <c r="DU2" s="810"/>
      <c r="DV2" s="810"/>
      <c r="DW2" s="810"/>
      <c r="DX2" s="810"/>
      <c r="DY2" s="810"/>
      <c r="DZ2" s="811"/>
      <c r="EA2" s="233"/>
    </row>
    <row r="3" spans="1:131" s="230" customFormat="1" ht="11.2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9"/>
    </row>
    <row r="4" spans="1:131" s="238" customFormat="1" ht="26.25" customHeight="1" thickBot="1">
      <c r="A4" s="812" t="s">
        <v>361</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235"/>
      <c r="BA4" s="235"/>
      <c r="BB4" s="235"/>
      <c r="BC4" s="235"/>
      <c r="BD4" s="235"/>
      <c r="BE4" s="236"/>
      <c r="BF4" s="236"/>
      <c r="BG4" s="236"/>
      <c r="BH4" s="236"/>
      <c r="BI4" s="236"/>
      <c r="BJ4" s="236"/>
      <c r="BK4" s="236"/>
      <c r="BL4" s="236"/>
      <c r="BM4" s="236"/>
      <c r="BN4" s="236"/>
      <c r="BO4" s="236"/>
      <c r="BP4" s="236"/>
      <c r="BQ4" s="235" t="s">
        <v>362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c r="A5" s="803" t="s">
        <v>363</v>
      </c>
      <c r="B5" s="804"/>
      <c r="C5" s="804"/>
      <c r="D5" s="804"/>
      <c r="E5" s="804"/>
      <c r="F5" s="804"/>
      <c r="G5" s="804"/>
      <c r="H5" s="804"/>
      <c r="I5" s="804"/>
      <c r="J5" s="804"/>
      <c r="K5" s="804"/>
      <c r="L5" s="804"/>
      <c r="M5" s="804"/>
      <c r="N5" s="804"/>
      <c r="O5" s="804"/>
      <c r="P5" s="805"/>
      <c r="Q5" s="780" t="s">
        <v>364</v>
      </c>
      <c r="R5" s="781"/>
      <c r="S5" s="781"/>
      <c r="T5" s="781"/>
      <c r="U5" s="782"/>
      <c r="V5" s="780" t="s">
        <v>365</v>
      </c>
      <c r="W5" s="781"/>
      <c r="X5" s="781"/>
      <c r="Y5" s="781"/>
      <c r="Z5" s="782"/>
      <c r="AA5" s="780" t="s">
        <v>366</v>
      </c>
      <c r="AB5" s="781"/>
      <c r="AC5" s="781"/>
      <c r="AD5" s="781"/>
      <c r="AE5" s="781"/>
      <c r="AF5" s="813" t="s">
        <v>367</v>
      </c>
      <c r="AG5" s="781"/>
      <c r="AH5" s="781"/>
      <c r="AI5" s="781"/>
      <c r="AJ5" s="792"/>
      <c r="AK5" s="781" t="s">
        <v>368</v>
      </c>
      <c r="AL5" s="781"/>
      <c r="AM5" s="781"/>
      <c r="AN5" s="781"/>
      <c r="AO5" s="782"/>
      <c r="AP5" s="780" t="s">
        <v>369</v>
      </c>
      <c r="AQ5" s="781"/>
      <c r="AR5" s="781"/>
      <c r="AS5" s="781"/>
      <c r="AT5" s="782"/>
      <c r="AU5" s="780" t="s">
        <v>370</v>
      </c>
      <c r="AV5" s="781"/>
      <c r="AW5" s="781"/>
      <c r="AX5" s="781"/>
      <c r="AY5" s="792"/>
      <c r="AZ5" s="239"/>
      <c r="BA5" s="239"/>
      <c r="BB5" s="239"/>
      <c r="BC5" s="239"/>
      <c r="BD5" s="239"/>
      <c r="BE5" s="240"/>
      <c r="BF5" s="240"/>
      <c r="BG5" s="240"/>
      <c r="BH5" s="240"/>
      <c r="BI5" s="240"/>
      <c r="BJ5" s="240"/>
      <c r="BK5" s="240"/>
      <c r="BL5" s="240"/>
      <c r="BM5" s="240"/>
      <c r="BN5" s="240"/>
      <c r="BO5" s="240"/>
      <c r="BP5" s="240"/>
      <c r="BQ5" s="803" t="s">
        <v>371</v>
      </c>
      <c r="BR5" s="804"/>
      <c r="BS5" s="804"/>
      <c r="BT5" s="804"/>
      <c r="BU5" s="804"/>
      <c r="BV5" s="804"/>
      <c r="BW5" s="804"/>
      <c r="BX5" s="804"/>
      <c r="BY5" s="804"/>
      <c r="BZ5" s="804"/>
      <c r="CA5" s="804"/>
      <c r="CB5" s="804"/>
      <c r="CC5" s="804"/>
      <c r="CD5" s="804"/>
      <c r="CE5" s="804"/>
      <c r="CF5" s="804"/>
      <c r="CG5" s="805"/>
      <c r="CH5" s="780" t="s">
        <v>372</v>
      </c>
      <c r="CI5" s="781"/>
      <c r="CJ5" s="781"/>
      <c r="CK5" s="781"/>
      <c r="CL5" s="782"/>
      <c r="CM5" s="780" t="s">
        <v>373</v>
      </c>
      <c r="CN5" s="781"/>
      <c r="CO5" s="781"/>
      <c r="CP5" s="781"/>
      <c r="CQ5" s="782"/>
      <c r="CR5" s="780" t="s">
        <v>374</v>
      </c>
      <c r="CS5" s="781"/>
      <c r="CT5" s="781"/>
      <c r="CU5" s="781"/>
      <c r="CV5" s="782"/>
      <c r="CW5" s="780" t="s">
        <v>375</v>
      </c>
      <c r="CX5" s="781"/>
      <c r="CY5" s="781"/>
      <c r="CZ5" s="781"/>
      <c r="DA5" s="782"/>
      <c r="DB5" s="780" t="s">
        <v>376</v>
      </c>
      <c r="DC5" s="781"/>
      <c r="DD5" s="781"/>
      <c r="DE5" s="781"/>
      <c r="DF5" s="782"/>
      <c r="DG5" s="786" t="s">
        <v>377</v>
      </c>
      <c r="DH5" s="787"/>
      <c r="DI5" s="787"/>
      <c r="DJ5" s="787"/>
      <c r="DK5" s="788"/>
      <c r="DL5" s="786" t="s">
        <v>378</v>
      </c>
      <c r="DM5" s="787"/>
      <c r="DN5" s="787"/>
      <c r="DO5" s="787"/>
      <c r="DP5" s="788"/>
      <c r="DQ5" s="780" t="s">
        <v>379</v>
      </c>
      <c r="DR5" s="781"/>
      <c r="DS5" s="781"/>
      <c r="DT5" s="781"/>
      <c r="DU5" s="782"/>
      <c r="DV5" s="780" t="s">
        <v>370</v>
      </c>
      <c r="DW5" s="781"/>
      <c r="DX5" s="781"/>
      <c r="DY5" s="781"/>
      <c r="DZ5" s="792"/>
      <c r="EA5" s="237"/>
    </row>
    <row r="6" spans="1:131" s="238" customFormat="1" ht="26.25" customHeight="1" thickBot="1">
      <c r="A6" s="806"/>
      <c r="B6" s="807"/>
      <c r="C6" s="807"/>
      <c r="D6" s="807"/>
      <c r="E6" s="807"/>
      <c r="F6" s="807"/>
      <c r="G6" s="807"/>
      <c r="H6" s="807"/>
      <c r="I6" s="807"/>
      <c r="J6" s="807"/>
      <c r="K6" s="807"/>
      <c r="L6" s="807"/>
      <c r="M6" s="807"/>
      <c r="N6" s="807"/>
      <c r="O6" s="807"/>
      <c r="P6" s="808"/>
      <c r="Q6" s="783"/>
      <c r="R6" s="784"/>
      <c r="S6" s="784"/>
      <c r="T6" s="784"/>
      <c r="U6" s="785"/>
      <c r="V6" s="783"/>
      <c r="W6" s="784"/>
      <c r="X6" s="784"/>
      <c r="Y6" s="784"/>
      <c r="Z6" s="785"/>
      <c r="AA6" s="783"/>
      <c r="AB6" s="784"/>
      <c r="AC6" s="784"/>
      <c r="AD6" s="784"/>
      <c r="AE6" s="784"/>
      <c r="AF6" s="814"/>
      <c r="AG6" s="784"/>
      <c r="AH6" s="784"/>
      <c r="AI6" s="784"/>
      <c r="AJ6" s="793"/>
      <c r="AK6" s="784"/>
      <c r="AL6" s="784"/>
      <c r="AM6" s="784"/>
      <c r="AN6" s="784"/>
      <c r="AO6" s="785"/>
      <c r="AP6" s="783"/>
      <c r="AQ6" s="784"/>
      <c r="AR6" s="784"/>
      <c r="AS6" s="784"/>
      <c r="AT6" s="785"/>
      <c r="AU6" s="783"/>
      <c r="AV6" s="784"/>
      <c r="AW6" s="784"/>
      <c r="AX6" s="784"/>
      <c r="AY6" s="793"/>
      <c r="AZ6" s="235"/>
      <c r="BA6" s="235"/>
      <c r="BB6" s="235"/>
      <c r="BC6" s="235"/>
      <c r="BD6" s="235"/>
      <c r="BE6" s="236"/>
      <c r="BF6" s="236"/>
      <c r="BG6" s="236"/>
      <c r="BH6" s="236"/>
      <c r="BI6" s="236"/>
      <c r="BJ6" s="236"/>
      <c r="BK6" s="236"/>
      <c r="BL6" s="236"/>
      <c r="BM6" s="236"/>
      <c r="BN6" s="236"/>
      <c r="BO6" s="236"/>
      <c r="BP6" s="236"/>
      <c r="BQ6" s="806"/>
      <c r="BR6" s="807"/>
      <c r="BS6" s="807"/>
      <c r="BT6" s="807"/>
      <c r="BU6" s="807"/>
      <c r="BV6" s="807"/>
      <c r="BW6" s="807"/>
      <c r="BX6" s="807"/>
      <c r="BY6" s="807"/>
      <c r="BZ6" s="807"/>
      <c r="CA6" s="807"/>
      <c r="CB6" s="807"/>
      <c r="CC6" s="807"/>
      <c r="CD6" s="807"/>
      <c r="CE6" s="807"/>
      <c r="CF6" s="807"/>
      <c r="CG6" s="808"/>
      <c r="CH6" s="783"/>
      <c r="CI6" s="784"/>
      <c r="CJ6" s="784"/>
      <c r="CK6" s="784"/>
      <c r="CL6" s="785"/>
      <c r="CM6" s="783"/>
      <c r="CN6" s="784"/>
      <c r="CO6" s="784"/>
      <c r="CP6" s="784"/>
      <c r="CQ6" s="785"/>
      <c r="CR6" s="783"/>
      <c r="CS6" s="784"/>
      <c r="CT6" s="784"/>
      <c r="CU6" s="784"/>
      <c r="CV6" s="785"/>
      <c r="CW6" s="783"/>
      <c r="CX6" s="784"/>
      <c r="CY6" s="784"/>
      <c r="CZ6" s="784"/>
      <c r="DA6" s="785"/>
      <c r="DB6" s="783"/>
      <c r="DC6" s="784"/>
      <c r="DD6" s="784"/>
      <c r="DE6" s="784"/>
      <c r="DF6" s="785"/>
      <c r="DG6" s="789"/>
      <c r="DH6" s="790"/>
      <c r="DI6" s="790"/>
      <c r="DJ6" s="790"/>
      <c r="DK6" s="791"/>
      <c r="DL6" s="789"/>
      <c r="DM6" s="790"/>
      <c r="DN6" s="790"/>
      <c r="DO6" s="790"/>
      <c r="DP6" s="791"/>
      <c r="DQ6" s="783"/>
      <c r="DR6" s="784"/>
      <c r="DS6" s="784"/>
      <c r="DT6" s="784"/>
      <c r="DU6" s="785"/>
      <c r="DV6" s="783"/>
      <c r="DW6" s="784"/>
      <c r="DX6" s="784"/>
      <c r="DY6" s="784"/>
      <c r="DZ6" s="793"/>
      <c r="EA6" s="237"/>
    </row>
    <row r="7" spans="1:131" s="238" customFormat="1" ht="26.25" customHeight="1" thickTop="1">
      <c r="A7" s="241">
        <v>1</v>
      </c>
      <c r="B7" s="794" t="s">
        <v>380</v>
      </c>
      <c r="C7" s="795"/>
      <c r="D7" s="795"/>
      <c r="E7" s="795"/>
      <c r="F7" s="795"/>
      <c r="G7" s="795"/>
      <c r="H7" s="795"/>
      <c r="I7" s="795"/>
      <c r="J7" s="795"/>
      <c r="K7" s="795"/>
      <c r="L7" s="795"/>
      <c r="M7" s="795"/>
      <c r="N7" s="795"/>
      <c r="O7" s="795"/>
      <c r="P7" s="796"/>
      <c r="Q7" s="797">
        <v>22467</v>
      </c>
      <c r="R7" s="798"/>
      <c r="S7" s="798"/>
      <c r="T7" s="798"/>
      <c r="U7" s="798"/>
      <c r="V7" s="798">
        <v>21813</v>
      </c>
      <c r="W7" s="798"/>
      <c r="X7" s="798"/>
      <c r="Y7" s="798"/>
      <c r="Z7" s="798"/>
      <c r="AA7" s="798">
        <v>654</v>
      </c>
      <c r="AB7" s="798"/>
      <c r="AC7" s="798"/>
      <c r="AD7" s="798"/>
      <c r="AE7" s="799"/>
      <c r="AF7" s="800">
        <v>554</v>
      </c>
      <c r="AG7" s="801"/>
      <c r="AH7" s="801"/>
      <c r="AI7" s="801"/>
      <c r="AJ7" s="802"/>
      <c r="AK7" s="837">
        <v>584</v>
      </c>
      <c r="AL7" s="838"/>
      <c r="AM7" s="838"/>
      <c r="AN7" s="838"/>
      <c r="AO7" s="838"/>
      <c r="AP7" s="838">
        <v>20115</v>
      </c>
      <c r="AQ7" s="838"/>
      <c r="AR7" s="838"/>
      <c r="AS7" s="838"/>
      <c r="AT7" s="838"/>
      <c r="AU7" s="839"/>
      <c r="AV7" s="839"/>
      <c r="AW7" s="839"/>
      <c r="AX7" s="839"/>
      <c r="AY7" s="840"/>
      <c r="AZ7" s="235"/>
      <c r="BA7" s="235"/>
      <c r="BB7" s="235"/>
      <c r="BC7" s="235"/>
      <c r="BD7" s="235"/>
      <c r="BE7" s="236"/>
      <c r="BF7" s="236"/>
      <c r="BG7" s="236"/>
      <c r="BH7" s="236"/>
      <c r="BI7" s="236"/>
      <c r="BJ7" s="236"/>
      <c r="BK7" s="236"/>
      <c r="BL7" s="236"/>
      <c r="BM7" s="236"/>
      <c r="BN7" s="236"/>
      <c r="BO7" s="236"/>
      <c r="BP7" s="236"/>
      <c r="BQ7" s="242">
        <v>1</v>
      </c>
      <c r="BR7" s="243"/>
      <c r="BS7" s="841"/>
      <c r="BT7" s="842"/>
      <c r="BU7" s="842"/>
      <c r="BV7" s="842"/>
      <c r="BW7" s="842"/>
      <c r="BX7" s="842"/>
      <c r="BY7" s="842"/>
      <c r="BZ7" s="842"/>
      <c r="CA7" s="842"/>
      <c r="CB7" s="842"/>
      <c r="CC7" s="842"/>
      <c r="CD7" s="842"/>
      <c r="CE7" s="842"/>
      <c r="CF7" s="842"/>
      <c r="CG7" s="843"/>
      <c r="CH7" s="834"/>
      <c r="CI7" s="835"/>
      <c r="CJ7" s="835"/>
      <c r="CK7" s="835"/>
      <c r="CL7" s="836"/>
      <c r="CM7" s="834"/>
      <c r="CN7" s="835"/>
      <c r="CO7" s="835"/>
      <c r="CP7" s="835"/>
      <c r="CQ7" s="836"/>
      <c r="CR7" s="834"/>
      <c r="CS7" s="835"/>
      <c r="CT7" s="835"/>
      <c r="CU7" s="835"/>
      <c r="CV7" s="836"/>
      <c r="CW7" s="834"/>
      <c r="CX7" s="835"/>
      <c r="CY7" s="835"/>
      <c r="CZ7" s="835"/>
      <c r="DA7" s="836"/>
      <c r="DB7" s="834"/>
      <c r="DC7" s="835"/>
      <c r="DD7" s="835"/>
      <c r="DE7" s="835"/>
      <c r="DF7" s="836"/>
      <c r="DG7" s="834"/>
      <c r="DH7" s="835"/>
      <c r="DI7" s="835"/>
      <c r="DJ7" s="835"/>
      <c r="DK7" s="836"/>
      <c r="DL7" s="834"/>
      <c r="DM7" s="835"/>
      <c r="DN7" s="835"/>
      <c r="DO7" s="835"/>
      <c r="DP7" s="836"/>
      <c r="DQ7" s="834"/>
      <c r="DR7" s="835"/>
      <c r="DS7" s="835"/>
      <c r="DT7" s="835"/>
      <c r="DU7" s="836"/>
      <c r="DV7" s="815"/>
      <c r="DW7" s="816"/>
      <c r="DX7" s="816"/>
      <c r="DY7" s="816"/>
      <c r="DZ7" s="817"/>
      <c r="EA7" s="237"/>
    </row>
    <row r="8" spans="1:131" s="238" customFormat="1" ht="26.25" customHeight="1">
      <c r="A8" s="244">
        <v>2</v>
      </c>
      <c r="B8" s="818" t="s">
        <v>381</v>
      </c>
      <c r="C8" s="819"/>
      <c r="D8" s="819"/>
      <c r="E8" s="819"/>
      <c r="F8" s="819"/>
      <c r="G8" s="819"/>
      <c r="H8" s="819"/>
      <c r="I8" s="819"/>
      <c r="J8" s="819"/>
      <c r="K8" s="819"/>
      <c r="L8" s="819"/>
      <c r="M8" s="819"/>
      <c r="N8" s="819"/>
      <c r="O8" s="819"/>
      <c r="P8" s="820"/>
      <c r="Q8" s="821">
        <v>12</v>
      </c>
      <c r="R8" s="822"/>
      <c r="S8" s="822"/>
      <c r="T8" s="822"/>
      <c r="U8" s="822"/>
      <c r="V8" s="822">
        <v>4</v>
      </c>
      <c r="W8" s="822"/>
      <c r="X8" s="822"/>
      <c r="Y8" s="822"/>
      <c r="Z8" s="822"/>
      <c r="AA8" s="822">
        <v>7</v>
      </c>
      <c r="AB8" s="822"/>
      <c r="AC8" s="822"/>
      <c r="AD8" s="822"/>
      <c r="AE8" s="823"/>
      <c r="AF8" s="824">
        <v>7</v>
      </c>
      <c r="AG8" s="825"/>
      <c r="AH8" s="825"/>
      <c r="AI8" s="825"/>
      <c r="AJ8" s="826"/>
      <c r="AK8" s="827" t="s">
        <v>563</v>
      </c>
      <c r="AL8" s="828"/>
      <c r="AM8" s="828"/>
      <c r="AN8" s="828"/>
      <c r="AO8" s="828"/>
      <c r="AP8" s="828">
        <v>7</v>
      </c>
      <c r="AQ8" s="828"/>
      <c r="AR8" s="828"/>
      <c r="AS8" s="828"/>
      <c r="AT8" s="828"/>
      <c r="AU8" s="829"/>
      <c r="AV8" s="829"/>
      <c r="AW8" s="829"/>
      <c r="AX8" s="829"/>
      <c r="AY8" s="830"/>
      <c r="AZ8" s="235"/>
      <c r="BA8" s="235"/>
      <c r="BB8" s="235"/>
      <c r="BC8" s="235"/>
      <c r="BD8" s="235"/>
      <c r="BE8" s="236"/>
      <c r="BF8" s="236"/>
      <c r="BG8" s="236"/>
      <c r="BH8" s="236"/>
      <c r="BI8" s="236"/>
      <c r="BJ8" s="236"/>
      <c r="BK8" s="236"/>
      <c r="BL8" s="236"/>
      <c r="BM8" s="236"/>
      <c r="BN8" s="236"/>
      <c r="BO8" s="236"/>
      <c r="BP8" s="236"/>
      <c r="BQ8" s="245">
        <v>2</v>
      </c>
      <c r="BR8" s="246"/>
      <c r="BS8" s="831"/>
      <c r="BT8" s="832"/>
      <c r="BU8" s="832"/>
      <c r="BV8" s="832"/>
      <c r="BW8" s="832"/>
      <c r="BX8" s="832"/>
      <c r="BY8" s="832"/>
      <c r="BZ8" s="832"/>
      <c r="CA8" s="832"/>
      <c r="CB8" s="832"/>
      <c r="CC8" s="832"/>
      <c r="CD8" s="832"/>
      <c r="CE8" s="832"/>
      <c r="CF8" s="832"/>
      <c r="CG8" s="833"/>
      <c r="CH8" s="844"/>
      <c r="CI8" s="845"/>
      <c r="CJ8" s="845"/>
      <c r="CK8" s="845"/>
      <c r="CL8" s="846"/>
      <c r="CM8" s="844"/>
      <c r="CN8" s="845"/>
      <c r="CO8" s="845"/>
      <c r="CP8" s="845"/>
      <c r="CQ8" s="846"/>
      <c r="CR8" s="844"/>
      <c r="CS8" s="845"/>
      <c r="CT8" s="845"/>
      <c r="CU8" s="845"/>
      <c r="CV8" s="846"/>
      <c r="CW8" s="844"/>
      <c r="CX8" s="845"/>
      <c r="CY8" s="845"/>
      <c r="CZ8" s="845"/>
      <c r="DA8" s="846"/>
      <c r="DB8" s="844"/>
      <c r="DC8" s="845"/>
      <c r="DD8" s="845"/>
      <c r="DE8" s="845"/>
      <c r="DF8" s="846"/>
      <c r="DG8" s="844"/>
      <c r="DH8" s="845"/>
      <c r="DI8" s="845"/>
      <c r="DJ8" s="845"/>
      <c r="DK8" s="846"/>
      <c r="DL8" s="844"/>
      <c r="DM8" s="845"/>
      <c r="DN8" s="845"/>
      <c r="DO8" s="845"/>
      <c r="DP8" s="846"/>
      <c r="DQ8" s="844"/>
      <c r="DR8" s="845"/>
      <c r="DS8" s="845"/>
      <c r="DT8" s="845"/>
      <c r="DU8" s="846"/>
      <c r="DV8" s="847"/>
      <c r="DW8" s="848"/>
      <c r="DX8" s="848"/>
      <c r="DY8" s="848"/>
      <c r="DZ8" s="849"/>
      <c r="EA8" s="237"/>
    </row>
    <row r="9" spans="1:131" s="238" customFormat="1" ht="26.25" customHeight="1">
      <c r="A9" s="244">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27"/>
      <c r="AL9" s="828"/>
      <c r="AM9" s="828"/>
      <c r="AN9" s="828"/>
      <c r="AO9" s="828"/>
      <c r="AP9" s="828"/>
      <c r="AQ9" s="828"/>
      <c r="AR9" s="828"/>
      <c r="AS9" s="828"/>
      <c r="AT9" s="828"/>
      <c r="AU9" s="829"/>
      <c r="AV9" s="829"/>
      <c r="AW9" s="829"/>
      <c r="AX9" s="829"/>
      <c r="AY9" s="830"/>
      <c r="AZ9" s="235"/>
      <c r="BA9" s="235"/>
      <c r="BB9" s="235"/>
      <c r="BC9" s="235"/>
      <c r="BD9" s="235"/>
      <c r="BE9" s="236"/>
      <c r="BF9" s="236"/>
      <c r="BG9" s="236"/>
      <c r="BH9" s="236"/>
      <c r="BI9" s="236"/>
      <c r="BJ9" s="236"/>
      <c r="BK9" s="236"/>
      <c r="BL9" s="236"/>
      <c r="BM9" s="236"/>
      <c r="BN9" s="236"/>
      <c r="BO9" s="236"/>
      <c r="BP9" s="236"/>
      <c r="BQ9" s="245">
        <v>3</v>
      </c>
      <c r="BR9" s="246"/>
      <c r="BS9" s="831"/>
      <c r="BT9" s="832"/>
      <c r="BU9" s="832"/>
      <c r="BV9" s="832"/>
      <c r="BW9" s="832"/>
      <c r="BX9" s="832"/>
      <c r="BY9" s="832"/>
      <c r="BZ9" s="832"/>
      <c r="CA9" s="832"/>
      <c r="CB9" s="832"/>
      <c r="CC9" s="832"/>
      <c r="CD9" s="832"/>
      <c r="CE9" s="832"/>
      <c r="CF9" s="832"/>
      <c r="CG9" s="83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7"/>
      <c r="DW9" s="848"/>
      <c r="DX9" s="848"/>
      <c r="DY9" s="848"/>
      <c r="DZ9" s="849"/>
      <c r="EA9" s="237"/>
    </row>
    <row r="10" spans="1:131" s="238" customFormat="1" ht="26.25" customHeight="1">
      <c r="A10" s="244">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27"/>
      <c r="AL10" s="828"/>
      <c r="AM10" s="828"/>
      <c r="AN10" s="828"/>
      <c r="AO10" s="828"/>
      <c r="AP10" s="828"/>
      <c r="AQ10" s="828"/>
      <c r="AR10" s="828"/>
      <c r="AS10" s="828"/>
      <c r="AT10" s="828"/>
      <c r="AU10" s="829"/>
      <c r="AV10" s="829"/>
      <c r="AW10" s="829"/>
      <c r="AX10" s="829"/>
      <c r="AY10" s="830"/>
      <c r="AZ10" s="235"/>
      <c r="BA10" s="235"/>
      <c r="BB10" s="235"/>
      <c r="BC10" s="235"/>
      <c r="BD10" s="235"/>
      <c r="BE10" s="236"/>
      <c r="BF10" s="236"/>
      <c r="BG10" s="236"/>
      <c r="BH10" s="236"/>
      <c r="BI10" s="236"/>
      <c r="BJ10" s="236"/>
      <c r="BK10" s="236"/>
      <c r="BL10" s="236"/>
      <c r="BM10" s="236"/>
      <c r="BN10" s="236"/>
      <c r="BO10" s="236"/>
      <c r="BP10" s="236"/>
      <c r="BQ10" s="245">
        <v>4</v>
      </c>
      <c r="BR10" s="246"/>
      <c r="BS10" s="831"/>
      <c r="BT10" s="832"/>
      <c r="BU10" s="832"/>
      <c r="BV10" s="832"/>
      <c r="BW10" s="832"/>
      <c r="BX10" s="832"/>
      <c r="BY10" s="832"/>
      <c r="BZ10" s="832"/>
      <c r="CA10" s="832"/>
      <c r="CB10" s="832"/>
      <c r="CC10" s="832"/>
      <c r="CD10" s="832"/>
      <c r="CE10" s="832"/>
      <c r="CF10" s="832"/>
      <c r="CG10" s="83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7"/>
      <c r="DW10" s="848"/>
      <c r="DX10" s="848"/>
      <c r="DY10" s="848"/>
      <c r="DZ10" s="849"/>
      <c r="EA10" s="237"/>
    </row>
    <row r="11" spans="1:131" s="238" customFormat="1" ht="26.25" customHeight="1">
      <c r="A11" s="244">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27"/>
      <c r="AL11" s="828"/>
      <c r="AM11" s="828"/>
      <c r="AN11" s="828"/>
      <c r="AO11" s="828"/>
      <c r="AP11" s="828"/>
      <c r="AQ11" s="828"/>
      <c r="AR11" s="828"/>
      <c r="AS11" s="828"/>
      <c r="AT11" s="828"/>
      <c r="AU11" s="829"/>
      <c r="AV11" s="829"/>
      <c r="AW11" s="829"/>
      <c r="AX11" s="829"/>
      <c r="AY11" s="830"/>
      <c r="AZ11" s="235"/>
      <c r="BA11" s="235"/>
      <c r="BB11" s="235"/>
      <c r="BC11" s="235"/>
      <c r="BD11" s="235"/>
      <c r="BE11" s="236"/>
      <c r="BF11" s="236"/>
      <c r="BG11" s="236"/>
      <c r="BH11" s="236"/>
      <c r="BI11" s="236"/>
      <c r="BJ11" s="236"/>
      <c r="BK11" s="236"/>
      <c r="BL11" s="236"/>
      <c r="BM11" s="236"/>
      <c r="BN11" s="236"/>
      <c r="BO11" s="236"/>
      <c r="BP11" s="236"/>
      <c r="BQ11" s="245">
        <v>5</v>
      </c>
      <c r="BR11" s="246"/>
      <c r="BS11" s="831"/>
      <c r="BT11" s="832"/>
      <c r="BU11" s="832"/>
      <c r="BV11" s="832"/>
      <c r="BW11" s="832"/>
      <c r="BX11" s="832"/>
      <c r="BY11" s="832"/>
      <c r="BZ11" s="832"/>
      <c r="CA11" s="832"/>
      <c r="CB11" s="832"/>
      <c r="CC11" s="832"/>
      <c r="CD11" s="832"/>
      <c r="CE11" s="832"/>
      <c r="CF11" s="832"/>
      <c r="CG11" s="83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7"/>
      <c r="DW11" s="848"/>
      <c r="DX11" s="848"/>
      <c r="DY11" s="848"/>
      <c r="DZ11" s="849"/>
      <c r="EA11" s="237"/>
    </row>
    <row r="12" spans="1:131" s="238" customFormat="1" ht="26.25" customHeight="1">
      <c r="A12" s="244">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27"/>
      <c r="AL12" s="828"/>
      <c r="AM12" s="828"/>
      <c r="AN12" s="828"/>
      <c r="AO12" s="828"/>
      <c r="AP12" s="828"/>
      <c r="AQ12" s="828"/>
      <c r="AR12" s="828"/>
      <c r="AS12" s="828"/>
      <c r="AT12" s="828"/>
      <c r="AU12" s="829"/>
      <c r="AV12" s="829"/>
      <c r="AW12" s="829"/>
      <c r="AX12" s="829"/>
      <c r="AY12" s="830"/>
      <c r="AZ12" s="235"/>
      <c r="BA12" s="235"/>
      <c r="BB12" s="235"/>
      <c r="BC12" s="235"/>
      <c r="BD12" s="235"/>
      <c r="BE12" s="236"/>
      <c r="BF12" s="236"/>
      <c r="BG12" s="236"/>
      <c r="BH12" s="236"/>
      <c r="BI12" s="236"/>
      <c r="BJ12" s="236"/>
      <c r="BK12" s="236"/>
      <c r="BL12" s="236"/>
      <c r="BM12" s="236"/>
      <c r="BN12" s="236"/>
      <c r="BO12" s="236"/>
      <c r="BP12" s="236"/>
      <c r="BQ12" s="245">
        <v>6</v>
      </c>
      <c r="BR12" s="246"/>
      <c r="BS12" s="831"/>
      <c r="BT12" s="832"/>
      <c r="BU12" s="832"/>
      <c r="BV12" s="832"/>
      <c r="BW12" s="832"/>
      <c r="BX12" s="832"/>
      <c r="BY12" s="832"/>
      <c r="BZ12" s="832"/>
      <c r="CA12" s="832"/>
      <c r="CB12" s="832"/>
      <c r="CC12" s="832"/>
      <c r="CD12" s="832"/>
      <c r="CE12" s="832"/>
      <c r="CF12" s="832"/>
      <c r="CG12" s="83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7"/>
      <c r="DW12" s="848"/>
      <c r="DX12" s="848"/>
      <c r="DY12" s="848"/>
      <c r="DZ12" s="849"/>
      <c r="EA12" s="237"/>
    </row>
    <row r="13" spans="1:131" s="238" customFormat="1" ht="26.25" customHeight="1">
      <c r="A13" s="244">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27"/>
      <c r="AL13" s="828"/>
      <c r="AM13" s="828"/>
      <c r="AN13" s="828"/>
      <c r="AO13" s="828"/>
      <c r="AP13" s="828"/>
      <c r="AQ13" s="828"/>
      <c r="AR13" s="828"/>
      <c r="AS13" s="828"/>
      <c r="AT13" s="828"/>
      <c r="AU13" s="829"/>
      <c r="AV13" s="829"/>
      <c r="AW13" s="829"/>
      <c r="AX13" s="829"/>
      <c r="AY13" s="830"/>
      <c r="AZ13" s="235"/>
      <c r="BA13" s="235"/>
      <c r="BB13" s="235"/>
      <c r="BC13" s="235"/>
      <c r="BD13" s="235"/>
      <c r="BE13" s="236"/>
      <c r="BF13" s="236"/>
      <c r="BG13" s="236"/>
      <c r="BH13" s="236"/>
      <c r="BI13" s="236"/>
      <c r="BJ13" s="236"/>
      <c r="BK13" s="236"/>
      <c r="BL13" s="236"/>
      <c r="BM13" s="236"/>
      <c r="BN13" s="236"/>
      <c r="BO13" s="236"/>
      <c r="BP13" s="236"/>
      <c r="BQ13" s="245">
        <v>7</v>
      </c>
      <c r="BR13" s="246"/>
      <c r="BS13" s="831"/>
      <c r="BT13" s="832"/>
      <c r="BU13" s="832"/>
      <c r="BV13" s="832"/>
      <c r="BW13" s="832"/>
      <c r="BX13" s="832"/>
      <c r="BY13" s="832"/>
      <c r="BZ13" s="832"/>
      <c r="CA13" s="832"/>
      <c r="CB13" s="832"/>
      <c r="CC13" s="832"/>
      <c r="CD13" s="832"/>
      <c r="CE13" s="832"/>
      <c r="CF13" s="832"/>
      <c r="CG13" s="83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7"/>
      <c r="DW13" s="848"/>
      <c r="DX13" s="848"/>
      <c r="DY13" s="848"/>
      <c r="DZ13" s="849"/>
      <c r="EA13" s="237"/>
    </row>
    <row r="14" spans="1:131" s="238" customFormat="1" ht="26.25" customHeight="1">
      <c r="A14" s="244">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27"/>
      <c r="AL14" s="828"/>
      <c r="AM14" s="828"/>
      <c r="AN14" s="828"/>
      <c r="AO14" s="828"/>
      <c r="AP14" s="828"/>
      <c r="AQ14" s="828"/>
      <c r="AR14" s="828"/>
      <c r="AS14" s="828"/>
      <c r="AT14" s="828"/>
      <c r="AU14" s="829"/>
      <c r="AV14" s="829"/>
      <c r="AW14" s="829"/>
      <c r="AX14" s="829"/>
      <c r="AY14" s="830"/>
      <c r="AZ14" s="235"/>
      <c r="BA14" s="235"/>
      <c r="BB14" s="235"/>
      <c r="BC14" s="235"/>
      <c r="BD14" s="235"/>
      <c r="BE14" s="236"/>
      <c r="BF14" s="236"/>
      <c r="BG14" s="236"/>
      <c r="BH14" s="236"/>
      <c r="BI14" s="236"/>
      <c r="BJ14" s="236"/>
      <c r="BK14" s="236"/>
      <c r="BL14" s="236"/>
      <c r="BM14" s="236"/>
      <c r="BN14" s="236"/>
      <c r="BO14" s="236"/>
      <c r="BP14" s="236"/>
      <c r="BQ14" s="245">
        <v>8</v>
      </c>
      <c r="BR14" s="246"/>
      <c r="BS14" s="831"/>
      <c r="BT14" s="832"/>
      <c r="BU14" s="832"/>
      <c r="BV14" s="832"/>
      <c r="BW14" s="832"/>
      <c r="BX14" s="832"/>
      <c r="BY14" s="832"/>
      <c r="BZ14" s="832"/>
      <c r="CA14" s="832"/>
      <c r="CB14" s="832"/>
      <c r="CC14" s="832"/>
      <c r="CD14" s="832"/>
      <c r="CE14" s="832"/>
      <c r="CF14" s="832"/>
      <c r="CG14" s="83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7"/>
      <c r="DW14" s="848"/>
      <c r="DX14" s="848"/>
      <c r="DY14" s="848"/>
      <c r="DZ14" s="849"/>
      <c r="EA14" s="237"/>
    </row>
    <row r="15" spans="1:131" s="238" customFormat="1" ht="26.25" customHeight="1">
      <c r="A15" s="244">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27"/>
      <c r="AL15" s="828"/>
      <c r="AM15" s="828"/>
      <c r="AN15" s="828"/>
      <c r="AO15" s="828"/>
      <c r="AP15" s="828"/>
      <c r="AQ15" s="828"/>
      <c r="AR15" s="828"/>
      <c r="AS15" s="828"/>
      <c r="AT15" s="828"/>
      <c r="AU15" s="829"/>
      <c r="AV15" s="829"/>
      <c r="AW15" s="829"/>
      <c r="AX15" s="829"/>
      <c r="AY15" s="830"/>
      <c r="AZ15" s="235"/>
      <c r="BA15" s="235"/>
      <c r="BB15" s="235"/>
      <c r="BC15" s="235"/>
      <c r="BD15" s="235"/>
      <c r="BE15" s="236"/>
      <c r="BF15" s="236"/>
      <c r="BG15" s="236"/>
      <c r="BH15" s="236"/>
      <c r="BI15" s="236"/>
      <c r="BJ15" s="236"/>
      <c r="BK15" s="236"/>
      <c r="BL15" s="236"/>
      <c r="BM15" s="236"/>
      <c r="BN15" s="236"/>
      <c r="BO15" s="236"/>
      <c r="BP15" s="236"/>
      <c r="BQ15" s="245">
        <v>9</v>
      </c>
      <c r="BR15" s="246"/>
      <c r="BS15" s="831"/>
      <c r="BT15" s="832"/>
      <c r="BU15" s="832"/>
      <c r="BV15" s="832"/>
      <c r="BW15" s="832"/>
      <c r="BX15" s="832"/>
      <c r="BY15" s="832"/>
      <c r="BZ15" s="832"/>
      <c r="CA15" s="832"/>
      <c r="CB15" s="832"/>
      <c r="CC15" s="832"/>
      <c r="CD15" s="832"/>
      <c r="CE15" s="832"/>
      <c r="CF15" s="832"/>
      <c r="CG15" s="83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7"/>
      <c r="DW15" s="848"/>
      <c r="DX15" s="848"/>
      <c r="DY15" s="848"/>
      <c r="DZ15" s="849"/>
      <c r="EA15" s="237"/>
    </row>
    <row r="16" spans="1:131" s="238" customFormat="1" ht="26.25" customHeight="1">
      <c r="A16" s="244">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27"/>
      <c r="AL16" s="828"/>
      <c r="AM16" s="828"/>
      <c r="AN16" s="828"/>
      <c r="AO16" s="828"/>
      <c r="AP16" s="828"/>
      <c r="AQ16" s="828"/>
      <c r="AR16" s="828"/>
      <c r="AS16" s="828"/>
      <c r="AT16" s="828"/>
      <c r="AU16" s="829"/>
      <c r="AV16" s="829"/>
      <c r="AW16" s="829"/>
      <c r="AX16" s="829"/>
      <c r="AY16" s="830"/>
      <c r="AZ16" s="235"/>
      <c r="BA16" s="235"/>
      <c r="BB16" s="235"/>
      <c r="BC16" s="235"/>
      <c r="BD16" s="235"/>
      <c r="BE16" s="236"/>
      <c r="BF16" s="236"/>
      <c r="BG16" s="236"/>
      <c r="BH16" s="236"/>
      <c r="BI16" s="236"/>
      <c r="BJ16" s="236"/>
      <c r="BK16" s="236"/>
      <c r="BL16" s="236"/>
      <c r="BM16" s="236"/>
      <c r="BN16" s="236"/>
      <c r="BO16" s="236"/>
      <c r="BP16" s="236"/>
      <c r="BQ16" s="245">
        <v>10</v>
      </c>
      <c r="BR16" s="246"/>
      <c r="BS16" s="831"/>
      <c r="BT16" s="832"/>
      <c r="BU16" s="832"/>
      <c r="BV16" s="832"/>
      <c r="BW16" s="832"/>
      <c r="BX16" s="832"/>
      <c r="BY16" s="832"/>
      <c r="BZ16" s="832"/>
      <c r="CA16" s="832"/>
      <c r="CB16" s="832"/>
      <c r="CC16" s="832"/>
      <c r="CD16" s="832"/>
      <c r="CE16" s="832"/>
      <c r="CF16" s="832"/>
      <c r="CG16" s="83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7"/>
      <c r="DW16" s="848"/>
      <c r="DX16" s="848"/>
      <c r="DY16" s="848"/>
      <c r="DZ16" s="849"/>
      <c r="EA16" s="237"/>
    </row>
    <row r="17" spans="1:131" s="238" customFormat="1" ht="26.25" customHeight="1">
      <c r="A17" s="244">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27"/>
      <c r="AL17" s="828"/>
      <c r="AM17" s="828"/>
      <c r="AN17" s="828"/>
      <c r="AO17" s="828"/>
      <c r="AP17" s="828"/>
      <c r="AQ17" s="828"/>
      <c r="AR17" s="828"/>
      <c r="AS17" s="828"/>
      <c r="AT17" s="828"/>
      <c r="AU17" s="829"/>
      <c r="AV17" s="829"/>
      <c r="AW17" s="829"/>
      <c r="AX17" s="829"/>
      <c r="AY17" s="830"/>
      <c r="AZ17" s="235"/>
      <c r="BA17" s="235"/>
      <c r="BB17" s="235"/>
      <c r="BC17" s="235"/>
      <c r="BD17" s="235"/>
      <c r="BE17" s="236"/>
      <c r="BF17" s="236"/>
      <c r="BG17" s="236"/>
      <c r="BH17" s="236"/>
      <c r="BI17" s="236"/>
      <c r="BJ17" s="236"/>
      <c r="BK17" s="236"/>
      <c r="BL17" s="236"/>
      <c r="BM17" s="236"/>
      <c r="BN17" s="236"/>
      <c r="BO17" s="236"/>
      <c r="BP17" s="236"/>
      <c r="BQ17" s="245">
        <v>11</v>
      </c>
      <c r="BR17" s="246"/>
      <c r="BS17" s="831"/>
      <c r="BT17" s="832"/>
      <c r="BU17" s="832"/>
      <c r="BV17" s="832"/>
      <c r="BW17" s="832"/>
      <c r="BX17" s="832"/>
      <c r="BY17" s="832"/>
      <c r="BZ17" s="832"/>
      <c r="CA17" s="832"/>
      <c r="CB17" s="832"/>
      <c r="CC17" s="832"/>
      <c r="CD17" s="832"/>
      <c r="CE17" s="832"/>
      <c r="CF17" s="832"/>
      <c r="CG17" s="83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7"/>
      <c r="DW17" s="848"/>
      <c r="DX17" s="848"/>
      <c r="DY17" s="848"/>
      <c r="DZ17" s="849"/>
      <c r="EA17" s="237"/>
    </row>
    <row r="18" spans="1:131" s="238" customFormat="1" ht="26.25" customHeight="1">
      <c r="A18" s="244">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27"/>
      <c r="AL18" s="828"/>
      <c r="AM18" s="828"/>
      <c r="AN18" s="828"/>
      <c r="AO18" s="828"/>
      <c r="AP18" s="828"/>
      <c r="AQ18" s="828"/>
      <c r="AR18" s="828"/>
      <c r="AS18" s="828"/>
      <c r="AT18" s="828"/>
      <c r="AU18" s="829"/>
      <c r="AV18" s="829"/>
      <c r="AW18" s="829"/>
      <c r="AX18" s="829"/>
      <c r="AY18" s="830"/>
      <c r="AZ18" s="235"/>
      <c r="BA18" s="235"/>
      <c r="BB18" s="235"/>
      <c r="BC18" s="235"/>
      <c r="BD18" s="235"/>
      <c r="BE18" s="236"/>
      <c r="BF18" s="236"/>
      <c r="BG18" s="236"/>
      <c r="BH18" s="236"/>
      <c r="BI18" s="236"/>
      <c r="BJ18" s="236"/>
      <c r="BK18" s="236"/>
      <c r="BL18" s="236"/>
      <c r="BM18" s="236"/>
      <c r="BN18" s="236"/>
      <c r="BO18" s="236"/>
      <c r="BP18" s="236"/>
      <c r="BQ18" s="245">
        <v>12</v>
      </c>
      <c r="BR18" s="246"/>
      <c r="BS18" s="831"/>
      <c r="BT18" s="832"/>
      <c r="BU18" s="832"/>
      <c r="BV18" s="832"/>
      <c r="BW18" s="832"/>
      <c r="BX18" s="832"/>
      <c r="BY18" s="832"/>
      <c r="BZ18" s="832"/>
      <c r="CA18" s="832"/>
      <c r="CB18" s="832"/>
      <c r="CC18" s="832"/>
      <c r="CD18" s="832"/>
      <c r="CE18" s="832"/>
      <c r="CF18" s="832"/>
      <c r="CG18" s="83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7"/>
      <c r="DW18" s="848"/>
      <c r="DX18" s="848"/>
      <c r="DY18" s="848"/>
      <c r="DZ18" s="849"/>
      <c r="EA18" s="237"/>
    </row>
    <row r="19" spans="1:131" s="238" customFormat="1" ht="26.25" customHeight="1">
      <c r="A19" s="244">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27"/>
      <c r="AL19" s="828"/>
      <c r="AM19" s="828"/>
      <c r="AN19" s="828"/>
      <c r="AO19" s="828"/>
      <c r="AP19" s="828"/>
      <c r="AQ19" s="828"/>
      <c r="AR19" s="828"/>
      <c r="AS19" s="828"/>
      <c r="AT19" s="828"/>
      <c r="AU19" s="829"/>
      <c r="AV19" s="829"/>
      <c r="AW19" s="829"/>
      <c r="AX19" s="829"/>
      <c r="AY19" s="830"/>
      <c r="AZ19" s="235"/>
      <c r="BA19" s="235"/>
      <c r="BB19" s="235"/>
      <c r="BC19" s="235"/>
      <c r="BD19" s="235"/>
      <c r="BE19" s="236"/>
      <c r="BF19" s="236"/>
      <c r="BG19" s="236"/>
      <c r="BH19" s="236"/>
      <c r="BI19" s="236"/>
      <c r="BJ19" s="236"/>
      <c r="BK19" s="236"/>
      <c r="BL19" s="236"/>
      <c r="BM19" s="236"/>
      <c r="BN19" s="236"/>
      <c r="BO19" s="236"/>
      <c r="BP19" s="236"/>
      <c r="BQ19" s="245">
        <v>13</v>
      </c>
      <c r="BR19" s="246"/>
      <c r="BS19" s="831"/>
      <c r="BT19" s="832"/>
      <c r="BU19" s="832"/>
      <c r="BV19" s="832"/>
      <c r="BW19" s="832"/>
      <c r="BX19" s="832"/>
      <c r="BY19" s="832"/>
      <c r="BZ19" s="832"/>
      <c r="CA19" s="832"/>
      <c r="CB19" s="832"/>
      <c r="CC19" s="832"/>
      <c r="CD19" s="832"/>
      <c r="CE19" s="832"/>
      <c r="CF19" s="832"/>
      <c r="CG19" s="83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7"/>
      <c r="DW19" s="848"/>
      <c r="DX19" s="848"/>
      <c r="DY19" s="848"/>
      <c r="DZ19" s="849"/>
      <c r="EA19" s="237"/>
    </row>
    <row r="20" spans="1:131" s="238" customFormat="1" ht="26.25" customHeight="1">
      <c r="A20" s="244">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27"/>
      <c r="AL20" s="828"/>
      <c r="AM20" s="828"/>
      <c r="AN20" s="828"/>
      <c r="AO20" s="828"/>
      <c r="AP20" s="828"/>
      <c r="AQ20" s="828"/>
      <c r="AR20" s="828"/>
      <c r="AS20" s="828"/>
      <c r="AT20" s="828"/>
      <c r="AU20" s="829"/>
      <c r="AV20" s="829"/>
      <c r="AW20" s="829"/>
      <c r="AX20" s="829"/>
      <c r="AY20" s="830"/>
      <c r="AZ20" s="235"/>
      <c r="BA20" s="235"/>
      <c r="BB20" s="235"/>
      <c r="BC20" s="235"/>
      <c r="BD20" s="235"/>
      <c r="BE20" s="236"/>
      <c r="BF20" s="236"/>
      <c r="BG20" s="236"/>
      <c r="BH20" s="236"/>
      <c r="BI20" s="236"/>
      <c r="BJ20" s="236"/>
      <c r="BK20" s="236"/>
      <c r="BL20" s="236"/>
      <c r="BM20" s="236"/>
      <c r="BN20" s="236"/>
      <c r="BO20" s="236"/>
      <c r="BP20" s="236"/>
      <c r="BQ20" s="245">
        <v>14</v>
      </c>
      <c r="BR20" s="246"/>
      <c r="BS20" s="831"/>
      <c r="BT20" s="832"/>
      <c r="BU20" s="832"/>
      <c r="BV20" s="832"/>
      <c r="BW20" s="832"/>
      <c r="BX20" s="832"/>
      <c r="BY20" s="832"/>
      <c r="BZ20" s="832"/>
      <c r="CA20" s="832"/>
      <c r="CB20" s="832"/>
      <c r="CC20" s="832"/>
      <c r="CD20" s="832"/>
      <c r="CE20" s="832"/>
      <c r="CF20" s="832"/>
      <c r="CG20" s="83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7"/>
      <c r="DW20" s="848"/>
      <c r="DX20" s="848"/>
      <c r="DY20" s="848"/>
      <c r="DZ20" s="849"/>
      <c r="EA20" s="237"/>
    </row>
    <row r="21" spans="1:131" s="238" customFormat="1" ht="26.25" customHeight="1" thickBot="1">
      <c r="A21" s="244">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27"/>
      <c r="AL21" s="828"/>
      <c r="AM21" s="828"/>
      <c r="AN21" s="828"/>
      <c r="AO21" s="828"/>
      <c r="AP21" s="828"/>
      <c r="AQ21" s="828"/>
      <c r="AR21" s="828"/>
      <c r="AS21" s="828"/>
      <c r="AT21" s="828"/>
      <c r="AU21" s="829"/>
      <c r="AV21" s="829"/>
      <c r="AW21" s="829"/>
      <c r="AX21" s="829"/>
      <c r="AY21" s="830"/>
      <c r="AZ21" s="235"/>
      <c r="BA21" s="235"/>
      <c r="BB21" s="235"/>
      <c r="BC21" s="235"/>
      <c r="BD21" s="235"/>
      <c r="BE21" s="236"/>
      <c r="BF21" s="236"/>
      <c r="BG21" s="236"/>
      <c r="BH21" s="236"/>
      <c r="BI21" s="236"/>
      <c r="BJ21" s="236"/>
      <c r="BK21" s="236"/>
      <c r="BL21" s="236"/>
      <c r="BM21" s="236"/>
      <c r="BN21" s="236"/>
      <c r="BO21" s="236"/>
      <c r="BP21" s="236"/>
      <c r="BQ21" s="245">
        <v>15</v>
      </c>
      <c r="BR21" s="246"/>
      <c r="BS21" s="831"/>
      <c r="BT21" s="832"/>
      <c r="BU21" s="832"/>
      <c r="BV21" s="832"/>
      <c r="BW21" s="832"/>
      <c r="BX21" s="832"/>
      <c r="BY21" s="832"/>
      <c r="BZ21" s="832"/>
      <c r="CA21" s="832"/>
      <c r="CB21" s="832"/>
      <c r="CC21" s="832"/>
      <c r="CD21" s="832"/>
      <c r="CE21" s="832"/>
      <c r="CF21" s="832"/>
      <c r="CG21" s="83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7"/>
      <c r="DW21" s="848"/>
      <c r="DX21" s="848"/>
      <c r="DY21" s="848"/>
      <c r="DZ21" s="849"/>
      <c r="EA21" s="237"/>
    </row>
    <row r="22" spans="1:131" s="238" customFormat="1" ht="26.25" customHeight="1">
      <c r="A22" s="244">
        <v>16</v>
      </c>
      <c r="B22" s="818"/>
      <c r="C22" s="819"/>
      <c r="D22" s="819"/>
      <c r="E22" s="819"/>
      <c r="F22" s="819"/>
      <c r="G22" s="819"/>
      <c r="H22" s="819"/>
      <c r="I22" s="819"/>
      <c r="J22" s="819"/>
      <c r="K22" s="819"/>
      <c r="L22" s="819"/>
      <c r="M22" s="819"/>
      <c r="N22" s="819"/>
      <c r="O22" s="819"/>
      <c r="P22" s="820"/>
      <c r="Q22" s="850"/>
      <c r="R22" s="851"/>
      <c r="S22" s="851"/>
      <c r="T22" s="851"/>
      <c r="U22" s="851"/>
      <c r="V22" s="851"/>
      <c r="W22" s="851"/>
      <c r="X22" s="851"/>
      <c r="Y22" s="851"/>
      <c r="Z22" s="851"/>
      <c r="AA22" s="851"/>
      <c r="AB22" s="851"/>
      <c r="AC22" s="851"/>
      <c r="AD22" s="851"/>
      <c r="AE22" s="852"/>
      <c r="AF22" s="824"/>
      <c r="AG22" s="825"/>
      <c r="AH22" s="825"/>
      <c r="AI22" s="825"/>
      <c r="AJ22" s="826"/>
      <c r="AK22" s="865"/>
      <c r="AL22" s="866"/>
      <c r="AM22" s="866"/>
      <c r="AN22" s="866"/>
      <c r="AO22" s="866"/>
      <c r="AP22" s="866"/>
      <c r="AQ22" s="866"/>
      <c r="AR22" s="866"/>
      <c r="AS22" s="866"/>
      <c r="AT22" s="866"/>
      <c r="AU22" s="867"/>
      <c r="AV22" s="867"/>
      <c r="AW22" s="867"/>
      <c r="AX22" s="867"/>
      <c r="AY22" s="868"/>
      <c r="AZ22" s="869" t="s">
        <v>382</v>
      </c>
      <c r="BA22" s="869"/>
      <c r="BB22" s="869"/>
      <c r="BC22" s="869"/>
      <c r="BD22" s="870"/>
      <c r="BE22" s="236"/>
      <c r="BF22" s="236"/>
      <c r="BG22" s="236"/>
      <c r="BH22" s="236"/>
      <c r="BI22" s="236"/>
      <c r="BJ22" s="236"/>
      <c r="BK22" s="236"/>
      <c r="BL22" s="236"/>
      <c r="BM22" s="236"/>
      <c r="BN22" s="236"/>
      <c r="BO22" s="236"/>
      <c r="BP22" s="236"/>
      <c r="BQ22" s="245">
        <v>16</v>
      </c>
      <c r="BR22" s="246"/>
      <c r="BS22" s="831"/>
      <c r="BT22" s="832"/>
      <c r="BU22" s="832"/>
      <c r="BV22" s="832"/>
      <c r="BW22" s="832"/>
      <c r="BX22" s="832"/>
      <c r="BY22" s="832"/>
      <c r="BZ22" s="832"/>
      <c r="CA22" s="832"/>
      <c r="CB22" s="832"/>
      <c r="CC22" s="832"/>
      <c r="CD22" s="832"/>
      <c r="CE22" s="832"/>
      <c r="CF22" s="832"/>
      <c r="CG22" s="83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7"/>
      <c r="DW22" s="848"/>
      <c r="DX22" s="848"/>
      <c r="DY22" s="848"/>
      <c r="DZ22" s="849"/>
      <c r="EA22" s="237"/>
    </row>
    <row r="23" spans="1:131" s="238" customFormat="1" ht="26.25" customHeight="1" thickBot="1">
      <c r="A23" s="247" t="s">
        <v>383</v>
      </c>
      <c r="B23" s="853" t="s">
        <v>384</v>
      </c>
      <c r="C23" s="854"/>
      <c r="D23" s="854"/>
      <c r="E23" s="854"/>
      <c r="F23" s="854"/>
      <c r="G23" s="854"/>
      <c r="H23" s="854"/>
      <c r="I23" s="854"/>
      <c r="J23" s="854"/>
      <c r="K23" s="854"/>
      <c r="L23" s="854"/>
      <c r="M23" s="854"/>
      <c r="N23" s="854"/>
      <c r="O23" s="854"/>
      <c r="P23" s="855"/>
      <c r="Q23" s="856">
        <v>22478</v>
      </c>
      <c r="R23" s="857"/>
      <c r="S23" s="857"/>
      <c r="T23" s="857"/>
      <c r="U23" s="857"/>
      <c r="V23" s="857">
        <v>21817</v>
      </c>
      <c r="W23" s="857"/>
      <c r="X23" s="857"/>
      <c r="Y23" s="857"/>
      <c r="Z23" s="857"/>
      <c r="AA23" s="857">
        <v>661</v>
      </c>
      <c r="AB23" s="857"/>
      <c r="AC23" s="857"/>
      <c r="AD23" s="857"/>
      <c r="AE23" s="858"/>
      <c r="AF23" s="859">
        <v>562</v>
      </c>
      <c r="AG23" s="857"/>
      <c r="AH23" s="857"/>
      <c r="AI23" s="857"/>
      <c r="AJ23" s="860"/>
      <c r="AK23" s="861"/>
      <c r="AL23" s="862"/>
      <c r="AM23" s="862"/>
      <c r="AN23" s="862"/>
      <c r="AO23" s="862"/>
      <c r="AP23" s="857">
        <v>20112</v>
      </c>
      <c r="AQ23" s="857"/>
      <c r="AR23" s="857"/>
      <c r="AS23" s="857"/>
      <c r="AT23" s="857"/>
      <c r="AU23" s="863"/>
      <c r="AV23" s="863"/>
      <c r="AW23" s="863"/>
      <c r="AX23" s="863"/>
      <c r="AY23" s="864"/>
      <c r="AZ23" s="872" t="s">
        <v>385</v>
      </c>
      <c r="BA23" s="873"/>
      <c r="BB23" s="873"/>
      <c r="BC23" s="873"/>
      <c r="BD23" s="874"/>
      <c r="BE23" s="236"/>
      <c r="BF23" s="236"/>
      <c r="BG23" s="236"/>
      <c r="BH23" s="236"/>
      <c r="BI23" s="236"/>
      <c r="BJ23" s="236"/>
      <c r="BK23" s="236"/>
      <c r="BL23" s="236"/>
      <c r="BM23" s="236"/>
      <c r="BN23" s="236"/>
      <c r="BO23" s="236"/>
      <c r="BP23" s="236"/>
      <c r="BQ23" s="245">
        <v>17</v>
      </c>
      <c r="BR23" s="246"/>
      <c r="BS23" s="831"/>
      <c r="BT23" s="832"/>
      <c r="BU23" s="832"/>
      <c r="BV23" s="832"/>
      <c r="BW23" s="832"/>
      <c r="BX23" s="832"/>
      <c r="BY23" s="832"/>
      <c r="BZ23" s="832"/>
      <c r="CA23" s="832"/>
      <c r="CB23" s="832"/>
      <c r="CC23" s="832"/>
      <c r="CD23" s="832"/>
      <c r="CE23" s="832"/>
      <c r="CF23" s="832"/>
      <c r="CG23" s="83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7"/>
      <c r="DW23" s="848"/>
      <c r="DX23" s="848"/>
      <c r="DY23" s="848"/>
      <c r="DZ23" s="849"/>
      <c r="EA23" s="237"/>
    </row>
    <row r="24" spans="1:131" s="238" customFormat="1" ht="26.25" customHeight="1">
      <c r="A24" s="871" t="s">
        <v>386</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5"/>
      <c r="BA24" s="235"/>
      <c r="BB24" s="235"/>
      <c r="BC24" s="235"/>
      <c r="BD24" s="235"/>
      <c r="BE24" s="236"/>
      <c r="BF24" s="236"/>
      <c r="BG24" s="236"/>
      <c r="BH24" s="236"/>
      <c r="BI24" s="236"/>
      <c r="BJ24" s="236"/>
      <c r="BK24" s="236"/>
      <c r="BL24" s="236"/>
      <c r="BM24" s="236"/>
      <c r="BN24" s="236"/>
      <c r="BO24" s="236"/>
      <c r="BP24" s="236"/>
      <c r="BQ24" s="245">
        <v>18</v>
      </c>
      <c r="BR24" s="246"/>
      <c r="BS24" s="831"/>
      <c r="BT24" s="832"/>
      <c r="BU24" s="832"/>
      <c r="BV24" s="832"/>
      <c r="BW24" s="832"/>
      <c r="BX24" s="832"/>
      <c r="BY24" s="832"/>
      <c r="BZ24" s="832"/>
      <c r="CA24" s="832"/>
      <c r="CB24" s="832"/>
      <c r="CC24" s="832"/>
      <c r="CD24" s="832"/>
      <c r="CE24" s="832"/>
      <c r="CF24" s="832"/>
      <c r="CG24" s="83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7"/>
      <c r="DW24" s="848"/>
      <c r="DX24" s="848"/>
      <c r="DY24" s="848"/>
      <c r="DZ24" s="849"/>
      <c r="EA24" s="237"/>
    </row>
    <row r="25" spans="1:131" s="230" customFormat="1" ht="26.25" customHeight="1" thickBot="1">
      <c r="A25" s="812" t="s">
        <v>387</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235"/>
      <c r="BK25" s="235"/>
      <c r="BL25" s="235"/>
      <c r="BM25" s="235"/>
      <c r="BN25" s="235"/>
      <c r="BO25" s="248"/>
      <c r="BP25" s="248"/>
      <c r="BQ25" s="245">
        <v>19</v>
      </c>
      <c r="BR25" s="246"/>
      <c r="BS25" s="831"/>
      <c r="BT25" s="832"/>
      <c r="BU25" s="832"/>
      <c r="BV25" s="832"/>
      <c r="BW25" s="832"/>
      <c r="BX25" s="832"/>
      <c r="BY25" s="832"/>
      <c r="BZ25" s="832"/>
      <c r="CA25" s="832"/>
      <c r="CB25" s="832"/>
      <c r="CC25" s="832"/>
      <c r="CD25" s="832"/>
      <c r="CE25" s="832"/>
      <c r="CF25" s="832"/>
      <c r="CG25" s="83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7"/>
      <c r="DW25" s="848"/>
      <c r="DX25" s="848"/>
      <c r="DY25" s="848"/>
      <c r="DZ25" s="849"/>
      <c r="EA25" s="229"/>
    </row>
    <row r="26" spans="1:131" s="230" customFormat="1" ht="26.25" customHeight="1">
      <c r="A26" s="803" t="s">
        <v>363</v>
      </c>
      <c r="B26" s="804"/>
      <c r="C26" s="804"/>
      <c r="D26" s="804"/>
      <c r="E26" s="804"/>
      <c r="F26" s="804"/>
      <c r="G26" s="804"/>
      <c r="H26" s="804"/>
      <c r="I26" s="804"/>
      <c r="J26" s="804"/>
      <c r="K26" s="804"/>
      <c r="L26" s="804"/>
      <c r="M26" s="804"/>
      <c r="N26" s="804"/>
      <c r="O26" s="804"/>
      <c r="P26" s="805"/>
      <c r="Q26" s="780" t="s">
        <v>388</v>
      </c>
      <c r="R26" s="781"/>
      <c r="S26" s="781"/>
      <c r="T26" s="781"/>
      <c r="U26" s="782"/>
      <c r="V26" s="780" t="s">
        <v>389</v>
      </c>
      <c r="W26" s="781"/>
      <c r="X26" s="781"/>
      <c r="Y26" s="781"/>
      <c r="Z26" s="782"/>
      <c r="AA26" s="780" t="s">
        <v>390</v>
      </c>
      <c r="AB26" s="781"/>
      <c r="AC26" s="781"/>
      <c r="AD26" s="781"/>
      <c r="AE26" s="781"/>
      <c r="AF26" s="875" t="s">
        <v>391</v>
      </c>
      <c r="AG26" s="876"/>
      <c r="AH26" s="876"/>
      <c r="AI26" s="876"/>
      <c r="AJ26" s="877"/>
      <c r="AK26" s="781" t="s">
        <v>392</v>
      </c>
      <c r="AL26" s="781"/>
      <c r="AM26" s="781"/>
      <c r="AN26" s="781"/>
      <c r="AO26" s="782"/>
      <c r="AP26" s="780" t="s">
        <v>393</v>
      </c>
      <c r="AQ26" s="781"/>
      <c r="AR26" s="781"/>
      <c r="AS26" s="781"/>
      <c r="AT26" s="782"/>
      <c r="AU26" s="780" t="s">
        <v>394</v>
      </c>
      <c r="AV26" s="781"/>
      <c r="AW26" s="781"/>
      <c r="AX26" s="781"/>
      <c r="AY26" s="782"/>
      <c r="AZ26" s="780" t="s">
        <v>395</v>
      </c>
      <c r="BA26" s="781"/>
      <c r="BB26" s="781"/>
      <c r="BC26" s="781"/>
      <c r="BD26" s="782"/>
      <c r="BE26" s="780" t="s">
        <v>370</v>
      </c>
      <c r="BF26" s="781"/>
      <c r="BG26" s="781"/>
      <c r="BH26" s="781"/>
      <c r="BI26" s="792"/>
      <c r="BJ26" s="235"/>
      <c r="BK26" s="235"/>
      <c r="BL26" s="235"/>
      <c r="BM26" s="235"/>
      <c r="BN26" s="235"/>
      <c r="BO26" s="248"/>
      <c r="BP26" s="248"/>
      <c r="BQ26" s="245">
        <v>20</v>
      </c>
      <c r="BR26" s="246"/>
      <c r="BS26" s="831"/>
      <c r="BT26" s="832"/>
      <c r="BU26" s="832"/>
      <c r="BV26" s="832"/>
      <c r="BW26" s="832"/>
      <c r="BX26" s="832"/>
      <c r="BY26" s="832"/>
      <c r="BZ26" s="832"/>
      <c r="CA26" s="832"/>
      <c r="CB26" s="832"/>
      <c r="CC26" s="832"/>
      <c r="CD26" s="832"/>
      <c r="CE26" s="832"/>
      <c r="CF26" s="832"/>
      <c r="CG26" s="83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7"/>
      <c r="DW26" s="848"/>
      <c r="DX26" s="848"/>
      <c r="DY26" s="848"/>
      <c r="DZ26" s="849"/>
      <c r="EA26" s="229"/>
    </row>
    <row r="27" spans="1:131" s="230" customFormat="1" ht="26.25" customHeight="1" thickBot="1">
      <c r="A27" s="806"/>
      <c r="B27" s="807"/>
      <c r="C27" s="807"/>
      <c r="D27" s="807"/>
      <c r="E27" s="807"/>
      <c r="F27" s="807"/>
      <c r="G27" s="807"/>
      <c r="H27" s="807"/>
      <c r="I27" s="807"/>
      <c r="J27" s="807"/>
      <c r="K27" s="807"/>
      <c r="L27" s="807"/>
      <c r="M27" s="807"/>
      <c r="N27" s="807"/>
      <c r="O27" s="807"/>
      <c r="P27" s="808"/>
      <c r="Q27" s="783"/>
      <c r="R27" s="784"/>
      <c r="S27" s="784"/>
      <c r="T27" s="784"/>
      <c r="U27" s="785"/>
      <c r="V27" s="783"/>
      <c r="W27" s="784"/>
      <c r="X27" s="784"/>
      <c r="Y27" s="784"/>
      <c r="Z27" s="785"/>
      <c r="AA27" s="783"/>
      <c r="AB27" s="784"/>
      <c r="AC27" s="784"/>
      <c r="AD27" s="784"/>
      <c r="AE27" s="784"/>
      <c r="AF27" s="878"/>
      <c r="AG27" s="879"/>
      <c r="AH27" s="879"/>
      <c r="AI27" s="879"/>
      <c r="AJ27" s="880"/>
      <c r="AK27" s="784"/>
      <c r="AL27" s="784"/>
      <c r="AM27" s="784"/>
      <c r="AN27" s="784"/>
      <c r="AO27" s="785"/>
      <c r="AP27" s="783"/>
      <c r="AQ27" s="784"/>
      <c r="AR27" s="784"/>
      <c r="AS27" s="784"/>
      <c r="AT27" s="785"/>
      <c r="AU27" s="783"/>
      <c r="AV27" s="784"/>
      <c r="AW27" s="784"/>
      <c r="AX27" s="784"/>
      <c r="AY27" s="785"/>
      <c r="AZ27" s="783"/>
      <c r="BA27" s="784"/>
      <c r="BB27" s="784"/>
      <c r="BC27" s="784"/>
      <c r="BD27" s="785"/>
      <c r="BE27" s="783"/>
      <c r="BF27" s="784"/>
      <c r="BG27" s="784"/>
      <c r="BH27" s="784"/>
      <c r="BI27" s="793"/>
      <c r="BJ27" s="235"/>
      <c r="BK27" s="235"/>
      <c r="BL27" s="235"/>
      <c r="BM27" s="235"/>
      <c r="BN27" s="235"/>
      <c r="BO27" s="248"/>
      <c r="BP27" s="248"/>
      <c r="BQ27" s="245">
        <v>21</v>
      </c>
      <c r="BR27" s="246"/>
      <c r="BS27" s="831"/>
      <c r="BT27" s="832"/>
      <c r="BU27" s="832"/>
      <c r="BV27" s="832"/>
      <c r="BW27" s="832"/>
      <c r="BX27" s="832"/>
      <c r="BY27" s="832"/>
      <c r="BZ27" s="832"/>
      <c r="CA27" s="832"/>
      <c r="CB27" s="832"/>
      <c r="CC27" s="832"/>
      <c r="CD27" s="832"/>
      <c r="CE27" s="832"/>
      <c r="CF27" s="832"/>
      <c r="CG27" s="83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7"/>
      <c r="DW27" s="848"/>
      <c r="DX27" s="848"/>
      <c r="DY27" s="848"/>
      <c r="DZ27" s="849"/>
      <c r="EA27" s="229"/>
    </row>
    <row r="28" spans="1:131" s="230" customFormat="1" ht="26.25" customHeight="1" thickTop="1">
      <c r="A28" s="249">
        <v>1</v>
      </c>
      <c r="B28" s="794" t="s">
        <v>396</v>
      </c>
      <c r="C28" s="795"/>
      <c r="D28" s="795"/>
      <c r="E28" s="795"/>
      <c r="F28" s="795"/>
      <c r="G28" s="795"/>
      <c r="H28" s="795"/>
      <c r="I28" s="795"/>
      <c r="J28" s="795"/>
      <c r="K28" s="795"/>
      <c r="L28" s="795"/>
      <c r="M28" s="795"/>
      <c r="N28" s="795"/>
      <c r="O28" s="795"/>
      <c r="P28" s="796"/>
      <c r="Q28" s="885">
        <v>7662</v>
      </c>
      <c r="R28" s="886"/>
      <c r="S28" s="886"/>
      <c r="T28" s="886"/>
      <c r="U28" s="886"/>
      <c r="V28" s="886">
        <v>7625</v>
      </c>
      <c r="W28" s="886"/>
      <c r="X28" s="886"/>
      <c r="Y28" s="886"/>
      <c r="Z28" s="886"/>
      <c r="AA28" s="886">
        <v>37</v>
      </c>
      <c r="AB28" s="886"/>
      <c r="AC28" s="886"/>
      <c r="AD28" s="886"/>
      <c r="AE28" s="887"/>
      <c r="AF28" s="888">
        <v>37</v>
      </c>
      <c r="AG28" s="886"/>
      <c r="AH28" s="886"/>
      <c r="AI28" s="886"/>
      <c r="AJ28" s="889"/>
      <c r="AK28" s="890">
        <v>426</v>
      </c>
      <c r="AL28" s="881"/>
      <c r="AM28" s="881"/>
      <c r="AN28" s="881"/>
      <c r="AO28" s="881"/>
      <c r="AP28" s="881" t="s">
        <v>563</v>
      </c>
      <c r="AQ28" s="881"/>
      <c r="AR28" s="881"/>
      <c r="AS28" s="881"/>
      <c r="AT28" s="881"/>
      <c r="AU28" s="881" t="s">
        <v>563</v>
      </c>
      <c r="AV28" s="881"/>
      <c r="AW28" s="881"/>
      <c r="AX28" s="881"/>
      <c r="AY28" s="881"/>
      <c r="AZ28" s="882" t="s">
        <v>563</v>
      </c>
      <c r="BA28" s="882"/>
      <c r="BB28" s="882"/>
      <c r="BC28" s="882"/>
      <c r="BD28" s="882"/>
      <c r="BE28" s="883"/>
      <c r="BF28" s="883"/>
      <c r="BG28" s="883"/>
      <c r="BH28" s="883"/>
      <c r="BI28" s="884"/>
      <c r="BJ28" s="235"/>
      <c r="BK28" s="235"/>
      <c r="BL28" s="235"/>
      <c r="BM28" s="235"/>
      <c r="BN28" s="235"/>
      <c r="BO28" s="248"/>
      <c r="BP28" s="248"/>
      <c r="BQ28" s="245">
        <v>22</v>
      </c>
      <c r="BR28" s="246"/>
      <c r="BS28" s="831"/>
      <c r="BT28" s="832"/>
      <c r="BU28" s="832"/>
      <c r="BV28" s="832"/>
      <c r="BW28" s="832"/>
      <c r="BX28" s="832"/>
      <c r="BY28" s="832"/>
      <c r="BZ28" s="832"/>
      <c r="CA28" s="832"/>
      <c r="CB28" s="832"/>
      <c r="CC28" s="832"/>
      <c r="CD28" s="832"/>
      <c r="CE28" s="832"/>
      <c r="CF28" s="832"/>
      <c r="CG28" s="83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7"/>
      <c r="DW28" s="848"/>
      <c r="DX28" s="848"/>
      <c r="DY28" s="848"/>
      <c r="DZ28" s="849"/>
      <c r="EA28" s="229"/>
    </row>
    <row r="29" spans="1:131" s="230" customFormat="1" ht="26.25" customHeight="1">
      <c r="A29" s="249">
        <v>2</v>
      </c>
      <c r="B29" s="818" t="s">
        <v>397</v>
      </c>
      <c r="C29" s="819"/>
      <c r="D29" s="819"/>
      <c r="E29" s="819"/>
      <c r="F29" s="819"/>
      <c r="G29" s="819"/>
      <c r="H29" s="819"/>
      <c r="I29" s="819"/>
      <c r="J29" s="819"/>
      <c r="K29" s="819"/>
      <c r="L29" s="819"/>
      <c r="M29" s="819"/>
      <c r="N29" s="819"/>
      <c r="O29" s="819"/>
      <c r="P29" s="820"/>
      <c r="Q29" s="821">
        <v>4794</v>
      </c>
      <c r="R29" s="822"/>
      <c r="S29" s="822"/>
      <c r="T29" s="822"/>
      <c r="U29" s="822"/>
      <c r="V29" s="822">
        <v>4698</v>
      </c>
      <c r="W29" s="822"/>
      <c r="X29" s="822"/>
      <c r="Y29" s="822"/>
      <c r="Z29" s="822"/>
      <c r="AA29" s="822">
        <v>96</v>
      </c>
      <c r="AB29" s="822"/>
      <c r="AC29" s="822"/>
      <c r="AD29" s="822"/>
      <c r="AE29" s="823"/>
      <c r="AF29" s="824">
        <v>96</v>
      </c>
      <c r="AG29" s="825"/>
      <c r="AH29" s="825"/>
      <c r="AI29" s="825"/>
      <c r="AJ29" s="826"/>
      <c r="AK29" s="893">
        <v>681</v>
      </c>
      <c r="AL29" s="894"/>
      <c r="AM29" s="894"/>
      <c r="AN29" s="894"/>
      <c r="AO29" s="894"/>
      <c r="AP29" s="894" t="s">
        <v>563</v>
      </c>
      <c r="AQ29" s="894"/>
      <c r="AR29" s="894"/>
      <c r="AS29" s="894"/>
      <c r="AT29" s="894"/>
      <c r="AU29" s="894" t="s">
        <v>563</v>
      </c>
      <c r="AV29" s="894"/>
      <c r="AW29" s="894"/>
      <c r="AX29" s="894"/>
      <c r="AY29" s="894"/>
      <c r="AZ29" s="895" t="s">
        <v>563</v>
      </c>
      <c r="BA29" s="895"/>
      <c r="BB29" s="895"/>
      <c r="BC29" s="895"/>
      <c r="BD29" s="895"/>
      <c r="BE29" s="891"/>
      <c r="BF29" s="891"/>
      <c r="BG29" s="891"/>
      <c r="BH29" s="891"/>
      <c r="BI29" s="892"/>
      <c r="BJ29" s="235"/>
      <c r="BK29" s="235"/>
      <c r="BL29" s="235"/>
      <c r="BM29" s="235"/>
      <c r="BN29" s="235"/>
      <c r="BO29" s="248"/>
      <c r="BP29" s="248"/>
      <c r="BQ29" s="245">
        <v>23</v>
      </c>
      <c r="BR29" s="246"/>
      <c r="BS29" s="831"/>
      <c r="BT29" s="832"/>
      <c r="BU29" s="832"/>
      <c r="BV29" s="832"/>
      <c r="BW29" s="832"/>
      <c r="BX29" s="832"/>
      <c r="BY29" s="832"/>
      <c r="BZ29" s="832"/>
      <c r="CA29" s="832"/>
      <c r="CB29" s="832"/>
      <c r="CC29" s="832"/>
      <c r="CD29" s="832"/>
      <c r="CE29" s="832"/>
      <c r="CF29" s="832"/>
      <c r="CG29" s="83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7"/>
      <c r="DW29" s="848"/>
      <c r="DX29" s="848"/>
      <c r="DY29" s="848"/>
      <c r="DZ29" s="849"/>
      <c r="EA29" s="229"/>
    </row>
    <row r="30" spans="1:131" s="230" customFormat="1" ht="26.25" customHeight="1">
      <c r="A30" s="249">
        <v>3</v>
      </c>
      <c r="B30" s="818" t="s">
        <v>398</v>
      </c>
      <c r="C30" s="819"/>
      <c r="D30" s="819"/>
      <c r="E30" s="819"/>
      <c r="F30" s="819"/>
      <c r="G30" s="819"/>
      <c r="H30" s="819"/>
      <c r="I30" s="819"/>
      <c r="J30" s="819"/>
      <c r="K30" s="819"/>
      <c r="L30" s="819"/>
      <c r="M30" s="819"/>
      <c r="N30" s="819"/>
      <c r="O30" s="819"/>
      <c r="P30" s="820"/>
      <c r="Q30" s="821">
        <v>965</v>
      </c>
      <c r="R30" s="822"/>
      <c r="S30" s="822"/>
      <c r="T30" s="822"/>
      <c r="U30" s="822"/>
      <c r="V30" s="822">
        <v>933</v>
      </c>
      <c r="W30" s="822"/>
      <c r="X30" s="822"/>
      <c r="Y30" s="822"/>
      <c r="Z30" s="822"/>
      <c r="AA30" s="822">
        <v>31</v>
      </c>
      <c r="AB30" s="822"/>
      <c r="AC30" s="822"/>
      <c r="AD30" s="822"/>
      <c r="AE30" s="823"/>
      <c r="AF30" s="824">
        <v>31</v>
      </c>
      <c r="AG30" s="825"/>
      <c r="AH30" s="825"/>
      <c r="AI30" s="825"/>
      <c r="AJ30" s="826"/>
      <c r="AK30" s="893">
        <v>205</v>
      </c>
      <c r="AL30" s="894"/>
      <c r="AM30" s="894"/>
      <c r="AN30" s="894"/>
      <c r="AO30" s="894"/>
      <c r="AP30" s="894" t="s">
        <v>563</v>
      </c>
      <c r="AQ30" s="894"/>
      <c r="AR30" s="894"/>
      <c r="AS30" s="894"/>
      <c r="AT30" s="894"/>
      <c r="AU30" s="894" t="s">
        <v>563</v>
      </c>
      <c r="AV30" s="894"/>
      <c r="AW30" s="894"/>
      <c r="AX30" s="894"/>
      <c r="AY30" s="894"/>
      <c r="AZ30" s="895" t="s">
        <v>563</v>
      </c>
      <c r="BA30" s="895"/>
      <c r="BB30" s="895"/>
      <c r="BC30" s="895"/>
      <c r="BD30" s="895"/>
      <c r="BE30" s="891"/>
      <c r="BF30" s="891"/>
      <c r="BG30" s="891"/>
      <c r="BH30" s="891"/>
      <c r="BI30" s="892"/>
      <c r="BJ30" s="235"/>
      <c r="BK30" s="235"/>
      <c r="BL30" s="235"/>
      <c r="BM30" s="235"/>
      <c r="BN30" s="235"/>
      <c r="BO30" s="248"/>
      <c r="BP30" s="248"/>
      <c r="BQ30" s="245">
        <v>24</v>
      </c>
      <c r="BR30" s="246"/>
      <c r="BS30" s="831"/>
      <c r="BT30" s="832"/>
      <c r="BU30" s="832"/>
      <c r="BV30" s="832"/>
      <c r="BW30" s="832"/>
      <c r="BX30" s="832"/>
      <c r="BY30" s="832"/>
      <c r="BZ30" s="832"/>
      <c r="CA30" s="832"/>
      <c r="CB30" s="832"/>
      <c r="CC30" s="832"/>
      <c r="CD30" s="832"/>
      <c r="CE30" s="832"/>
      <c r="CF30" s="832"/>
      <c r="CG30" s="83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7"/>
      <c r="DW30" s="848"/>
      <c r="DX30" s="848"/>
      <c r="DY30" s="848"/>
      <c r="DZ30" s="849"/>
      <c r="EA30" s="229"/>
    </row>
    <row r="31" spans="1:131" s="230" customFormat="1" ht="26.25" customHeight="1">
      <c r="A31" s="249">
        <v>4</v>
      </c>
      <c r="B31" s="818" t="s">
        <v>399</v>
      </c>
      <c r="C31" s="819"/>
      <c r="D31" s="819"/>
      <c r="E31" s="819"/>
      <c r="F31" s="819"/>
      <c r="G31" s="819"/>
      <c r="H31" s="819"/>
      <c r="I31" s="819"/>
      <c r="J31" s="819"/>
      <c r="K31" s="819"/>
      <c r="L31" s="819"/>
      <c r="M31" s="819"/>
      <c r="N31" s="819"/>
      <c r="O31" s="819"/>
      <c r="P31" s="820"/>
      <c r="Q31" s="821">
        <v>1954</v>
      </c>
      <c r="R31" s="822"/>
      <c r="S31" s="822"/>
      <c r="T31" s="822"/>
      <c r="U31" s="822"/>
      <c r="V31" s="822">
        <v>1809</v>
      </c>
      <c r="W31" s="822"/>
      <c r="X31" s="822"/>
      <c r="Y31" s="822"/>
      <c r="Z31" s="822"/>
      <c r="AA31" s="822">
        <v>145</v>
      </c>
      <c r="AB31" s="822"/>
      <c r="AC31" s="822"/>
      <c r="AD31" s="822"/>
      <c r="AE31" s="823"/>
      <c r="AF31" s="824">
        <v>248</v>
      </c>
      <c r="AG31" s="825"/>
      <c r="AH31" s="825"/>
      <c r="AI31" s="825"/>
      <c r="AJ31" s="826"/>
      <c r="AK31" s="893">
        <v>708</v>
      </c>
      <c r="AL31" s="894"/>
      <c r="AM31" s="894"/>
      <c r="AN31" s="894"/>
      <c r="AO31" s="894"/>
      <c r="AP31" s="894">
        <v>16127</v>
      </c>
      <c r="AQ31" s="894"/>
      <c r="AR31" s="894"/>
      <c r="AS31" s="894"/>
      <c r="AT31" s="894"/>
      <c r="AU31" s="894">
        <v>10612</v>
      </c>
      <c r="AV31" s="894"/>
      <c r="AW31" s="894"/>
      <c r="AX31" s="894"/>
      <c r="AY31" s="894"/>
      <c r="AZ31" s="895" t="s">
        <v>563</v>
      </c>
      <c r="BA31" s="895"/>
      <c r="BB31" s="895"/>
      <c r="BC31" s="895"/>
      <c r="BD31" s="895"/>
      <c r="BE31" s="891" t="s">
        <v>400</v>
      </c>
      <c r="BF31" s="891"/>
      <c r="BG31" s="891"/>
      <c r="BH31" s="891"/>
      <c r="BI31" s="892"/>
      <c r="BJ31" s="235"/>
      <c r="BK31" s="235"/>
      <c r="BL31" s="235"/>
      <c r="BM31" s="235"/>
      <c r="BN31" s="235"/>
      <c r="BO31" s="248"/>
      <c r="BP31" s="248"/>
      <c r="BQ31" s="245">
        <v>25</v>
      </c>
      <c r="BR31" s="246"/>
      <c r="BS31" s="831"/>
      <c r="BT31" s="832"/>
      <c r="BU31" s="832"/>
      <c r="BV31" s="832"/>
      <c r="BW31" s="832"/>
      <c r="BX31" s="832"/>
      <c r="BY31" s="832"/>
      <c r="BZ31" s="832"/>
      <c r="CA31" s="832"/>
      <c r="CB31" s="832"/>
      <c r="CC31" s="832"/>
      <c r="CD31" s="832"/>
      <c r="CE31" s="832"/>
      <c r="CF31" s="832"/>
      <c r="CG31" s="83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7"/>
      <c r="DW31" s="848"/>
      <c r="DX31" s="848"/>
      <c r="DY31" s="848"/>
      <c r="DZ31" s="849"/>
      <c r="EA31" s="229"/>
    </row>
    <row r="32" spans="1:131" s="230" customFormat="1" ht="26.25" customHeight="1">
      <c r="A32" s="249">
        <v>5</v>
      </c>
      <c r="B32" s="818"/>
      <c r="C32" s="819"/>
      <c r="D32" s="819"/>
      <c r="E32" s="819"/>
      <c r="F32" s="819"/>
      <c r="G32" s="819"/>
      <c r="H32" s="819"/>
      <c r="I32" s="819"/>
      <c r="J32" s="819"/>
      <c r="K32" s="819"/>
      <c r="L32" s="819"/>
      <c r="M32" s="819"/>
      <c r="N32" s="819"/>
      <c r="O32" s="819"/>
      <c r="P32" s="820"/>
      <c r="Q32" s="821"/>
      <c r="R32" s="822"/>
      <c r="S32" s="822"/>
      <c r="T32" s="822"/>
      <c r="U32" s="822"/>
      <c r="V32" s="822"/>
      <c r="W32" s="822"/>
      <c r="X32" s="822"/>
      <c r="Y32" s="822"/>
      <c r="Z32" s="822"/>
      <c r="AA32" s="822"/>
      <c r="AB32" s="822"/>
      <c r="AC32" s="822"/>
      <c r="AD32" s="822"/>
      <c r="AE32" s="823"/>
      <c r="AF32" s="824"/>
      <c r="AG32" s="825"/>
      <c r="AH32" s="825"/>
      <c r="AI32" s="825"/>
      <c r="AJ32" s="826"/>
      <c r="AK32" s="893"/>
      <c r="AL32" s="894"/>
      <c r="AM32" s="894"/>
      <c r="AN32" s="894"/>
      <c r="AO32" s="894"/>
      <c r="AP32" s="894"/>
      <c r="AQ32" s="894"/>
      <c r="AR32" s="894"/>
      <c r="AS32" s="894"/>
      <c r="AT32" s="894"/>
      <c r="AU32" s="894"/>
      <c r="AV32" s="894"/>
      <c r="AW32" s="894"/>
      <c r="AX32" s="894"/>
      <c r="AY32" s="894"/>
      <c r="AZ32" s="895"/>
      <c r="BA32" s="895"/>
      <c r="BB32" s="895"/>
      <c r="BC32" s="895"/>
      <c r="BD32" s="895"/>
      <c r="BE32" s="891"/>
      <c r="BF32" s="891"/>
      <c r="BG32" s="891"/>
      <c r="BH32" s="891"/>
      <c r="BI32" s="892"/>
      <c r="BJ32" s="235"/>
      <c r="BK32" s="235"/>
      <c r="BL32" s="235"/>
      <c r="BM32" s="235"/>
      <c r="BN32" s="235"/>
      <c r="BO32" s="248"/>
      <c r="BP32" s="248"/>
      <c r="BQ32" s="245">
        <v>26</v>
      </c>
      <c r="BR32" s="246"/>
      <c r="BS32" s="831"/>
      <c r="BT32" s="832"/>
      <c r="BU32" s="832"/>
      <c r="BV32" s="832"/>
      <c r="BW32" s="832"/>
      <c r="BX32" s="832"/>
      <c r="BY32" s="832"/>
      <c r="BZ32" s="832"/>
      <c r="CA32" s="832"/>
      <c r="CB32" s="832"/>
      <c r="CC32" s="832"/>
      <c r="CD32" s="832"/>
      <c r="CE32" s="832"/>
      <c r="CF32" s="832"/>
      <c r="CG32" s="83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7"/>
      <c r="DW32" s="848"/>
      <c r="DX32" s="848"/>
      <c r="DY32" s="848"/>
      <c r="DZ32" s="849"/>
      <c r="EA32" s="229"/>
    </row>
    <row r="33" spans="1:131" s="230" customFormat="1" ht="26.25" customHeight="1">
      <c r="A33" s="249">
        <v>6</v>
      </c>
      <c r="B33" s="818"/>
      <c r="C33" s="819"/>
      <c r="D33" s="819"/>
      <c r="E33" s="819"/>
      <c r="F33" s="819"/>
      <c r="G33" s="819"/>
      <c r="H33" s="819"/>
      <c r="I33" s="819"/>
      <c r="J33" s="819"/>
      <c r="K33" s="819"/>
      <c r="L33" s="819"/>
      <c r="M33" s="819"/>
      <c r="N33" s="819"/>
      <c r="O33" s="819"/>
      <c r="P33" s="820"/>
      <c r="Q33" s="821"/>
      <c r="R33" s="822"/>
      <c r="S33" s="822"/>
      <c r="T33" s="822"/>
      <c r="U33" s="822"/>
      <c r="V33" s="822"/>
      <c r="W33" s="822"/>
      <c r="X33" s="822"/>
      <c r="Y33" s="822"/>
      <c r="Z33" s="822"/>
      <c r="AA33" s="822"/>
      <c r="AB33" s="822"/>
      <c r="AC33" s="822"/>
      <c r="AD33" s="822"/>
      <c r="AE33" s="823"/>
      <c r="AF33" s="824"/>
      <c r="AG33" s="825"/>
      <c r="AH33" s="825"/>
      <c r="AI33" s="825"/>
      <c r="AJ33" s="826"/>
      <c r="AK33" s="893"/>
      <c r="AL33" s="894"/>
      <c r="AM33" s="894"/>
      <c r="AN33" s="894"/>
      <c r="AO33" s="894"/>
      <c r="AP33" s="894"/>
      <c r="AQ33" s="894"/>
      <c r="AR33" s="894"/>
      <c r="AS33" s="894"/>
      <c r="AT33" s="894"/>
      <c r="AU33" s="894"/>
      <c r="AV33" s="894"/>
      <c r="AW33" s="894"/>
      <c r="AX33" s="894"/>
      <c r="AY33" s="894"/>
      <c r="AZ33" s="895"/>
      <c r="BA33" s="895"/>
      <c r="BB33" s="895"/>
      <c r="BC33" s="895"/>
      <c r="BD33" s="895"/>
      <c r="BE33" s="891"/>
      <c r="BF33" s="891"/>
      <c r="BG33" s="891"/>
      <c r="BH33" s="891"/>
      <c r="BI33" s="892"/>
      <c r="BJ33" s="235"/>
      <c r="BK33" s="235"/>
      <c r="BL33" s="235"/>
      <c r="BM33" s="235"/>
      <c r="BN33" s="235"/>
      <c r="BO33" s="248"/>
      <c r="BP33" s="248"/>
      <c r="BQ33" s="245">
        <v>27</v>
      </c>
      <c r="BR33" s="246"/>
      <c r="BS33" s="831"/>
      <c r="BT33" s="832"/>
      <c r="BU33" s="832"/>
      <c r="BV33" s="832"/>
      <c r="BW33" s="832"/>
      <c r="BX33" s="832"/>
      <c r="BY33" s="832"/>
      <c r="BZ33" s="832"/>
      <c r="CA33" s="832"/>
      <c r="CB33" s="832"/>
      <c r="CC33" s="832"/>
      <c r="CD33" s="832"/>
      <c r="CE33" s="832"/>
      <c r="CF33" s="832"/>
      <c r="CG33" s="83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7"/>
      <c r="DW33" s="848"/>
      <c r="DX33" s="848"/>
      <c r="DY33" s="848"/>
      <c r="DZ33" s="849"/>
      <c r="EA33" s="229"/>
    </row>
    <row r="34" spans="1:131" s="230" customFormat="1" ht="26.25" customHeight="1">
      <c r="A34" s="249">
        <v>7</v>
      </c>
      <c r="B34" s="818"/>
      <c r="C34" s="819"/>
      <c r="D34" s="819"/>
      <c r="E34" s="819"/>
      <c r="F34" s="819"/>
      <c r="G34" s="819"/>
      <c r="H34" s="819"/>
      <c r="I34" s="819"/>
      <c r="J34" s="819"/>
      <c r="K34" s="819"/>
      <c r="L34" s="819"/>
      <c r="M34" s="819"/>
      <c r="N34" s="819"/>
      <c r="O34" s="819"/>
      <c r="P34" s="820"/>
      <c r="Q34" s="821"/>
      <c r="R34" s="822"/>
      <c r="S34" s="822"/>
      <c r="T34" s="822"/>
      <c r="U34" s="822"/>
      <c r="V34" s="822"/>
      <c r="W34" s="822"/>
      <c r="X34" s="822"/>
      <c r="Y34" s="822"/>
      <c r="Z34" s="822"/>
      <c r="AA34" s="822"/>
      <c r="AB34" s="822"/>
      <c r="AC34" s="822"/>
      <c r="AD34" s="822"/>
      <c r="AE34" s="823"/>
      <c r="AF34" s="824"/>
      <c r="AG34" s="825"/>
      <c r="AH34" s="825"/>
      <c r="AI34" s="825"/>
      <c r="AJ34" s="826"/>
      <c r="AK34" s="893"/>
      <c r="AL34" s="894"/>
      <c r="AM34" s="894"/>
      <c r="AN34" s="894"/>
      <c r="AO34" s="894"/>
      <c r="AP34" s="894"/>
      <c r="AQ34" s="894"/>
      <c r="AR34" s="894"/>
      <c r="AS34" s="894"/>
      <c r="AT34" s="894"/>
      <c r="AU34" s="894"/>
      <c r="AV34" s="894"/>
      <c r="AW34" s="894"/>
      <c r="AX34" s="894"/>
      <c r="AY34" s="894"/>
      <c r="AZ34" s="895"/>
      <c r="BA34" s="895"/>
      <c r="BB34" s="895"/>
      <c r="BC34" s="895"/>
      <c r="BD34" s="895"/>
      <c r="BE34" s="891"/>
      <c r="BF34" s="891"/>
      <c r="BG34" s="891"/>
      <c r="BH34" s="891"/>
      <c r="BI34" s="892"/>
      <c r="BJ34" s="235"/>
      <c r="BK34" s="235"/>
      <c r="BL34" s="235"/>
      <c r="BM34" s="235"/>
      <c r="BN34" s="235"/>
      <c r="BO34" s="248"/>
      <c r="BP34" s="248"/>
      <c r="BQ34" s="245">
        <v>28</v>
      </c>
      <c r="BR34" s="246"/>
      <c r="BS34" s="831"/>
      <c r="BT34" s="832"/>
      <c r="BU34" s="832"/>
      <c r="BV34" s="832"/>
      <c r="BW34" s="832"/>
      <c r="BX34" s="832"/>
      <c r="BY34" s="832"/>
      <c r="BZ34" s="832"/>
      <c r="CA34" s="832"/>
      <c r="CB34" s="832"/>
      <c r="CC34" s="832"/>
      <c r="CD34" s="832"/>
      <c r="CE34" s="832"/>
      <c r="CF34" s="832"/>
      <c r="CG34" s="83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7"/>
      <c r="DW34" s="848"/>
      <c r="DX34" s="848"/>
      <c r="DY34" s="848"/>
      <c r="DZ34" s="849"/>
      <c r="EA34" s="229"/>
    </row>
    <row r="35" spans="1:131" s="230" customFormat="1" ht="26.25" customHeight="1">
      <c r="A35" s="249">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893"/>
      <c r="AL35" s="894"/>
      <c r="AM35" s="894"/>
      <c r="AN35" s="894"/>
      <c r="AO35" s="894"/>
      <c r="AP35" s="894"/>
      <c r="AQ35" s="894"/>
      <c r="AR35" s="894"/>
      <c r="AS35" s="894"/>
      <c r="AT35" s="894"/>
      <c r="AU35" s="894"/>
      <c r="AV35" s="894"/>
      <c r="AW35" s="894"/>
      <c r="AX35" s="894"/>
      <c r="AY35" s="894"/>
      <c r="AZ35" s="895"/>
      <c r="BA35" s="895"/>
      <c r="BB35" s="895"/>
      <c r="BC35" s="895"/>
      <c r="BD35" s="895"/>
      <c r="BE35" s="891"/>
      <c r="BF35" s="891"/>
      <c r="BG35" s="891"/>
      <c r="BH35" s="891"/>
      <c r="BI35" s="892"/>
      <c r="BJ35" s="235"/>
      <c r="BK35" s="235"/>
      <c r="BL35" s="235"/>
      <c r="BM35" s="235"/>
      <c r="BN35" s="235"/>
      <c r="BO35" s="248"/>
      <c r="BP35" s="248"/>
      <c r="BQ35" s="245">
        <v>29</v>
      </c>
      <c r="BR35" s="246"/>
      <c r="BS35" s="831"/>
      <c r="BT35" s="832"/>
      <c r="BU35" s="832"/>
      <c r="BV35" s="832"/>
      <c r="BW35" s="832"/>
      <c r="BX35" s="832"/>
      <c r="BY35" s="832"/>
      <c r="BZ35" s="832"/>
      <c r="CA35" s="832"/>
      <c r="CB35" s="832"/>
      <c r="CC35" s="832"/>
      <c r="CD35" s="832"/>
      <c r="CE35" s="832"/>
      <c r="CF35" s="832"/>
      <c r="CG35" s="83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7"/>
      <c r="DW35" s="848"/>
      <c r="DX35" s="848"/>
      <c r="DY35" s="848"/>
      <c r="DZ35" s="849"/>
      <c r="EA35" s="229"/>
    </row>
    <row r="36" spans="1:131" s="230" customFormat="1" ht="26.25" customHeight="1">
      <c r="A36" s="249">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35"/>
      <c r="BK36" s="235"/>
      <c r="BL36" s="235"/>
      <c r="BM36" s="235"/>
      <c r="BN36" s="235"/>
      <c r="BO36" s="248"/>
      <c r="BP36" s="248"/>
      <c r="BQ36" s="245">
        <v>30</v>
      </c>
      <c r="BR36" s="246"/>
      <c r="BS36" s="831"/>
      <c r="BT36" s="832"/>
      <c r="BU36" s="832"/>
      <c r="BV36" s="832"/>
      <c r="BW36" s="832"/>
      <c r="BX36" s="832"/>
      <c r="BY36" s="832"/>
      <c r="BZ36" s="832"/>
      <c r="CA36" s="832"/>
      <c r="CB36" s="832"/>
      <c r="CC36" s="832"/>
      <c r="CD36" s="832"/>
      <c r="CE36" s="832"/>
      <c r="CF36" s="832"/>
      <c r="CG36" s="83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7"/>
      <c r="DW36" s="848"/>
      <c r="DX36" s="848"/>
      <c r="DY36" s="848"/>
      <c r="DZ36" s="849"/>
      <c r="EA36" s="229"/>
    </row>
    <row r="37" spans="1:131" s="230" customFormat="1" ht="26.25" customHeight="1">
      <c r="A37" s="249">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35"/>
      <c r="BK37" s="235"/>
      <c r="BL37" s="235"/>
      <c r="BM37" s="235"/>
      <c r="BN37" s="235"/>
      <c r="BO37" s="248"/>
      <c r="BP37" s="248"/>
      <c r="BQ37" s="245">
        <v>31</v>
      </c>
      <c r="BR37" s="246"/>
      <c r="BS37" s="831"/>
      <c r="BT37" s="832"/>
      <c r="BU37" s="832"/>
      <c r="BV37" s="832"/>
      <c r="BW37" s="832"/>
      <c r="BX37" s="832"/>
      <c r="BY37" s="832"/>
      <c r="BZ37" s="832"/>
      <c r="CA37" s="832"/>
      <c r="CB37" s="832"/>
      <c r="CC37" s="832"/>
      <c r="CD37" s="832"/>
      <c r="CE37" s="832"/>
      <c r="CF37" s="832"/>
      <c r="CG37" s="83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7"/>
      <c r="DW37" s="848"/>
      <c r="DX37" s="848"/>
      <c r="DY37" s="848"/>
      <c r="DZ37" s="849"/>
      <c r="EA37" s="229"/>
    </row>
    <row r="38" spans="1:131" s="230" customFormat="1" ht="26.25" customHeight="1">
      <c r="A38" s="249">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35"/>
      <c r="BK38" s="235"/>
      <c r="BL38" s="235"/>
      <c r="BM38" s="235"/>
      <c r="BN38" s="235"/>
      <c r="BO38" s="248"/>
      <c r="BP38" s="248"/>
      <c r="BQ38" s="245">
        <v>32</v>
      </c>
      <c r="BR38" s="246"/>
      <c r="BS38" s="831"/>
      <c r="BT38" s="832"/>
      <c r="BU38" s="832"/>
      <c r="BV38" s="832"/>
      <c r="BW38" s="832"/>
      <c r="BX38" s="832"/>
      <c r="BY38" s="832"/>
      <c r="BZ38" s="832"/>
      <c r="CA38" s="832"/>
      <c r="CB38" s="832"/>
      <c r="CC38" s="832"/>
      <c r="CD38" s="832"/>
      <c r="CE38" s="832"/>
      <c r="CF38" s="832"/>
      <c r="CG38" s="83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7"/>
      <c r="DW38" s="848"/>
      <c r="DX38" s="848"/>
      <c r="DY38" s="848"/>
      <c r="DZ38" s="849"/>
      <c r="EA38" s="229"/>
    </row>
    <row r="39" spans="1:131" s="230" customFormat="1" ht="26.25" customHeight="1">
      <c r="A39" s="249">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35"/>
      <c r="BK39" s="235"/>
      <c r="BL39" s="235"/>
      <c r="BM39" s="235"/>
      <c r="BN39" s="235"/>
      <c r="BO39" s="248"/>
      <c r="BP39" s="248"/>
      <c r="BQ39" s="245">
        <v>33</v>
      </c>
      <c r="BR39" s="246"/>
      <c r="BS39" s="831"/>
      <c r="BT39" s="832"/>
      <c r="BU39" s="832"/>
      <c r="BV39" s="832"/>
      <c r="BW39" s="832"/>
      <c r="BX39" s="832"/>
      <c r="BY39" s="832"/>
      <c r="BZ39" s="832"/>
      <c r="CA39" s="832"/>
      <c r="CB39" s="832"/>
      <c r="CC39" s="832"/>
      <c r="CD39" s="832"/>
      <c r="CE39" s="832"/>
      <c r="CF39" s="832"/>
      <c r="CG39" s="83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7"/>
      <c r="DW39" s="848"/>
      <c r="DX39" s="848"/>
      <c r="DY39" s="848"/>
      <c r="DZ39" s="849"/>
      <c r="EA39" s="229"/>
    </row>
    <row r="40" spans="1:131" s="230" customFormat="1" ht="26.25" customHeight="1">
      <c r="A40" s="244">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5"/>
      <c r="BK40" s="235"/>
      <c r="BL40" s="235"/>
      <c r="BM40" s="235"/>
      <c r="BN40" s="235"/>
      <c r="BO40" s="248"/>
      <c r="BP40" s="248"/>
      <c r="BQ40" s="245">
        <v>34</v>
      </c>
      <c r="BR40" s="246"/>
      <c r="BS40" s="831"/>
      <c r="BT40" s="832"/>
      <c r="BU40" s="832"/>
      <c r="BV40" s="832"/>
      <c r="BW40" s="832"/>
      <c r="BX40" s="832"/>
      <c r="BY40" s="832"/>
      <c r="BZ40" s="832"/>
      <c r="CA40" s="832"/>
      <c r="CB40" s="832"/>
      <c r="CC40" s="832"/>
      <c r="CD40" s="832"/>
      <c r="CE40" s="832"/>
      <c r="CF40" s="832"/>
      <c r="CG40" s="83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7"/>
      <c r="DW40" s="848"/>
      <c r="DX40" s="848"/>
      <c r="DY40" s="848"/>
      <c r="DZ40" s="849"/>
      <c r="EA40" s="229"/>
    </row>
    <row r="41" spans="1:131" s="230" customFormat="1" ht="26.25" customHeight="1">
      <c r="A41" s="244">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5"/>
      <c r="BK41" s="235"/>
      <c r="BL41" s="235"/>
      <c r="BM41" s="235"/>
      <c r="BN41" s="235"/>
      <c r="BO41" s="248"/>
      <c r="BP41" s="248"/>
      <c r="BQ41" s="245">
        <v>35</v>
      </c>
      <c r="BR41" s="246"/>
      <c r="BS41" s="831"/>
      <c r="BT41" s="832"/>
      <c r="BU41" s="832"/>
      <c r="BV41" s="832"/>
      <c r="BW41" s="832"/>
      <c r="BX41" s="832"/>
      <c r="BY41" s="832"/>
      <c r="BZ41" s="832"/>
      <c r="CA41" s="832"/>
      <c r="CB41" s="832"/>
      <c r="CC41" s="832"/>
      <c r="CD41" s="832"/>
      <c r="CE41" s="832"/>
      <c r="CF41" s="832"/>
      <c r="CG41" s="83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7"/>
      <c r="DW41" s="848"/>
      <c r="DX41" s="848"/>
      <c r="DY41" s="848"/>
      <c r="DZ41" s="849"/>
      <c r="EA41" s="229"/>
    </row>
    <row r="42" spans="1:131" s="230" customFormat="1" ht="26.25" customHeight="1">
      <c r="A42" s="244">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5"/>
      <c r="BK42" s="235"/>
      <c r="BL42" s="235"/>
      <c r="BM42" s="235"/>
      <c r="BN42" s="235"/>
      <c r="BO42" s="248"/>
      <c r="BP42" s="248"/>
      <c r="BQ42" s="245">
        <v>36</v>
      </c>
      <c r="BR42" s="246"/>
      <c r="BS42" s="831"/>
      <c r="BT42" s="832"/>
      <c r="BU42" s="832"/>
      <c r="BV42" s="832"/>
      <c r="BW42" s="832"/>
      <c r="BX42" s="832"/>
      <c r="BY42" s="832"/>
      <c r="BZ42" s="832"/>
      <c r="CA42" s="832"/>
      <c r="CB42" s="832"/>
      <c r="CC42" s="832"/>
      <c r="CD42" s="832"/>
      <c r="CE42" s="832"/>
      <c r="CF42" s="832"/>
      <c r="CG42" s="83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7"/>
      <c r="DW42" s="848"/>
      <c r="DX42" s="848"/>
      <c r="DY42" s="848"/>
      <c r="DZ42" s="849"/>
      <c r="EA42" s="229"/>
    </row>
    <row r="43" spans="1:131" s="230" customFormat="1" ht="26.25" customHeight="1">
      <c r="A43" s="244">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5"/>
      <c r="BK43" s="235"/>
      <c r="BL43" s="235"/>
      <c r="BM43" s="235"/>
      <c r="BN43" s="235"/>
      <c r="BO43" s="248"/>
      <c r="BP43" s="248"/>
      <c r="BQ43" s="245">
        <v>37</v>
      </c>
      <c r="BR43" s="246"/>
      <c r="BS43" s="831"/>
      <c r="BT43" s="832"/>
      <c r="BU43" s="832"/>
      <c r="BV43" s="832"/>
      <c r="BW43" s="832"/>
      <c r="BX43" s="832"/>
      <c r="BY43" s="832"/>
      <c r="BZ43" s="832"/>
      <c r="CA43" s="832"/>
      <c r="CB43" s="832"/>
      <c r="CC43" s="832"/>
      <c r="CD43" s="832"/>
      <c r="CE43" s="832"/>
      <c r="CF43" s="832"/>
      <c r="CG43" s="83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7"/>
      <c r="DW43" s="848"/>
      <c r="DX43" s="848"/>
      <c r="DY43" s="848"/>
      <c r="DZ43" s="849"/>
      <c r="EA43" s="229"/>
    </row>
    <row r="44" spans="1:131" s="230" customFormat="1" ht="26.25" customHeight="1">
      <c r="A44" s="244">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5"/>
      <c r="BK44" s="235"/>
      <c r="BL44" s="235"/>
      <c r="BM44" s="235"/>
      <c r="BN44" s="235"/>
      <c r="BO44" s="248"/>
      <c r="BP44" s="248"/>
      <c r="BQ44" s="245">
        <v>38</v>
      </c>
      <c r="BR44" s="246"/>
      <c r="BS44" s="831"/>
      <c r="BT44" s="832"/>
      <c r="BU44" s="832"/>
      <c r="BV44" s="832"/>
      <c r="BW44" s="832"/>
      <c r="BX44" s="832"/>
      <c r="BY44" s="832"/>
      <c r="BZ44" s="832"/>
      <c r="CA44" s="832"/>
      <c r="CB44" s="832"/>
      <c r="CC44" s="832"/>
      <c r="CD44" s="832"/>
      <c r="CE44" s="832"/>
      <c r="CF44" s="832"/>
      <c r="CG44" s="83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7"/>
      <c r="DW44" s="848"/>
      <c r="DX44" s="848"/>
      <c r="DY44" s="848"/>
      <c r="DZ44" s="849"/>
      <c r="EA44" s="229"/>
    </row>
    <row r="45" spans="1:131" s="230" customFormat="1" ht="26.25" customHeight="1">
      <c r="A45" s="244">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5"/>
      <c r="BK45" s="235"/>
      <c r="BL45" s="235"/>
      <c r="BM45" s="235"/>
      <c r="BN45" s="235"/>
      <c r="BO45" s="248"/>
      <c r="BP45" s="248"/>
      <c r="BQ45" s="245">
        <v>39</v>
      </c>
      <c r="BR45" s="246"/>
      <c r="BS45" s="831"/>
      <c r="BT45" s="832"/>
      <c r="BU45" s="832"/>
      <c r="BV45" s="832"/>
      <c r="BW45" s="832"/>
      <c r="BX45" s="832"/>
      <c r="BY45" s="832"/>
      <c r="BZ45" s="832"/>
      <c r="CA45" s="832"/>
      <c r="CB45" s="832"/>
      <c r="CC45" s="832"/>
      <c r="CD45" s="832"/>
      <c r="CE45" s="832"/>
      <c r="CF45" s="832"/>
      <c r="CG45" s="83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7"/>
      <c r="DW45" s="848"/>
      <c r="DX45" s="848"/>
      <c r="DY45" s="848"/>
      <c r="DZ45" s="849"/>
      <c r="EA45" s="229"/>
    </row>
    <row r="46" spans="1:131" s="230" customFormat="1" ht="26.25" customHeight="1">
      <c r="A46" s="244">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5"/>
      <c r="BK46" s="235"/>
      <c r="BL46" s="235"/>
      <c r="BM46" s="235"/>
      <c r="BN46" s="235"/>
      <c r="BO46" s="248"/>
      <c r="BP46" s="248"/>
      <c r="BQ46" s="245">
        <v>40</v>
      </c>
      <c r="BR46" s="246"/>
      <c r="BS46" s="831"/>
      <c r="BT46" s="832"/>
      <c r="BU46" s="832"/>
      <c r="BV46" s="832"/>
      <c r="BW46" s="832"/>
      <c r="BX46" s="832"/>
      <c r="BY46" s="832"/>
      <c r="BZ46" s="832"/>
      <c r="CA46" s="832"/>
      <c r="CB46" s="832"/>
      <c r="CC46" s="832"/>
      <c r="CD46" s="832"/>
      <c r="CE46" s="832"/>
      <c r="CF46" s="832"/>
      <c r="CG46" s="83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7"/>
      <c r="DW46" s="848"/>
      <c r="DX46" s="848"/>
      <c r="DY46" s="848"/>
      <c r="DZ46" s="849"/>
      <c r="EA46" s="229"/>
    </row>
    <row r="47" spans="1:131" s="230" customFormat="1" ht="26.25" customHeight="1">
      <c r="A47" s="244">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5"/>
      <c r="BK47" s="235"/>
      <c r="BL47" s="235"/>
      <c r="BM47" s="235"/>
      <c r="BN47" s="235"/>
      <c r="BO47" s="248"/>
      <c r="BP47" s="248"/>
      <c r="BQ47" s="245">
        <v>41</v>
      </c>
      <c r="BR47" s="246"/>
      <c r="BS47" s="831"/>
      <c r="BT47" s="832"/>
      <c r="BU47" s="832"/>
      <c r="BV47" s="832"/>
      <c r="BW47" s="832"/>
      <c r="BX47" s="832"/>
      <c r="BY47" s="832"/>
      <c r="BZ47" s="832"/>
      <c r="CA47" s="832"/>
      <c r="CB47" s="832"/>
      <c r="CC47" s="832"/>
      <c r="CD47" s="832"/>
      <c r="CE47" s="832"/>
      <c r="CF47" s="832"/>
      <c r="CG47" s="83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7"/>
      <c r="DW47" s="848"/>
      <c r="DX47" s="848"/>
      <c r="DY47" s="848"/>
      <c r="DZ47" s="849"/>
      <c r="EA47" s="229"/>
    </row>
    <row r="48" spans="1:131" s="230" customFormat="1" ht="26.25" customHeight="1">
      <c r="A48" s="244">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5"/>
      <c r="BK48" s="235"/>
      <c r="BL48" s="235"/>
      <c r="BM48" s="235"/>
      <c r="BN48" s="235"/>
      <c r="BO48" s="248"/>
      <c r="BP48" s="248"/>
      <c r="BQ48" s="245">
        <v>42</v>
      </c>
      <c r="BR48" s="246"/>
      <c r="BS48" s="831"/>
      <c r="BT48" s="832"/>
      <c r="BU48" s="832"/>
      <c r="BV48" s="832"/>
      <c r="BW48" s="832"/>
      <c r="BX48" s="832"/>
      <c r="BY48" s="832"/>
      <c r="BZ48" s="832"/>
      <c r="CA48" s="832"/>
      <c r="CB48" s="832"/>
      <c r="CC48" s="832"/>
      <c r="CD48" s="832"/>
      <c r="CE48" s="832"/>
      <c r="CF48" s="832"/>
      <c r="CG48" s="83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7"/>
      <c r="DW48" s="848"/>
      <c r="DX48" s="848"/>
      <c r="DY48" s="848"/>
      <c r="DZ48" s="849"/>
      <c r="EA48" s="229"/>
    </row>
    <row r="49" spans="1:131" s="230" customFormat="1" ht="26.25" customHeight="1">
      <c r="A49" s="244">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5"/>
      <c r="BK49" s="235"/>
      <c r="BL49" s="235"/>
      <c r="BM49" s="235"/>
      <c r="BN49" s="235"/>
      <c r="BO49" s="248"/>
      <c r="BP49" s="248"/>
      <c r="BQ49" s="245">
        <v>43</v>
      </c>
      <c r="BR49" s="246"/>
      <c r="BS49" s="831"/>
      <c r="BT49" s="832"/>
      <c r="BU49" s="832"/>
      <c r="BV49" s="832"/>
      <c r="BW49" s="832"/>
      <c r="BX49" s="832"/>
      <c r="BY49" s="832"/>
      <c r="BZ49" s="832"/>
      <c r="CA49" s="832"/>
      <c r="CB49" s="832"/>
      <c r="CC49" s="832"/>
      <c r="CD49" s="832"/>
      <c r="CE49" s="832"/>
      <c r="CF49" s="832"/>
      <c r="CG49" s="83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7"/>
      <c r="DW49" s="848"/>
      <c r="DX49" s="848"/>
      <c r="DY49" s="848"/>
      <c r="DZ49" s="849"/>
      <c r="EA49" s="229"/>
    </row>
    <row r="50" spans="1:131" s="230" customFormat="1" ht="26.25" customHeight="1">
      <c r="A50" s="244">
        <v>23</v>
      </c>
      <c r="B50" s="818"/>
      <c r="C50" s="819"/>
      <c r="D50" s="819"/>
      <c r="E50" s="819"/>
      <c r="F50" s="819"/>
      <c r="G50" s="819"/>
      <c r="H50" s="819"/>
      <c r="I50" s="819"/>
      <c r="J50" s="819"/>
      <c r="K50" s="819"/>
      <c r="L50" s="819"/>
      <c r="M50" s="819"/>
      <c r="N50" s="819"/>
      <c r="O50" s="819"/>
      <c r="P50" s="820"/>
      <c r="Q50" s="896"/>
      <c r="R50" s="897"/>
      <c r="S50" s="897"/>
      <c r="T50" s="897"/>
      <c r="U50" s="897"/>
      <c r="V50" s="897"/>
      <c r="W50" s="897"/>
      <c r="X50" s="897"/>
      <c r="Y50" s="897"/>
      <c r="Z50" s="897"/>
      <c r="AA50" s="897"/>
      <c r="AB50" s="897"/>
      <c r="AC50" s="897"/>
      <c r="AD50" s="897"/>
      <c r="AE50" s="898"/>
      <c r="AF50" s="824"/>
      <c r="AG50" s="825"/>
      <c r="AH50" s="825"/>
      <c r="AI50" s="825"/>
      <c r="AJ50" s="826"/>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35"/>
      <c r="BK50" s="235"/>
      <c r="BL50" s="235"/>
      <c r="BM50" s="235"/>
      <c r="BN50" s="235"/>
      <c r="BO50" s="248"/>
      <c r="BP50" s="248"/>
      <c r="BQ50" s="245">
        <v>44</v>
      </c>
      <c r="BR50" s="246"/>
      <c r="BS50" s="831"/>
      <c r="BT50" s="832"/>
      <c r="BU50" s="832"/>
      <c r="BV50" s="832"/>
      <c r="BW50" s="832"/>
      <c r="BX50" s="832"/>
      <c r="BY50" s="832"/>
      <c r="BZ50" s="832"/>
      <c r="CA50" s="832"/>
      <c r="CB50" s="832"/>
      <c r="CC50" s="832"/>
      <c r="CD50" s="832"/>
      <c r="CE50" s="832"/>
      <c r="CF50" s="832"/>
      <c r="CG50" s="83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7"/>
      <c r="DW50" s="848"/>
      <c r="DX50" s="848"/>
      <c r="DY50" s="848"/>
      <c r="DZ50" s="849"/>
      <c r="EA50" s="229"/>
    </row>
    <row r="51" spans="1:131" s="230" customFormat="1" ht="26.25" customHeight="1">
      <c r="A51" s="244">
        <v>24</v>
      </c>
      <c r="B51" s="818"/>
      <c r="C51" s="819"/>
      <c r="D51" s="819"/>
      <c r="E51" s="819"/>
      <c r="F51" s="819"/>
      <c r="G51" s="819"/>
      <c r="H51" s="819"/>
      <c r="I51" s="819"/>
      <c r="J51" s="819"/>
      <c r="K51" s="819"/>
      <c r="L51" s="819"/>
      <c r="M51" s="819"/>
      <c r="N51" s="819"/>
      <c r="O51" s="819"/>
      <c r="P51" s="820"/>
      <c r="Q51" s="896"/>
      <c r="R51" s="897"/>
      <c r="S51" s="897"/>
      <c r="T51" s="897"/>
      <c r="U51" s="897"/>
      <c r="V51" s="897"/>
      <c r="W51" s="897"/>
      <c r="X51" s="897"/>
      <c r="Y51" s="897"/>
      <c r="Z51" s="897"/>
      <c r="AA51" s="897"/>
      <c r="AB51" s="897"/>
      <c r="AC51" s="897"/>
      <c r="AD51" s="897"/>
      <c r="AE51" s="898"/>
      <c r="AF51" s="824"/>
      <c r="AG51" s="825"/>
      <c r="AH51" s="825"/>
      <c r="AI51" s="825"/>
      <c r="AJ51" s="826"/>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35"/>
      <c r="BK51" s="235"/>
      <c r="BL51" s="235"/>
      <c r="BM51" s="235"/>
      <c r="BN51" s="235"/>
      <c r="BO51" s="248"/>
      <c r="BP51" s="248"/>
      <c r="BQ51" s="245">
        <v>45</v>
      </c>
      <c r="BR51" s="246"/>
      <c r="BS51" s="831"/>
      <c r="BT51" s="832"/>
      <c r="BU51" s="832"/>
      <c r="BV51" s="832"/>
      <c r="BW51" s="832"/>
      <c r="BX51" s="832"/>
      <c r="BY51" s="832"/>
      <c r="BZ51" s="832"/>
      <c r="CA51" s="832"/>
      <c r="CB51" s="832"/>
      <c r="CC51" s="832"/>
      <c r="CD51" s="832"/>
      <c r="CE51" s="832"/>
      <c r="CF51" s="832"/>
      <c r="CG51" s="83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7"/>
      <c r="DW51" s="848"/>
      <c r="DX51" s="848"/>
      <c r="DY51" s="848"/>
      <c r="DZ51" s="849"/>
      <c r="EA51" s="229"/>
    </row>
    <row r="52" spans="1:131" s="230" customFormat="1" ht="26.25" customHeight="1">
      <c r="A52" s="244">
        <v>25</v>
      </c>
      <c r="B52" s="818"/>
      <c r="C52" s="819"/>
      <c r="D52" s="819"/>
      <c r="E52" s="819"/>
      <c r="F52" s="819"/>
      <c r="G52" s="819"/>
      <c r="H52" s="819"/>
      <c r="I52" s="819"/>
      <c r="J52" s="819"/>
      <c r="K52" s="819"/>
      <c r="L52" s="819"/>
      <c r="M52" s="819"/>
      <c r="N52" s="819"/>
      <c r="O52" s="819"/>
      <c r="P52" s="820"/>
      <c r="Q52" s="896"/>
      <c r="R52" s="897"/>
      <c r="S52" s="897"/>
      <c r="T52" s="897"/>
      <c r="U52" s="897"/>
      <c r="V52" s="897"/>
      <c r="W52" s="897"/>
      <c r="X52" s="897"/>
      <c r="Y52" s="897"/>
      <c r="Z52" s="897"/>
      <c r="AA52" s="897"/>
      <c r="AB52" s="897"/>
      <c r="AC52" s="897"/>
      <c r="AD52" s="897"/>
      <c r="AE52" s="898"/>
      <c r="AF52" s="824"/>
      <c r="AG52" s="825"/>
      <c r="AH52" s="825"/>
      <c r="AI52" s="825"/>
      <c r="AJ52" s="826"/>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35"/>
      <c r="BK52" s="235"/>
      <c r="BL52" s="235"/>
      <c r="BM52" s="235"/>
      <c r="BN52" s="235"/>
      <c r="BO52" s="248"/>
      <c r="BP52" s="248"/>
      <c r="BQ52" s="245">
        <v>46</v>
      </c>
      <c r="BR52" s="246"/>
      <c r="BS52" s="831"/>
      <c r="BT52" s="832"/>
      <c r="BU52" s="832"/>
      <c r="BV52" s="832"/>
      <c r="BW52" s="832"/>
      <c r="BX52" s="832"/>
      <c r="BY52" s="832"/>
      <c r="BZ52" s="832"/>
      <c r="CA52" s="832"/>
      <c r="CB52" s="832"/>
      <c r="CC52" s="832"/>
      <c r="CD52" s="832"/>
      <c r="CE52" s="832"/>
      <c r="CF52" s="832"/>
      <c r="CG52" s="83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7"/>
      <c r="DW52" s="848"/>
      <c r="DX52" s="848"/>
      <c r="DY52" s="848"/>
      <c r="DZ52" s="849"/>
      <c r="EA52" s="229"/>
    </row>
    <row r="53" spans="1:131" s="230" customFormat="1" ht="26.25" customHeight="1">
      <c r="A53" s="244">
        <v>26</v>
      </c>
      <c r="B53" s="818"/>
      <c r="C53" s="819"/>
      <c r="D53" s="819"/>
      <c r="E53" s="819"/>
      <c r="F53" s="819"/>
      <c r="G53" s="819"/>
      <c r="H53" s="819"/>
      <c r="I53" s="819"/>
      <c r="J53" s="819"/>
      <c r="K53" s="819"/>
      <c r="L53" s="819"/>
      <c r="M53" s="819"/>
      <c r="N53" s="819"/>
      <c r="O53" s="819"/>
      <c r="P53" s="820"/>
      <c r="Q53" s="896"/>
      <c r="R53" s="897"/>
      <c r="S53" s="897"/>
      <c r="T53" s="897"/>
      <c r="U53" s="897"/>
      <c r="V53" s="897"/>
      <c r="W53" s="897"/>
      <c r="X53" s="897"/>
      <c r="Y53" s="897"/>
      <c r="Z53" s="897"/>
      <c r="AA53" s="897"/>
      <c r="AB53" s="897"/>
      <c r="AC53" s="897"/>
      <c r="AD53" s="897"/>
      <c r="AE53" s="898"/>
      <c r="AF53" s="824"/>
      <c r="AG53" s="825"/>
      <c r="AH53" s="825"/>
      <c r="AI53" s="825"/>
      <c r="AJ53" s="826"/>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35"/>
      <c r="BK53" s="235"/>
      <c r="BL53" s="235"/>
      <c r="BM53" s="235"/>
      <c r="BN53" s="235"/>
      <c r="BO53" s="248"/>
      <c r="BP53" s="248"/>
      <c r="BQ53" s="245">
        <v>47</v>
      </c>
      <c r="BR53" s="246"/>
      <c r="BS53" s="831"/>
      <c r="BT53" s="832"/>
      <c r="BU53" s="832"/>
      <c r="BV53" s="832"/>
      <c r="BW53" s="832"/>
      <c r="BX53" s="832"/>
      <c r="BY53" s="832"/>
      <c r="BZ53" s="832"/>
      <c r="CA53" s="832"/>
      <c r="CB53" s="832"/>
      <c r="CC53" s="832"/>
      <c r="CD53" s="832"/>
      <c r="CE53" s="832"/>
      <c r="CF53" s="832"/>
      <c r="CG53" s="83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7"/>
      <c r="DW53" s="848"/>
      <c r="DX53" s="848"/>
      <c r="DY53" s="848"/>
      <c r="DZ53" s="849"/>
      <c r="EA53" s="229"/>
    </row>
    <row r="54" spans="1:131" s="230" customFormat="1" ht="26.25" customHeight="1">
      <c r="A54" s="244">
        <v>27</v>
      </c>
      <c r="B54" s="818"/>
      <c r="C54" s="819"/>
      <c r="D54" s="819"/>
      <c r="E54" s="819"/>
      <c r="F54" s="819"/>
      <c r="G54" s="819"/>
      <c r="H54" s="819"/>
      <c r="I54" s="819"/>
      <c r="J54" s="819"/>
      <c r="K54" s="819"/>
      <c r="L54" s="819"/>
      <c r="M54" s="819"/>
      <c r="N54" s="819"/>
      <c r="O54" s="819"/>
      <c r="P54" s="820"/>
      <c r="Q54" s="896"/>
      <c r="R54" s="897"/>
      <c r="S54" s="897"/>
      <c r="T54" s="897"/>
      <c r="U54" s="897"/>
      <c r="V54" s="897"/>
      <c r="W54" s="897"/>
      <c r="X54" s="897"/>
      <c r="Y54" s="897"/>
      <c r="Z54" s="897"/>
      <c r="AA54" s="897"/>
      <c r="AB54" s="897"/>
      <c r="AC54" s="897"/>
      <c r="AD54" s="897"/>
      <c r="AE54" s="898"/>
      <c r="AF54" s="824"/>
      <c r="AG54" s="825"/>
      <c r="AH54" s="825"/>
      <c r="AI54" s="825"/>
      <c r="AJ54" s="826"/>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35"/>
      <c r="BK54" s="235"/>
      <c r="BL54" s="235"/>
      <c r="BM54" s="235"/>
      <c r="BN54" s="235"/>
      <c r="BO54" s="248"/>
      <c r="BP54" s="248"/>
      <c r="BQ54" s="245">
        <v>48</v>
      </c>
      <c r="BR54" s="246"/>
      <c r="BS54" s="831"/>
      <c r="BT54" s="832"/>
      <c r="BU54" s="832"/>
      <c r="BV54" s="832"/>
      <c r="BW54" s="832"/>
      <c r="BX54" s="832"/>
      <c r="BY54" s="832"/>
      <c r="BZ54" s="832"/>
      <c r="CA54" s="832"/>
      <c r="CB54" s="832"/>
      <c r="CC54" s="832"/>
      <c r="CD54" s="832"/>
      <c r="CE54" s="832"/>
      <c r="CF54" s="832"/>
      <c r="CG54" s="83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7"/>
      <c r="DW54" s="848"/>
      <c r="DX54" s="848"/>
      <c r="DY54" s="848"/>
      <c r="DZ54" s="849"/>
      <c r="EA54" s="229"/>
    </row>
    <row r="55" spans="1:131" s="230" customFormat="1" ht="26.25" customHeight="1">
      <c r="A55" s="244">
        <v>28</v>
      </c>
      <c r="B55" s="818"/>
      <c r="C55" s="819"/>
      <c r="D55" s="819"/>
      <c r="E55" s="819"/>
      <c r="F55" s="819"/>
      <c r="G55" s="819"/>
      <c r="H55" s="819"/>
      <c r="I55" s="819"/>
      <c r="J55" s="819"/>
      <c r="K55" s="819"/>
      <c r="L55" s="819"/>
      <c r="M55" s="819"/>
      <c r="N55" s="819"/>
      <c r="O55" s="819"/>
      <c r="P55" s="820"/>
      <c r="Q55" s="896"/>
      <c r="R55" s="897"/>
      <c r="S55" s="897"/>
      <c r="T55" s="897"/>
      <c r="U55" s="897"/>
      <c r="V55" s="897"/>
      <c r="W55" s="897"/>
      <c r="X55" s="897"/>
      <c r="Y55" s="897"/>
      <c r="Z55" s="897"/>
      <c r="AA55" s="897"/>
      <c r="AB55" s="897"/>
      <c r="AC55" s="897"/>
      <c r="AD55" s="897"/>
      <c r="AE55" s="898"/>
      <c r="AF55" s="824"/>
      <c r="AG55" s="825"/>
      <c r="AH55" s="825"/>
      <c r="AI55" s="825"/>
      <c r="AJ55" s="826"/>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35"/>
      <c r="BK55" s="235"/>
      <c r="BL55" s="235"/>
      <c r="BM55" s="235"/>
      <c r="BN55" s="235"/>
      <c r="BO55" s="248"/>
      <c r="BP55" s="248"/>
      <c r="BQ55" s="245">
        <v>49</v>
      </c>
      <c r="BR55" s="246"/>
      <c r="BS55" s="831"/>
      <c r="BT55" s="832"/>
      <c r="BU55" s="832"/>
      <c r="BV55" s="832"/>
      <c r="BW55" s="832"/>
      <c r="BX55" s="832"/>
      <c r="BY55" s="832"/>
      <c r="BZ55" s="832"/>
      <c r="CA55" s="832"/>
      <c r="CB55" s="832"/>
      <c r="CC55" s="832"/>
      <c r="CD55" s="832"/>
      <c r="CE55" s="832"/>
      <c r="CF55" s="832"/>
      <c r="CG55" s="83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7"/>
      <c r="DW55" s="848"/>
      <c r="DX55" s="848"/>
      <c r="DY55" s="848"/>
      <c r="DZ55" s="849"/>
      <c r="EA55" s="229"/>
    </row>
    <row r="56" spans="1:131" s="230" customFormat="1" ht="26.25" customHeight="1">
      <c r="A56" s="244">
        <v>29</v>
      </c>
      <c r="B56" s="818"/>
      <c r="C56" s="819"/>
      <c r="D56" s="819"/>
      <c r="E56" s="819"/>
      <c r="F56" s="819"/>
      <c r="G56" s="819"/>
      <c r="H56" s="819"/>
      <c r="I56" s="819"/>
      <c r="J56" s="819"/>
      <c r="K56" s="819"/>
      <c r="L56" s="819"/>
      <c r="M56" s="819"/>
      <c r="N56" s="819"/>
      <c r="O56" s="819"/>
      <c r="P56" s="820"/>
      <c r="Q56" s="896"/>
      <c r="R56" s="897"/>
      <c r="S56" s="897"/>
      <c r="T56" s="897"/>
      <c r="U56" s="897"/>
      <c r="V56" s="897"/>
      <c r="W56" s="897"/>
      <c r="X56" s="897"/>
      <c r="Y56" s="897"/>
      <c r="Z56" s="897"/>
      <c r="AA56" s="897"/>
      <c r="AB56" s="897"/>
      <c r="AC56" s="897"/>
      <c r="AD56" s="897"/>
      <c r="AE56" s="898"/>
      <c r="AF56" s="824"/>
      <c r="AG56" s="825"/>
      <c r="AH56" s="825"/>
      <c r="AI56" s="825"/>
      <c r="AJ56" s="826"/>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35"/>
      <c r="BK56" s="235"/>
      <c r="BL56" s="235"/>
      <c r="BM56" s="235"/>
      <c r="BN56" s="235"/>
      <c r="BO56" s="248"/>
      <c r="BP56" s="248"/>
      <c r="BQ56" s="245">
        <v>50</v>
      </c>
      <c r="BR56" s="246"/>
      <c r="BS56" s="831"/>
      <c r="BT56" s="832"/>
      <c r="BU56" s="832"/>
      <c r="BV56" s="832"/>
      <c r="BW56" s="832"/>
      <c r="BX56" s="832"/>
      <c r="BY56" s="832"/>
      <c r="BZ56" s="832"/>
      <c r="CA56" s="832"/>
      <c r="CB56" s="832"/>
      <c r="CC56" s="832"/>
      <c r="CD56" s="832"/>
      <c r="CE56" s="832"/>
      <c r="CF56" s="832"/>
      <c r="CG56" s="83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7"/>
      <c r="DW56" s="848"/>
      <c r="DX56" s="848"/>
      <c r="DY56" s="848"/>
      <c r="DZ56" s="849"/>
      <c r="EA56" s="229"/>
    </row>
    <row r="57" spans="1:131" s="230" customFormat="1" ht="26.25" customHeight="1">
      <c r="A57" s="244">
        <v>30</v>
      </c>
      <c r="B57" s="818"/>
      <c r="C57" s="819"/>
      <c r="D57" s="819"/>
      <c r="E57" s="819"/>
      <c r="F57" s="819"/>
      <c r="G57" s="819"/>
      <c r="H57" s="819"/>
      <c r="I57" s="819"/>
      <c r="J57" s="819"/>
      <c r="K57" s="819"/>
      <c r="L57" s="819"/>
      <c r="M57" s="819"/>
      <c r="N57" s="819"/>
      <c r="O57" s="819"/>
      <c r="P57" s="820"/>
      <c r="Q57" s="896"/>
      <c r="R57" s="897"/>
      <c r="S57" s="897"/>
      <c r="T57" s="897"/>
      <c r="U57" s="897"/>
      <c r="V57" s="897"/>
      <c r="W57" s="897"/>
      <c r="X57" s="897"/>
      <c r="Y57" s="897"/>
      <c r="Z57" s="897"/>
      <c r="AA57" s="897"/>
      <c r="AB57" s="897"/>
      <c r="AC57" s="897"/>
      <c r="AD57" s="897"/>
      <c r="AE57" s="898"/>
      <c r="AF57" s="824"/>
      <c r="AG57" s="825"/>
      <c r="AH57" s="825"/>
      <c r="AI57" s="825"/>
      <c r="AJ57" s="826"/>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35"/>
      <c r="BK57" s="235"/>
      <c r="BL57" s="235"/>
      <c r="BM57" s="235"/>
      <c r="BN57" s="235"/>
      <c r="BO57" s="248"/>
      <c r="BP57" s="248"/>
      <c r="BQ57" s="245">
        <v>51</v>
      </c>
      <c r="BR57" s="246"/>
      <c r="BS57" s="831"/>
      <c r="BT57" s="832"/>
      <c r="BU57" s="832"/>
      <c r="BV57" s="832"/>
      <c r="BW57" s="832"/>
      <c r="BX57" s="832"/>
      <c r="BY57" s="832"/>
      <c r="BZ57" s="832"/>
      <c r="CA57" s="832"/>
      <c r="CB57" s="832"/>
      <c r="CC57" s="832"/>
      <c r="CD57" s="832"/>
      <c r="CE57" s="832"/>
      <c r="CF57" s="832"/>
      <c r="CG57" s="83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7"/>
      <c r="DW57" s="848"/>
      <c r="DX57" s="848"/>
      <c r="DY57" s="848"/>
      <c r="DZ57" s="849"/>
      <c r="EA57" s="229"/>
    </row>
    <row r="58" spans="1:131" s="230" customFormat="1" ht="26.25" customHeight="1">
      <c r="A58" s="244">
        <v>31</v>
      </c>
      <c r="B58" s="818"/>
      <c r="C58" s="819"/>
      <c r="D58" s="819"/>
      <c r="E58" s="819"/>
      <c r="F58" s="819"/>
      <c r="G58" s="819"/>
      <c r="H58" s="819"/>
      <c r="I58" s="819"/>
      <c r="J58" s="819"/>
      <c r="K58" s="819"/>
      <c r="L58" s="819"/>
      <c r="M58" s="819"/>
      <c r="N58" s="819"/>
      <c r="O58" s="819"/>
      <c r="P58" s="820"/>
      <c r="Q58" s="896"/>
      <c r="R58" s="897"/>
      <c r="S58" s="897"/>
      <c r="T58" s="897"/>
      <c r="U58" s="897"/>
      <c r="V58" s="897"/>
      <c r="W58" s="897"/>
      <c r="X58" s="897"/>
      <c r="Y58" s="897"/>
      <c r="Z58" s="897"/>
      <c r="AA58" s="897"/>
      <c r="AB58" s="897"/>
      <c r="AC58" s="897"/>
      <c r="AD58" s="897"/>
      <c r="AE58" s="898"/>
      <c r="AF58" s="824"/>
      <c r="AG58" s="825"/>
      <c r="AH58" s="825"/>
      <c r="AI58" s="825"/>
      <c r="AJ58" s="826"/>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35"/>
      <c r="BK58" s="235"/>
      <c r="BL58" s="235"/>
      <c r="BM58" s="235"/>
      <c r="BN58" s="235"/>
      <c r="BO58" s="248"/>
      <c r="BP58" s="248"/>
      <c r="BQ58" s="245">
        <v>52</v>
      </c>
      <c r="BR58" s="246"/>
      <c r="BS58" s="831"/>
      <c r="BT58" s="832"/>
      <c r="BU58" s="832"/>
      <c r="BV58" s="832"/>
      <c r="BW58" s="832"/>
      <c r="BX58" s="832"/>
      <c r="BY58" s="832"/>
      <c r="BZ58" s="832"/>
      <c r="CA58" s="832"/>
      <c r="CB58" s="832"/>
      <c r="CC58" s="832"/>
      <c r="CD58" s="832"/>
      <c r="CE58" s="832"/>
      <c r="CF58" s="832"/>
      <c r="CG58" s="83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7"/>
      <c r="DW58" s="848"/>
      <c r="DX58" s="848"/>
      <c r="DY58" s="848"/>
      <c r="DZ58" s="849"/>
      <c r="EA58" s="229"/>
    </row>
    <row r="59" spans="1:131" s="230" customFormat="1" ht="26.25" customHeight="1">
      <c r="A59" s="244">
        <v>32</v>
      </c>
      <c r="B59" s="818"/>
      <c r="C59" s="819"/>
      <c r="D59" s="819"/>
      <c r="E59" s="819"/>
      <c r="F59" s="819"/>
      <c r="G59" s="819"/>
      <c r="H59" s="819"/>
      <c r="I59" s="819"/>
      <c r="J59" s="819"/>
      <c r="K59" s="819"/>
      <c r="L59" s="819"/>
      <c r="M59" s="819"/>
      <c r="N59" s="819"/>
      <c r="O59" s="819"/>
      <c r="P59" s="820"/>
      <c r="Q59" s="896"/>
      <c r="R59" s="897"/>
      <c r="S59" s="897"/>
      <c r="T59" s="897"/>
      <c r="U59" s="897"/>
      <c r="V59" s="897"/>
      <c r="W59" s="897"/>
      <c r="X59" s="897"/>
      <c r="Y59" s="897"/>
      <c r="Z59" s="897"/>
      <c r="AA59" s="897"/>
      <c r="AB59" s="897"/>
      <c r="AC59" s="897"/>
      <c r="AD59" s="897"/>
      <c r="AE59" s="898"/>
      <c r="AF59" s="824"/>
      <c r="AG59" s="825"/>
      <c r="AH59" s="825"/>
      <c r="AI59" s="825"/>
      <c r="AJ59" s="826"/>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35"/>
      <c r="BK59" s="235"/>
      <c r="BL59" s="235"/>
      <c r="BM59" s="235"/>
      <c r="BN59" s="235"/>
      <c r="BO59" s="248"/>
      <c r="BP59" s="248"/>
      <c r="BQ59" s="245">
        <v>53</v>
      </c>
      <c r="BR59" s="246"/>
      <c r="BS59" s="831"/>
      <c r="BT59" s="832"/>
      <c r="BU59" s="832"/>
      <c r="BV59" s="832"/>
      <c r="BW59" s="832"/>
      <c r="BX59" s="832"/>
      <c r="BY59" s="832"/>
      <c r="BZ59" s="832"/>
      <c r="CA59" s="832"/>
      <c r="CB59" s="832"/>
      <c r="CC59" s="832"/>
      <c r="CD59" s="832"/>
      <c r="CE59" s="832"/>
      <c r="CF59" s="832"/>
      <c r="CG59" s="83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7"/>
      <c r="DW59" s="848"/>
      <c r="DX59" s="848"/>
      <c r="DY59" s="848"/>
      <c r="DZ59" s="849"/>
      <c r="EA59" s="229"/>
    </row>
    <row r="60" spans="1:131" s="230" customFormat="1" ht="26.25" customHeight="1">
      <c r="A60" s="244">
        <v>33</v>
      </c>
      <c r="B60" s="818"/>
      <c r="C60" s="819"/>
      <c r="D60" s="819"/>
      <c r="E60" s="819"/>
      <c r="F60" s="819"/>
      <c r="G60" s="819"/>
      <c r="H60" s="819"/>
      <c r="I60" s="819"/>
      <c r="J60" s="819"/>
      <c r="K60" s="819"/>
      <c r="L60" s="819"/>
      <c r="M60" s="819"/>
      <c r="N60" s="819"/>
      <c r="O60" s="819"/>
      <c r="P60" s="820"/>
      <c r="Q60" s="896"/>
      <c r="R60" s="897"/>
      <c r="S60" s="897"/>
      <c r="T60" s="897"/>
      <c r="U60" s="897"/>
      <c r="V60" s="897"/>
      <c r="W60" s="897"/>
      <c r="X60" s="897"/>
      <c r="Y60" s="897"/>
      <c r="Z60" s="897"/>
      <c r="AA60" s="897"/>
      <c r="AB60" s="897"/>
      <c r="AC60" s="897"/>
      <c r="AD60" s="897"/>
      <c r="AE60" s="898"/>
      <c r="AF60" s="824"/>
      <c r="AG60" s="825"/>
      <c r="AH60" s="825"/>
      <c r="AI60" s="825"/>
      <c r="AJ60" s="826"/>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35"/>
      <c r="BK60" s="235"/>
      <c r="BL60" s="235"/>
      <c r="BM60" s="235"/>
      <c r="BN60" s="235"/>
      <c r="BO60" s="248"/>
      <c r="BP60" s="248"/>
      <c r="BQ60" s="245">
        <v>54</v>
      </c>
      <c r="BR60" s="246"/>
      <c r="BS60" s="831"/>
      <c r="BT60" s="832"/>
      <c r="BU60" s="832"/>
      <c r="BV60" s="832"/>
      <c r="BW60" s="832"/>
      <c r="BX60" s="832"/>
      <c r="BY60" s="832"/>
      <c r="BZ60" s="832"/>
      <c r="CA60" s="832"/>
      <c r="CB60" s="832"/>
      <c r="CC60" s="832"/>
      <c r="CD60" s="832"/>
      <c r="CE60" s="832"/>
      <c r="CF60" s="832"/>
      <c r="CG60" s="83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7"/>
      <c r="DW60" s="848"/>
      <c r="DX60" s="848"/>
      <c r="DY60" s="848"/>
      <c r="DZ60" s="849"/>
      <c r="EA60" s="229"/>
    </row>
    <row r="61" spans="1:131" s="230" customFormat="1" ht="26.25" customHeight="1" thickBot="1">
      <c r="A61" s="244">
        <v>34</v>
      </c>
      <c r="B61" s="818"/>
      <c r="C61" s="819"/>
      <c r="D61" s="819"/>
      <c r="E61" s="819"/>
      <c r="F61" s="819"/>
      <c r="G61" s="819"/>
      <c r="H61" s="819"/>
      <c r="I61" s="819"/>
      <c r="J61" s="819"/>
      <c r="K61" s="819"/>
      <c r="L61" s="819"/>
      <c r="M61" s="819"/>
      <c r="N61" s="819"/>
      <c r="O61" s="819"/>
      <c r="P61" s="820"/>
      <c r="Q61" s="896"/>
      <c r="R61" s="897"/>
      <c r="S61" s="897"/>
      <c r="T61" s="897"/>
      <c r="U61" s="897"/>
      <c r="V61" s="897"/>
      <c r="W61" s="897"/>
      <c r="X61" s="897"/>
      <c r="Y61" s="897"/>
      <c r="Z61" s="897"/>
      <c r="AA61" s="897"/>
      <c r="AB61" s="897"/>
      <c r="AC61" s="897"/>
      <c r="AD61" s="897"/>
      <c r="AE61" s="898"/>
      <c r="AF61" s="824"/>
      <c r="AG61" s="825"/>
      <c r="AH61" s="825"/>
      <c r="AI61" s="825"/>
      <c r="AJ61" s="826"/>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35"/>
      <c r="BK61" s="235"/>
      <c r="BL61" s="235"/>
      <c r="BM61" s="235"/>
      <c r="BN61" s="235"/>
      <c r="BO61" s="248"/>
      <c r="BP61" s="248"/>
      <c r="BQ61" s="245">
        <v>55</v>
      </c>
      <c r="BR61" s="246"/>
      <c r="BS61" s="831"/>
      <c r="BT61" s="832"/>
      <c r="BU61" s="832"/>
      <c r="BV61" s="832"/>
      <c r="BW61" s="832"/>
      <c r="BX61" s="832"/>
      <c r="BY61" s="832"/>
      <c r="BZ61" s="832"/>
      <c r="CA61" s="832"/>
      <c r="CB61" s="832"/>
      <c r="CC61" s="832"/>
      <c r="CD61" s="832"/>
      <c r="CE61" s="832"/>
      <c r="CF61" s="832"/>
      <c r="CG61" s="83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7"/>
      <c r="DW61" s="848"/>
      <c r="DX61" s="848"/>
      <c r="DY61" s="848"/>
      <c r="DZ61" s="849"/>
      <c r="EA61" s="229"/>
    </row>
    <row r="62" spans="1:131" s="230" customFormat="1" ht="26.25" customHeight="1">
      <c r="A62" s="244">
        <v>35</v>
      </c>
      <c r="B62" s="818"/>
      <c r="C62" s="819"/>
      <c r="D62" s="819"/>
      <c r="E62" s="819"/>
      <c r="F62" s="819"/>
      <c r="G62" s="819"/>
      <c r="H62" s="819"/>
      <c r="I62" s="819"/>
      <c r="J62" s="819"/>
      <c r="K62" s="819"/>
      <c r="L62" s="819"/>
      <c r="M62" s="819"/>
      <c r="N62" s="819"/>
      <c r="O62" s="819"/>
      <c r="P62" s="820"/>
      <c r="Q62" s="896"/>
      <c r="R62" s="897"/>
      <c r="S62" s="897"/>
      <c r="T62" s="897"/>
      <c r="U62" s="897"/>
      <c r="V62" s="897"/>
      <c r="W62" s="897"/>
      <c r="X62" s="897"/>
      <c r="Y62" s="897"/>
      <c r="Z62" s="897"/>
      <c r="AA62" s="897"/>
      <c r="AB62" s="897"/>
      <c r="AC62" s="897"/>
      <c r="AD62" s="897"/>
      <c r="AE62" s="898"/>
      <c r="AF62" s="824"/>
      <c r="AG62" s="825"/>
      <c r="AH62" s="825"/>
      <c r="AI62" s="825"/>
      <c r="AJ62" s="826"/>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401</v>
      </c>
      <c r="BK62" s="869"/>
      <c r="BL62" s="869"/>
      <c r="BM62" s="869"/>
      <c r="BN62" s="870"/>
      <c r="BO62" s="248"/>
      <c r="BP62" s="248"/>
      <c r="BQ62" s="245">
        <v>56</v>
      </c>
      <c r="BR62" s="246"/>
      <c r="BS62" s="831"/>
      <c r="BT62" s="832"/>
      <c r="BU62" s="832"/>
      <c r="BV62" s="832"/>
      <c r="BW62" s="832"/>
      <c r="BX62" s="832"/>
      <c r="BY62" s="832"/>
      <c r="BZ62" s="832"/>
      <c r="CA62" s="832"/>
      <c r="CB62" s="832"/>
      <c r="CC62" s="832"/>
      <c r="CD62" s="832"/>
      <c r="CE62" s="832"/>
      <c r="CF62" s="832"/>
      <c r="CG62" s="83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7"/>
      <c r="DW62" s="848"/>
      <c r="DX62" s="848"/>
      <c r="DY62" s="848"/>
      <c r="DZ62" s="849"/>
      <c r="EA62" s="229"/>
    </row>
    <row r="63" spans="1:131" s="230" customFormat="1" ht="26.25" customHeight="1" thickBot="1">
      <c r="A63" s="247" t="s">
        <v>383</v>
      </c>
      <c r="B63" s="853" t="s">
        <v>402</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412</v>
      </c>
      <c r="AG63" s="905"/>
      <c r="AH63" s="905"/>
      <c r="AI63" s="905"/>
      <c r="AJ63" s="906"/>
      <c r="AK63" s="907"/>
      <c r="AL63" s="902"/>
      <c r="AM63" s="902"/>
      <c r="AN63" s="902"/>
      <c r="AO63" s="902"/>
      <c r="AP63" s="905">
        <v>16127</v>
      </c>
      <c r="AQ63" s="905"/>
      <c r="AR63" s="905"/>
      <c r="AS63" s="905"/>
      <c r="AT63" s="905"/>
      <c r="AU63" s="905">
        <v>10612</v>
      </c>
      <c r="AV63" s="905"/>
      <c r="AW63" s="905"/>
      <c r="AX63" s="905"/>
      <c r="AY63" s="905"/>
      <c r="AZ63" s="909"/>
      <c r="BA63" s="909"/>
      <c r="BB63" s="909"/>
      <c r="BC63" s="909"/>
      <c r="BD63" s="909"/>
      <c r="BE63" s="910"/>
      <c r="BF63" s="910"/>
      <c r="BG63" s="910"/>
      <c r="BH63" s="910"/>
      <c r="BI63" s="911"/>
      <c r="BJ63" s="912" t="s">
        <v>121</v>
      </c>
      <c r="BK63" s="913"/>
      <c r="BL63" s="913"/>
      <c r="BM63" s="913"/>
      <c r="BN63" s="914"/>
      <c r="BO63" s="248"/>
      <c r="BP63" s="248"/>
      <c r="BQ63" s="245">
        <v>57</v>
      </c>
      <c r="BR63" s="246"/>
      <c r="BS63" s="831"/>
      <c r="BT63" s="832"/>
      <c r="BU63" s="832"/>
      <c r="BV63" s="832"/>
      <c r="BW63" s="832"/>
      <c r="BX63" s="832"/>
      <c r="BY63" s="832"/>
      <c r="BZ63" s="832"/>
      <c r="CA63" s="832"/>
      <c r="CB63" s="832"/>
      <c r="CC63" s="832"/>
      <c r="CD63" s="832"/>
      <c r="CE63" s="832"/>
      <c r="CF63" s="832"/>
      <c r="CG63" s="83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7"/>
      <c r="DW63" s="848"/>
      <c r="DX63" s="848"/>
      <c r="DY63" s="848"/>
      <c r="DZ63" s="849"/>
      <c r="EA63" s="229"/>
    </row>
    <row r="64" spans="1:131" s="230" customFormat="1" ht="26.25" customHeight="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5">
        <v>58</v>
      </c>
      <c r="BR64" s="246"/>
      <c r="BS64" s="831"/>
      <c r="BT64" s="832"/>
      <c r="BU64" s="832"/>
      <c r="BV64" s="832"/>
      <c r="BW64" s="832"/>
      <c r="BX64" s="832"/>
      <c r="BY64" s="832"/>
      <c r="BZ64" s="832"/>
      <c r="CA64" s="832"/>
      <c r="CB64" s="832"/>
      <c r="CC64" s="832"/>
      <c r="CD64" s="832"/>
      <c r="CE64" s="832"/>
      <c r="CF64" s="832"/>
      <c r="CG64" s="83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7"/>
      <c r="DW64" s="848"/>
      <c r="DX64" s="848"/>
      <c r="DY64" s="848"/>
      <c r="DZ64" s="849"/>
      <c r="EA64" s="229"/>
    </row>
    <row r="65" spans="1:131" s="230" customFormat="1" ht="26.25" customHeight="1" thickBot="1">
      <c r="A65" s="235" t="s">
        <v>403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8"/>
      <c r="BF65" s="248"/>
      <c r="BG65" s="248"/>
      <c r="BH65" s="248"/>
      <c r="BI65" s="248"/>
      <c r="BJ65" s="248"/>
      <c r="BK65" s="248"/>
      <c r="BL65" s="248"/>
      <c r="BM65" s="248"/>
      <c r="BN65" s="248"/>
      <c r="BO65" s="248"/>
      <c r="BP65" s="248"/>
      <c r="BQ65" s="245">
        <v>59</v>
      </c>
      <c r="BR65" s="246"/>
      <c r="BS65" s="831"/>
      <c r="BT65" s="832"/>
      <c r="BU65" s="832"/>
      <c r="BV65" s="832"/>
      <c r="BW65" s="832"/>
      <c r="BX65" s="832"/>
      <c r="BY65" s="832"/>
      <c r="BZ65" s="832"/>
      <c r="CA65" s="832"/>
      <c r="CB65" s="832"/>
      <c r="CC65" s="832"/>
      <c r="CD65" s="832"/>
      <c r="CE65" s="832"/>
      <c r="CF65" s="832"/>
      <c r="CG65" s="83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7"/>
      <c r="DW65" s="848"/>
      <c r="DX65" s="848"/>
      <c r="DY65" s="848"/>
      <c r="DZ65" s="849"/>
      <c r="EA65" s="229"/>
    </row>
    <row r="66" spans="1:131" s="230" customFormat="1" ht="26.25" customHeight="1">
      <c r="A66" s="803" t="s">
        <v>404</v>
      </c>
      <c r="B66" s="804"/>
      <c r="C66" s="804"/>
      <c r="D66" s="804"/>
      <c r="E66" s="804"/>
      <c r="F66" s="804"/>
      <c r="G66" s="804"/>
      <c r="H66" s="804"/>
      <c r="I66" s="804"/>
      <c r="J66" s="804"/>
      <c r="K66" s="804"/>
      <c r="L66" s="804"/>
      <c r="M66" s="804"/>
      <c r="N66" s="804"/>
      <c r="O66" s="804"/>
      <c r="P66" s="805"/>
      <c r="Q66" s="780" t="s">
        <v>405</v>
      </c>
      <c r="R66" s="781"/>
      <c r="S66" s="781"/>
      <c r="T66" s="781"/>
      <c r="U66" s="782"/>
      <c r="V66" s="780" t="s">
        <v>406</v>
      </c>
      <c r="W66" s="781"/>
      <c r="X66" s="781"/>
      <c r="Y66" s="781"/>
      <c r="Z66" s="782"/>
      <c r="AA66" s="780" t="s">
        <v>407</v>
      </c>
      <c r="AB66" s="781"/>
      <c r="AC66" s="781"/>
      <c r="AD66" s="781"/>
      <c r="AE66" s="782"/>
      <c r="AF66" s="915" t="s">
        <v>408</v>
      </c>
      <c r="AG66" s="876"/>
      <c r="AH66" s="876"/>
      <c r="AI66" s="876"/>
      <c r="AJ66" s="916"/>
      <c r="AK66" s="780" t="s">
        <v>409</v>
      </c>
      <c r="AL66" s="804"/>
      <c r="AM66" s="804"/>
      <c r="AN66" s="804"/>
      <c r="AO66" s="805"/>
      <c r="AP66" s="780" t="s">
        <v>393</v>
      </c>
      <c r="AQ66" s="781"/>
      <c r="AR66" s="781"/>
      <c r="AS66" s="781"/>
      <c r="AT66" s="782"/>
      <c r="AU66" s="780" t="s">
        <v>410</v>
      </c>
      <c r="AV66" s="781"/>
      <c r="AW66" s="781"/>
      <c r="AX66" s="781"/>
      <c r="AY66" s="782"/>
      <c r="AZ66" s="780" t="s">
        <v>370</v>
      </c>
      <c r="BA66" s="781"/>
      <c r="BB66" s="781"/>
      <c r="BC66" s="781"/>
      <c r="BD66" s="792"/>
      <c r="BE66" s="248"/>
      <c r="BF66" s="248"/>
      <c r="BG66" s="248"/>
      <c r="BH66" s="248"/>
      <c r="BI66" s="248"/>
      <c r="BJ66" s="248"/>
      <c r="BK66" s="248"/>
      <c r="BL66" s="248"/>
      <c r="BM66" s="248"/>
      <c r="BN66" s="248"/>
      <c r="BO66" s="248"/>
      <c r="BP66" s="248"/>
      <c r="BQ66" s="245">
        <v>60</v>
      </c>
      <c r="BR66" s="250"/>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9"/>
    </row>
    <row r="67" spans="1:131" s="230" customFormat="1" ht="26.25" customHeight="1" thickBot="1">
      <c r="A67" s="806"/>
      <c r="B67" s="807"/>
      <c r="C67" s="807"/>
      <c r="D67" s="807"/>
      <c r="E67" s="807"/>
      <c r="F67" s="807"/>
      <c r="G67" s="807"/>
      <c r="H67" s="807"/>
      <c r="I67" s="807"/>
      <c r="J67" s="807"/>
      <c r="K67" s="807"/>
      <c r="L67" s="807"/>
      <c r="M67" s="807"/>
      <c r="N67" s="807"/>
      <c r="O67" s="807"/>
      <c r="P67" s="808"/>
      <c r="Q67" s="783"/>
      <c r="R67" s="784"/>
      <c r="S67" s="784"/>
      <c r="T67" s="784"/>
      <c r="U67" s="785"/>
      <c r="V67" s="783"/>
      <c r="W67" s="784"/>
      <c r="X67" s="784"/>
      <c r="Y67" s="784"/>
      <c r="Z67" s="785"/>
      <c r="AA67" s="783"/>
      <c r="AB67" s="784"/>
      <c r="AC67" s="784"/>
      <c r="AD67" s="784"/>
      <c r="AE67" s="785"/>
      <c r="AF67" s="917"/>
      <c r="AG67" s="879"/>
      <c r="AH67" s="879"/>
      <c r="AI67" s="879"/>
      <c r="AJ67" s="918"/>
      <c r="AK67" s="919"/>
      <c r="AL67" s="807"/>
      <c r="AM67" s="807"/>
      <c r="AN67" s="807"/>
      <c r="AO67" s="808"/>
      <c r="AP67" s="783"/>
      <c r="AQ67" s="784"/>
      <c r="AR67" s="784"/>
      <c r="AS67" s="784"/>
      <c r="AT67" s="785"/>
      <c r="AU67" s="783"/>
      <c r="AV67" s="784"/>
      <c r="AW67" s="784"/>
      <c r="AX67" s="784"/>
      <c r="AY67" s="785"/>
      <c r="AZ67" s="783"/>
      <c r="BA67" s="784"/>
      <c r="BB67" s="784"/>
      <c r="BC67" s="784"/>
      <c r="BD67" s="793"/>
      <c r="BE67" s="248"/>
      <c r="BF67" s="248"/>
      <c r="BG67" s="248"/>
      <c r="BH67" s="248"/>
      <c r="BI67" s="248"/>
      <c r="BJ67" s="248"/>
      <c r="BK67" s="248"/>
      <c r="BL67" s="248"/>
      <c r="BM67" s="248"/>
      <c r="BN67" s="248"/>
      <c r="BO67" s="248"/>
      <c r="BP67" s="248"/>
      <c r="BQ67" s="245">
        <v>61</v>
      </c>
      <c r="BR67" s="250"/>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9"/>
    </row>
    <row r="68" spans="1:131" s="230" customFormat="1" ht="26.25" customHeight="1" thickTop="1">
      <c r="A68" s="241">
        <v>1</v>
      </c>
      <c r="B68" s="932" t="s">
        <v>573</v>
      </c>
      <c r="C68" s="933"/>
      <c r="D68" s="933"/>
      <c r="E68" s="933"/>
      <c r="F68" s="933"/>
      <c r="G68" s="933"/>
      <c r="H68" s="933"/>
      <c r="I68" s="933"/>
      <c r="J68" s="933"/>
      <c r="K68" s="933"/>
      <c r="L68" s="933"/>
      <c r="M68" s="933"/>
      <c r="N68" s="933"/>
      <c r="O68" s="933"/>
      <c r="P68" s="934"/>
      <c r="Q68" s="935">
        <v>2114</v>
      </c>
      <c r="R68" s="929"/>
      <c r="S68" s="929"/>
      <c r="T68" s="929"/>
      <c r="U68" s="929"/>
      <c r="V68" s="929">
        <v>2050</v>
      </c>
      <c r="W68" s="929"/>
      <c r="X68" s="929"/>
      <c r="Y68" s="929"/>
      <c r="Z68" s="929"/>
      <c r="AA68" s="929">
        <v>64</v>
      </c>
      <c r="AB68" s="929"/>
      <c r="AC68" s="929"/>
      <c r="AD68" s="929"/>
      <c r="AE68" s="929"/>
      <c r="AF68" s="929">
        <v>64</v>
      </c>
      <c r="AG68" s="929"/>
      <c r="AH68" s="929"/>
      <c r="AI68" s="929"/>
      <c r="AJ68" s="929"/>
      <c r="AK68" s="929" t="s">
        <v>563</v>
      </c>
      <c r="AL68" s="929"/>
      <c r="AM68" s="929"/>
      <c r="AN68" s="929"/>
      <c r="AO68" s="929"/>
      <c r="AP68" s="929">
        <v>1068</v>
      </c>
      <c r="AQ68" s="929"/>
      <c r="AR68" s="929"/>
      <c r="AS68" s="929"/>
      <c r="AT68" s="929"/>
      <c r="AU68" s="929">
        <v>481</v>
      </c>
      <c r="AV68" s="929"/>
      <c r="AW68" s="929"/>
      <c r="AX68" s="929"/>
      <c r="AY68" s="929"/>
      <c r="AZ68" s="930"/>
      <c r="BA68" s="930"/>
      <c r="BB68" s="930"/>
      <c r="BC68" s="930"/>
      <c r="BD68" s="931"/>
      <c r="BE68" s="248"/>
      <c r="BF68" s="248"/>
      <c r="BG68" s="248"/>
      <c r="BH68" s="248"/>
      <c r="BI68" s="248"/>
      <c r="BJ68" s="248"/>
      <c r="BK68" s="248"/>
      <c r="BL68" s="248"/>
      <c r="BM68" s="248"/>
      <c r="BN68" s="248"/>
      <c r="BO68" s="248"/>
      <c r="BP68" s="248"/>
      <c r="BQ68" s="245">
        <v>62</v>
      </c>
      <c r="BR68" s="250"/>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9"/>
    </row>
    <row r="69" spans="1:131" s="230" customFormat="1" ht="26.25" customHeight="1">
      <c r="A69" s="244">
        <v>2</v>
      </c>
      <c r="B69" s="936" t="s">
        <v>574</v>
      </c>
      <c r="C69" s="937"/>
      <c r="D69" s="937"/>
      <c r="E69" s="937"/>
      <c r="F69" s="937"/>
      <c r="G69" s="937"/>
      <c r="H69" s="937"/>
      <c r="I69" s="937"/>
      <c r="J69" s="937"/>
      <c r="K69" s="937"/>
      <c r="L69" s="937"/>
      <c r="M69" s="937"/>
      <c r="N69" s="937"/>
      <c r="O69" s="937"/>
      <c r="P69" s="938"/>
      <c r="Q69" s="939">
        <v>273</v>
      </c>
      <c r="R69" s="894"/>
      <c r="S69" s="894"/>
      <c r="T69" s="894"/>
      <c r="U69" s="894"/>
      <c r="V69" s="894">
        <v>250</v>
      </c>
      <c r="W69" s="894"/>
      <c r="X69" s="894"/>
      <c r="Y69" s="894"/>
      <c r="Z69" s="894"/>
      <c r="AA69" s="894">
        <v>23</v>
      </c>
      <c r="AB69" s="894"/>
      <c r="AC69" s="894"/>
      <c r="AD69" s="894"/>
      <c r="AE69" s="894"/>
      <c r="AF69" s="894">
        <v>23</v>
      </c>
      <c r="AG69" s="894"/>
      <c r="AH69" s="894"/>
      <c r="AI69" s="894"/>
      <c r="AJ69" s="894"/>
      <c r="AK69" s="894" t="s">
        <v>563</v>
      </c>
      <c r="AL69" s="894"/>
      <c r="AM69" s="894"/>
      <c r="AN69" s="894"/>
      <c r="AO69" s="894"/>
      <c r="AP69" s="894">
        <v>137</v>
      </c>
      <c r="AQ69" s="894"/>
      <c r="AR69" s="894"/>
      <c r="AS69" s="894"/>
      <c r="AT69" s="894"/>
      <c r="AU69" s="894">
        <v>58</v>
      </c>
      <c r="AV69" s="894"/>
      <c r="AW69" s="894"/>
      <c r="AX69" s="894"/>
      <c r="AY69" s="894"/>
      <c r="AZ69" s="940"/>
      <c r="BA69" s="940"/>
      <c r="BB69" s="940"/>
      <c r="BC69" s="940"/>
      <c r="BD69" s="941"/>
      <c r="BE69" s="248"/>
      <c r="BF69" s="248"/>
      <c r="BG69" s="248"/>
      <c r="BH69" s="248"/>
      <c r="BI69" s="248"/>
      <c r="BJ69" s="248"/>
      <c r="BK69" s="248"/>
      <c r="BL69" s="248"/>
      <c r="BM69" s="248"/>
      <c r="BN69" s="248"/>
      <c r="BO69" s="248"/>
      <c r="BP69" s="248"/>
      <c r="BQ69" s="245">
        <v>63</v>
      </c>
      <c r="BR69" s="250"/>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9"/>
    </row>
    <row r="70" spans="1:131" s="230" customFormat="1" ht="26.25" customHeight="1">
      <c r="A70" s="244">
        <v>3</v>
      </c>
      <c r="B70" s="936" t="s">
        <v>575</v>
      </c>
      <c r="C70" s="937"/>
      <c r="D70" s="937"/>
      <c r="E70" s="937"/>
      <c r="F70" s="937"/>
      <c r="G70" s="937"/>
      <c r="H70" s="937"/>
      <c r="I70" s="937"/>
      <c r="J70" s="937"/>
      <c r="K70" s="937"/>
      <c r="L70" s="937"/>
      <c r="M70" s="937"/>
      <c r="N70" s="937"/>
      <c r="O70" s="937"/>
      <c r="P70" s="938"/>
      <c r="Q70" s="939">
        <v>3250</v>
      </c>
      <c r="R70" s="894"/>
      <c r="S70" s="894"/>
      <c r="T70" s="894"/>
      <c r="U70" s="894"/>
      <c r="V70" s="894">
        <v>2697</v>
      </c>
      <c r="W70" s="894"/>
      <c r="X70" s="894"/>
      <c r="Y70" s="894"/>
      <c r="Z70" s="894"/>
      <c r="AA70" s="894">
        <v>553</v>
      </c>
      <c r="AB70" s="894"/>
      <c r="AC70" s="894"/>
      <c r="AD70" s="894"/>
      <c r="AE70" s="894"/>
      <c r="AF70" s="894">
        <v>4537</v>
      </c>
      <c r="AG70" s="894"/>
      <c r="AH70" s="894"/>
      <c r="AI70" s="894"/>
      <c r="AJ70" s="894"/>
      <c r="AK70" s="894" t="s">
        <v>563</v>
      </c>
      <c r="AL70" s="894"/>
      <c r="AM70" s="894"/>
      <c r="AN70" s="894"/>
      <c r="AO70" s="894"/>
      <c r="AP70" s="894">
        <v>3304</v>
      </c>
      <c r="AQ70" s="894"/>
      <c r="AR70" s="894"/>
      <c r="AS70" s="894"/>
      <c r="AT70" s="894"/>
      <c r="AU70" s="894">
        <v>0</v>
      </c>
      <c r="AV70" s="894"/>
      <c r="AW70" s="894"/>
      <c r="AX70" s="894"/>
      <c r="AY70" s="894"/>
      <c r="AZ70" s="940" t="s">
        <v>584</v>
      </c>
      <c r="BA70" s="940"/>
      <c r="BB70" s="940"/>
      <c r="BC70" s="940"/>
      <c r="BD70" s="941"/>
      <c r="BE70" s="248"/>
      <c r="BF70" s="248"/>
      <c r="BG70" s="248"/>
      <c r="BH70" s="248"/>
      <c r="BI70" s="248"/>
      <c r="BJ70" s="248"/>
      <c r="BK70" s="248"/>
      <c r="BL70" s="248"/>
      <c r="BM70" s="248"/>
      <c r="BN70" s="248"/>
      <c r="BO70" s="248"/>
      <c r="BP70" s="248"/>
      <c r="BQ70" s="245">
        <v>64</v>
      </c>
      <c r="BR70" s="250"/>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9"/>
    </row>
    <row r="71" spans="1:131" s="230" customFormat="1" ht="26.25" customHeight="1">
      <c r="A71" s="244">
        <v>4</v>
      </c>
      <c r="B71" s="936" t="s">
        <v>576</v>
      </c>
      <c r="C71" s="937"/>
      <c r="D71" s="937"/>
      <c r="E71" s="937"/>
      <c r="F71" s="937"/>
      <c r="G71" s="937"/>
      <c r="H71" s="937"/>
      <c r="I71" s="937"/>
      <c r="J71" s="937"/>
      <c r="K71" s="937"/>
      <c r="L71" s="937"/>
      <c r="M71" s="937"/>
      <c r="N71" s="937"/>
      <c r="O71" s="937"/>
      <c r="P71" s="938"/>
      <c r="Q71" s="939">
        <v>9</v>
      </c>
      <c r="R71" s="894"/>
      <c r="S71" s="894"/>
      <c r="T71" s="894"/>
      <c r="U71" s="894"/>
      <c r="V71" s="894">
        <v>9</v>
      </c>
      <c r="W71" s="894"/>
      <c r="X71" s="894"/>
      <c r="Y71" s="894"/>
      <c r="Z71" s="894"/>
      <c r="AA71" s="894">
        <v>0</v>
      </c>
      <c r="AB71" s="894"/>
      <c r="AC71" s="894"/>
      <c r="AD71" s="894"/>
      <c r="AE71" s="894"/>
      <c r="AF71" s="894">
        <v>0</v>
      </c>
      <c r="AG71" s="894"/>
      <c r="AH71" s="894"/>
      <c r="AI71" s="894"/>
      <c r="AJ71" s="894"/>
      <c r="AK71" s="894" t="s">
        <v>563</v>
      </c>
      <c r="AL71" s="894"/>
      <c r="AM71" s="894"/>
      <c r="AN71" s="894"/>
      <c r="AO71" s="894"/>
      <c r="AP71" s="894">
        <v>13</v>
      </c>
      <c r="AQ71" s="894"/>
      <c r="AR71" s="894"/>
      <c r="AS71" s="894"/>
      <c r="AT71" s="894"/>
      <c r="AU71" s="894">
        <v>7</v>
      </c>
      <c r="AV71" s="894"/>
      <c r="AW71" s="894"/>
      <c r="AX71" s="894"/>
      <c r="AY71" s="894"/>
      <c r="AZ71" s="940" t="s">
        <v>585</v>
      </c>
      <c r="BA71" s="940"/>
      <c r="BB71" s="940"/>
      <c r="BC71" s="940"/>
      <c r="BD71" s="941"/>
      <c r="BE71" s="248"/>
      <c r="BF71" s="248"/>
      <c r="BG71" s="248"/>
      <c r="BH71" s="248"/>
      <c r="BI71" s="248"/>
      <c r="BJ71" s="248"/>
      <c r="BK71" s="248"/>
      <c r="BL71" s="248"/>
      <c r="BM71" s="248"/>
      <c r="BN71" s="248"/>
      <c r="BO71" s="248"/>
      <c r="BP71" s="248"/>
      <c r="BQ71" s="245">
        <v>65</v>
      </c>
      <c r="BR71" s="250"/>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9"/>
    </row>
    <row r="72" spans="1:131" s="230" customFormat="1" ht="26.25" customHeight="1">
      <c r="A72" s="244">
        <v>5</v>
      </c>
      <c r="B72" s="936" t="s">
        <v>577</v>
      </c>
      <c r="C72" s="937"/>
      <c r="D72" s="937"/>
      <c r="E72" s="937"/>
      <c r="F72" s="937"/>
      <c r="G72" s="937"/>
      <c r="H72" s="937"/>
      <c r="I72" s="937"/>
      <c r="J72" s="937"/>
      <c r="K72" s="937"/>
      <c r="L72" s="937"/>
      <c r="M72" s="937"/>
      <c r="N72" s="937"/>
      <c r="O72" s="937"/>
      <c r="P72" s="938"/>
      <c r="Q72" s="939">
        <v>612</v>
      </c>
      <c r="R72" s="894"/>
      <c r="S72" s="894"/>
      <c r="T72" s="894"/>
      <c r="U72" s="894"/>
      <c r="V72" s="894">
        <v>593</v>
      </c>
      <c r="W72" s="894"/>
      <c r="X72" s="894"/>
      <c r="Y72" s="894"/>
      <c r="Z72" s="894"/>
      <c r="AA72" s="894">
        <v>19</v>
      </c>
      <c r="AB72" s="894"/>
      <c r="AC72" s="894"/>
      <c r="AD72" s="894"/>
      <c r="AE72" s="894"/>
      <c r="AF72" s="894">
        <v>19</v>
      </c>
      <c r="AG72" s="894"/>
      <c r="AH72" s="894"/>
      <c r="AI72" s="894"/>
      <c r="AJ72" s="894"/>
      <c r="AK72" s="894">
        <v>3</v>
      </c>
      <c r="AL72" s="894"/>
      <c r="AM72" s="894"/>
      <c r="AN72" s="894"/>
      <c r="AO72" s="894"/>
      <c r="AP72" s="894">
        <v>639</v>
      </c>
      <c r="AQ72" s="894"/>
      <c r="AR72" s="894"/>
      <c r="AS72" s="894"/>
      <c r="AT72" s="894"/>
      <c r="AU72" s="894">
        <v>188</v>
      </c>
      <c r="AV72" s="894"/>
      <c r="AW72" s="894"/>
      <c r="AX72" s="894"/>
      <c r="AY72" s="894"/>
      <c r="AZ72" s="940"/>
      <c r="BA72" s="940"/>
      <c r="BB72" s="940"/>
      <c r="BC72" s="940"/>
      <c r="BD72" s="941"/>
      <c r="BE72" s="248"/>
      <c r="BF72" s="248"/>
      <c r="BG72" s="248"/>
      <c r="BH72" s="248"/>
      <c r="BI72" s="248"/>
      <c r="BJ72" s="248"/>
      <c r="BK72" s="248"/>
      <c r="BL72" s="248"/>
      <c r="BM72" s="248"/>
      <c r="BN72" s="248"/>
      <c r="BO72" s="248"/>
      <c r="BP72" s="248"/>
      <c r="BQ72" s="245">
        <v>66</v>
      </c>
      <c r="BR72" s="250"/>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9"/>
    </row>
    <row r="73" spans="1:131" s="230" customFormat="1" ht="26.25" customHeight="1">
      <c r="A73" s="244">
        <v>6</v>
      </c>
      <c r="B73" s="936" t="s">
        <v>578</v>
      </c>
      <c r="C73" s="937"/>
      <c r="D73" s="937"/>
      <c r="E73" s="937"/>
      <c r="F73" s="937"/>
      <c r="G73" s="937"/>
      <c r="H73" s="937"/>
      <c r="I73" s="937"/>
      <c r="J73" s="937"/>
      <c r="K73" s="937"/>
      <c r="L73" s="937"/>
      <c r="M73" s="937"/>
      <c r="N73" s="937"/>
      <c r="O73" s="937"/>
      <c r="P73" s="938"/>
      <c r="Q73" s="939">
        <v>315</v>
      </c>
      <c r="R73" s="894"/>
      <c r="S73" s="894"/>
      <c r="T73" s="894"/>
      <c r="U73" s="894"/>
      <c r="V73" s="894">
        <v>258</v>
      </c>
      <c r="W73" s="894"/>
      <c r="X73" s="894"/>
      <c r="Y73" s="894"/>
      <c r="Z73" s="894"/>
      <c r="AA73" s="894">
        <v>57</v>
      </c>
      <c r="AB73" s="894"/>
      <c r="AC73" s="894"/>
      <c r="AD73" s="894"/>
      <c r="AE73" s="894"/>
      <c r="AF73" s="894">
        <v>57</v>
      </c>
      <c r="AG73" s="894"/>
      <c r="AH73" s="894"/>
      <c r="AI73" s="894"/>
      <c r="AJ73" s="894"/>
      <c r="AK73" s="894" t="s">
        <v>563</v>
      </c>
      <c r="AL73" s="894"/>
      <c r="AM73" s="894"/>
      <c r="AN73" s="894"/>
      <c r="AO73" s="894"/>
      <c r="AP73" s="894">
        <v>47</v>
      </c>
      <c r="AQ73" s="894"/>
      <c r="AR73" s="894"/>
      <c r="AS73" s="894"/>
      <c r="AT73" s="894"/>
      <c r="AU73" s="894">
        <v>5</v>
      </c>
      <c r="AV73" s="894"/>
      <c r="AW73" s="894"/>
      <c r="AX73" s="894"/>
      <c r="AY73" s="894"/>
      <c r="AZ73" s="940"/>
      <c r="BA73" s="940"/>
      <c r="BB73" s="940"/>
      <c r="BC73" s="940"/>
      <c r="BD73" s="941"/>
      <c r="BE73" s="248"/>
      <c r="BF73" s="248"/>
      <c r="BG73" s="248"/>
      <c r="BH73" s="248"/>
      <c r="BI73" s="248"/>
      <c r="BJ73" s="248"/>
      <c r="BK73" s="248"/>
      <c r="BL73" s="248"/>
      <c r="BM73" s="248"/>
      <c r="BN73" s="248"/>
      <c r="BO73" s="248"/>
      <c r="BP73" s="248"/>
      <c r="BQ73" s="245">
        <v>67</v>
      </c>
      <c r="BR73" s="250"/>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9"/>
    </row>
    <row r="74" spans="1:131" s="230" customFormat="1" ht="26.25" customHeight="1">
      <c r="A74" s="244">
        <v>7</v>
      </c>
      <c r="B74" s="936" t="s">
        <v>579</v>
      </c>
      <c r="C74" s="937"/>
      <c r="D74" s="937"/>
      <c r="E74" s="937"/>
      <c r="F74" s="937"/>
      <c r="G74" s="937"/>
      <c r="H74" s="937"/>
      <c r="I74" s="937"/>
      <c r="J74" s="937"/>
      <c r="K74" s="937"/>
      <c r="L74" s="937"/>
      <c r="M74" s="937"/>
      <c r="N74" s="937"/>
      <c r="O74" s="937"/>
      <c r="P74" s="938"/>
      <c r="Q74" s="939">
        <v>4336</v>
      </c>
      <c r="R74" s="894"/>
      <c r="S74" s="894"/>
      <c r="T74" s="894"/>
      <c r="U74" s="894"/>
      <c r="V74" s="894">
        <v>4171</v>
      </c>
      <c r="W74" s="894"/>
      <c r="X74" s="894"/>
      <c r="Y74" s="894"/>
      <c r="Z74" s="894"/>
      <c r="AA74" s="894">
        <v>165</v>
      </c>
      <c r="AB74" s="894"/>
      <c r="AC74" s="894"/>
      <c r="AD74" s="894"/>
      <c r="AE74" s="894"/>
      <c r="AF74" s="894">
        <v>76</v>
      </c>
      <c r="AG74" s="894"/>
      <c r="AH74" s="894"/>
      <c r="AI74" s="894"/>
      <c r="AJ74" s="894"/>
      <c r="AK74" s="894">
        <v>49</v>
      </c>
      <c r="AL74" s="894"/>
      <c r="AM74" s="894"/>
      <c r="AN74" s="894"/>
      <c r="AO74" s="894"/>
      <c r="AP74" s="894">
        <v>1088</v>
      </c>
      <c r="AQ74" s="894"/>
      <c r="AR74" s="894"/>
      <c r="AS74" s="894"/>
      <c r="AT74" s="894"/>
      <c r="AU74" s="894">
        <v>67</v>
      </c>
      <c r="AV74" s="894"/>
      <c r="AW74" s="894"/>
      <c r="AX74" s="894"/>
      <c r="AY74" s="894"/>
      <c r="AZ74" s="940"/>
      <c r="BA74" s="940"/>
      <c r="BB74" s="940"/>
      <c r="BC74" s="940"/>
      <c r="BD74" s="941"/>
      <c r="BE74" s="248"/>
      <c r="BF74" s="248"/>
      <c r="BG74" s="248"/>
      <c r="BH74" s="248"/>
      <c r="BI74" s="248"/>
      <c r="BJ74" s="248"/>
      <c r="BK74" s="248"/>
      <c r="BL74" s="248"/>
      <c r="BM74" s="248"/>
      <c r="BN74" s="248"/>
      <c r="BO74" s="248"/>
      <c r="BP74" s="248"/>
      <c r="BQ74" s="245">
        <v>68</v>
      </c>
      <c r="BR74" s="250"/>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9"/>
    </row>
    <row r="75" spans="1:131" s="230" customFormat="1" ht="26.25" customHeight="1">
      <c r="A75" s="244">
        <v>8</v>
      </c>
      <c r="B75" s="936" t="s">
        <v>580</v>
      </c>
      <c r="C75" s="937"/>
      <c r="D75" s="937"/>
      <c r="E75" s="937"/>
      <c r="F75" s="937"/>
      <c r="G75" s="937"/>
      <c r="H75" s="937"/>
      <c r="I75" s="937"/>
      <c r="J75" s="937"/>
      <c r="K75" s="937"/>
      <c r="L75" s="937"/>
      <c r="M75" s="937"/>
      <c r="N75" s="937"/>
      <c r="O75" s="937"/>
      <c r="P75" s="938"/>
      <c r="Q75" s="942">
        <v>11582</v>
      </c>
      <c r="R75" s="943"/>
      <c r="S75" s="943"/>
      <c r="T75" s="943"/>
      <c r="U75" s="893"/>
      <c r="V75" s="944">
        <v>10416</v>
      </c>
      <c r="W75" s="943"/>
      <c r="X75" s="943"/>
      <c r="Y75" s="943"/>
      <c r="Z75" s="893"/>
      <c r="AA75" s="944">
        <v>1166</v>
      </c>
      <c r="AB75" s="943"/>
      <c r="AC75" s="943"/>
      <c r="AD75" s="943"/>
      <c r="AE75" s="893"/>
      <c r="AF75" s="944">
        <v>8795</v>
      </c>
      <c r="AG75" s="943"/>
      <c r="AH75" s="943"/>
      <c r="AI75" s="943"/>
      <c r="AJ75" s="893"/>
      <c r="AK75" s="944" t="s">
        <v>563</v>
      </c>
      <c r="AL75" s="943"/>
      <c r="AM75" s="943"/>
      <c r="AN75" s="943"/>
      <c r="AO75" s="893"/>
      <c r="AP75" s="944">
        <v>17701</v>
      </c>
      <c r="AQ75" s="943"/>
      <c r="AR75" s="943"/>
      <c r="AS75" s="943"/>
      <c r="AT75" s="893"/>
      <c r="AU75" s="944">
        <v>0</v>
      </c>
      <c r="AV75" s="943"/>
      <c r="AW75" s="943"/>
      <c r="AX75" s="943"/>
      <c r="AY75" s="893"/>
      <c r="AZ75" s="940" t="s">
        <v>584</v>
      </c>
      <c r="BA75" s="940"/>
      <c r="BB75" s="940"/>
      <c r="BC75" s="940"/>
      <c r="BD75" s="941"/>
      <c r="BE75" s="248"/>
      <c r="BF75" s="248"/>
      <c r="BG75" s="248"/>
      <c r="BH75" s="248"/>
      <c r="BI75" s="248"/>
      <c r="BJ75" s="248"/>
      <c r="BK75" s="248"/>
      <c r="BL75" s="248"/>
      <c r="BM75" s="248"/>
      <c r="BN75" s="248"/>
      <c r="BO75" s="248"/>
      <c r="BP75" s="248"/>
      <c r="BQ75" s="245">
        <v>69</v>
      </c>
      <c r="BR75" s="250"/>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9"/>
    </row>
    <row r="76" spans="1:131" s="230" customFormat="1" ht="26.25" customHeight="1">
      <c r="A76" s="244">
        <v>9</v>
      </c>
      <c r="B76" s="936" t="s">
        <v>581</v>
      </c>
      <c r="C76" s="937"/>
      <c r="D76" s="937"/>
      <c r="E76" s="937"/>
      <c r="F76" s="937"/>
      <c r="G76" s="937"/>
      <c r="H76" s="937"/>
      <c r="I76" s="937"/>
      <c r="J76" s="937"/>
      <c r="K76" s="937"/>
      <c r="L76" s="937"/>
      <c r="M76" s="937"/>
      <c r="N76" s="937"/>
      <c r="O76" s="937"/>
      <c r="P76" s="938"/>
      <c r="Q76" s="942">
        <v>90</v>
      </c>
      <c r="R76" s="943"/>
      <c r="S76" s="943"/>
      <c r="T76" s="943"/>
      <c r="U76" s="893"/>
      <c r="V76" s="944">
        <v>90</v>
      </c>
      <c r="W76" s="943"/>
      <c r="X76" s="943"/>
      <c r="Y76" s="943"/>
      <c r="Z76" s="893"/>
      <c r="AA76" s="944">
        <v>0</v>
      </c>
      <c r="AB76" s="943"/>
      <c r="AC76" s="943"/>
      <c r="AD76" s="943"/>
      <c r="AE76" s="893"/>
      <c r="AF76" s="944">
        <v>0</v>
      </c>
      <c r="AG76" s="943"/>
      <c r="AH76" s="943"/>
      <c r="AI76" s="943"/>
      <c r="AJ76" s="893"/>
      <c r="AK76" s="944">
        <v>2</v>
      </c>
      <c r="AL76" s="943"/>
      <c r="AM76" s="943"/>
      <c r="AN76" s="943"/>
      <c r="AO76" s="893"/>
      <c r="AP76" s="944" t="s">
        <v>563</v>
      </c>
      <c r="AQ76" s="943"/>
      <c r="AR76" s="943"/>
      <c r="AS76" s="943"/>
      <c r="AT76" s="893"/>
      <c r="AU76" s="944" t="s">
        <v>563</v>
      </c>
      <c r="AV76" s="943"/>
      <c r="AW76" s="943"/>
      <c r="AX76" s="943"/>
      <c r="AY76" s="893"/>
      <c r="AZ76" s="940"/>
      <c r="BA76" s="940"/>
      <c r="BB76" s="940"/>
      <c r="BC76" s="940"/>
      <c r="BD76" s="941"/>
      <c r="BE76" s="248"/>
      <c r="BF76" s="248"/>
      <c r="BG76" s="248"/>
      <c r="BH76" s="248"/>
      <c r="BI76" s="248"/>
      <c r="BJ76" s="248"/>
      <c r="BK76" s="248"/>
      <c r="BL76" s="248"/>
      <c r="BM76" s="248"/>
      <c r="BN76" s="248"/>
      <c r="BO76" s="248"/>
      <c r="BP76" s="248"/>
      <c r="BQ76" s="245">
        <v>70</v>
      </c>
      <c r="BR76" s="250"/>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9"/>
    </row>
    <row r="77" spans="1:131" s="230" customFormat="1" ht="26.25" customHeight="1">
      <c r="A77" s="244">
        <v>10</v>
      </c>
      <c r="B77" s="936" t="s">
        <v>564</v>
      </c>
      <c r="C77" s="937"/>
      <c r="D77" s="937"/>
      <c r="E77" s="937"/>
      <c r="F77" s="937"/>
      <c r="G77" s="937"/>
      <c r="H77" s="937"/>
      <c r="I77" s="937"/>
      <c r="J77" s="937"/>
      <c r="K77" s="937"/>
      <c r="L77" s="937"/>
      <c r="M77" s="937"/>
      <c r="N77" s="937"/>
      <c r="O77" s="937"/>
      <c r="P77" s="938"/>
      <c r="Q77" s="942">
        <v>11954</v>
      </c>
      <c r="R77" s="943"/>
      <c r="S77" s="943"/>
      <c r="T77" s="943"/>
      <c r="U77" s="893"/>
      <c r="V77" s="944">
        <v>11741</v>
      </c>
      <c r="W77" s="943"/>
      <c r="X77" s="943"/>
      <c r="Y77" s="943"/>
      <c r="Z77" s="893"/>
      <c r="AA77" s="944">
        <v>213</v>
      </c>
      <c r="AB77" s="943"/>
      <c r="AC77" s="943"/>
      <c r="AD77" s="943"/>
      <c r="AE77" s="893"/>
      <c r="AF77" s="944">
        <v>213</v>
      </c>
      <c r="AG77" s="943"/>
      <c r="AH77" s="943"/>
      <c r="AI77" s="943"/>
      <c r="AJ77" s="893"/>
      <c r="AK77" s="944" t="s">
        <v>582</v>
      </c>
      <c r="AL77" s="943"/>
      <c r="AM77" s="943"/>
      <c r="AN77" s="943"/>
      <c r="AO77" s="893"/>
      <c r="AP77" s="944" t="s">
        <v>563</v>
      </c>
      <c r="AQ77" s="943"/>
      <c r="AR77" s="943"/>
      <c r="AS77" s="943"/>
      <c r="AT77" s="893"/>
      <c r="AU77" s="944" t="s">
        <v>563</v>
      </c>
      <c r="AV77" s="943"/>
      <c r="AW77" s="943"/>
      <c r="AX77" s="943"/>
      <c r="AY77" s="893"/>
      <c r="AZ77" s="940"/>
      <c r="BA77" s="940"/>
      <c r="BB77" s="940"/>
      <c r="BC77" s="940"/>
      <c r="BD77" s="941"/>
      <c r="BE77" s="248"/>
      <c r="BF77" s="248"/>
      <c r="BG77" s="248"/>
      <c r="BH77" s="248"/>
      <c r="BI77" s="248"/>
      <c r="BJ77" s="248"/>
      <c r="BK77" s="248"/>
      <c r="BL77" s="248"/>
      <c r="BM77" s="248"/>
      <c r="BN77" s="248"/>
      <c r="BO77" s="248"/>
      <c r="BP77" s="248"/>
      <c r="BQ77" s="245">
        <v>71</v>
      </c>
      <c r="BR77" s="250"/>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9"/>
    </row>
    <row r="78" spans="1:131" s="230" customFormat="1" ht="26.25" customHeight="1">
      <c r="A78" s="244">
        <v>11</v>
      </c>
      <c r="B78" s="936" t="s">
        <v>565</v>
      </c>
      <c r="C78" s="937"/>
      <c r="D78" s="937"/>
      <c r="E78" s="937"/>
      <c r="F78" s="937"/>
      <c r="G78" s="937"/>
      <c r="H78" s="937"/>
      <c r="I78" s="937"/>
      <c r="J78" s="937"/>
      <c r="K78" s="937"/>
      <c r="L78" s="937"/>
      <c r="M78" s="937"/>
      <c r="N78" s="937"/>
      <c r="O78" s="937"/>
      <c r="P78" s="938"/>
      <c r="Q78" s="939">
        <v>59</v>
      </c>
      <c r="R78" s="894"/>
      <c r="S78" s="894"/>
      <c r="T78" s="894"/>
      <c r="U78" s="894"/>
      <c r="V78" s="894">
        <v>59</v>
      </c>
      <c r="W78" s="894"/>
      <c r="X78" s="894"/>
      <c r="Y78" s="894"/>
      <c r="Z78" s="894"/>
      <c r="AA78" s="894" t="s">
        <v>583</v>
      </c>
      <c r="AB78" s="894"/>
      <c r="AC78" s="894"/>
      <c r="AD78" s="894"/>
      <c r="AE78" s="894"/>
      <c r="AF78" s="894" t="s">
        <v>583</v>
      </c>
      <c r="AG78" s="894"/>
      <c r="AH78" s="894"/>
      <c r="AI78" s="894"/>
      <c r="AJ78" s="894"/>
      <c r="AK78" s="894" t="s">
        <v>583</v>
      </c>
      <c r="AL78" s="894"/>
      <c r="AM78" s="894"/>
      <c r="AN78" s="894"/>
      <c r="AO78" s="894"/>
      <c r="AP78" s="894" t="s">
        <v>583</v>
      </c>
      <c r="AQ78" s="894"/>
      <c r="AR78" s="894"/>
      <c r="AS78" s="894"/>
      <c r="AT78" s="894"/>
      <c r="AU78" s="944" t="s">
        <v>563</v>
      </c>
      <c r="AV78" s="943"/>
      <c r="AW78" s="943"/>
      <c r="AX78" s="943"/>
      <c r="AY78" s="893"/>
      <c r="AZ78" s="940"/>
      <c r="BA78" s="940"/>
      <c r="BB78" s="940"/>
      <c r="BC78" s="940"/>
      <c r="BD78" s="941"/>
      <c r="BE78" s="248"/>
      <c r="BF78" s="248"/>
      <c r="BG78" s="248"/>
      <c r="BH78" s="248"/>
      <c r="BI78" s="248"/>
      <c r="BJ78" s="251"/>
      <c r="BK78" s="251"/>
      <c r="BL78" s="251"/>
      <c r="BM78" s="251"/>
      <c r="BN78" s="251"/>
      <c r="BO78" s="248"/>
      <c r="BP78" s="248"/>
      <c r="BQ78" s="245">
        <v>72</v>
      </c>
      <c r="BR78" s="250"/>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9"/>
    </row>
    <row r="79" spans="1:131" s="230" customFormat="1" ht="26.25" customHeight="1">
      <c r="A79" s="244">
        <v>12</v>
      </c>
      <c r="B79" s="936" t="s">
        <v>566</v>
      </c>
      <c r="C79" s="937"/>
      <c r="D79" s="937"/>
      <c r="E79" s="937"/>
      <c r="F79" s="937"/>
      <c r="G79" s="937"/>
      <c r="H79" s="937"/>
      <c r="I79" s="937"/>
      <c r="J79" s="937"/>
      <c r="K79" s="937"/>
      <c r="L79" s="937"/>
      <c r="M79" s="937"/>
      <c r="N79" s="937"/>
      <c r="O79" s="937"/>
      <c r="P79" s="938"/>
      <c r="Q79" s="939">
        <v>204</v>
      </c>
      <c r="R79" s="894"/>
      <c r="S79" s="894"/>
      <c r="T79" s="894"/>
      <c r="U79" s="894"/>
      <c r="V79" s="894">
        <v>195</v>
      </c>
      <c r="W79" s="894"/>
      <c r="X79" s="894"/>
      <c r="Y79" s="894"/>
      <c r="Z79" s="894"/>
      <c r="AA79" s="894">
        <v>9</v>
      </c>
      <c r="AB79" s="894"/>
      <c r="AC79" s="894"/>
      <c r="AD79" s="894"/>
      <c r="AE79" s="894"/>
      <c r="AF79" s="894">
        <v>9</v>
      </c>
      <c r="AG79" s="894"/>
      <c r="AH79" s="894"/>
      <c r="AI79" s="894"/>
      <c r="AJ79" s="894"/>
      <c r="AK79" s="894">
        <v>16</v>
      </c>
      <c r="AL79" s="894"/>
      <c r="AM79" s="894"/>
      <c r="AN79" s="894"/>
      <c r="AO79" s="894"/>
      <c r="AP79" s="894" t="s">
        <v>563</v>
      </c>
      <c r="AQ79" s="894"/>
      <c r="AR79" s="894"/>
      <c r="AS79" s="894"/>
      <c r="AT79" s="894"/>
      <c r="AU79" s="944" t="s">
        <v>563</v>
      </c>
      <c r="AV79" s="943"/>
      <c r="AW79" s="943"/>
      <c r="AX79" s="943"/>
      <c r="AY79" s="893"/>
      <c r="AZ79" s="940"/>
      <c r="BA79" s="940"/>
      <c r="BB79" s="940"/>
      <c r="BC79" s="940"/>
      <c r="BD79" s="941"/>
      <c r="BE79" s="248"/>
      <c r="BF79" s="248"/>
      <c r="BG79" s="248"/>
      <c r="BH79" s="248"/>
      <c r="BI79" s="248"/>
      <c r="BJ79" s="251"/>
      <c r="BK79" s="251"/>
      <c r="BL79" s="251"/>
      <c r="BM79" s="251"/>
      <c r="BN79" s="251"/>
      <c r="BO79" s="248"/>
      <c r="BP79" s="248"/>
      <c r="BQ79" s="245">
        <v>73</v>
      </c>
      <c r="BR79" s="250"/>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9"/>
    </row>
    <row r="80" spans="1:131" s="230" customFormat="1" ht="26.25" customHeight="1">
      <c r="A80" s="244">
        <v>13</v>
      </c>
      <c r="B80" s="936" t="s">
        <v>567</v>
      </c>
      <c r="C80" s="937"/>
      <c r="D80" s="937"/>
      <c r="E80" s="937"/>
      <c r="F80" s="937"/>
      <c r="G80" s="937"/>
      <c r="H80" s="937"/>
      <c r="I80" s="937"/>
      <c r="J80" s="937"/>
      <c r="K80" s="937"/>
      <c r="L80" s="937"/>
      <c r="M80" s="937"/>
      <c r="N80" s="937"/>
      <c r="O80" s="937"/>
      <c r="P80" s="938"/>
      <c r="Q80" s="939">
        <v>66</v>
      </c>
      <c r="R80" s="894"/>
      <c r="S80" s="894"/>
      <c r="T80" s="894"/>
      <c r="U80" s="894"/>
      <c r="V80" s="894">
        <v>66</v>
      </c>
      <c r="W80" s="894"/>
      <c r="X80" s="894"/>
      <c r="Y80" s="894"/>
      <c r="Z80" s="894"/>
      <c r="AA80" s="894" t="s">
        <v>563</v>
      </c>
      <c r="AB80" s="894"/>
      <c r="AC80" s="894"/>
      <c r="AD80" s="894"/>
      <c r="AE80" s="894"/>
      <c r="AF80" s="894" t="s">
        <v>563</v>
      </c>
      <c r="AG80" s="894"/>
      <c r="AH80" s="894"/>
      <c r="AI80" s="894"/>
      <c r="AJ80" s="894"/>
      <c r="AK80" s="894" t="s">
        <v>563</v>
      </c>
      <c r="AL80" s="894"/>
      <c r="AM80" s="894"/>
      <c r="AN80" s="894"/>
      <c r="AO80" s="894"/>
      <c r="AP80" s="894" t="s">
        <v>586</v>
      </c>
      <c r="AQ80" s="894"/>
      <c r="AR80" s="894"/>
      <c r="AS80" s="894"/>
      <c r="AT80" s="894"/>
      <c r="AU80" s="944" t="s">
        <v>563</v>
      </c>
      <c r="AV80" s="943"/>
      <c r="AW80" s="943"/>
      <c r="AX80" s="943"/>
      <c r="AY80" s="893"/>
      <c r="AZ80" s="940"/>
      <c r="BA80" s="940"/>
      <c r="BB80" s="940"/>
      <c r="BC80" s="940"/>
      <c r="BD80" s="941"/>
      <c r="BE80" s="248"/>
      <c r="BF80" s="248"/>
      <c r="BG80" s="248"/>
      <c r="BH80" s="248"/>
      <c r="BI80" s="248"/>
      <c r="BJ80" s="248"/>
      <c r="BK80" s="248"/>
      <c r="BL80" s="248"/>
      <c r="BM80" s="248"/>
      <c r="BN80" s="248"/>
      <c r="BO80" s="248"/>
      <c r="BP80" s="248"/>
      <c r="BQ80" s="245">
        <v>74</v>
      </c>
      <c r="BR80" s="250"/>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9"/>
    </row>
    <row r="81" spans="1:131" s="230" customFormat="1" ht="26.25" customHeight="1">
      <c r="A81" s="244">
        <v>14</v>
      </c>
      <c r="B81" s="936" t="s">
        <v>568</v>
      </c>
      <c r="C81" s="937"/>
      <c r="D81" s="937"/>
      <c r="E81" s="937"/>
      <c r="F81" s="937"/>
      <c r="G81" s="937"/>
      <c r="H81" s="937"/>
      <c r="I81" s="937"/>
      <c r="J81" s="937"/>
      <c r="K81" s="937"/>
      <c r="L81" s="937"/>
      <c r="M81" s="937"/>
      <c r="N81" s="937"/>
      <c r="O81" s="937"/>
      <c r="P81" s="938"/>
      <c r="Q81" s="939">
        <v>128</v>
      </c>
      <c r="R81" s="894"/>
      <c r="S81" s="894"/>
      <c r="T81" s="894"/>
      <c r="U81" s="894"/>
      <c r="V81" s="894">
        <v>107</v>
      </c>
      <c r="W81" s="894"/>
      <c r="X81" s="894"/>
      <c r="Y81" s="894"/>
      <c r="Z81" s="894"/>
      <c r="AA81" s="894">
        <v>21</v>
      </c>
      <c r="AB81" s="894"/>
      <c r="AC81" s="894"/>
      <c r="AD81" s="894"/>
      <c r="AE81" s="894"/>
      <c r="AF81" s="894">
        <v>21</v>
      </c>
      <c r="AG81" s="894"/>
      <c r="AH81" s="894"/>
      <c r="AI81" s="894"/>
      <c r="AJ81" s="894"/>
      <c r="AK81" s="894" t="s">
        <v>586</v>
      </c>
      <c r="AL81" s="894"/>
      <c r="AM81" s="894"/>
      <c r="AN81" s="894"/>
      <c r="AO81" s="894"/>
      <c r="AP81" s="894" t="s">
        <v>586</v>
      </c>
      <c r="AQ81" s="894"/>
      <c r="AR81" s="894"/>
      <c r="AS81" s="894"/>
      <c r="AT81" s="894"/>
      <c r="AU81" s="944" t="s">
        <v>563</v>
      </c>
      <c r="AV81" s="943"/>
      <c r="AW81" s="943"/>
      <c r="AX81" s="943"/>
      <c r="AY81" s="893"/>
      <c r="AZ81" s="940"/>
      <c r="BA81" s="940"/>
      <c r="BB81" s="940"/>
      <c r="BC81" s="940"/>
      <c r="BD81" s="941"/>
      <c r="BE81" s="248"/>
      <c r="BF81" s="248"/>
      <c r="BG81" s="248"/>
      <c r="BH81" s="248"/>
      <c r="BI81" s="248"/>
      <c r="BJ81" s="248"/>
      <c r="BK81" s="248"/>
      <c r="BL81" s="248"/>
      <c r="BM81" s="248"/>
      <c r="BN81" s="248"/>
      <c r="BO81" s="248"/>
      <c r="BP81" s="248"/>
      <c r="BQ81" s="245">
        <v>75</v>
      </c>
      <c r="BR81" s="250"/>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9"/>
    </row>
    <row r="82" spans="1:131" s="230" customFormat="1" ht="26.25" customHeight="1">
      <c r="A82" s="244">
        <v>15</v>
      </c>
      <c r="B82" s="936" t="s">
        <v>569</v>
      </c>
      <c r="C82" s="937"/>
      <c r="D82" s="937"/>
      <c r="E82" s="937"/>
      <c r="F82" s="937"/>
      <c r="G82" s="937"/>
      <c r="H82" s="937"/>
      <c r="I82" s="937"/>
      <c r="J82" s="937"/>
      <c r="K82" s="937"/>
      <c r="L82" s="937"/>
      <c r="M82" s="937"/>
      <c r="N82" s="937"/>
      <c r="O82" s="937"/>
      <c r="P82" s="938"/>
      <c r="Q82" s="939">
        <v>27</v>
      </c>
      <c r="R82" s="894"/>
      <c r="S82" s="894"/>
      <c r="T82" s="894"/>
      <c r="U82" s="894"/>
      <c r="V82" s="894">
        <v>27</v>
      </c>
      <c r="W82" s="894"/>
      <c r="X82" s="894"/>
      <c r="Y82" s="894"/>
      <c r="Z82" s="894"/>
      <c r="AA82" s="894" t="s">
        <v>586</v>
      </c>
      <c r="AB82" s="894"/>
      <c r="AC82" s="894"/>
      <c r="AD82" s="894"/>
      <c r="AE82" s="894"/>
      <c r="AF82" s="894" t="s">
        <v>563</v>
      </c>
      <c r="AG82" s="894"/>
      <c r="AH82" s="894"/>
      <c r="AI82" s="894"/>
      <c r="AJ82" s="894"/>
      <c r="AK82" s="894">
        <v>26</v>
      </c>
      <c r="AL82" s="894"/>
      <c r="AM82" s="894"/>
      <c r="AN82" s="894"/>
      <c r="AO82" s="894"/>
      <c r="AP82" s="894" t="s">
        <v>563</v>
      </c>
      <c r="AQ82" s="894"/>
      <c r="AR82" s="894"/>
      <c r="AS82" s="894"/>
      <c r="AT82" s="894"/>
      <c r="AU82" s="944" t="s">
        <v>563</v>
      </c>
      <c r="AV82" s="943"/>
      <c r="AW82" s="943"/>
      <c r="AX82" s="943"/>
      <c r="AY82" s="893"/>
      <c r="AZ82" s="940"/>
      <c r="BA82" s="940"/>
      <c r="BB82" s="940"/>
      <c r="BC82" s="940"/>
      <c r="BD82" s="941"/>
      <c r="BE82" s="248"/>
      <c r="BF82" s="248"/>
      <c r="BG82" s="248"/>
      <c r="BH82" s="248"/>
      <c r="BI82" s="248"/>
      <c r="BJ82" s="248"/>
      <c r="BK82" s="248"/>
      <c r="BL82" s="248"/>
      <c r="BM82" s="248"/>
      <c r="BN82" s="248"/>
      <c r="BO82" s="248"/>
      <c r="BP82" s="248"/>
      <c r="BQ82" s="245">
        <v>76</v>
      </c>
      <c r="BR82" s="250"/>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9"/>
    </row>
    <row r="83" spans="1:131" s="230" customFormat="1" ht="26.25" customHeight="1">
      <c r="A83" s="244">
        <v>16</v>
      </c>
      <c r="B83" s="936" t="s">
        <v>570</v>
      </c>
      <c r="C83" s="937"/>
      <c r="D83" s="937"/>
      <c r="E83" s="937"/>
      <c r="F83" s="937"/>
      <c r="G83" s="937"/>
      <c r="H83" s="937"/>
      <c r="I83" s="937"/>
      <c r="J83" s="937"/>
      <c r="K83" s="937"/>
      <c r="L83" s="937"/>
      <c r="M83" s="937"/>
      <c r="N83" s="937"/>
      <c r="O83" s="937"/>
      <c r="P83" s="938"/>
      <c r="Q83" s="939">
        <v>3351</v>
      </c>
      <c r="R83" s="894"/>
      <c r="S83" s="894"/>
      <c r="T83" s="894"/>
      <c r="U83" s="894"/>
      <c r="V83" s="894">
        <v>3351</v>
      </c>
      <c r="W83" s="894"/>
      <c r="X83" s="894"/>
      <c r="Y83" s="894"/>
      <c r="Z83" s="894"/>
      <c r="AA83" s="894" t="s">
        <v>563</v>
      </c>
      <c r="AB83" s="894"/>
      <c r="AC83" s="894"/>
      <c r="AD83" s="894"/>
      <c r="AE83" s="894"/>
      <c r="AF83" s="894" t="s">
        <v>563</v>
      </c>
      <c r="AG83" s="894"/>
      <c r="AH83" s="894"/>
      <c r="AI83" s="894"/>
      <c r="AJ83" s="894"/>
      <c r="AK83" s="894" t="s">
        <v>563</v>
      </c>
      <c r="AL83" s="894"/>
      <c r="AM83" s="894"/>
      <c r="AN83" s="894"/>
      <c r="AO83" s="894"/>
      <c r="AP83" s="894" t="s">
        <v>563</v>
      </c>
      <c r="AQ83" s="894"/>
      <c r="AR83" s="894"/>
      <c r="AS83" s="894"/>
      <c r="AT83" s="894"/>
      <c r="AU83" s="944" t="s">
        <v>563</v>
      </c>
      <c r="AV83" s="943"/>
      <c r="AW83" s="943"/>
      <c r="AX83" s="943"/>
      <c r="AY83" s="893"/>
      <c r="AZ83" s="940"/>
      <c r="BA83" s="940"/>
      <c r="BB83" s="940"/>
      <c r="BC83" s="940"/>
      <c r="BD83" s="941"/>
      <c r="BE83" s="248"/>
      <c r="BF83" s="248"/>
      <c r="BG83" s="248"/>
      <c r="BH83" s="248"/>
      <c r="BI83" s="248"/>
      <c r="BJ83" s="248"/>
      <c r="BK83" s="248"/>
      <c r="BL83" s="248"/>
      <c r="BM83" s="248"/>
      <c r="BN83" s="248"/>
      <c r="BO83" s="248"/>
      <c r="BP83" s="248"/>
      <c r="BQ83" s="245">
        <v>77</v>
      </c>
      <c r="BR83" s="250"/>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9"/>
    </row>
    <row r="84" spans="1:131" s="230" customFormat="1" ht="26.25" customHeight="1">
      <c r="A84" s="244">
        <v>17</v>
      </c>
      <c r="B84" s="936" t="s">
        <v>571</v>
      </c>
      <c r="C84" s="937"/>
      <c r="D84" s="937"/>
      <c r="E84" s="937"/>
      <c r="F84" s="937"/>
      <c r="G84" s="937"/>
      <c r="H84" s="937"/>
      <c r="I84" s="937"/>
      <c r="J84" s="937"/>
      <c r="K84" s="937"/>
      <c r="L84" s="937"/>
      <c r="M84" s="937"/>
      <c r="N84" s="937"/>
      <c r="O84" s="937"/>
      <c r="P84" s="938"/>
      <c r="Q84" s="939">
        <v>247</v>
      </c>
      <c r="R84" s="894"/>
      <c r="S84" s="894"/>
      <c r="T84" s="894"/>
      <c r="U84" s="894"/>
      <c r="V84" s="894">
        <v>205</v>
      </c>
      <c r="W84" s="894"/>
      <c r="X84" s="894"/>
      <c r="Y84" s="894"/>
      <c r="Z84" s="894"/>
      <c r="AA84" s="894">
        <v>42</v>
      </c>
      <c r="AB84" s="894"/>
      <c r="AC84" s="894"/>
      <c r="AD84" s="894"/>
      <c r="AE84" s="894"/>
      <c r="AF84" s="894">
        <v>42</v>
      </c>
      <c r="AG84" s="894"/>
      <c r="AH84" s="894"/>
      <c r="AI84" s="894"/>
      <c r="AJ84" s="894"/>
      <c r="AK84" s="894">
        <v>53</v>
      </c>
      <c r="AL84" s="894"/>
      <c r="AM84" s="894"/>
      <c r="AN84" s="894"/>
      <c r="AO84" s="894"/>
      <c r="AP84" s="894" t="s">
        <v>563</v>
      </c>
      <c r="AQ84" s="894"/>
      <c r="AR84" s="894"/>
      <c r="AS84" s="894"/>
      <c r="AT84" s="894"/>
      <c r="AU84" s="944" t="s">
        <v>563</v>
      </c>
      <c r="AV84" s="943"/>
      <c r="AW84" s="943"/>
      <c r="AX84" s="943"/>
      <c r="AY84" s="893"/>
      <c r="AZ84" s="940"/>
      <c r="BA84" s="940"/>
      <c r="BB84" s="940"/>
      <c r="BC84" s="940"/>
      <c r="BD84" s="941"/>
      <c r="BE84" s="248"/>
      <c r="BF84" s="248"/>
      <c r="BG84" s="248"/>
      <c r="BH84" s="248"/>
      <c r="BI84" s="248"/>
      <c r="BJ84" s="248"/>
      <c r="BK84" s="248"/>
      <c r="BL84" s="248"/>
      <c r="BM84" s="248"/>
      <c r="BN84" s="248"/>
      <c r="BO84" s="248"/>
      <c r="BP84" s="248"/>
      <c r="BQ84" s="245">
        <v>78</v>
      </c>
      <c r="BR84" s="250"/>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9"/>
    </row>
    <row r="85" spans="1:131" s="230" customFormat="1" ht="26.25" customHeight="1">
      <c r="A85" s="244">
        <v>18</v>
      </c>
      <c r="B85" s="936" t="s">
        <v>572</v>
      </c>
      <c r="C85" s="937"/>
      <c r="D85" s="937"/>
      <c r="E85" s="937"/>
      <c r="F85" s="937"/>
      <c r="G85" s="937"/>
      <c r="H85" s="937"/>
      <c r="I85" s="937"/>
      <c r="J85" s="937"/>
      <c r="K85" s="937"/>
      <c r="L85" s="937"/>
      <c r="M85" s="937"/>
      <c r="N85" s="937"/>
      <c r="O85" s="937"/>
      <c r="P85" s="938"/>
      <c r="Q85" s="939">
        <v>758744</v>
      </c>
      <c r="R85" s="894"/>
      <c r="S85" s="894"/>
      <c r="T85" s="894"/>
      <c r="U85" s="894"/>
      <c r="V85" s="894">
        <v>730814</v>
      </c>
      <c r="W85" s="894"/>
      <c r="X85" s="894"/>
      <c r="Y85" s="894"/>
      <c r="Z85" s="894"/>
      <c r="AA85" s="894">
        <v>27930</v>
      </c>
      <c r="AB85" s="894"/>
      <c r="AC85" s="894"/>
      <c r="AD85" s="894"/>
      <c r="AE85" s="894"/>
      <c r="AF85" s="894">
        <v>27930</v>
      </c>
      <c r="AG85" s="894"/>
      <c r="AH85" s="894"/>
      <c r="AI85" s="894"/>
      <c r="AJ85" s="894"/>
      <c r="AK85" s="894" t="s">
        <v>563</v>
      </c>
      <c r="AL85" s="894"/>
      <c r="AM85" s="894"/>
      <c r="AN85" s="894"/>
      <c r="AO85" s="894"/>
      <c r="AP85" s="894" t="s">
        <v>563</v>
      </c>
      <c r="AQ85" s="894"/>
      <c r="AR85" s="894"/>
      <c r="AS85" s="894"/>
      <c r="AT85" s="894"/>
      <c r="AU85" s="944" t="s">
        <v>563</v>
      </c>
      <c r="AV85" s="943"/>
      <c r="AW85" s="943"/>
      <c r="AX85" s="943"/>
      <c r="AY85" s="893"/>
      <c r="AZ85" s="940"/>
      <c r="BA85" s="940"/>
      <c r="BB85" s="940"/>
      <c r="BC85" s="940"/>
      <c r="BD85" s="941"/>
      <c r="BE85" s="248"/>
      <c r="BF85" s="248"/>
      <c r="BG85" s="248"/>
      <c r="BH85" s="248"/>
      <c r="BI85" s="248"/>
      <c r="BJ85" s="248"/>
      <c r="BK85" s="248"/>
      <c r="BL85" s="248"/>
      <c r="BM85" s="248"/>
      <c r="BN85" s="248"/>
      <c r="BO85" s="248"/>
      <c r="BP85" s="248"/>
      <c r="BQ85" s="245">
        <v>79</v>
      </c>
      <c r="BR85" s="250"/>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9"/>
    </row>
    <row r="86" spans="1:131" s="230" customFormat="1" ht="26.25" customHeight="1">
      <c r="A86" s="244">
        <v>19</v>
      </c>
      <c r="B86" s="936"/>
      <c r="C86" s="937"/>
      <c r="D86" s="937"/>
      <c r="E86" s="937"/>
      <c r="F86" s="937"/>
      <c r="G86" s="937"/>
      <c r="H86" s="937"/>
      <c r="I86" s="937"/>
      <c r="J86" s="937"/>
      <c r="K86" s="937"/>
      <c r="L86" s="937"/>
      <c r="M86" s="937"/>
      <c r="N86" s="937"/>
      <c r="O86" s="937"/>
      <c r="P86" s="938"/>
      <c r="Q86" s="939"/>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0"/>
      <c r="BA86" s="940"/>
      <c r="BB86" s="940"/>
      <c r="BC86" s="940"/>
      <c r="BD86" s="941"/>
      <c r="BE86" s="248"/>
      <c r="BF86" s="248"/>
      <c r="BG86" s="248"/>
      <c r="BH86" s="248"/>
      <c r="BI86" s="248"/>
      <c r="BJ86" s="248"/>
      <c r="BK86" s="248"/>
      <c r="BL86" s="248"/>
      <c r="BM86" s="248"/>
      <c r="BN86" s="248"/>
      <c r="BO86" s="248"/>
      <c r="BP86" s="248"/>
      <c r="BQ86" s="245">
        <v>80</v>
      </c>
      <c r="BR86" s="250"/>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9"/>
    </row>
    <row r="87" spans="1:131" s="230" customFormat="1" ht="26.25" customHeight="1">
      <c r="A87" s="252">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8"/>
      <c r="BF87" s="248"/>
      <c r="BG87" s="248"/>
      <c r="BH87" s="248"/>
      <c r="BI87" s="248"/>
      <c r="BJ87" s="248"/>
      <c r="BK87" s="248"/>
      <c r="BL87" s="248"/>
      <c r="BM87" s="248"/>
      <c r="BN87" s="248"/>
      <c r="BO87" s="248"/>
      <c r="BP87" s="248"/>
      <c r="BQ87" s="245">
        <v>81</v>
      </c>
      <c r="BR87" s="250"/>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9"/>
    </row>
    <row r="88" spans="1:131" s="230" customFormat="1" ht="26.25" customHeight="1" thickBot="1">
      <c r="A88" s="247" t="s">
        <v>383</v>
      </c>
      <c r="B88" s="853" t="s">
        <v>411</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v>41786</v>
      </c>
      <c r="AG88" s="905"/>
      <c r="AH88" s="905"/>
      <c r="AI88" s="905"/>
      <c r="AJ88" s="905"/>
      <c r="AK88" s="902"/>
      <c r="AL88" s="902"/>
      <c r="AM88" s="902"/>
      <c r="AN88" s="902"/>
      <c r="AO88" s="902"/>
      <c r="AP88" s="905">
        <v>23997</v>
      </c>
      <c r="AQ88" s="905"/>
      <c r="AR88" s="905"/>
      <c r="AS88" s="905"/>
      <c r="AT88" s="905"/>
      <c r="AU88" s="905">
        <v>806</v>
      </c>
      <c r="AV88" s="905"/>
      <c r="AW88" s="905"/>
      <c r="AX88" s="905"/>
      <c r="AY88" s="905"/>
      <c r="AZ88" s="910"/>
      <c r="BA88" s="910"/>
      <c r="BB88" s="910"/>
      <c r="BC88" s="910"/>
      <c r="BD88" s="911"/>
      <c r="BE88" s="248"/>
      <c r="BF88" s="248"/>
      <c r="BG88" s="248"/>
      <c r="BH88" s="248"/>
      <c r="BI88" s="248"/>
      <c r="BJ88" s="248"/>
      <c r="BK88" s="248"/>
      <c r="BL88" s="248"/>
      <c r="BM88" s="248"/>
      <c r="BN88" s="248"/>
      <c r="BO88" s="248"/>
      <c r="BP88" s="248"/>
      <c r="BQ88" s="245">
        <v>82</v>
      </c>
      <c r="BR88" s="250"/>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9"/>
    </row>
    <row r="89" spans="1:131" s="230" customFormat="1" ht="26.25" hidden="1" customHeight="1">
      <c r="A89" s="253"/>
      <c r="B89" s="254"/>
      <c r="C89" s="254"/>
      <c r="D89" s="254"/>
      <c r="E89" s="254"/>
      <c r="F89" s="254"/>
      <c r="G89" s="254"/>
      <c r="H89" s="254"/>
      <c r="I89" s="254"/>
      <c r="J89" s="254"/>
      <c r="K89" s="254"/>
      <c r="L89" s="254"/>
      <c r="M89" s="254"/>
      <c r="N89" s="254"/>
      <c r="O89" s="254"/>
      <c r="P89" s="254"/>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6"/>
      <c r="BA89" s="256"/>
      <c r="BB89" s="256"/>
      <c r="BC89" s="256"/>
      <c r="BD89" s="256"/>
      <c r="BE89" s="248"/>
      <c r="BF89" s="248"/>
      <c r="BG89" s="248"/>
      <c r="BH89" s="248"/>
      <c r="BI89" s="248"/>
      <c r="BJ89" s="248"/>
      <c r="BK89" s="248"/>
      <c r="BL89" s="248"/>
      <c r="BM89" s="248"/>
      <c r="BN89" s="248"/>
      <c r="BO89" s="248"/>
      <c r="BP89" s="248"/>
      <c r="BQ89" s="245">
        <v>83</v>
      </c>
      <c r="BR89" s="250"/>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9"/>
    </row>
    <row r="90" spans="1:131" s="230" customFormat="1" ht="26.25" hidden="1" customHeight="1">
      <c r="A90" s="253"/>
      <c r="B90" s="254"/>
      <c r="C90" s="254"/>
      <c r="D90" s="254"/>
      <c r="E90" s="254"/>
      <c r="F90" s="254"/>
      <c r="G90" s="254"/>
      <c r="H90" s="254"/>
      <c r="I90" s="254"/>
      <c r="J90" s="254"/>
      <c r="K90" s="254"/>
      <c r="L90" s="254"/>
      <c r="M90" s="254"/>
      <c r="N90" s="254"/>
      <c r="O90" s="254"/>
      <c r="P90" s="254"/>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6"/>
      <c r="BA90" s="256"/>
      <c r="BB90" s="256"/>
      <c r="BC90" s="256"/>
      <c r="BD90" s="256"/>
      <c r="BE90" s="248"/>
      <c r="BF90" s="248"/>
      <c r="BG90" s="248"/>
      <c r="BH90" s="248"/>
      <c r="BI90" s="248"/>
      <c r="BJ90" s="248"/>
      <c r="BK90" s="248"/>
      <c r="BL90" s="248"/>
      <c r="BM90" s="248"/>
      <c r="BN90" s="248"/>
      <c r="BO90" s="248"/>
      <c r="BP90" s="248"/>
      <c r="BQ90" s="245">
        <v>84</v>
      </c>
      <c r="BR90" s="250"/>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9"/>
    </row>
    <row r="91" spans="1:131" s="230" customFormat="1" ht="26.25" hidden="1" customHeight="1">
      <c r="A91" s="253"/>
      <c r="B91" s="254"/>
      <c r="C91" s="254"/>
      <c r="D91" s="254"/>
      <c r="E91" s="254"/>
      <c r="F91" s="254"/>
      <c r="G91" s="254"/>
      <c r="H91" s="254"/>
      <c r="I91" s="254"/>
      <c r="J91" s="254"/>
      <c r="K91" s="254"/>
      <c r="L91" s="254"/>
      <c r="M91" s="254"/>
      <c r="N91" s="254"/>
      <c r="O91" s="254"/>
      <c r="P91" s="254"/>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6"/>
      <c r="BA91" s="256"/>
      <c r="BB91" s="256"/>
      <c r="BC91" s="256"/>
      <c r="BD91" s="256"/>
      <c r="BE91" s="248"/>
      <c r="BF91" s="248"/>
      <c r="BG91" s="248"/>
      <c r="BH91" s="248"/>
      <c r="BI91" s="248"/>
      <c r="BJ91" s="248"/>
      <c r="BK91" s="248"/>
      <c r="BL91" s="248"/>
      <c r="BM91" s="248"/>
      <c r="BN91" s="248"/>
      <c r="BO91" s="248"/>
      <c r="BP91" s="248"/>
      <c r="BQ91" s="245">
        <v>85</v>
      </c>
      <c r="BR91" s="250"/>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9"/>
    </row>
    <row r="92" spans="1:131" s="230" customFormat="1" ht="26.25" hidden="1" customHeight="1">
      <c r="A92" s="253"/>
      <c r="B92" s="254"/>
      <c r="C92" s="254"/>
      <c r="D92" s="254"/>
      <c r="E92" s="254"/>
      <c r="F92" s="254"/>
      <c r="G92" s="254"/>
      <c r="H92" s="254"/>
      <c r="I92" s="254"/>
      <c r="J92" s="254"/>
      <c r="K92" s="254"/>
      <c r="L92" s="254"/>
      <c r="M92" s="254"/>
      <c r="N92" s="254"/>
      <c r="O92" s="254"/>
      <c r="P92" s="254"/>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6"/>
      <c r="BA92" s="256"/>
      <c r="BB92" s="256"/>
      <c r="BC92" s="256"/>
      <c r="BD92" s="256"/>
      <c r="BE92" s="248"/>
      <c r="BF92" s="248"/>
      <c r="BG92" s="248"/>
      <c r="BH92" s="248"/>
      <c r="BI92" s="248"/>
      <c r="BJ92" s="248"/>
      <c r="BK92" s="248"/>
      <c r="BL92" s="248"/>
      <c r="BM92" s="248"/>
      <c r="BN92" s="248"/>
      <c r="BO92" s="248"/>
      <c r="BP92" s="248"/>
      <c r="BQ92" s="245">
        <v>86</v>
      </c>
      <c r="BR92" s="250"/>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9"/>
    </row>
    <row r="93" spans="1:131" s="230" customFormat="1" ht="26.25" hidden="1" customHeight="1">
      <c r="A93" s="253"/>
      <c r="B93" s="254"/>
      <c r="C93" s="254"/>
      <c r="D93" s="254"/>
      <c r="E93" s="254"/>
      <c r="F93" s="254"/>
      <c r="G93" s="254"/>
      <c r="H93" s="254"/>
      <c r="I93" s="254"/>
      <c r="J93" s="254"/>
      <c r="K93" s="254"/>
      <c r="L93" s="254"/>
      <c r="M93" s="254"/>
      <c r="N93" s="254"/>
      <c r="O93" s="254"/>
      <c r="P93" s="254"/>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6"/>
      <c r="BA93" s="256"/>
      <c r="BB93" s="256"/>
      <c r="BC93" s="256"/>
      <c r="BD93" s="256"/>
      <c r="BE93" s="248"/>
      <c r="BF93" s="248"/>
      <c r="BG93" s="248"/>
      <c r="BH93" s="248"/>
      <c r="BI93" s="248"/>
      <c r="BJ93" s="248"/>
      <c r="BK93" s="248"/>
      <c r="BL93" s="248"/>
      <c r="BM93" s="248"/>
      <c r="BN93" s="248"/>
      <c r="BO93" s="248"/>
      <c r="BP93" s="248"/>
      <c r="BQ93" s="245">
        <v>87</v>
      </c>
      <c r="BR93" s="250"/>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9"/>
    </row>
    <row r="94" spans="1:131" s="230" customFormat="1" ht="26.25" hidden="1" customHeight="1">
      <c r="A94" s="253"/>
      <c r="B94" s="254"/>
      <c r="C94" s="254"/>
      <c r="D94" s="254"/>
      <c r="E94" s="254"/>
      <c r="F94" s="254"/>
      <c r="G94" s="254"/>
      <c r="H94" s="254"/>
      <c r="I94" s="254"/>
      <c r="J94" s="254"/>
      <c r="K94" s="254"/>
      <c r="L94" s="254"/>
      <c r="M94" s="254"/>
      <c r="N94" s="254"/>
      <c r="O94" s="254"/>
      <c r="P94" s="254"/>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6"/>
      <c r="BA94" s="256"/>
      <c r="BB94" s="256"/>
      <c r="BC94" s="256"/>
      <c r="BD94" s="256"/>
      <c r="BE94" s="248"/>
      <c r="BF94" s="248"/>
      <c r="BG94" s="248"/>
      <c r="BH94" s="248"/>
      <c r="BI94" s="248"/>
      <c r="BJ94" s="248"/>
      <c r="BK94" s="248"/>
      <c r="BL94" s="248"/>
      <c r="BM94" s="248"/>
      <c r="BN94" s="248"/>
      <c r="BO94" s="248"/>
      <c r="BP94" s="248"/>
      <c r="BQ94" s="245">
        <v>88</v>
      </c>
      <c r="BR94" s="250"/>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9"/>
    </row>
    <row r="95" spans="1:131" s="230" customFormat="1" ht="26.25" hidden="1" customHeight="1">
      <c r="A95" s="253"/>
      <c r="B95" s="254"/>
      <c r="C95" s="254"/>
      <c r="D95" s="254"/>
      <c r="E95" s="254"/>
      <c r="F95" s="254"/>
      <c r="G95" s="254"/>
      <c r="H95" s="254"/>
      <c r="I95" s="254"/>
      <c r="J95" s="254"/>
      <c r="K95" s="254"/>
      <c r="L95" s="254"/>
      <c r="M95" s="254"/>
      <c r="N95" s="254"/>
      <c r="O95" s="254"/>
      <c r="P95" s="254"/>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6"/>
      <c r="BA95" s="256"/>
      <c r="BB95" s="256"/>
      <c r="BC95" s="256"/>
      <c r="BD95" s="256"/>
      <c r="BE95" s="248"/>
      <c r="BF95" s="248"/>
      <c r="BG95" s="248"/>
      <c r="BH95" s="248"/>
      <c r="BI95" s="248"/>
      <c r="BJ95" s="248"/>
      <c r="BK95" s="248"/>
      <c r="BL95" s="248"/>
      <c r="BM95" s="248"/>
      <c r="BN95" s="248"/>
      <c r="BO95" s="248"/>
      <c r="BP95" s="248"/>
      <c r="BQ95" s="245">
        <v>89</v>
      </c>
      <c r="BR95" s="250"/>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9"/>
    </row>
    <row r="96" spans="1:131" s="230" customFormat="1" ht="26.25" hidden="1" customHeight="1">
      <c r="A96" s="253"/>
      <c r="B96" s="254"/>
      <c r="C96" s="254"/>
      <c r="D96" s="254"/>
      <c r="E96" s="254"/>
      <c r="F96" s="254"/>
      <c r="G96" s="254"/>
      <c r="H96" s="254"/>
      <c r="I96" s="254"/>
      <c r="J96" s="254"/>
      <c r="K96" s="254"/>
      <c r="L96" s="254"/>
      <c r="M96" s="254"/>
      <c r="N96" s="254"/>
      <c r="O96" s="254"/>
      <c r="P96" s="254"/>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6"/>
      <c r="BA96" s="256"/>
      <c r="BB96" s="256"/>
      <c r="BC96" s="256"/>
      <c r="BD96" s="256"/>
      <c r="BE96" s="248"/>
      <c r="BF96" s="248"/>
      <c r="BG96" s="248"/>
      <c r="BH96" s="248"/>
      <c r="BI96" s="248"/>
      <c r="BJ96" s="248"/>
      <c r="BK96" s="248"/>
      <c r="BL96" s="248"/>
      <c r="BM96" s="248"/>
      <c r="BN96" s="248"/>
      <c r="BO96" s="248"/>
      <c r="BP96" s="248"/>
      <c r="BQ96" s="245">
        <v>90</v>
      </c>
      <c r="BR96" s="250"/>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9"/>
    </row>
    <row r="97" spans="1:131" s="230" customFormat="1" ht="26.25" hidden="1" customHeight="1">
      <c r="A97" s="253"/>
      <c r="B97" s="254"/>
      <c r="C97" s="254"/>
      <c r="D97" s="254"/>
      <c r="E97" s="254"/>
      <c r="F97" s="254"/>
      <c r="G97" s="254"/>
      <c r="H97" s="254"/>
      <c r="I97" s="254"/>
      <c r="J97" s="254"/>
      <c r="K97" s="254"/>
      <c r="L97" s="254"/>
      <c r="M97" s="254"/>
      <c r="N97" s="254"/>
      <c r="O97" s="254"/>
      <c r="P97" s="254"/>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6"/>
      <c r="BA97" s="256"/>
      <c r="BB97" s="256"/>
      <c r="BC97" s="256"/>
      <c r="BD97" s="256"/>
      <c r="BE97" s="248"/>
      <c r="BF97" s="248"/>
      <c r="BG97" s="248"/>
      <c r="BH97" s="248"/>
      <c r="BI97" s="248"/>
      <c r="BJ97" s="248"/>
      <c r="BK97" s="248"/>
      <c r="BL97" s="248"/>
      <c r="BM97" s="248"/>
      <c r="BN97" s="248"/>
      <c r="BO97" s="248"/>
      <c r="BP97" s="248"/>
      <c r="BQ97" s="245">
        <v>91</v>
      </c>
      <c r="BR97" s="250"/>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9"/>
    </row>
    <row r="98" spans="1:131" s="230" customFormat="1" ht="26.25" hidden="1" customHeight="1">
      <c r="A98" s="253"/>
      <c r="B98" s="254"/>
      <c r="C98" s="254"/>
      <c r="D98" s="254"/>
      <c r="E98" s="254"/>
      <c r="F98" s="254"/>
      <c r="G98" s="254"/>
      <c r="H98" s="254"/>
      <c r="I98" s="254"/>
      <c r="J98" s="254"/>
      <c r="K98" s="254"/>
      <c r="L98" s="254"/>
      <c r="M98" s="254"/>
      <c r="N98" s="254"/>
      <c r="O98" s="254"/>
      <c r="P98" s="254"/>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6"/>
      <c r="BA98" s="256"/>
      <c r="BB98" s="256"/>
      <c r="BC98" s="256"/>
      <c r="BD98" s="256"/>
      <c r="BE98" s="248"/>
      <c r="BF98" s="248"/>
      <c r="BG98" s="248"/>
      <c r="BH98" s="248"/>
      <c r="BI98" s="248"/>
      <c r="BJ98" s="248"/>
      <c r="BK98" s="248"/>
      <c r="BL98" s="248"/>
      <c r="BM98" s="248"/>
      <c r="BN98" s="248"/>
      <c r="BO98" s="248"/>
      <c r="BP98" s="248"/>
      <c r="BQ98" s="245">
        <v>92</v>
      </c>
      <c r="BR98" s="250"/>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9"/>
    </row>
    <row r="99" spans="1:131" s="230" customFormat="1" ht="26.25" hidden="1" customHeight="1">
      <c r="A99" s="253"/>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6"/>
      <c r="BA99" s="256"/>
      <c r="BB99" s="256"/>
      <c r="BC99" s="256"/>
      <c r="BD99" s="256"/>
      <c r="BE99" s="248"/>
      <c r="BF99" s="248"/>
      <c r="BG99" s="248"/>
      <c r="BH99" s="248"/>
      <c r="BI99" s="248"/>
      <c r="BJ99" s="248"/>
      <c r="BK99" s="248"/>
      <c r="BL99" s="248"/>
      <c r="BM99" s="248"/>
      <c r="BN99" s="248"/>
      <c r="BO99" s="248"/>
      <c r="BP99" s="248"/>
      <c r="BQ99" s="245">
        <v>93</v>
      </c>
      <c r="BR99" s="250"/>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9"/>
    </row>
    <row r="100" spans="1:131" s="230" customFormat="1" ht="26.25" hidden="1" customHeight="1">
      <c r="A100" s="253"/>
      <c r="B100" s="254"/>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6"/>
      <c r="BA100" s="256"/>
      <c r="BB100" s="256"/>
      <c r="BC100" s="256"/>
      <c r="BD100" s="256"/>
      <c r="BE100" s="248"/>
      <c r="BF100" s="248"/>
      <c r="BG100" s="248"/>
      <c r="BH100" s="248"/>
      <c r="BI100" s="248"/>
      <c r="BJ100" s="248"/>
      <c r="BK100" s="248"/>
      <c r="BL100" s="248"/>
      <c r="BM100" s="248"/>
      <c r="BN100" s="248"/>
      <c r="BO100" s="248"/>
      <c r="BP100" s="248"/>
      <c r="BQ100" s="245">
        <v>94</v>
      </c>
      <c r="BR100" s="250"/>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9"/>
    </row>
    <row r="101" spans="1:131" s="230" customFormat="1" ht="26.25" hidden="1" customHeight="1">
      <c r="A101" s="253"/>
      <c r="B101" s="254"/>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6"/>
      <c r="BA101" s="256"/>
      <c r="BB101" s="256"/>
      <c r="BC101" s="256"/>
      <c r="BD101" s="256"/>
      <c r="BE101" s="248"/>
      <c r="BF101" s="248"/>
      <c r="BG101" s="248"/>
      <c r="BH101" s="248"/>
      <c r="BI101" s="248"/>
      <c r="BJ101" s="248"/>
      <c r="BK101" s="248"/>
      <c r="BL101" s="248"/>
      <c r="BM101" s="248"/>
      <c r="BN101" s="248"/>
      <c r="BO101" s="248"/>
      <c r="BP101" s="248"/>
      <c r="BQ101" s="245">
        <v>95</v>
      </c>
      <c r="BR101" s="250"/>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9"/>
    </row>
    <row r="102" spans="1:131" s="230" customFormat="1" ht="26.25" customHeight="1" thickBot="1">
      <c r="A102" s="253"/>
      <c r="B102" s="254"/>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6"/>
      <c r="BA102" s="256"/>
      <c r="BB102" s="256"/>
      <c r="BC102" s="256"/>
      <c r="BD102" s="256"/>
      <c r="BE102" s="248"/>
      <c r="BF102" s="248"/>
      <c r="BG102" s="248"/>
      <c r="BH102" s="248"/>
      <c r="BI102" s="248"/>
      <c r="BJ102" s="248"/>
      <c r="BK102" s="248"/>
      <c r="BL102" s="248"/>
      <c r="BM102" s="248"/>
      <c r="BN102" s="248"/>
      <c r="BO102" s="248"/>
      <c r="BP102" s="248"/>
      <c r="BQ102" s="247" t="s">
        <v>383</v>
      </c>
      <c r="BR102" s="853" t="s">
        <v>412</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3"/>
      <c r="CT102" s="913"/>
      <c r="CU102" s="913"/>
      <c r="CV102" s="956"/>
      <c r="CW102" s="955"/>
      <c r="CX102" s="913"/>
      <c r="CY102" s="913"/>
      <c r="CZ102" s="913"/>
      <c r="DA102" s="956"/>
      <c r="DB102" s="955"/>
      <c r="DC102" s="913"/>
      <c r="DD102" s="913"/>
      <c r="DE102" s="913"/>
      <c r="DF102" s="956"/>
      <c r="DG102" s="955"/>
      <c r="DH102" s="913"/>
      <c r="DI102" s="913"/>
      <c r="DJ102" s="913"/>
      <c r="DK102" s="956"/>
      <c r="DL102" s="955"/>
      <c r="DM102" s="913"/>
      <c r="DN102" s="913"/>
      <c r="DO102" s="913"/>
      <c r="DP102" s="956"/>
      <c r="DQ102" s="955"/>
      <c r="DR102" s="913"/>
      <c r="DS102" s="913"/>
      <c r="DT102" s="913"/>
      <c r="DU102" s="956"/>
      <c r="DV102" s="979"/>
      <c r="DW102" s="980"/>
      <c r="DX102" s="980"/>
      <c r="DY102" s="980"/>
      <c r="DZ102" s="981"/>
      <c r="EA102" s="229"/>
    </row>
    <row r="103" spans="1:131" s="230" customFormat="1" ht="26.25" customHeight="1">
      <c r="A103" s="253"/>
      <c r="B103" s="254"/>
      <c r="C103" s="254"/>
      <c r="D103" s="254"/>
      <c r="E103" s="254"/>
      <c r="F103" s="254"/>
      <c r="G103" s="254"/>
      <c r="H103" s="254"/>
      <c r="I103" s="254"/>
      <c r="J103" s="254"/>
      <c r="K103" s="254"/>
      <c r="L103" s="254"/>
      <c r="M103" s="254"/>
      <c r="N103" s="254"/>
      <c r="O103" s="254"/>
      <c r="P103" s="254"/>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6"/>
      <c r="BA103" s="256"/>
      <c r="BB103" s="256"/>
      <c r="BC103" s="256"/>
      <c r="BD103" s="256"/>
      <c r="BE103" s="248"/>
      <c r="BF103" s="248"/>
      <c r="BG103" s="248"/>
      <c r="BH103" s="248"/>
      <c r="BI103" s="248"/>
      <c r="BJ103" s="248"/>
      <c r="BK103" s="248"/>
      <c r="BL103" s="248"/>
      <c r="BM103" s="248"/>
      <c r="BN103" s="248"/>
      <c r="BO103" s="248"/>
      <c r="BP103" s="248"/>
      <c r="BQ103" s="982" t="s">
        <v>413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9"/>
    </row>
    <row r="104" spans="1:131" s="230" customFormat="1" ht="26.25" customHeight="1">
      <c r="A104" s="253"/>
      <c r="B104" s="254"/>
      <c r="C104" s="254"/>
      <c r="D104" s="254"/>
      <c r="E104" s="254"/>
      <c r="F104" s="254"/>
      <c r="G104" s="254"/>
      <c r="H104" s="254"/>
      <c r="I104" s="254"/>
      <c r="J104" s="254"/>
      <c r="K104" s="254"/>
      <c r="L104" s="254"/>
      <c r="M104" s="254"/>
      <c r="N104" s="254"/>
      <c r="O104" s="254"/>
      <c r="P104" s="254"/>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6"/>
      <c r="BA104" s="256"/>
      <c r="BB104" s="256"/>
      <c r="BC104" s="256"/>
      <c r="BD104" s="256"/>
      <c r="BE104" s="248"/>
      <c r="BF104" s="248"/>
      <c r="BG104" s="248"/>
      <c r="BH104" s="248"/>
      <c r="BI104" s="248"/>
      <c r="BJ104" s="248"/>
      <c r="BK104" s="248"/>
      <c r="BL104" s="248"/>
      <c r="BM104" s="248"/>
      <c r="BN104" s="248"/>
      <c r="BO104" s="248"/>
      <c r="BP104" s="248"/>
      <c r="BQ104" s="983" t="s">
        <v>414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9"/>
    </row>
    <row r="105" spans="1:131" s="230" customFormat="1" ht="11.25" customHeight="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29"/>
    </row>
    <row r="106" spans="1:131" s="230" customFormat="1" ht="11.25" customHeight="1">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29"/>
    </row>
    <row r="107" spans="1:131" s="229" customFormat="1" ht="26.25" customHeight="1" thickBot="1">
      <c r="A107" s="258" t="s">
        <v>415</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8" t="s">
        <v>416</v>
      </c>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59"/>
      <c r="DF107" s="259"/>
      <c r="DG107" s="259"/>
      <c r="DH107" s="259"/>
      <c r="DI107" s="259"/>
      <c r="DJ107" s="259"/>
      <c r="DK107" s="259"/>
      <c r="DL107" s="259"/>
      <c r="DM107" s="259"/>
      <c r="DN107" s="259"/>
      <c r="DO107" s="259"/>
      <c r="DP107" s="259"/>
      <c r="DQ107" s="259"/>
      <c r="DR107" s="259"/>
      <c r="DS107" s="259"/>
      <c r="DT107" s="259"/>
      <c r="DU107" s="259"/>
      <c r="DV107" s="259"/>
      <c r="DW107" s="259"/>
      <c r="DX107" s="259"/>
      <c r="DY107" s="259"/>
      <c r="DZ107" s="259"/>
    </row>
    <row r="108" spans="1:131" s="229" customFormat="1" ht="26.25" customHeight="1">
      <c r="A108" s="984" t="s">
        <v>417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418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9" customFormat="1" ht="26.25" customHeight="1">
      <c r="A109" s="977" t="s">
        <v>419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420</v>
      </c>
      <c r="AB109" s="958"/>
      <c r="AC109" s="958"/>
      <c r="AD109" s="958"/>
      <c r="AE109" s="959"/>
      <c r="AF109" s="957" t="s">
        <v>301</v>
      </c>
      <c r="AG109" s="958"/>
      <c r="AH109" s="958"/>
      <c r="AI109" s="958"/>
      <c r="AJ109" s="959"/>
      <c r="AK109" s="957" t="s">
        <v>300</v>
      </c>
      <c r="AL109" s="958"/>
      <c r="AM109" s="958"/>
      <c r="AN109" s="958"/>
      <c r="AO109" s="959"/>
      <c r="AP109" s="957" t="s">
        <v>421</v>
      </c>
      <c r="AQ109" s="958"/>
      <c r="AR109" s="958"/>
      <c r="AS109" s="958"/>
      <c r="AT109" s="960"/>
      <c r="AU109" s="977" t="s">
        <v>419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420</v>
      </c>
      <c r="BR109" s="958"/>
      <c r="BS109" s="958"/>
      <c r="BT109" s="958"/>
      <c r="BU109" s="959"/>
      <c r="BV109" s="957" t="s">
        <v>301</v>
      </c>
      <c r="BW109" s="958"/>
      <c r="BX109" s="958"/>
      <c r="BY109" s="958"/>
      <c r="BZ109" s="959"/>
      <c r="CA109" s="957" t="s">
        <v>300</v>
      </c>
      <c r="CB109" s="958"/>
      <c r="CC109" s="958"/>
      <c r="CD109" s="958"/>
      <c r="CE109" s="959"/>
      <c r="CF109" s="978" t="s">
        <v>421</v>
      </c>
      <c r="CG109" s="978"/>
      <c r="CH109" s="978"/>
      <c r="CI109" s="978"/>
      <c r="CJ109" s="978"/>
      <c r="CK109" s="957" t="s">
        <v>422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420</v>
      </c>
      <c r="DH109" s="958"/>
      <c r="DI109" s="958"/>
      <c r="DJ109" s="958"/>
      <c r="DK109" s="959"/>
      <c r="DL109" s="957" t="s">
        <v>301</v>
      </c>
      <c r="DM109" s="958"/>
      <c r="DN109" s="958"/>
      <c r="DO109" s="958"/>
      <c r="DP109" s="959"/>
      <c r="DQ109" s="957" t="s">
        <v>300</v>
      </c>
      <c r="DR109" s="958"/>
      <c r="DS109" s="958"/>
      <c r="DT109" s="958"/>
      <c r="DU109" s="959"/>
      <c r="DV109" s="957" t="s">
        <v>421</v>
      </c>
      <c r="DW109" s="958"/>
      <c r="DX109" s="958"/>
      <c r="DY109" s="958"/>
      <c r="DZ109" s="960"/>
    </row>
    <row r="110" spans="1:131" s="229" customFormat="1" ht="26.25" customHeight="1">
      <c r="A110" s="961" t="s">
        <v>423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1922442</v>
      </c>
      <c r="AB110" s="965"/>
      <c r="AC110" s="965"/>
      <c r="AD110" s="965"/>
      <c r="AE110" s="966"/>
      <c r="AF110" s="967">
        <v>1922088</v>
      </c>
      <c r="AG110" s="965"/>
      <c r="AH110" s="965"/>
      <c r="AI110" s="965"/>
      <c r="AJ110" s="966"/>
      <c r="AK110" s="967">
        <v>2125195</v>
      </c>
      <c r="AL110" s="965"/>
      <c r="AM110" s="965"/>
      <c r="AN110" s="965"/>
      <c r="AO110" s="966"/>
      <c r="AP110" s="968">
        <v>19.600000000000001</v>
      </c>
      <c r="AQ110" s="969"/>
      <c r="AR110" s="969"/>
      <c r="AS110" s="969"/>
      <c r="AT110" s="970"/>
      <c r="AU110" s="971" t="s">
        <v>67</v>
      </c>
      <c r="AV110" s="972"/>
      <c r="AW110" s="972"/>
      <c r="AX110" s="972"/>
      <c r="AY110" s="972"/>
      <c r="AZ110" s="1013" t="s">
        <v>424</v>
      </c>
      <c r="BA110" s="962"/>
      <c r="BB110" s="962"/>
      <c r="BC110" s="962"/>
      <c r="BD110" s="962"/>
      <c r="BE110" s="962"/>
      <c r="BF110" s="962"/>
      <c r="BG110" s="962"/>
      <c r="BH110" s="962"/>
      <c r="BI110" s="962"/>
      <c r="BJ110" s="962"/>
      <c r="BK110" s="962"/>
      <c r="BL110" s="962"/>
      <c r="BM110" s="962"/>
      <c r="BN110" s="962"/>
      <c r="BO110" s="962"/>
      <c r="BP110" s="963"/>
      <c r="BQ110" s="999">
        <v>20387749</v>
      </c>
      <c r="BR110" s="1000"/>
      <c r="BS110" s="1000"/>
      <c r="BT110" s="1000"/>
      <c r="BU110" s="1000"/>
      <c r="BV110" s="1000">
        <v>20304065</v>
      </c>
      <c r="BW110" s="1000"/>
      <c r="BX110" s="1000"/>
      <c r="BY110" s="1000"/>
      <c r="BZ110" s="1000"/>
      <c r="CA110" s="1000">
        <v>20122327</v>
      </c>
      <c r="CB110" s="1000"/>
      <c r="CC110" s="1000"/>
      <c r="CD110" s="1000"/>
      <c r="CE110" s="1000"/>
      <c r="CF110" s="1014">
        <v>185.9</v>
      </c>
      <c r="CG110" s="1015"/>
      <c r="CH110" s="1015"/>
      <c r="CI110" s="1015"/>
      <c r="CJ110" s="1015"/>
      <c r="CK110" s="1016" t="s">
        <v>425</v>
      </c>
      <c r="CL110" s="1017"/>
      <c r="CM110" s="996" t="s">
        <v>426</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121</v>
      </c>
      <c r="DH110" s="1000"/>
      <c r="DI110" s="1000"/>
      <c r="DJ110" s="1000"/>
      <c r="DK110" s="1000"/>
      <c r="DL110" s="1000" t="s">
        <v>427</v>
      </c>
      <c r="DM110" s="1000"/>
      <c r="DN110" s="1000"/>
      <c r="DO110" s="1000"/>
      <c r="DP110" s="1000"/>
      <c r="DQ110" s="1000" t="s">
        <v>427</v>
      </c>
      <c r="DR110" s="1000"/>
      <c r="DS110" s="1000"/>
      <c r="DT110" s="1000"/>
      <c r="DU110" s="1000"/>
      <c r="DV110" s="1001" t="s">
        <v>427</v>
      </c>
      <c r="DW110" s="1001"/>
      <c r="DX110" s="1001"/>
      <c r="DY110" s="1001"/>
      <c r="DZ110" s="1002"/>
    </row>
    <row r="111" spans="1:131" s="229" customFormat="1" ht="26.25" customHeight="1">
      <c r="A111" s="1003" t="s">
        <v>428</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429</v>
      </c>
      <c r="AB111" s="1007"/>
      <c r="AC111" s="1007"/>
      <c r="AD111" s="1007"/>
      <c r="AE111" s="1008"/>
      <c r="AF111" s="1009" t="s">
        <v>121</v>
      </c>
      <c r="AG111" s="1007"/>
      <c r="AH111" s="1007"/>
      <c r="AI111" s="1007"/>
      <c r="AJ111" s="1008"/>
      <c r="AK111" s="1009" t="s">
        <v>430</v>
      </c>
      <c r="AL111" s="1007"/>
      <c r="AM111" s="1007"/>
      <c r="AN111" s="1007"/>
      <c r="AO111" s="1008"/>
      <c r="AP111" s="1010" t="s">
        <v>429</v>
      </c>
      <c r="AQ111" s="1011"/>
      <c r="AR111" s="1011"/>
      <c r="AS111" s="1011"/>
      <c r="AT111" s="1012"/>
      <c r="AU111" s="973"/>
      <c r="AV111" s="974"/>
      <c r="AW111" s="974"/>
      <c r="AX111" s="974"/>
      <c r="AY111" s="974"/>
      <c r="AZ111" s="1022" t="s">
        <v>431</v>
      </c>
      <c r="BA111" s="1023"/>
      <c r="BB111" s="1023"/>
      <c r="BC111" s="1023"/>
      <c r="BD111" s="1023"/>
      <c r="BE111" s="1023"/>
      <c r="BF111" s="1023"/>
      <c r="BG111" s="1023"/>
      <c r="BH111" s="1023"/>
      <c r="BI111" s="1023"/>
      <c r="BJ111" s="1023"/>
      <c r="BK111" s="1023"/>
      <c r="BL111" s="1023"/>
      <c r="BM111" s="1023"/>
      <c r="BN111" s="1023"/>
      <c r="BO111" s="1023"/>
      <c r="BP111" s="1024"/>
      <c r="BQ111" s="992" t="s">
        <v>432</v>
      </c>
      <c r="BR111" s="993"/>
      <c r="BS111" s="993"/>
      <c r="BT111" s="993"/>
      <c r="BU111" s="993"/>
      <c r="BV111" s="993" t="s">
        <v>432</v>
      </c>
      <c r="BW111" s="993"/>
      <c r="BX111" s="993"/>
      <c r="BY111" s="993"/>
      <c r="BZ111" s="993"/>
      <c r="CA111" s="993" t="s">
        <v>121</v>
      </c>
      <c r="CB111" s="993"/>
      <c r="CC111" s="993"/>
      <c r="CD111" s="993"/>
      <c r="CE111" s="993"/>
      <c r="CF111" s="987" t="s">
        <v>427</v>
      </c>
      <c r="CG111" s="988"/>
      <c r="CH111" s="988"/>
      <c r="CI111" s="988"/>
      <c r="CJ111" s="988"/>
      <c r="CK111" s="1018"/>
      <c r="CL111" s="1019"/>
      <c r="CM111" s="989" t="s">
        <v>433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432</v>
      </c>
      <c r="DH111" s="993"/>
      <c r="DI111" s="993"/>
      <c r="DJ111" s="993"/>
      <c r="DK111" s="993"/>
      <c r="DL111" s="993" t="s">
        <v>427</v>
      </c>
      <c r="DM111" s="993"/>
      <c r="DN111" s="993"/>
      <c r="DO111" s="993"/>
      <c r="DP111" s="993"/>
      <c r="DQ111" s="993" t="s">
        <v>432</v>
      </c>
      <c r="DR111" s="993"/>
      <c r="DS111" s="993"/>
      <c r="DT111" s="993"/>
      <c r="DU111" s="993"/>
      <c r="DV111" s="994" t="s">
        <v>430</v>
      </c>
      <c r="DW111" s="994"/>
      <c r="DX111" s="994"/>
      <c r="DY111" s="994"/>
      <c r="DZ111" s="995"/>
    </row>
    <row r="112" spans="1:131" s="229" customFormat="1" ht="26.25" customHeight="1">
      <c r="A112" s="1025" t="s">
        <v>434</v>
      </c>
      <c r="B112" s="1026"/>
      <c r="C112" s="1023" t="s">
        <v>435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429</v>
      </c>
      <c r="AB112" s="1032"/>
      <c r="AC112" s="1032"/>
      <c r="AD112" s="1032"/>
      <c r="AE112" s="1033"/>
      <c r="AF112" s="1034" t="s">
        <v>427</v>
      </c>
      <c r="AG112" s="1032"/>
      <c r="AH112" s="1032"/>
      <c r="AI112" s="1032"/>
      <c r="AJ112" s="1033"/>
      <c r="AK112" s="1034" t="s">
        <v>427</v>
      </c>
      <c r="AL112" s="1032"/>
      <c r="AM112" s="1032"/>
      <c r="AN112" s="1032"/>
      <c r="AO112" s="1033"/>
      <c r="AP112" s="1035" t="s">
        <v>121</v>
      </c>
      <c r="AQ112" s="1036"/>
      <c r="AR112" s="1036"/>
      <c r="AS112" s="1036"/>
      <c r="AT112" s="1037"/>
      <c r="AU112" s="973"/>
      <c r="AV112" s="974"/>
      <c r="AW112" s="974"/>
      <c r="AX112" s="974"/>
      <c r="AY112" s="974"/>
      <c r="AZ112" s="1022" t="s">
        <v>436</v>
      </c>
      <c r="BA112" s="1023"/>
      <c r="BB112" s="1023"/>
      <c r="BC112" s="1023"/>
      <c r="BD112" s="1023"/>
      <c r="BE112" s="1023"/>
      <c r="BF112" s="1023"/>
      <c r="BG112" s="1023"/>
      <c r="BH112" s="1023"/>
      <c r="BI112" s="1023"/>
      <c r="BJ112" s="1023"/>
      <c r="BK112" s="1023"/>
      <c r="BL112" s="1023"/>
      <c r="BM112" s="1023"/>
      <c r="BN112" s="1023"/>
      <c r="BO112" s="1023"/>
      <c r="BP112" s="1024"/>
      <c r="BQ112" s="992">
        <v>10340754</v>
      </c>
      <c r="BR112" s="993"/>
      <c r="BS112" s="993"/>
      <c r="BT112" s="993"/>
      <c r="BU112" s="993"/>
      <c r="BV112" s="993">
        <v>10437100</v>
      </c>
      <c r="BW112" s="993"/>
      <c r="BX112" s="993"/>
      <c r="BY112" s="993"/>
      <c r="BZ112" s="993"/>
      <c r="CA112" s="993">
        <v>10611864</v>
      </c>
      <c r="CB112" s="993"/>
      <c r="CC112" s="993"/>
      <c r="CD112" s="993"/>
      <c r="CE112" s="993"/>
      <c r="CF112" s="987">
        <v>98</v>
      </c>
      <c r="CG112" s="988"/>
      <c r="CH112" s="988"/>
      <c r="CI112" s="988"/>
      <c r="CJ112" s="988"/>
      <c r="CK112" s="1018"/>
      <c r="CL112" s="1019"/>
      <c r="CM112" s="989" t="s">
        <v>437</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432</v>
      </c>
      <c r="DH112" s="993"/>
      <c r="DI112" s="993"/>
      <c r="DJ112" s="993"/>
      <c r="DK112" s="993"/>
      <c r="DL112" s="993" t="s">
        <v>427</v>
      </c>
      <c r="DM112" s="993"/>
      <c r="DN112" s="993"/>
      <c r="DO112" s="993"/>
      <c r="DP112" s="993"/>
      <c r="DQ112" s="993" t="s">
        <v>427</v>
      </c>
      <c r="DR112" s="993"/>
      <c r="DS112" s="993"/>
      <c r="DT112" s="993"/>
      <c r="DU112" s="993"/>
      <c r="DV112" s="994" t="s">
        <v>429</v>
      </c>
      <c r="DW112" s="994"/>
      <c r="DX112" s="994"/>
      <c r="DY112" s="994"/>
      <c r="DZ112" s="995"/>
    </row>
    <row r="113" spans="1:130" s="229" customFormat="1" ht="26.25" customHeight="1">
      <c r="A113" s="1027"/>
      <c r="B113" s="1028"/>
      <c r="C113" s="1023" t="s">
        <v>438</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412463</v>
      </c>
      <c r="AB113" s="1007"/>
      <c r="AC113" s="1007"/>
      <c r="AD113" s="1007"/>
      <c r="AE113" s="1008"/>
      <c r="AF113" s="1009">
        <v>520005</v>
      </c>
      <c r="AG113" s="1007"/>
      <c r="AH113" s="1007"/>
      <c r="AI113" s="1007"/>
      <c r="AJ113" s="1008"/>
      <c r="AK113" s="1009">
        <v>565648</v>
      </c>
      <c r="AL113" s="1007"/>
      <c r="AM113" s="1007"/>
      <c r="AN113" s="1007"/>
      <c r="AO113" s="1008"/>
      <c r="AP113" s="1010">
        <v>5.2</v>
      </c>
      <c r="AQ113" s="1011"/>
      <c r="AR113" s="1011"/>
      <c r="AS113" s="1011"/>
      <c r="AT113" s="1012"/>
      <c r="AU113" s="973"/>
      <c r="AV113" s="974"/>
      <c r="AW113" s="974"/>
      <c r="AX113" s="974"/>
      <c r="AY113" s="974"/>
      <c r="AZ113" s="1022" t="s">
        <v>439</v>
      </c>
      <c r="BA113" s="1023"/>
      <c r="BB113" s="1023"/>
      <c r="BC113" s="1023"/>
      <c r="BD113" s="1023"/>
      <c r="BE113" s="1023"/>
      <c r="BF113" s="1023"/>
      <c r="BG113" s="1023"/>
      <c r="BH113" s="1023"/>
      <c r="BI113" s="1023"/>
      <c r="BJ113" s="1023"/>
      <c r="BK113" s="1023"/>
      <c r="BL113" s="1023"/>
      <c r="BM113" s="1023"/>
      <c r="BN113" s="1023"/>
      <c r="BO113" s="1023"/>
      <c r="BP113" s="1024"/>
      <c r="BQ113" s="992">
        <v>1307944</v>
      </c>
      <c r="BR113" s="993"/>
      <c r="BS113" s="993"/>
      <c r="BT113" s="993"/>
      <c r="BU113" s="993"/>
      <c r="BV113" s="993">
        <v>941681</v>
      </c>
      <c r="BW113" s="993"/>
      <c r="BX113" s="993"/>
      <c r="BY113" s="993"/>
      <c r="BZ113" s="993"/>
      <c r="CA113" s="993">
        <v>804914</v>
      </c>
      <c r="CB113" s="993"/>
      <c r="CC113" s="993"/>
      <c r="CD113" s="993"/>
      <c r="CE113" s="993"/>
      <c r="CF113" s="987">
        <v>7.4</v>
      </c>
      <c r="CG113" s="988"/>
      <c r="CH113" s="988"/>
      <c r="CI113" s="988"/>
      <c r="CJ113" s="988"/>
      <c r="CK113" s="1018"/>
      <c r="CL113" s="1019"/>
      <c r="CM113" s="989" t="s">
        <v>440</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427</v>
      </c>
      <c r="DH113" s="1032"/>
      <c r="DI113" s="1032"/>
      <c r="DJ113" s="1032"/>
      <c r="DK113" s="1033"/>
      <c r="DL113" s="1034" t="s">
        <v>121</v>
      </c>
      <c r="DM113" s="1032"/>
      <c r="DN113" s="1032"/>
      <c r="DO113" s="1032"/>
      <c r="DP113" s="1033"/>
      <c r="DQ113" s="1034" t="s">
        <v>427</v>
      </c>
      <c r="DR113" s="1032"/>
      <c r="DS113" s="1032"/>
      <c r="DT113" s="1032"/>
      <c r="DU113" s="1033"/>
      <c r="DV113" s="1035" t="s">
        <v>427</v>
      </c>
      <c r="DW113" s="1036"/>
      <c r="DX113" s="1036"/>
      <c r="DY113" s="1036"/>
      <c r="DZ113" s="1037"/>
    </row>
    <row r="114" spans="1:130" s="229" customFormat="1" ht="26.25" customHeight="1">
      <c r="A114" s="1027"/>
      <c r="B114" s="1028"/>
      <c r="C114" s="1023" t="s">
        <v>441</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330146</v>
      </c>
      <c r="AB114" s="1032"/>
      <c r="AC114" s="1032"/>
      <c r="AD114" s="1032"/>
      <c r="AE114" s="1033"/>
      <c r="AF114" s="1034">
        <v>284771</v>
      </c>
      <c r="AG114" s="1032"/>
      <c r="AH114" s="1032"/>
      <c r="AI114" s="1032"/>
      <c r="AJ114" s="1033"/>
      <c r="AK114" s="1034">
        <v>82812</v>
      </c>
      <c r="AL114" s="1032"/>
      <c r="AM114" s="1032"/>
      <c r="AN114" s="1032"/>
      <c r="AO114" s="1033"/>
      <c r="AP114" s="1035">
        <v>0.8</v>
      </c>
      <c r="AQ114" s="1036"/>
      <c r="AR114" s="1036"/>
      <c r="AS114" s="1036"/>
      <c r="AT114" s="1037"/>
      <c r="AU114" s="973"/>
      <c r="AV114" s="974"/>
      <c r="AW114" s="974"/>
      <c r="AX114" s="974"/>
      <c r="AY114" s="974"/>
      <c r="AZ114" s="1022" t="s">
        <v>442</v>
      </c>
      <c r="BA114" s="1023"/>
      <c r="BB114" s="1023"/>
      <c r="BC114" s="1023"/>
      <c r="BD114" s="1023"/>
      <c r="BE114" s="1023"/>
      <c r="BF114" s="1023"/>
      <c r="BG114" s="1023"/>
      <c r="BH114" s="1023"/>
      <c r="BI114" s="1023"/>
      <c r="BJ114" s="1023"/>
      <c r="BK114" s="1023"/>
      <c r="BL114" s="1023"/>
      <c r="BM114" s="1023"/>
      <c r="BN114" s="1023"/>
      <c r="BO114" s="1023"/>
      <c r="BP114" s="1024"/>
      <c r="BQ114" s="992">
        <v>766202</v>
      </c>
      <c r="BR114" s="993"/>
      <c r="BS114" s="993"/>
      <c r="BT114" s="993"/>
      <c r="BU114" s="993"/>
      <c r="BV114" s="993">
        <v>1005395</v>
      </c>
      <c r="BW114" s="993"/>
      <c r="BX114" s="993"/>
      <c r="BY114" s="993"/>
      <c r="BZ114" s="993"/>
      <c r="CA114" s="993">
        <v>861046</v>
      </c>
      <c r="CB114" s="993"/>
      <c r="CC114" s="993"/>
      <c r="CD114" s="993"/>
      <c r="CE114" s="993"/>
      <c r="CF114" s="987">
        <v>8</v>
      </c>
      <c r="CG114" s="988"/>
      <c r="CH114" s="988"/>
      <c r="CI114" s="988"/>
      <c r="CJ114" s="988"/>
      <c r="CK114" s="1018"/>
      <c r="CL114" s="1019"/>
      <c r="CM114" s="989" t="s">
        <v>443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444</v>
      </c>
      <c r="DH114" s="1032"/>
      <c r="DI114" s="1032"/>
      <c r="DJ114" s="1032"/>
      <c r="DK114" s="1033"/>
      <c r="DL114" s="1034" t="s">
        <v>121</v>
      </c>
      <c r="DM114" s="1032"/>
      <c r="DN114" s="1032"/>
      <c r="DO114" s="1032"/>
      <c r="DP114" s="1033"/>
      <c r="DQ114" s="1034" t="s">
        <v>432</v>
      </c>
      <c r="DR114" s="1032"/>
      <c r="DS114" s="1032"/>
      <c r="DT114" s="1032"/>
      <c r="DU114" s="1033"/>
      <c r="DV114" s="1035" t="s">
        <v>432</v>
      </c>
      <c r="DW114" s="1036"/>
      <c r="DX114" s="1036"/>
      <c r="DY114" s="1036"/>
      <c r="DZ114" s="1037"/>
    </row>
    <row r="115" spans="1:130" s="229" customFormat="1" ht="26.25" customHeight="1">
      <c r="A115" s="1027"/>
      <c r="B115" s="1028"/>
      <c r="C115" s="1023" t="s">
        <v>445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200688</v>
      </c>
      <c r="AB115" s="1007"/>
      <c r="AC115" s="1007"/>
      <c r="AD115" s="1007"/>
      <c r="AE115" s="1008"/>
      <c r="AF115" s="1009">
        <v>221539</v>
      </c>
      <c r="AG115" s="1007"/>
      <c r="AH115" s="1007"/>
      <c r="AI115" s="1007"/>
      <c r="AJ115" s="1008"/>
      <c r="AK115" s="1009">
        <v>226405</v>
      </c>
      <c r="AL115" s="1007"/>
      <c r="AM115" s="1007"/>
      <c r="AN115" s="1007"/>
      <c r="AO115" s="1008"/>
      <c r="AP115" s="1010">
        <v>2.1</v>
      </c>
      <c r="AQ115" s="1011"/>
      <c r="AR115" s="1011"/>
      <c r="AS115" s="1011"/>
      <c r="AT115" s="1012"/>
      <c r="AU115" s="973"/>
      <c r="AV115" s="974"/>
      <c r="AW115" s="974"/>
      <c r="AX115" s="974"/>
      <c r="AY115" s="974"/>
      <c r="AZ115" s="1022" t="s">
        <v>446</v>
      </c>
      <c r="BA115" s="1023"/>
      <c r="BB115" s="1023"/>
      <c r="BC115" s="1023"/>
      <c r="BD115" s="1023"/>
      <c r="BE115" s="1023"/>
      <c r="BF115" s="1023"/>
      <c r="BG115" s="1023"/>
      <c r="BH115" s="1023"/>
      <c r="BI115" s="1023"/>
      <c r="BJ115" s="1023"/>
      <c r="BK115" s="1023"/>
      <c r="BL115" s="1023"/>
      <c r="BM115" s="1023"/>
      <c r="BN115" s="1023"/>
      <c r="BO115" s="1023"/>
      <c r="BP115" s="1024"/>
      <c r="BQ115" s="992" t="s">
        <v>427</v>
      </c>
      <c r="BR115" s="993"/>
      <c r="BS115" s="993"/>
      <c r="BT115" s="993"/>
      <c r="BU115" s="993"/>
      <c r="BV115" s="993" t="s">
        <v>429</v>
      </c>
      <c r="BW115" s="993"/>
      <c r="BX115" s="993"/>
      <c r="BY115" s="993"/>
      <c r="BZ115" s="993"/>
      <c r="CA115" s="993" t="s">
        <v>121</v>
      </c>
      <c r="CB115" s="993"/>
      <c r="CC115" s="993"/>
      <c r="CD115" s="993"/>
      <c r="CE115" s="993"/>
      <c r="CF115" s="987" t="s">
        <v>427</v>
      </c>
      <c r="CG115" s="988"/>
      <c r="CH115" s="988"/>
      <c r="CI115" s="988"/>
      <c r="CJ115" s="988"/>
      <c r="CK115" s="1018"/>
      <c r="CL115" s="1019"/>
      <c r="CM115" s="1022" t="s">
        <v>447</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121</v>
      </c>
      <c r="DH115" s="1032"/>
      <c r="DI115" s="1032"/>
      <c r="DJ115" s="1032"/>
      <c r="DK115" s="1033"/>
      <c r="DL115" s="1034" t="s">
        <v>121</v>
      </c>
      <c r="DM115" s="1032"/>
      <c r="DN115" s="1032"/>
      <c r="DO115" s="1032"/>
      <c r="DP115" s="1033"/>
      <c r="DQ115" s="1034" t="s">
        <v>427</v>
      </c>
      <c r="DR115" s="1032"/>
      <c r="DS115" s="1032"/>
      <c r="DT115" s="1032"/>
      <c r="DU115" s="1033"/>
      <c r="DV115" s="1035" t="s">
        <v>429</v>
      </c>
      <c r="DW115" s="1036"/>
      <c r="DX115" s="1036"/>
      <c r="DY115" s="1036"/>
      <c r="DZ115" s="1037"/>
    </row>
    <row r="116" spans="1:130" s="229" customFormat="1" ht="26.25" customHeight="1">
      <c r="A116" s="1029"/>
      <c r="B116" s="1030"/>
      <c r="C116" s="1038" t="s">
        <v>448</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427</v>
      </c>
      <c r="AB116" s="1032"/>
      <c r="AC116" s="1032"/>
      <c r="AD116" s="1032"/>
      <c r="AE116" s="1033"/>
      <c r="AF116" s="1034" t="s">
        <v>429</v>
      </c>
      <c r="AG116" s="1032"/>
      <c r="AH116" s="1032"/>
      <c r="AI116" s="1032"/>
      <c r="AJ116" s="1033"/>
      <c r="AK116" s="1034" t="s">
        <v>429</v>
      </c>
      <c r="AL116" s="1032"/>
      <c r="AM116" s="1032"/>
      <c r="AN116" s="1032"/>
      <c r="AO116" s="1033"/>
      <c r="AP116" s="1035" t="s">
        <v>449</v>
      </c>
      <c r="AQ116" s="1036"/>
      <c r="AR116" s="1036"/>
      <c r="AS116" s="1036"/>
      <c r="AT116" s="1037"/>
      <c r="AU116" s="973"/>
      <c r="AV116" s="974"/>
      <c r="AW116" s="974"/>
      <c r="AX116" s="974"/>
      <c r="AY116" s="974"/>
      <c r="AZ116" s="1040" t="s">
        <v>450</v>
      </c>
      <c r="BA116" s="1041"/>
      <c r="BB116" s="1041"/>
      <c r="BC116" s="1041"/>
      <c r="BD116" s="1041"/>
      <c r="BE116" s="1041"/>
      <c r="BF116" s="1041"/>
      <c r="BG116" s="1041"/>
      <c r="BH116" s="1041"/>
      <c r="BI116" s="1041"/>
      <c r="BJ116" s="1041"/>
      <c r="BK116" s="1041"/>
      <c r="BL116" s="1041"/>
      <c r="BM116" s="1041"/>
      <c r="BN116" s="1041"/>
      <c r="BO116" s="1041"/>
      <c r="BP116" s="1042"/>
      <c r="BQ116" s="992" t="s">
        <v>121</v>
      </c>
      <c r="BR116" s="993"/>
      <c r="BS116" s="993"/>
      <c r="BT116" s="993"/>
      <c r="BU116" s="993"/>
      <c r="BV116" s="993" t="s">
        <v>427</v>
      </c>
      <c r="BW116" s="993"/>
      <c r="BX116" s="993"/>
      <c r="BY116" s="993"/>
      <c r="BZ116" s="993"/>
      <c r="CA116" s="993" t="s">
        <v>430</v>
      </c>
      <c r="CB116" s="993"/>
      <c r="CC116" s="993"/>
      <c r="CD116" s="993"/>
      <c r="CE116" s="993"/>
      <c r="CF116" s="987" t="s">
        <v>427</v>
      </c>
      <c r="CG116" s="988"/>
      <c r="CH116" s="988"/>
      <c r="CI116" s="988"/>
      <c r="CJ116" s="988"/>
      <c r="CK116" s="1018"/>
      <c r="CL116" s="1019"/>
      <c r="CM116" s="989" t="s">
        <v>451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121</v>
      </c>
      <c r="DH116" s="1032"/>
      <c r="DI116" s="1032"/>
      <c r="DJ116" s="1032"/>
      <c r="DK116" s="1033"/>
      <c r="DL116" s="1034" t="s">
        <v>432</v>
      </c>
      <c r="DM116" s="1032"/>
      <c r="DN116" s="1032"/>
      <c r="DO116" s="1032"/>
      <c r="DP116" s="1033"/>
      <c r="DQ116" s="1034" t="s">
        <v>432</v>
      </c>
      <c r="DR116" s="1032"/>
      <c r="DS116" s="1032"/>
      <c r="DT116" s="1032"/>
      <c r="DU116" s="1033"/>
      <c r="DV116" s="1035" t="s">
        <v>430</v>
      </c>
      <c r="DW116" s="1036"/>
      <c r="DX116" s="1036"/>
      <c r="DY116" s="1036"/>
      <c r="DZ116" s="1037"/>
    </row>
    <row r="117" spans="1:130" s="229" customFormat="1" ht="26.25" customHeight="1">
      <c r="A117" s="977" t="s">
        <v>180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452</v>
      </c>
      <c r="Z117" s="959"/>
      <c r="AA117" s="1049">
        <v>2865739</v>
      </c>
      <c r="AB117" s="1050"/>
      <c r="AC117" s="1050"/>
      <c r="AD117" s="1050"/>
      <c r="AE117" s="1051"/>
      <c r="AF117" s="1052">
        <v>2948403</v>
      </c>
      <c r="AG117" s="1050"/>
      <c r="AH117" s="1050"/>
      <c r="AI117" s="1050"/>
      <c r="AJ117" s="1051"/>
      <c r="AK117" s="1052">
        <v>3000060</v>
      </c>
      <c r="AL117" s="1050"/>
      <c r="AM117" s="1050"/>
      <c r="AN117" s="1050"/>
      <c r="AO117" s="1051"/>
      <c r="AP117" s="1053"/>
      <c r="AQ117" s="1054"/>
      <c r="AR117" s="1054"/>
      <c r="AS117" s="1054"/>
      <c r="AT117" s="1055"/>
      <c r="AU117" s="973"/>
      <c r="AV117" s="974"/>
      <c r="AW117" s="974"/>
      <c r="AX117" s="974"/>
      <c r="AY117" s="974"/>
      <c r="AZ117" s="1040" t="s">
        <v>453</v>
      </c>
      <c r="BA117" s="1041"/>
      <c r="BB117" s="1041"/>
      <c r="BC117" s="1041"/>
      <c r="BD117" s="1041"/>
      <c r="BE117" s="1041"/>
      <c r="BF117" s="1041"/>
      <c r="BG117" s="1041"/>
      <c r="BH117" s="1041"/>
      <c r="BI117" s="1041"/>
      <c r="BJ117" s="1041"/>
      <c r="BK117" s="1041"/>
      <c r="BL117" s="1041"/>
      <c r="BM117" s="1041"/>
      <c r="BN117" s="1041"/>
      <c r="BO117" s="1041"/>
      <c r="BP117" s="1042"/>
      <c r="BQ117" s="992" t="s">
        <v>427</v>
      </c>
      <c r="BR117" s="993"/>
      <c r="BS117" s="993"/>
      <c r="BT117" s="993"/>
      <c r="BU117" s="993"/>
      <c r="BV117" s="993" t="s">
        <v>427</v>
      </c>
      <c r="BW117" s="993"/>
      <c r="BX117" s="993"/>
      <c r="BY117" s="993"/>
      <c r="BZ117" s="993"/>
      <c r="CA117" s="993" t="s">
        <v>429</v>
      </c>
      <c r="CB117" s="993"/>
      <c r="CC117" s="993"/>
      <c r="CD117" s="993"/>
      <c r="CE117" s="993"/>
      <c r="CF117" s="987" t="s">
        <v>430</v>
      </c>
      <c r="CG117" s="988"/>
      <c r="CH117" s="988"/>
      <c r="CI117" s="988"/>
      <c r="CJ117" s="988"/>
      <c r="CK117" s="1018"/>
      <c r="CL117" s="1019"/>
      <c r="CM117" s="989" t="s">
        <v>454</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429</v>
      </c>
      <c r="DH117" s="1032"/>
      <c r="DI117" s="1032"/>
      <c r="DJ117" s="1032"/>
      <c r="DK117" s="1033"/>
      <c r="DL117" s="1034" t="s">
        <v>121</v>
      </c>
      <c r="DM117" s="1032"/>
      <c r="DN117" s="1032"/>
      <c r="DO117" s="1032"/>
      <c r="DP117" s="1033"/>
      <c r="DQ117" s="1034" t="s">
        <v>121</v>
      </c>
      <c r="DR117" s="1032"/>
      <c r="DS117" s="1032"/>
      <c r="DT117" s="1032"/>
      <c r="DU117" s="1033"/>
      <c r="DV117" s="1035" t="s">
        <v>121</v>
      </c>
      <c r="DW117" s="1036"/>
      <c r="DX117" s="1036"/>
      <c r="DY117" s="1036"/>
      <c r="DZ117" s="1037"/>
    </row>
    <row r="118" spans="1:130" s="229" customFormat="1" ht="26.25" customHeight="1">
      <c r="A118" s="977" t="s">
        <v>422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420</v>
      </c>
      <c r="AB118" s="958"/>
      <c r="AC118" s="958"/>
      <c r="AD118" s="958"/>
      <c r="AE118" s="959"/>
      <c r="AF118" s="957" t="s">
        <v>301</v>
      </c>
      <c r="AG118" s="958"/>
      <c r="AH118" s="958"/>
      <c r="AI118" s="958"/>
      <c r="AJ118" s="959"/>
      <c r="AK118" s="957" t="s">
        <v>300</v>
      </c>
      <c r="AL118" s="958"/>
      <c r="AM118" s="958"/>
      <c r="AN118" s="958"/>
      <c r="AO118" s="959"/>
      <c r="AP118" s="1044" t="s">
        <v>421</v>
      </c>
      <c r="AQ118" s="1045"/>
      <c r="AR118" s="1045"/>
      <c r="AS118" s="1045"/>
      <c r="AT118" s="1046"/>
      <c r="AU118" s="973"/>
      <c r="AV118" s="974"/>
      <c r="AW118" s="974"/>
      <c r="AX118" s="974"/>
      <c r="AY118" s="974"/>
      <c r="AZ118" s="1047" t="s">
        <v>455</v>
      </c>
      <c r="BA118" s="1038"/>
      <c r="BB118" s="1038"/>
      <c r="BC118" s="1038"/>
      <c r="BD118" s="1038"/>
      <c r="BE118" s="1038"/>
      <c r="BF118" s="1038"/>
      <c r="BG118" s="1038"/>
      <c r="BH118" s="1038"/>
      <c r="BI118" s="1038"/>
      <c r="BJ118" s="1038"/>
      <c r="BK118" s="1038"/>
      <c r="BL118" s="1038"/>
      <c r="BM118" s="1038"/>
      <c r="BN118" s="1038"/>
      <c r="BO118" s="1038"/>
      <c r="BP118" s="1039"/>
      <c r="BQ118" s="1070" t="s">
        <v>427</v>
      </c>
      <c r="BR118" s="1071"/>
      <c r="BS118" s="1071"/>
      <c r="BT118" s="1071"/>
      <c r="BU118" s="1071"/>
      <c r="BV118" s="1071" t="s">
        <v>427</v>
      </c>
      <c r="BW118" s="1071"/>
      <c r="BX118" s="1071"/>
      <c r="BY118" s="1071"/>
      <c r="BZ118" s="1071"/>
      <c r="CA118" s="1071" t="s">
        <v>430</v>
      </c>
      <c r="CB118" s="1071"/>
      <c r="CC118" s="1071"/>
      <c r="CD118" s="1071"/>
      <c r="CE118" s="1071"/>
      <c r="CF118" s="987" t="s">
        <v>121</v>
      </c>
      <c r="CG118" s="988"/>
      <c r="CH118" s="988"/>
      <c r="CI118" s="988"/>
      <c r="CJ118" s="988"/>
      <c r="CK118" s="1018"/>
      <c r="CL118" s="1019"/>
      <c r="CM118" s="989" t="s">
        <v>456</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121</v>
      </c>
      <c r="DH118" s="1032"/>
      <c r="DI118" s="1032"/>
      <c r="DJ118" s="1032"/>
      <c r="DK118" s="1033"/>
      <c r="DL118" s="1034" t="s">
        <v>449</v>
      </c>
      <c r="DM118" s="1032"/>
      <c r="DN118" s="1032"/>
      <c r="DO118" s="1032"/>
      <c r="DP118" s="1033"/>
      <c r="DQ118" s="1034" t="s">
        <v>430</v>
      </c>
      <c r="DR118" s="1032"/>
      <c r="DS118" s="1032"/>
      <c r="DT118" s="1032"/>
      <c r="DU118" s="1033"/>
      <c r="DV118" s="1035" t="s">
        <v>430</v>
      </c>
      <c r="DW118" s="1036"/>
      <c r="DX118" s="1036"/>
      <c r="DY118" s="1036"/>
      <c r="DZ118" s="1037"/>
    </row>
    <row r="119" spans="1:130" s="229" customFormat="1" ht="26.25" customHeight="1">
      <c r="A119" s="1131" t="s">
        <v>425</v>
      </c>
      <c r="B119" s="1017"/>
      <c r="C119" s="996" t="s">
        <v>426</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432</v>
      </c>
      <c r="AB119" s="965"/>
      <c r="AC119" s="965"/>
      <c r="AD119" s="965"/>
      <c r="AE119" s="966"/>
      <c r="AF119" s="967" t="s">
        <v>430</v>
      </c>
      <c r="AG119" s="965"/>
      <c r="AH119" s="965"/>
      <c r="AI119" s="965"/>
      <c r="AJ119" s="966"/>
      <c r="AK119" s="967" t="s">
        <v>457</v>
      </c>
      <c r="AL119" s="965"/>
      <c r="AM119" s="965"/>
      <c r="AN119" s="965"/>
      <c r="AO119" s="966"/>
      <c r="AP119" s="968" t="s">
        <v>429</v>
      </c>
      <c r="AQ119" s="969"/>
      <c r="AR119" s="969"/>
      <c r="AS119" s="969"/>
      <c r="AT119" s="970"/>
      <c r="AU119" s="975"/>
      <c r="AV119" s="976"/>
      <c r="AW119" s="976"/>
      <c r="AX119" s="976"/>
      <c r="AY119" s="976"/>
      <c r="AZ119" s="260" t="s">
        <v>180</v>
      </c>
      <c r="BA119" s="260"/>
      <c r="BB119" s="260"/>
      <c r="BC119" s="260"/>
      <c r="BD119" s="260"/>
      <c r="BE119" s="260"/>
      <c r="BF119" s="260"/>
      <c r="BG119" s="260"/>
      <c r="BH119" s="260"/>
      <c r="BI119" s="260"/>
      <c r="BJ119" s="260"/>
      <c r="BK119" s="260"/>
      <c r="BL119" s="260"/>
      <c r="BM119" s="260"/>
      <c r="BN119" s="260"/>
      <c r="BO119" s="1048" t="s">
        <v>458</v>
      </c>
      <c r="BP119" s="1079"/>
      <c r="BQ119" s="1070">
        <v>32802649</v>
      </c>
      <c r="BR119" s="1071"/>
      <c r="BS119" s="1071"/>
      <c r="BT119" s="1071"/>
      <c r="BU119" s="1071"/>
      <c r="BV119" s="1071">
        <v>32688241</v>
      </c>
      <c r="BW119" s="1071"/>
      <c r="BX119" s="1071"/>
      <c r="BY119" s="1071"/>
      <c r="BZ119" s="1071"/>
      <c r="CA119" s="1071">
        <v>32400151</v>
      </c>
      <c r="CB119" s="1071"/>
      <c r="CC119" s="1071"/>
      <c r="CD119" s="1071"/>
      <c r="CE119" s="1071"/>
      <c r="CF119" s="1072"/>
      <c r="CG119" s="1073"/>
      <c r="CH119" s="1073"/>
      <c r="CI119" s="1073"/>
      <c r="CJ119" s="1074"/>
      <c r="CK119" s="1020"/>
      <c r="CL119" s="1021"/>
      <c r="CM119" s="1075" t="s">
        <v>459</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121</v>
      </c>
      <c r="DH119" s="1057"/>
      <c r="DI119" s="1057"/>
      <c r="DJ119" s="1057"/>
      <c r="DK119" s="1058"/>
      <c r="DL119" s="1056" t="s">
        <v>121</v>
      </c>
      <c r="DM119" s="1057"/>
      <c r="DN119" s="1057"/>
      <c r="DO119" s="1057"/>
      <c r="DP119" s="1058"/>
      <c r="DQ119" s="1056" t="s">
        <v>427</v>
      </c>
      <c r="DR119" s="1057"/>
      <c r="DS119" s="1057"/>
      <c r="DT119" s="1057"/>
      <c r="DU119" s="1058"/>
      <c r="DV119" s="1059" t="s">
        <v>427</v>
      </c>
      <c r="DW119" s="1060"/>
      <c r="DX119" s="1060"/>
      <c r="DY119" s="1060"/>
      <c r="DZ119" s="1061"/>
    </row>
    <row r="120" spans="1:130" s="229" customFormat="1" ht="26.25" customHeight="1">
      <c r="A120" s="1132"/>
      <c r="B120" s="1019"/>
      <c r="C120" s="989" t="s">
        <v>433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430</v>
      </c>
      <c r="AB120" s="1032"/>
      <c r="AC120" s="1032"/>
      <c r="AD120" s="1032"/>
      <c r="AE120" s="1033"/>
      <c r="AF120" s="1034" t="s">
        <v>429</v>
      </c>
      <c r="AG120" s="1032"/>
      <c r="AH120" s="1032"/>
      <c r="AI120" s="1032"/>
      <c r="AJ120" s="1033"/>
      <c r="AK120" s="1034" t="s">
        <v>429</v>
      </c>
      <c r="AL120" s="1032"/>
      <c r="AM120" s="1032"/>
      <c r="AN120" s="1032"/>
      <c r="AO120" s="1033"/>
      <c r="AP120" s="1035" t="s">
        <v>121</v>
      </c>
      <c r="AQ120" s="1036"/>
      <c r="AR120" s="1036"/>
      <c r="AS120" s="1036"/>
      <c r="AT120" s="1037"/>
      <c r="AU120" s="1062" t="s">
        <v>460</v>
      </c>
      <c r="AV120" s="1063"/>
      <c r="AW120" s="1063"/>
      <c r="AX120" s="1063"/>
      <c r="AY120" s="1064"/>
      <c r="AZ120" s="1013" t="s">
        <v>461</v>
      </c>
      <c r="BA120" s="962"/>
      <c r="BB120" s="962"/>
      <c r="BC120" s="962"/>
      <c r="BD120" s="962"/>
      <c r="BE120" s="962"/>
      <c r="BF120" s="962"/>
      <c r="BG120" s="962"/>
      <c r="BH120" s="962"/>
      <c r="BI120" s="962"/>
      <c r="BJ120" s="962"/>
      <c r="BK120" s="962"/>
      <c r="BL120" s="962"/>
      <c r="BM120" s="962"/>
      <c r="BN120" s="962"/>
      <c r="BO120" s="962"/>
      <c r="BP120" s="963"/>
      <c r="BQ120" s="999">
        <v>9269698</v>
      </c>
      <c r="BR120" s="1000"/>
      <c r="BS120" s="1000"/>
      <c r="BT120" s="1000"/>
      <c r="BU120" s="1000"/>
      <c r="BV120" s="1000">
        <v>9090399</v>
      </c>
      <c r="BW120" s="1000"/>
      <c r="BX120" s="1000"/>
      <c r="BY120" s="1000"/>
      <c r="BZ120" s="1000"/>
      <c r="CA120" s="1000">
        <v>9109035</v>
      </c>
      <c r="CB120" s="1000"/>
      <c r="CC120" s="1000"/>
      <c r="CD120" s="1000"/>
      <c r="CE120" s="1000"/>
      <c r="CF120" s="1014">
        <v>84.1</v>
      </c>
      <c r="CG120" s="1015"/>
      <c r="CH120" s="1015"/>
      <c r="CI120" s="1015"/>
      <c r="CJ120" s="1015"/>
      <c r="CK120" s="1080" t="s">
        <v>462</v>
      </c>
      <c r="CL120" s="1081"/>
      <c r="CM120" s="1081"/>
      <c r="CN120" s="1081"/>
      <c r="CO120" s="1082"/>
      <c r="CP120" s="1088" t="s">
        <v>463</v>
      </c>
      <c r="CQ120" s="1089"/>
      <c r="CR120" s="1089"/>
      <c r="CS120" s="1089"/>
      <c r="CT120" s="1089"/>
      <c r="CU120" s="1089"/>
      <c r="CV120" s="1089"/>
      <c r="CW120" s="1089"/>
      <c r="CX120" s="1089"/>
      <c r="CY120" s="1089"/>
      <c r="CZ120" s="1089"/>
      <c r="DA120" s="1089"/>
      <c r="DB120" s="1089"/>
      <c r="DC120" s="1089"/>
      <c r="DD120" s="1089"/>
      <c r="DE120" s="1089"/>
      <c r="DF120" s="1090"/>
      <c r="DG120" s="999" t="s">
        <v>427</v>
      </c>
      <c r="DH120" s="1000"/>
      <c r="DI120" s="1000"/>
      <c r="DJ120" s="1000"/>
      <c r="DK120" s="1000"/>
      <c r="DL120" s="1000">
        <v>10437100</v>
      </c>
      <c r="DM120" s="1000"/>
      <c r="DN120" s="1000"/>
      <c r="DO120" s="1000"/>
      <c r="DP120" s="1000"/>
      <c r="DQ120" s="1000">
        <v>10611864</v>
      </c>
      <c r="DR120" s="1000"/>
      <c r="DS120" s="1000"/>
      <c r="DT120" s="1000"/>
      <c r="DU120" s="1000"/>
      <c r="DV120" s="1001">
        <v>98</v>
      </c>
      <c r="DW120" s="1001"/>
      <c r="DX120" s="1001"/>
      <c r="DY120" s="1001"/>
      <c r="DZ120" s="1002"/>
    </row>
    <row r="121" spans="1:130" s="229" customFormat="1" ht="26.25" customHeight="1">
      <c r="A121" s="1132"/>
      <c r="B121" s="1019"/>
      <c r="C121" s="1040" t="s">
        <v>464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427</v>
      </c>
      <c r="AB121" s="1032"/>
      <c r="AC121" s="1032"/>
      <c r="AD121" s="1032"/>
      <c r="AE121" s="1033"/>
      <c r="AF121" s="1034" t="s">
        <v>430</v>
      </c>
      <c r="AG121" s="1032"/>
      <c r="AH121" s="1032"/>
      <c r="AI121" s="1032"/>
      <c r="AJ121" s="1033"/>
      <c r="AK121" s="1034" t="s">
        <v>429</v>
      </c>
      <c r="AL121" s="1032"/>
      <c r="AM121" s="1032"/>
      <c r="AN121" s="1032"/>
      <c r="AO121" s="1033"/>
      <c r="AP121" s="1035" t="s">
        <v>429</v>
      </c>
      <c r="AQ121" s="1036"/>
      <c r="AR121" s="1036"/>
      <c r="AS121" s="1036"/>
      <c r="AT121" s="1037"/>
      <c r="AU121" s="1065"/>
      <c r="AV121" s="1066"/>
      <c r="AW121" s="1066"/>
      <c r="AX121" s="1066"/>
      <c r="AY121" s="1067"/>
      <c r="AZ121" s="1022" t="s">
        <v>465</v>
      </c>
      <c r="BA121" s="1023"/>
      <c r="BB121" s="1023"/>
      <c r="BC121" s="1023"/>
      <c r="BD121" s="1023"/>
      <c r="BE121" s="1023"/>
      <c r="BF121" s="1023"/>
      <c r="BG121" s="1023"/>
      <c r="BH121" s="1023"/>
      <c r="BI121" s="1023"/>
      <c r="BJ121" s="1023"/>
      <c r="BK121" s="1023"/>
      <c r="BL121" s="1023"/>
      <c r="BM121" s="1023"/>
      <c r="BN121" s="1023"/>
      <c r="BO121" s="1023"/>
      <c r="BP121" s="1024"/>
      <c r="BQ121" s="992">
        <v>320079</v>
      </c>
      <c r="BR121" s="993"/>
      <c r="BS121" s="993"/>
      <c r="BT121" s="993"/>
      <c r="BU121" s="993"/>
      <c r="BV121" s="993">
        <v>256486</v>
      </c>
      <c r="BW121" s="993"/>
      <c r="BX121" s="993"/>
      <c r="BY121" s="993"/>
      <c r="BZ121" s="993"/>
      <c r="CA121" s="993">
        <v>192648</v>
      </c>
      <c r="CB121" s="993"/>
      <c r="CC121" s="993"/>
      <c r="CD121" s="993"/>
      <c r="CE121" s="993"/>
      <c r="CF121" s="987">
        <v>1.8</v>
      </c>
      <c r="CG121" s="988"/>
      <c r="CH121" s="988"/>
      <c r="CI121" s="988"/>
      <c r="CJ121" s="988"/>
      <c r="CK121" s="1083"/>
      <c r="CL121" s="1084"/>
      <c r="CM121" s="1084"/>
      <c r="CN121" s="1084"/>
      <c r="CO121" s="1085"/>
      <c r="CP121" s="1093"/>
      <c r="CQ121" s="1094"/>
      <c r="CR121" s="1094"/>
      <c r="CS121" s="1094"/>
      <c r="CT121" s="1094"/>
      <c r="CU121" s="1094"/>
      <c r="CV121" s="1094"/>
      <c r="CW121" s="1094"/>
      <c r="CX121" s="1094"/>
      <c r="CY121" s="1094"/>
      <c r="CZ121" s="1094"/>
      <c r="DA121" s="1094"/>
      <c r="DB121" s="1094"/>
      <c r="DC121" s="1094"/>
      <c r="DD121" s="1094"/>
      <c r="DE121" s="1094"/>
      <c r="DF121" s="1095"/>
      <c r="DG121" s="992"/>
      <c r="DH121" s="993"/>
      <c r="DI121" s="993"/>
      <c r="DJ121" s="993"/>
      <c r="DK121" s="993"/>
      <c r="DL121" s="993"/>
      <c r="DM121" s="993"/>
      <c r="DN121" s="993"/>
      <c r="DO121" s="993"/>
      <c r="DP121" s="993"/>
      <c r="DQ121" s="993"/>
      <c r="DR121" s="993"/>
      <c r="DS121" s="993"/>
      <c r="DT121" s="993"/>
      <c r="DU121" s="993"/>
      <c r="DV121" s="994"/>
      <c r="DW121" s="994"/>
      <c r="DX121" s="994"/>
      <c r="DY121" s="994"/>
      <c r="DZ121" s="995"/>
    </row>
    <row r="122" spans="1:130" s="229" customFormat="1" ht="26.25" customHeight="1">
      <c r="A122" s="1132"/>
      <c r="B122" s="1019"/>
      <c r="C122" s="989" t="s">
        <v>443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430</v>
      </c>
      <c r="AB122" s="1032"/>
      <c r="AC122" s="1032"/>
      <c r="AD122" s="1032"/>
      <c r="AE122" s="1033"/>
      <c r="AF122" s="1034" t="s">
        <v>429</v>
      </c>
      <c r="AG122" s="1032"/>
      <c r="AH122" s="1032"/>
      <c r="AI122" s="1032"/>
      <c r="AJ122" s="1033"/>
      <c r="AK122" s="1034" t="s">
        <v>432</v>
      </c>
      <c r="AL122" s="1032"/>
      <c r="AM122" s="1032"/>
      <c r="AN122" s="1032"/>
      <c r="AO122" s="1033"/>
      <c r="AP122" s="1035" t="s">
        <v>427</v>
      </c>
      <c r="AQ122" s="1036"/>
      <c r="AR122" s="1036"/>
      <c r="AS122" s="1036"/>
      <c r="AT122" s="1037"/>
      <c r="AU122" s="1065"/>
      <c r="AV122" s="1066"/>
      <c r="AW122" s="1066"/>
      <c r="AX122" s="1066"/>
      <c r="AY122" s="1067"/>
      <c r="AZ122" s="1047" t="s">
        <v>466</v>
      </c>
      <c r="BA122" s="1038"/>
      <c r="BB122" s="1038"/>
      <c r="BC122" s="1038"/>
      <c r="BD122" s="1038"/>
      <c r="BE122" s="1038"/>
      <c r="BF122" s="1038"/>
      <c r="BG122" s="1038"/>
      <c r="BH122" s="1038"/>
      <c r="BI122" s="1038"/>
      <c r="BJ122" s="1038"/>
      <c r="BK122" s="1038"/>
      <c r="BL122" s="1038"/>
      <c r="BM122" s="1038"/>
      <c r="BN122" s="1038"/>
      <c r="BO122" s="1038"/>
      <c r="BP122" s="1039"/>
      <c r="BQ122" s="1070">
        <v>23644753</v>
      </c>
      <c r="BR122" s="1071"/>
      <c r="BS122" s="1071"/>
      <c r="BT122" s="1071"/>
      <c r="BU122" s="1071"/>
      <c r="BV122" s="1071">
        <v>23310657</v>
      </c>
      <c r="BW122" s="1071"/>
      <c r="BX122" s="1071"/>
      <c r="BY122" s="1071"/>
      <c r="BZ122" s="1071"/>
      <c r="CA122" s="1071">
        <v>22859342</v>
      </c>
      <c r="CB122" s="1071"/>
      <c r="CC122" s="1071"/>
      <c r="CD122" s="1071"/>
      <c r="CE122" s="1071"/>
      <c r="CF122" s="1091">
        <v>211.1</v>
      </c>
      <c r="CG122" s="1092"/>
      <c r="CH122" s="1092"/>
      <c r="CI122" s="1092"/>
      <c r="CJ122" s="1092"/>
      <c r="CK122" s="1083"/>
      <c r="CL122" s="1084"/>
      <c r="CM122" s="1084"/>
      <c r="CN122" s="1084"/>
      <c r="CO122" s="1085"/>
      <c r="CP122" s="1093"/>
      <c r="CQ122" s="1094"/>
      <c r="CR122" s="1094"/>
      <c r="CS122" s="1094"/>
      <c r="CT122" s="1094"/>
      <c r="CU122" s="1094"/>
      <c r="CV122" s="1094"/>
      <c r="CW122" s="1094"/>
      <c r="CX122" s="1094"/>
      <c r="CY122" s="1094"/>
      <c r="CZ122" s="1094"/>
      <c r="DA122" s="1094"/>
      <c r="DB122" s="1094"/>
      <c r="DC122" s="1094"/>
      <c r="DD122" s="1094"/>
      <c r="DE122" s="1094"/>
      <c r="DF122" s="1095"/>
      <c r="DG122" s="992"/>
      <c r="DH122" s="993"/>
      <c r="DI122" s="993"/>
      <c r="DJ122" s="993"/>
      <c r="DK122" s="993"/>
      <c r="DL122" s="993"/>
      <c r="DM122" s="993"/>
      <c r="DN122" s="993"/>
      <c r="DO122" s="993"/>
      <c r="DP122" s="993"/>
      <c r="DQ122" s="993"/>
      <c r="DR122" s="993"/>
      <c r="DS122" s="993"/>
      <c r="DT122" s="993"/>
      <c r="DU122" s="993"/>
      <c r="DV122" s="994"/>
      <c r="DW122" s="994"/>
      <c r="DX122" s="994"/>
      <c r="DY122" s="994"/>
      <c r="DZ122" s="995"/>
    </row>
    <row r="123" spans="1:130" s="229" customFormat="1" ht="26.25" customHeight="1">
      <c r="A123" s="1132"/>
      <c r="B123" s="1019"/>
      <c r="C123" s="989" t="s">
        <v>451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121</v>
      </c>
      <c r="AB123" s="1032"/>
      <c r="AC123" s="1032"/>
      <c r="AD123" s="1032"/>
      <c r="AE123" s="1033"/>
      <c r="AF123" s="1034" t="s">
        <v>429</v>
      </c>
      <c r="AG123" s="1032"/>
      <c r="AH123" s="1032"/>
      <c r="AI123" s="1032"/>
      <c r="AJ123" s="1033"/>
      <c r="AK123" s="1034" t="s">
        <v>457</v>
      </c>
      <c r="AL123" s="1032"/>
      <c r="AM123" s="1032"/>
      <c r="AN123" s="1032"/>
      <c r="AO123" s="1033"/>
      <c r="AP123" s="1035" t="s">
        <v>429</v>
      </c>
      <c r="AQ123" s="1036"/>
      <c r="AR123" s="1036"/>
      <c r="AS123" s="1036"/>
      <c r="AT123" s="1037"/>
      <c r="AU123" s="1068"/>
      <c r="AV123" s="1069"/>
      <c r="AW123" s="1069"/>
      <c r="AX123" s="1069"/>
      <c r="AY123" s="1069"/>
      <c r="AZ123" s="260" t="s">
        <v>180</v>
      </c>
      <c r="BA123" s="260"/>
      <c r="BB123" s="260"/>
      <c r="BC123" s="260"/>
      <c r="BD123" s="260"/>
      <c r="BE123" s="260"/>
      <c r="BF123" s="260"/>
      <c r="BG123" s="260"/>
      <c r="BH123" s="260"/>
      <c r="BI123" s="260"/>
      <c r="BJ123" s="260"/>
      <c r="BK123" s="260"/>
      <c r="BL123" s="260"/>
      <c r="BM123" s="260"/>
      <c r="BN123" s="260"/>
      <c r="BO123" s="1048" t="s">
        <v>467</v>
      </c>
      <c r="BP123" s="1079"/>
      <c r="BQ123" s="1138">
        <v>33234530</v>
      </c>
      <c r="BR123" s="1139"/>
      <c r="BS123" s="1139"/>
      <c r="BT123" s="1139"/>
      <c r="BU123" s="1139"/>
      <c r="BV123" s="1139">
        <v>32657542</v>
      </c>
      <c r="BW123" s="1139"/>
      <c r="BX123" s="1139"/>
      <c r="BY123" s="1139"/>
      <c r="BZ123" s="1139"/>
      <c r="CA123" s="1139">
        <v>32161025</v>
      </c>
      <c r="CB123" s="1139"/>
      <c r="CC123" s="1139"/>
      <c r="CD123" s="1139"/>
      <c r="CE123" s="1139"/>
      <c r="CF123" s="1072"/>
      <c r="CG123" s="1073"/>
      <c r="CH123" s="1073"/>
      <c r="CI123" s="1073"/>
      <c r="CJ123" s="1074"/>
      <c r="CK123" s="1083"/>
      <c r="CL123" s="1084"/>
      <c r="CM123" s="1084"/>
      <c r="CN123" s="1084"/>
      <c r="CO123" s="1085"/>
      <c r="CP123" s="1093"/>
      <c r="CQ123" s="1094"/>
      <c r="CR123" s="1094"/>
      <c r="CS123" s="1094"/>
      <c r="CT123" s="1094"/>
      <c r="CU123" s="1094"/>
      <c r="CV123" s="1094"/>
      <c r="CW123" s="1094"/>
      <c r="CX123" s="1094"/>
      <c r="CY123" s="1094"/>
      <c r="CZ123" s="1094"/>
      <c r="DA123" s="1094"/>
      <c r="DB123" s="1094"/>
      <c r="DC123" s="1094"/>
      <c r="DD123" s="1094"/>
      <c r="DE123" s="1094"/>
      <c r="DF123" s="1095"/>
      <c r="DG123" s="1031"/>
      <c r="DH123" s="1032"/>
      <c r="DI123" s="1032"/>
      <c r="DJ123" s="1032"/>
      <c r="DK123" s="1033"/>
      <c r="DL123" s="1034"/>
      <c r="DM123" s="1032"/>
      <c r="DN123" s="1032"/>
      <c r="DO123" s="1032"/>
      <c r="DP123" s="1033"/>
      <c r="DQ123" s="1034"/>
      <c r="DR123" s="1032"/>
      <c r="DS123" s="1032"/>
      <c r="DT123" s="1032"/>
      <c r="DU123" s="1033"/>
      <c r="DV123" s="1035"/>
      <c r="DW123" s="1036"/>
      <c r="DX123" s="1036"/>
      <c r="DY123" s="1036"/>
      <c r="DZ123" s="1037"/>
    </row>
    <row r="124" spans="1:130" s="229" customFormat="1" ht="26.25" customHeight="1" thickBot="1">
      <c r="A124" s="1132"/>
      <c r="B124" s="1019"/>
      <c r="C124" s="989" t="s">
        <v>454</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427</v>
      </c>
      <c r="AB124" s="1032"/>
      <c r="AC124" s="1032"/>
      <c r="AD124" s="1032"/>
      <c r="AE124" s="1033"/>
      <c r="AF124" s="1034" t="s">
        <v>427</v>
      </c>
      <c r="AG124" s="1032"/>
      <c r="AH124" s="1032"/>
      <c r="AI124" s="1032"/>
      <c r="AJ124" s="1033"/>
      <c r="AK124" s="1034" t="s">
        <v>430</v>
      </c>
      <c r="AL124" s="1032"/>
      <c r="AM124" s="1032"/>
      <c r="AN124" s="1032"/>
      <c r="AO124" s="1033"/>
      <c r="AP124" s="1035" t="s">
        <v>121</v>
      </c>
      <c r="AQ124" s="1036"/>
      <c r="AR124" s="1036"/>
      <c r="AS124" s="1036"/>
      <c r="AT124" s="1037"/>
      <c r="AU124" s="1134" t="s">
        <v>468</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t="s">
        <v>121</v>
      </c>
      <c r="BR124" s="1101"/>
      <c r="BS124" s="1101"/>
      <c r="BT124" s="1101"/>
      <c r="BU124" s="1101"/>
      <c r="BV124" s="1101">
        <v>0.2</v>
      </c>
      <c r="BW124" s="1101"/>
      <c r="BX124" s="1101"/>
      <c r="BY124" s="1101"/>
      <c r="BZ124" s="1101"/>
      <c r="CA124" s="1101">
        <v>2.2000000000000002</v>
      </c>
      <c r="CB124" s="1101"/>
      <c r="CC124" s="1101"/>
      <c r="CD124" s="1101"/>
      <c r="CE124" s="1101"/>
      <c r="CF124" s="1102"/>
      <c r="CG124" s="1103"/>
      <c r="CH124" s="1103"/>
      <c r="CI124" s="1103"/>
      <c r="CJ124" s="1104"/>
      <c r="CK124" s="1086"/>
      <c r="CL124" s="1086"/>
      <c r="CM124" s="1086"/>
      <c r="CN124" s="1086"/>
      <c r="CO124" s="1087"/>
      <c r="CP124" s="1093" t="s">
        <v>469</v>
      </c>
      <c r="CQ124" s="1094"/>
      <c r="CR124" s="1094"/>
      <c r="CS124" s="1094"/>
      <c r="CT124" s="1094"/>
      <c r="CU124" s="1094"/>
      <c r="CV124" s="1094"/>
      <c r="CW124" s="1094"/>
      <c r="CX124" s="1094"/>
      <c r="CY124" s="1094"/>
      <c r="CZ124" s="1094"/>
      <c r="DA124" s="1094"/>
      <c r="DB124" s="1094"/>
      <c r="DC124" s="1094"/>
      <c r="DD124" s="1094"/>
      <c r="DE124" s="1094"/>
      <c r="DF124" s="1095"/>
      <c r="DG124" s="1078">
        <v>10340754</v>
      </c>
      <c r="DH124" s="1057"/>
      <c r="DI124" s="1057"/>
      <c r="DJ124" s="1057"/>
      <c r="DK124" s="1058"/>
      <c r="DL124" s="1056" t="s">
        <v>429</v>
      </c>
      <c r="DM124" s="1057"/>
      <c r="DN124" s="1057"/>
      <c r="DO124" s="1057"/>
      <c r="DP124" s="1058"/>
      <c r="DQ124" s="1056" t="s">
        <v>427</v>
      </c>
      <c r="DR124" s="1057"/>
      <c r="DS124" s="1057"/>
      <c r="DT124" s="1057"/>
      <c r="DU124" s="1058"/>
      <c r="DV124" s="1059" t="s">
        <v>427</v>
      </c>
      <c r="DW124" s="1060"/>
      <c r="DX124" s="1060"/>
      <c r="DY124" s="1060"/>
      <c r="DZ124" s="1061"/>
    </row>
    <row r="125" spans="1:130" s="229" customFormat="1" ht="26.25" customHeight="1">
      <c r="A125" s="1132"/>
      <c r="B125" s="1019"/>
      <c r="C125" s="989" t="s">
        <v>456</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430</v>
      </c>
      <c r="AB125" s="1032"/>
      <c r="AC125" s="1032"/>
      <c r="AD125" s="1032"/>
      <c r="AE125" s="1033"/>
      <c r="AF125" s="1034" t="s">
        <v>427</v>
      </c>
      <c r="AG125" s="1032"/>
      <c r="AH125" s="1032"/>
      <c r="AI125" s="1032"/>
      <c r="AJ125" s="1033"/>
      <c r="AK125" s="1034" t="s">
        <v>121</v>
      </c>
      <c r="AL125" s="1032"/>
      <c r="AM125" s="1032"/>
      <c r="AN125" s="1032"/>
      <c r="AO125" s="1033"/>
      <c r="AP125" s="1035" t="s">
        <v>121</v>
      </c>
      <c r="AQ125" s="1036"/>
      <c r="AR125" s="1036"/>
      <c r="AS125" s="1036"/>
      <c r="AT125" s="1037"/>
      <c r="AU125" s="261"/>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3"/>
      <c r="BR125" s="263"/>
      <c r="BS125" s="263"/>
      <c r="BT125" s="263"/>
      <c r="BU125" s="263"/>
      <c r="BV125" s="263"/>
      <c r="BW125" s="263"/>
      <c r="BX125" s="263"/>
      <c r="BY125" s="263"/>
      <c r="BZ125" s="263"/>
      <c r="CA125" s="263"/>
      <c r="CB125" s="263"/>
      <c r="CC125" s="263"/>
      <c r="CD125" s="263"/>
      <c r="CE125" s="263"/>
      <c r="CF125" s="263"/>
      <c r="CG125" s="263"/>
      <c r="CH125" s="263"/>
      <c r="CI125" s="263"/>
      <c r="CJ125" s="264"/>
      <c r="CK125" s="1096" t="s">
        <v>470</v>
      </c>
      <c r="CL125" s="1081"/>
      <c r="CM125" s="1081"/>
      <c r="CN125" s="1081"/>
      <c r="CO125" s="1082"/>
      <c r="CP125" s="1013" t="s">
        <v>471</v>
      </c>
      <c r="CQ125" s="962"/>
      <c r="CR125" s="962"/>
      <c r="CS125" s="962"/>
      <c r="CT125" s="962"/>
      <c r="CU125" s="962"/>
      <c r="CV125" s="962"/>
      <c r="CW125" s="962"/>
      <c r="CX125" s="962"/>
      <c r="CY125" s="962"/>
      <c r="CZ125" s="962"/>
      <c r="DA125" s="962"/>
      <c r="DB125" s="962"/>
      <c r="DC125" s="962"/>
      <c r="DD125" s="962"/>
      <c r="DE125" s="962"/>
      <c r="DF125" s="963"/>
      <c r="DG125" s="999" t="s">
        <v>427</v>
      </c>
      <c r="DH125" s="1000"/>
      <c r="DI125" s="1000"/>
      <c r="DJ125" s="1000"/>
      <c r="DK125" s="1000"/>
      <c r="DL125" s="1000" t="s">
        <v>427</v>
      </c>
      <c r="DM125" s="1000"/>
      <c r="DN125" s="1000"/>
      <c r="DO125" s="1000"/>
      <c r="DP125" s="1000"/>
      <c r="DQ125" s="1000" t="s">
        <v>457</v>
      </c>
      <c r="DR125" s="1000"/>
      <c r="DS125" s="1000"/>
      <c r="DT125" s="1000"/>
      <c r="DU125" s="1000"/>
      <c r="DV125" s="1001" t="s">
        <v>457</v>
      </c>
      <c r="DW125" s="1001"/>
      <c r="DX125" s="1001"/>
      <c r="DY125" s="1001"/>
      <c r="DZ125" s="1002"/>
    </row>
    <row r="126" spans="1:130" s="229" customFormat="1" ht="26.25" customHeight="1" thickBot="1">
      <c r="A126" s="1132"/>
      <c r="B126" s="1019"/>
      <c r="C126" s="989" t="s">
        <v>459</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121</v>
      </c>
      <c r="AB126" s="1032"/>
      <c r="AC126" s="1032"/>
      <c r="AD126" s="1032"/>
      <c r="AE126" s="1033"/>
      <c r="AF126" s="1034" t="s">
        <v>430</v>
      </c>
      <c r="AG126" s="1032"/>
      <c r="AH126" s="1032"/>
      <c r="AI126" s="1032"/>
      <c r="AJ126" s="1033"/>
      <c r="AK126" s="1034" t="s">
        <v>121</v>
      </c>
      <c r="AL126" s="1032"/>
      <c r="AM126" s="1032"/>
      <c r="AN126" s="1032"/>
      <c r="AO126" s="1033"/>
      <c r="AP126" s="1035" t="s">
        <v>427</v>
      </c>
      <c r="AQ126" s="1036"/>
      <c r="AR126" s="1036"/>
      <c r="AS126" s="1036"/>
      <c r="AT126" s="1037"/>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6"/>
      <c r="CE126" s="266"/>
      <c r="CF126" s="266"/>
      <c r="CG126" s="263"/>
      <c r="CH126" s="263"/>
      <c r="CI126" s="263"/>
      <c r="CJ126" s="264"/>
      <c r="CK126" s="1097"/>
      <c r="CL126" s="1084"/>
      <c r="CM126" s="1084"/>
      <c r="CN126" s="1084"/>
      <c r="CO126" s="1085"/>
      <c r="CP126" s="1022" t="s">
        <v>472</v>
      </c>
      <c r="CQ126" s="1023"/>
      <c r="CR126" s="1023"/>
      <c r="CS126" s="1023"/>
      <c r="CT126" s="1023"/>
      <c r="CU126" s="1023"/>
      <c r="CV126" s="1023"/>
      <c r="CW126" s="1023"/>
      <c r="CX126" s="1023"/>
      <c r="CY126" s="1023"/>
      <c r="CZ126" s="1023"/>
      <c r="DA126" s="1023"/>
      <c r="DB126" s="1023"/>
      <c r="DC126" s="1023"/>
      <c r="DD126" s="1023"/>
      <c r="DE126" s="1023"/>
      <c r="DF126" s="1024"/>
      <c r="DG126" s="992" t="s">
        <v>121</v>
      </c>
      <c r="DH126" s="993"/>
      <c r="DI126" s="993"/>
      <c r="DJ126" s="993"/>
      <c r="DK126" s="993"/>
      <c r="DL126" s="993" t="s">
        <v>427</v>
      </c>
      <c r="DM126" s="993"/>
      <c r="DN126" s="993"/>
      <c r="DO126" s="993"/>
      <c r="DP126" s="993"/>
      <c r="DQ126" s="993" t="s">
        <v>429</v>
      </c>
      <c r="DR126" s="993"/>
      <c r="DS126" s="993"/>
      <c r="DT126" s="993"/>
      <c r="DU126" s="993"/>
      <c r="DV126" s="994" t="s">
        <v>427</v>
      </c>
      <c r="DW126" s="994"/>
      <c r="DX126" s="994"/>
      <c r="DY126" s="994"/>
      <c r="DZ126" s="995"/>
    </row>
    <row r="127" spans="1:130" s="229" customFormat="1" ht="26.25" customHeight="1">
      <c r="A127" s="1133"/>
      <c r="B127" s="1021"/>
      <c r="C127" s="1075" t="s">
        <v>473</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200688</v>
      </c>
      <c r="AB127" s="1032"/>
      <c r="AC127" s="1032"/>
      <c r="AD127" s="1032"/>
      <c r="AE127" s="1033"/>
      <c r="AF127" s="1034">
        <v>221539</v>
      </c>
      <c r="AG127" s="1032"/>
      <c r="AH127" s="1032"/>
      <c r="AI127" s="1032"/>
      <c r="AJ127" s="1033"/>
      <c r="AK127" s="1034">
        <v>226405</v>
      </c>
      <c r="AL127" s="1032"/>
      <c r="AM127" s="1032"/>
      <c r="AN127" s="1032"/>
      <c r="AO127" s="1033"/>
      <c r="AP127" s="1035">
        <v>2.1</v>
      </c>
      <c r="AQ127" s="1036"/>
      <c r="AR127" s="1036"/>
      <c r="AS127" s="1036"/>
      <c r="AT127" s="1037"/>
      <c r="AU127" s="265"/>
      <c r="AV127" s="265"/>
      <c r="AW127" s="265"/>
      <c r="AX127" s="1105" t="s">
        <v>474</v>
      </c>
      <c r="AY127" s="1106"/>
      <c r="AZ127" s="1106"/>
      <c r="BA127" s="1106"/>
      <c r="BB127" s="1106"/>
      <c r="BC127" s="1106"/>
      <c r="BD127" s="1106"/>
      <c r="BE127" s="1107"/>
      <c r="BF127" s="1108" t="s">
        <v>475</v>
      </c>
      <c r="BG127" s="1106"/>
      <c r="BH127" s="1106"/>
      <c r="BI127" s="1106"/>
      <c r="BJ127" s="1106"/>
      <c r="BK127" s="1106"/>
      <c r="BL127" s="1107"/>
      <c r="BM127" s="1108" t="s">
        <v>476</v>
      </c>
      <c r="BN127" s="1106"/>
      <c r="BO127" s="1106"/>
      <c r="BP127" s="1106"/>
      <c r="BQ127" s="1106"/>
      <c r="BR127" s="1106"/>
      <c r="BS127" s="1107"/>
      <c r="BT127" s="1108" t="s">
        <v>477</v>
      </c>
      <c r="BU127" s="1106"/>
      <c r="BV127" s="1106"/>
      <c r="BW127" s="1106"/>
      <c r="BX127" s="1106"/>
      <c r="BY127" s="1106"/>
      <c r="BZ127" s="1130"/>
      <c r="CA127" s="265"/>
      <c r="CB127" s="265"/>
      <c r="CC127" s="265"/>
      <c r="CD127" s="266"/>
      <c r="CE127" s="266"/>
      <c r="CF127" s="266"/>
      <c r="CG127" s="263"/>
      <c r="CH127" s="263"/>
      <c r="CI127" s="263"/>
      <c r="CJ127" s="264"/>
      <c r="CK127" s="1097"/>
      <c r="CL127" s="1084"/>
      <c r="CM127" s="1084"/>
      <c r="CN127" s="1084"/>
      <c r="CO127" s="1085"/>
      <c r="CP127" s="1022" t="s">
        <v>478</v>
      </c>
      <c r="CQ127" s="1023"/>
      <c r="CR127" s="1023"/>
      <c r="CS127" s="1023"/>
      <c r="CT127" s="1023"/>
      <c r="CU127" s="1023"/>
      <c r="CV127" s="1023"/>
      <c r="CW127" s="1023"/>
      <c r="CX127" s="1023"/>
      <c r="CY127" s="1023"/>
      <c r="CZ127" s="1023"/>
      <c r="DA127" s="1023"/>
      <c r="DB127" s="1023"/>
      <c r="DC127" s="1023"/>
      <c r="DD127" s="1023"/>
      <c r="DE127" s="1023"/>
      <c r="DF127" s="1024"/>
      <c r="DG127" s="992" t="s">
        <v>121</v>
      </c>
      <c r="DH127" s="993"/>
      <c r="DI127" s="993"/>
      <c r="DJ127" s="993"/>
      <c r="DK127" s="993"/>
      <c r="DL127" s="993" t="s">
        <v>427</v>
      </c>
      <c r="DM127" s="993"/>
      <c r="DN127" s="993"/>
      <c r="DO127" s="993"/>
      <c r="DP127" s="993"/>
      <c r="DQ127" s="993" t="s">
        <v>430</v>
      </c>
      <c r="DR127" s="993"/>
      <c r="DS127" s="993"/>
      <c r="DT127" s="993"/>
      <c r="DU127" s="993"/>
      <c r="DV127" s="994" t="s">
        <v>427</v>
      </c>
      <c r="DW127" s="994"/>
      <c r="DX127" s="994"/>
      <c r="DY127" s="994"/>
      <c r="DZ127" s="995"/>
    </row>
    <row r="128" spans="1:130" s="229" customFormat="1" ht="26.25" customHeight="1" thickBot="1">
      <c r="A128" s="1116" t="s">
        <v>479</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480</v>
      </c>
      <c r="X128" s="1118"/>
      <c r="Y128" s="1118"/>
      <c r="Z128" s="1119"/>
      <c r="AA128" s="1120">
        <v>70379</v>
      </c>
      <c r="AB128" s="1121"/>
      <c r="AC128" s="1121"/>
      <c r="AD128" s="1121"/>
      <c r="AE128" s="1122"/>
      <c r="AF128" s="1123">
        <v>70026</v>
      </c>
      <c r="AG128" s="1121"/>
      <c r="AH128" s="1121"/>
      <c r="AI128" s="1121"/>
      <c r="AJ128" s="1122"/>
      <c r="AK128" s="1123">
        <v>68921</v>
      </c>
      <c r="AL128" s="1121"/>
      <c r="AM128" s="1121"/>
      <c r="AN128" s="1121"/>
      <c r="AO128" s="1122"/>
      <c r="AP128" s="1124"/>
      <c r="AQ128" s="1125"/>
      <c r="AR128" s="1125"/>
      <c r="AS128" s="1125"/>
      <c r="AT128" s="1126"/>
      <c r="AU128" s="265"/>
      <c r="AV128" s="265"/>
      <c r="AW128" s="265"/>
      <c r="AX128" s="961" t="s">
        <v>481</v>
      </c>
      <c r="AY128" s="962"/>
      <c r="AZ128" s="962"/>
      <c r="BA128" s="962"/>
      <c r="BB128" s="962"/>
      <c r="BC128" s="962"/>
      <c r="BD128" s="962"/>
      <c r="BE128" s="963"/>
      <c r="BF128" s="1127" t="s">
        <v>444</v>
      </c>
      <c r="BG128" s="1128"/>
      <c r="BH128" s="1128"/>
      <c r="BI128" s="1128"/>
      <c r="BJ128" s="1128"/>
      <c r="BK128" s="1128"/>
      <c r="BL128" s="1129"/>
      <c r="BM128" s="1127">
        <v>12.95</v>
      </c>
      <c r="BN128" s="1128"/>
      <c r="BO128" s="1128"/>
      <c r="BP128" s="1128"/>
      <c r="BQ128" s="1128"/>
      <c r="BR128" s="1128"/>
      <c r="BS128" s="1129"/>
      <c r="BT128" s="1127">
        <v>20</v>
      </c>
      <c r="BU128" s="1128"/>
      <c r="BV128" s="1128"/>
      <c r="BW128" s="1128"/>
      <c r="BX128" s="1128"/>
      <c r="BY128" s="1128"/>
      <c r="BZ128" s="1152"/>
      <c r="CA128" s="266"/>
      <c r="CB128" s="266"/>
      <c r="CC128" s="266"/>
      <c r="CD128" s="266"/>
      <c r="CE128" s="266"/>
      <c r="CF128" s="266"/>
      <c r="CG128" s="263"/>
      <c r="CH128" s="263"/>
      <c r="CI128" s="263"/>
      <c r="CJ128" s="264"/>
      <c r="CK128" s="1098"/>
      <c r="CL128" s="1099"/>
      <c r="CM128" s="1099"/>
      <c r="CN128" s="1099"/>
      <c r="CO128" s="1100"/>
      <c r="CP128" s="1109" t="s">
        <v>482</v>
      </c>
      <c r="CQ128" s="1110"/>
      <c r="CR128" s="1110"/>
      <c r="CS128" s="1110"/>
      <c r="CT128" s="1110"/>
      <c r="CU128" s="1110"/>
      <c r="CV128" s="1110"/>
      <c r="CW128" s="1110"/>
      <c r="CX128" s="1110"/>
      <c r="CY128" s="1110"/>
      <c r="CZ128" s="1110"/>
      <c r="DA128" s="1110"/>
      <c r="DB128" s="1110"/>
      <c r="DC128" s="1110"/>
      <c r="DD128" s="1110"/>
      <c r="DE128" s="1110"/>
      <c r="DF128" s="1111"/>
      <c r="DG128" s="1112" t="s">
        <v>121</v>
      </c>
      <c r="DH128" s="1113"/>
      <c r="DI128" s="1113"/>
      <c r="DJ128" s="1113"/>
      <c r="DK128" s="1113"/>
      <c r="DL128" s="1113" t="s">
        <v>121</v>
      </c>
      <c r="DM128" s="1113"/>
      <c r="DN128" s="1113"/>
      <c r="DO128" s="1113"/>
      <c r="DP128" s="1113"/>
      <c r="DQ128" s="1113" t="s">
        <v>427</v>
      </c>
      <c r="DR128" s="1113"/>
      <c r="DS128" s="1113"/>
      <c r="DT128" s="1113"/>
      <c r="DU128" s="1113"/>
      <c r="DV128" s="1114" t="s">
        <v>121</v>
      </c>
      <c r="DW128" s="1114"/>
      <c r="DX128" s="1114"/>
      <c r="DY128" s="1114"/>
      <c r="DZ128" s="1115"/>
    </row>
    <row r="129" spans="1:131" s="229" customFormat="1" ht="26.25" customHeight="1">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483</v>
      </c>
      <c r="X129" s="1147"/>
      <c r="Y129" s="1147"/>
      <c r="Z129" s="1148"/>
      <c r="AA129" s="1031">
        <v>12628438</v>
      </c>
      <c r="AB129" s="1032"/>
      <c r="AC129" s="1032"/>
      <c r="AD129" s="1032"/>
      <c r="AE129" s="1033"/>
      <c r="AF129" s="1034">
        <v>12716722</v>
      </c>
      <c r="AG129" s="1032"/>
      <c r="AH129" s="1032"/>
      <c r="AI129" s="1032"/>
      <c r="AJ129" s="1033"/>
      <c r="AK129" s="1034">
        <v>12970894</v>
      </c>
      <c r="AL129" s="1032"/>
      <c r="AM129" s="1032"/>
      <c r="AN129" s="1032"/>
      <c r="AO129" s="1033"/>
      <c r="AP129" s="1149"/>
      <c r="AQ129" s="1150"/>
      <c r="AR129" s="1150"/>
      <c r="AS129" s="1150"/>
      <c r="AT129" s="1151"/>
      <c r="AU129" s="267"/>
      <c r="AV129" s="267"/>
      <c r="AW129" s="267"/>
      <c r="AX129" s="1140" t="s">
        <v>484</v>
      </c>
      <c r="AY129" s="1023"/>
      <c r="AZ129" s="1023"/>
      <c r="BA129" s="1023"/>
      <c r="BB129" s="1023"/>
      <c r="BC129" s="1023"/>
      <c r="BD129" s="1023"/>
      <c r="BE129" s="1024"/>
      <c r="BF129" s="1141" t="s">
        <v>427</v>
      </c>
      <c r="BG129" s="1142"/>
      <c r="BH129" s="1142"/>
      <c r="BI129" s="1142"/>
      <c r="BJ129" s="1142"/>
      <c r="BK129" s="1142"/>
      <c r="BL129" s="1143"/>
      <c r="BM129" s="1141">
        <v>17.95</v>
      </c>
      <c r="BN129" s="1142"/>
      <c r="BO129" s="1142"/>
      <c r="BP129" s="1142"/>
      <c r="BQ129" s="1142"/>
      <c r="BR129" s="1142"/>
      <c r="BS129" s="1143"/>
      <c r="BT129" s="1141">
        <v>30</v>
      </c>
      <c r="BU129" s="1144"/>
      <c r="BV129" s="1144"/>
      <c r="BW129" s="1144"/>
      <c r="BX129" s="1144"/>
      <c r="BY129" s="1144"/>
      <c r="BZ129" s="1145"/>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36"/>
      <c r="DQ129" s="236"/>
      <c r="DR129" s="236"/>
      <c r="DS129" s="236"/>
      <c r="DT129" s="236"/>
      <c r="DU129" s="236"/>
      <c r="DV129" s="236"/>
      <c r="DW129" s="236"/>
      <c r="DX129" s="236"/>
      <c r="DY129" s="236"/>
      <c r="DZ129" s="240"/>
    </row>
    <row r="130" spans="1:131" s="229" customFormat="1" ht="26.25" customHeight="1">
      <c r="A130" s="1003" t="s">
        <v>485</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486</v>
      </c>
      <c r="X130" s="1147"/>
      <c r="Y130" s="1147"/>
      <c r="Z130" s="1148"/>
      <c r="AA130" s="1031">
        <v>2257543</v>
      </c>
      <c r="AB130" s="1032"/>
      <c r="AC130" s="1032"/>
      <c r="AD130" s="1032"/>
      <c r="AE130" s="1033"/>
      <c r="AF130" s="1034">
        <v>2184668</v>
      </c>
      <c r="AG130" s="1032"/>
      <c r="AH130" s="1032"/>
      <c r="AI130" s="1032"/>
      <c r="AJ130" s="1033"/>
      <c r="AK130" s="1034">
        <v>2143794</v>
      </c>
      <c r="AL130" s="1032"/>
      <c r="AM130" s="1032"/>
      <c r="AN130" s="1032"/>
      <c r="AO130" s="1033"/>
      <c r="AP130" s="1149"/>
      <c r="AQ130" s="1150"/>
      <c r="AR130" s="1150"/>
      <c r="AS130" s="1150"/>
      <c r="AT130" s="1151"/>
      <c r="AU130" s="267"/>
      <c r="AV130" s="267"/>
      <c r="AW130" s="267"/>
      <c r="AX130" s="1140" t="s">
        <v>487</v>
      </c>
      <c r="AY130" s="1023"/>
      <c r="AZ130" s="1023"/>
      <c r="BA130" s="1023"/>
      <c r="BB130" s="1023"/>
      <c r="BC130" s="1023"/>
      <c r="BD130" s="1023"/>
      <c r="BE130" s="1024"/>
      <c r="BF130" s="1177">
        <v>6.3</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36"/>
      <c r="DQ130" s="236"/>
      <c r="DR130" s="236"/>
      <c r="DS130" s="236"/>
      <c r="DT130" s="236"/>
      <c r="DU130" s="236"/>
      <c r="DV130" s="236"/>
      <c r="DW130" s="236"/>
      <c r="DX130" s="236"/>
      <c r="DY130" s="236"/>
      <c r="DZ130" s="240"/>
    </row>
    <row r="131" spans="1:131" s="229"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488</v>
      </c>
      <c r="X131" s="1185"/>
      <c r="Y131" s="1185"/>
      <c r="Z131" s="1186"/>
      <c r="AA131" s="1078">
        <v>10370895</v>
      </c>
      <c r="AB131" s="1057"/>
      <c r="AC131" s="1057"/>
      <c r="AD131" s="1057"/>
      <c r="AE131" s="1058"/>
      <c r="AF131" s="1056">
        <v>10532054</v>
      </c>
      <c r="AG131" s="1057"/>
      <c r="AH131" s="1057"/>
      <c r="AI131" s="1057"/>
      <c r="AJ131" s="1058"/>
      <c r="AK131" s="1056">
        <v>10827100</v>
      </c>
      <c r="AL131" s="1057"/>
      <c r="AM131" s="1057"/>
      <c r="AN131" s="1057"/>
      <c r="AO131" s="1058"/>
      <c r="AP131" s="1187"/>
      <c r="AQ131" s="1188"/>
      <c r="AR131" s="1188"/>
      <c r="AS131" s="1188"/>
      <c r="AT131" s="1189"/>
      <c r="AU131" s="267"/>
      <c r="AV131" s="267"/>
      <c r="AW131" s="267"/>
      <c r="AX131" s="1159" t="s">
        <v>489</v>
      </c>
      <c r="AY131" s="1110"/>
      <c r="AZ131" s="1110"/>
      <c r="BA131" s="1110"/>
      <c r="BB131" s="1110"/>
      <c r="BC131" s="1110"/>
      <c r="BD131" s="1110"/>
      <c r="BE131" s="1111"/>
      <c r="BF131" s="1160">
        <v>2.2000000000000002</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36"/>
      <c r="DQ131" s="236"/>
      <c r="DR131" s="236"/>
      <c r="DS131" s="236"/>
      <c r="DT131" s="236"/>
      <c r="DU131" s="236"/>
      <c r="DV131" s="236"/>
      <c r="DW131" s="236"/>
      <c r="DX131" s="236"/>
      <c r="DY131" s="236"/>
      <c r="DZ131" s="240"/>
    </row>
    <row r="132" spans="1:131" s="229" customFormat="1" ht="26.25" customHeight="1">
      <c r="A132" s="1166" t="s">
        <v>490</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491</v>
      </c>
      <c r="W132" s="1170"/>
      <c r="X132" s="1170"/>
      <c r="Y132" s="1170"/>
      <c r="Z132" s="1171"/>
      <c r="AA132" s="1172">
        <v>5.1858301530000004</v>
      </c>
      <c r="AB132" s="1173"/>
      <c r="AC132" s="1173"/>
      <c r="AD132" s="1173"/>
      <c r="AE132" s="1174"/>
      <c r="AF132" s="1175">
        <v>6.5866449219999996</v>
      </c>
      <c r="AG132" s="1173"/>
      <c r="AH132" s="1173"/>
      <c r="AI132" s="1173"/>
      <c r="AJ132" s="1174"/>
      <c r="AK132" s="1175">
        <v>7.2719841880000002</v>
      </c>
      <c r="AL132" s="1173"/>
      <c r="AM132" s="1173"/>
      <c r="AN132" s="1173"/>
      <c r="AO132" s="1174"/>
      <c r="AP132" s="1072"/>
      <c r="AQ132" s="1073"/>
      <c r="AR132" s="1073"/>
      <c r="AS132" s="1073"/>
      <c r="AT132" s="1176"/>
      <c r="AU132" s="269"/>
      <c r="AV132" s="270"/>
      <c r="AW132" s="270"/>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40"/>
      <c r="DQ132" s="240"/>
      <c r="DR132" s="240"/>
      <c r="DS132" s="240"/>
      <c r="DT132" s="240"/>
      <c r="DU132" s="240"/>
      <c r="DV132" s="240"/>
      <c r="DW132" s="240"/>
      <c r="DX132" s="240"/>
      <c r="DY132" s="240"/>
      <c r="DZ132" s="240"/>
    </row>
    <row r="133" spans="1:131" s="229"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492</v>
      </c>
      <c r="W133" s="1153"/>
      <c r="X133" s="1153"/>
      <c r="Y133" s="1153"/>
      <c r="Z133" s="1154"/>
      <c r="AA133" s="1155">
        <v>5.4</v>
      </c>
      <c r="AB133" s="1156"/>
      <c r="AC133" s="1156"/>
      <c r="AD133" s="1156"/>
      <c r="AE133" s="1157"/>
      <c r="AF133" s="1155">
        <v>5.7</v>
      </c>
      <c r="AG133" s="1156"/>
      <c r="AH133" s="1156"/>
      <c r="AI133" s="1156"/>
      <c r="AJ133" s="1157"/>
      <c r="AK133" s="1155">
        <v>6.3</v>
      </c>
      <c r="AL133" s="1156"/>
      <c r="AM133" s="1156"/>
      <c r="AN133" s="1156"/>
      <c r="AO133" s="1157"/>
      <c r="AP133" s="1102"/>
      <c r="AQ133" s="1103"/>
      <c r="AR133" s="1103"/>
      <c r="AS133" s="1103"/>
      <c r="AT133" s="1158"/>
      <c r="AU133" s="270"/>
      <c r="AV133" s="270"/>
      <c r="AW133" s="270"/>
      <c r="AX133" s="270"/>
      <c r="AY133" s="270"/>
      <c r="AZ133" s="270"/>
      <c r="BA133" s="270"/>
      <c r="BB133" s="270"/>
      <c r="BC133" s="270"/>
      <c r="BD133" s="270"/>
      <c r="BE133" s="270"/>
      <c r="BF133" s="270"/>
      <c r="BG133" s="270"/>
      <c r="BH133" s="270"/>
      <c r="BI133" s="270"/>
      <c r="BJ133" s="270"/>
      <c r="BK133" s="270"/>
      <c r="BL133" s="270"/>
      <c r="BM133" s="270"/>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40"/>
      <c r="DQ133" s="240"/>
      <c r="DR133" s="240"/>
      <c r="DS133" s="240"/>
      <c r="DT133" s="240"/>
      <c r="DU133" s="240"/>
      <c r="DV133" s="240"/>
      <c r="DW133" s="240"/>
      <c r="DX133" s="240"/>
      <c r="DY133" s="240"/>
      <c r="DZ133" s="240"/>
    </row>
    <row r="134" spans="1:131" s="230" customFormat="1" ht="11.2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0"/>
      <c r="AV134" s="270"/>
      <c r="AW134" s="270"/>
      <c r="AX134" s="270"/>
      <c r="AY134" s="270"/>
      <c r="AZ134" s="270"/>
      <c r="BA134" s="270"/>
      <c r="BB134" s="270"/>
      <c r="BC134" s="270"/>
      <c r="BD134" s="270"/>
      <c r="BE134" s="270"/>
      <c r="BF134" s="270"/>
      <c r="BG134" s="270"/>
      <c r="BH134" s="270"/>
      <c r="BI134" s="270"/>
      <c r="BJ134" s="270"/>
      <c r="BK134" s="270"/>
      <c r="BL134" s="270"/>
      <c r="BM134" s="270"/>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40"/>
      <c r="DQ134" s="240"/>
      <c r="DR134" s="240"/>
      <c r="DS134" s="240"/>
      <c r="DT134" s="240"/>
      <c r="DU134" s="240"/>
      <c r="DV134" s="240"/>
      <c r="DW134" s="240"/>
      <c r="DX134" s="240"/>
      <c r="DY134" s="240"/>
      <c r="DZ134" s="240"/>
      <c r="EA134" s="229"/>
    </row>
    <row r="135" spans="1:131" ht="14.25" hidden="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row>
    <row r="136" spans="1:131" hidden="1"/>
  </sheetData>
  <sheetProtection algorithmName="SHA-512" hashValue="9enajyXhO9bZmgv/4UyoAy+jVhIZ7QKI2YCTORBYlsJI+tx3NlewtkiIJal1zUnJUWa1NFPEn6dEZ7vcD4pv5Q==" saltValue="P+GwXN7AWz2UBx6F4iOf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4" customWidth="1"/>
    <col min="121" max="121" width="0" style="273" hidden="1" customWidth="1"/>
    <col min="122" max="16384" width="9" style="273" hidden="1"/>
  </cols>
  <sheetData>
    <row r="1" spans="1:120">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row>
    <row r="2" spans="1:120"/>
    <row r="3" spans="1:120"/>
    <row r="4" spans="1:120"/>
    <row r="5" spans="1:120"/>
    <row r="6" spans="1:120"/>
    <row r="7" spans="1:120"/>
    <row r="8" spans="1:120"/>
    <row r="9" spans="1:120"/>
    <row r="10" spans="1:120"/>
    <row r="11" spans="1:120"/>
    <row r="12" spans="1:120"/>
    <row r="13" spans="1:120"/>
    <row r="14" spans="1:120"/>
    <row r="15" spans="1:120"/>
    <row r="16" spans="1:120">
      <c r="DP16" s="273"/>
    </row>
    <row r="17" spans="119:120">
      <c r="DP17" s="273"/>
    </row>
    <row r="18" spans="119:120"/>
    <row r="19" spans="119:120"/>
    <row r="20" spans="119:120">
      <c r="DO20" s="273"/>
      <c r="DP20" s="273"/>
    </row>
    <row r="21" spans="119:120">
      <c r="DP21" s="273"/>
    </row>
    <row r="22" spans="119:120"/>
    <row r="23" spans="119:120">
      <c r="DO23" s="273"/>
      <c r="DP23" s="273"/>
    </row>
    <row r="24" spans="119:120">
      <c r="DP24" s="273"/>
    </row>
    <row r="25" spans="119:120">
      <c r="DP25" s="273"/>
    </row>
    <row r="26" spans="119:120">
      <c r="DO26" s="273"/>
      <c r="DP26" s="273"/>
    </row>
    <row r="27" spans="119:120"/>
    <row r="28" spans="119:120">
      <c r="DO28" s="273"/>
      <c r="DP28" s="273"/>
    </row>
    <row r="29" spans="119:120">
      <c r="DP29" s="273"/>
    </row>
    <row r="30" spans="119:120"/>
    <row r="31" spans="119:120">
      <c r="DO31" s="273"/>
      <c r="DP31" s="273"/>
    </row>
    <row r="32" spans="119:120"/>
    <row r="33" spans="98:120">
      <c r="DO33" s="273"/>
      <c r="DP33" s="273"/>
    </row>
    <row r="34" spans="98:120">
      <c r="DM34" s="273"/>
    </row>
    <row r="35" spans="98:120">
      <c r="CT35" s="273"/>
      <c r="CU35" s="273"/>
      <c r="CV35" s="273"/>
      <c r="CY35" s="273"/>
      <c r="CZ35" s="273"/>
      <c r="DA35" s="273"/>
      <c r="DD35" s="273"/>
      <c r="DE35" s="273"/>
      <c r="DF35" s="273"/>
      <c r="DI35" s="273"/>
      <c r="DJ35" s="273"/>
      <c r="DK35" s="273"/>
      <c r="DM35" s="273"/>
      <c r="DN35" s="273"/>
      <c r="DO35" s="273"/>
      <c r="DP35" s="273"/>
    </row>
    <row r="36" spans="98:120"/>
    <row r="37" spans="98:120">
      <c r="CW37" s="273"/>
      <c r="DB37" s="273"/>
      <c r="DG37" s="273"/>
      <c r="DL37" s="273"/>
      <c r="DP37" s="273"/>
    </row>
    <row r="38" spans="98:120">
      <c r="CT38" s="273"/>
      <c r="CU38" s="273"/>
      <c r="CV38" s="273"/>
      <c r="CW38" s="273"/>
      <c r="CY38" s="273"/>
      <c r="CZ38" s="273"/>
      <c r="DA38" s="273"/>
      <c r="DB38" s="273"/>
      <c r="DD38" s="273"/>
      <c r="DE38" s="273"/>
      <c r="DF38" s="273"/>
      <c r="DG38" s="273"/>
      <c r="DI38" s="273"/>
      <c r="DJ38" s="273"/>
      <c r="DK38" s="273"/>
      <c r="DL38" s="273"/>
      <c r="DN38" s="273"/>
      <c r="DO38" s="273"/>
      <c r="DP38" s="273"/>
    </row>
    <row r="39" spans="98:120"/>
    <row r="40" spans="98:120"/>
    <row r="41" spans="98:120"/>
    <row r="42" spans="98:120"/>
    <row r="43" spans="98:120"/>
    <row r="44" spans="98:120"/>
    <row r="45" spans="98:120"/>
    <row r="46" spans="98:120"/>
    <row r="47" spans="98:120"/>
    <row r="48" spans="98:120"/>
    <row r="49" spans="22:120">
      <c r="DN49" s="273"/>
      <c r="DO49" s="273"/>
      <c r="DP49" s="27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3"/>
      <c r="CS63" s="273"/>
      <c r="CX63" s="273"/>
      <c r="DC63" s="273"/>
      <c r="DH63" s="273"/>
    </row>
    <row r="64" spans="22:120">
      <c r="V64" s="273"/>
    </row>
    <row r="65" spans="15:120">
      <c r="X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U65" s="273"/>
      <c r="CZ65" s="273"/>
      <c r="DE65" s="273"/>
      <c r="DJ65" s="273"/>
    </row>
    <row r="66" spans="15:120">
      <c r="Q66" s="273"/>
      <c r="S66" s="273"/>
      <c r="U66" s="273"/>
      <c r="DM66" s="273"/>
    </row>
    <row r="67" spans="15:120">
      <c r="O67" s="273"/>
      <c r="P67" s="273"/>
      <c r="R67" s="273"/>
      <c r="T67" s="273"/>
      <c r="Y67" s="273"/>
      <c r="CT67" s="273"/>
      <c r="CV67" s="273"/>
      <c r="CW67" s="273"/>
      <c r="CY67" s="273"/>
      <c r="DA67" s="273"/>
      <c r="DB67" s="273"/>
      <c r="DD67" s="273"/>
      <c r="DF67" s="273"/>
      <c r="DG67" s="273"/>
      <c r="DI67" s="273"/>
      <c r="DK67" s="273"/>
      <c r="DL67" s="273"/>
      <c r="DN67" s="273"/>
      <c r="DO67" s="273"/>
      <c r="DP67" s="273"/>
    </row>
    <row r="68" spans="15:120"/>
    <row r="69" spans="15:120"/>
    <row r="70" spans="15:120"/>
    <row r="71" spans="15:120"/>
    <row r="72" spans="15:120">
      <c r="DP72" s="273"/>
    </row>
    <row r="73" spans="15:120">
      <c r="DP73" s="27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3"/>
      <c r="CX96" s="273"/>
      <c r="DC96" s="273"/>
      <c r="DH96" s="273"/>
    </row>
    <row r="97" spans="24:120">
      <c r="CS97" s="273"/>
      <c r="CX97" s="273"/>
      <c r="DC97" s="273"/>
      <c r="DH97" s="273"/>
      <c r="DP97" s="274" t="s">
        <v>493</v>
      </c>
    </row>
    <row r="98" spans="24:120" hidden="1">
      <c r="CS98" s="273"/>
      <c r="CX98" s="273"/>
      <c r="DC98" s="273"/>
      <c r="DH98" s="273"/>
    </row>
    <row r="99" spans="24:120" hidden="1">
      <c r="CS99" s="273"/>
      <c r="CX99" s="273"/>
      <c r="DC99" s="273"/>
      <c r="DH99" s="273"/>
    </row>
    <row r="100" spans="24:120" hidden="1"/>
    <row r="101" spans="24:120" ht="12" hidden="1" customHeight="1">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U101" s="273"/>
      <c r="CZ101" s="273"/>
      <c r="DE101" s="273"/>
      <c r="DJ101" s="273"/>
    </row>
    <row r="102" spans="24:120" ht="1.5" hidden="1" customHeight="1">
      <c r="CU102" s="273"/>
      <c r="CZ102" s="273"/>
      <c r="DE102" s="273"/>
      <c r="DJ102" s="273"/>
      <c r="DM102" s="273"/>
    </row>
    <row r="103" spans="24:120" hidden="1">
      <c r="CT103" s="273"/>
      <c r="CV103" s="273"/>
      <c r="CW103" s="273"/>
      <c r="CY103" s="273"/>
      <c r="DA103" s="273"/>
      <c r="DB103" s="273"/>
      <c r="DD103" s="273"/>
      <c r="DF103" s="273"/>
      <c r="DG103" s="273"/>
      <c r="DI103" s="273"/>
      <c r="DK103" s="273"/>
      <c r="DL103" s="273"/>
      <c r="DM103" s="273"/>
      <c r="DN103" s="273"/>
      <c r="DO103" s="273"/>
      <c r="DP103" s="273"/>
    </row>
    <row r="104" spans="24:120" hidden="1">
      <c r="CV104" s="273"/>
      <c r="CW104" s="273"/>
      <c r="DA104" s="273"/>
      <c r="DB104" s="273"/>
      <c r="DF104" s="273"/>
      <c r="DG104" s="273"/>
      <c r="DK104" s="273"/>
      <c r="DL104" s="273"/>
      <c r="DN104" s="273"/>
      <c r="DO104" s="273"/>
      <c r="DP104" s="273"/>
    </row>
    <row r="105" spans="24:120" ht="12.75" hidden="1" customHeight="1"/>
    <row r="106" spans="24:120" hidden="1"/>
    <row r="107" spans="24:120" hidden="1"/>
    <row r="108" spans="24:120" hidden="1"/>
    <row r="109" spans="24:120" hidden="1"/>
    <row r="110" spans="24:120" hidden="1"/>
  </sheetData>
  <sheetProtection algorithmName="SHA-512" hashValue="1N8kMafYXtw4qMsHMdjevlsaPDWgxQcRFjzeGIfdwep+WZrJ1yiEHqk9PX+/8Lf8Vea6Rl98m31x5EZ0iF0T0A==" saltValue="9GHdb5gzFM+6GQmnVFMV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4" customWidth="1"/>
    <col min="117" max="16384" width="9" style="273" hidden="1"/>
  </cols>
  <sheetData>
    <row r="1" spans="2:116">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row>
    <row r="2" spans="2:116"/>
    <row r="3" spans="2:116"/>
    <row r="4" spans="2:116">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row>
    <row r="5" spans="2:116">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row>
    <row r="6" spans="2:116"/>
    <row r="7" spans="2:116"/>
    <row r="8" spans="2:116"/>
    <row r="9" spans="2:116"/>
    <row r="10" spans="2:116"/>
    <row r="11" spans="2:116"/>
    <row r="12" spans="2:116"/>
    <row r="13" spans="2:116"/>
    <row r="14" spans="2:116"/>
    <row r="15" spans="2:116"/>
    <row r="16" spans="2:116"/>
    <row r="17" spans="9:116"/>
    <row r="18" spans="9:116">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row>
    <row r="19" spans="9:116"/>
    <row r="20" spans="9:116"/>
    <row r="21" spans="9:116">
      <c r="DL21" s="273"/>
    </row>
    <row r="22" spans="9:116">
      <c r="DI22" s="273"/>
      <c r="DJ22" s="273"/>
      <c r="DK22" s="273"/>
      <c r="DL22" s="273"/>
    </row>
    <row r="23" spans="9:116">
      <c r="CY23" s="273"/>
      <c r="CZ23" s="273"/>
      <c r="DA23" s="273"/>
      <c r="DB23" s="273"/>
      <c r="DC23" s="273"/>
      <c r="DD23" s="273"/>
      <c r="DE23" s="273"/>
      <c r="DF23" s="273"/>
      <c r="DG23" s="273"/>
      <c r="DH23" s="273"/>
      <c r="DI23" s="273"/>
      <c r="DJ23" s="273"/>
      <c r="DK23" s="273"/>
      <c r="DL23" s="273"/>
    </row>
    <row r="24" spans="9:116"/>
    <row r="25" spans="9:116"/>
    <row r="26" spans="9:116"/>
    <row r="27" spans="9:116"/>
    <row r="28" spans="9:116"/>
    <row r="29" spans="9:116"/>
    <row r="30" spans="9:116"/>
    <row r="31" spans="9:116"/>
    <row r="32" spans="9:116"/>
    <row r="33" spans="15:116"/>
    <row r="34" spans="15:116"/>
    <row r="35" spans="15:116">
      <c r="CZ35" s="273"/>
      <c r="DA35" s="273"/>
      <c r="DB35" s="273"/>
      <c r="DC35" s="273"/>
      <c r="DD35" s="273"/>
      <c r="DE35" s="273"/>
      <c r="DF35" s="273"/>
      <c r="DG35" s="273"/>
      <c r="DH35" s="273"/>
      <c r="DI35" s="273"/>
      <c r="DJ35" s="273"/>
      <c r="DK35" s="273"/>
      <c r="DL35" s="273"/>
    </row>
    <row r="36" spans="15:116"/>
    <row r="37" spans="15:116">
      <c r="DL37" s="273"/>
    </row>
    <row r="38" spans="15:116">
      <c r="DI38" s="273"/>
      <c r="DJ38" s="273"/>
      <c r="DK38" s="273"/>
      <c r="DL38" s="273"/>
    </row>
    <row r="39" spans="15:116"/>
    <row r="40" spans="15:116"/>
    <row r="41" spans="15:116"/>
    <row r="42" spans="15:116"/>
    <row r="43" spans="15:116">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row>
    <row r="44" spans="15:116">
      <c r="DL44" s="273"/>
    </row>
    <row r="45" spans="15:116"/>
    <row r="46" spans="15:116">
      <c r="DA46" s="273"/>
      <c r="DB46" s="273"/>
      <c r="DC46" s="273"/>
      <c r="DD46" s="273"/>
      <c r="DE46" s="273"/>
      <c r="DF46" s="273"/>
      <c r="DG46" s="273"/>
      <c r="DH46" s="273"/>
      <c r="DI46" s="273"/>
      <c r="DJ46" s="273"/>
      <c r="DK46" s="273"/>
      <c r="DL46" s="273"/>
    </row>
    <row r="47" spans="15:116"/>
    <row r="48" spans="15:116"/>
    <row r="49" spans="104:116"/>
    <row r="50" spans="104:116">
      <c r="CZ50" s="273"/>
      <c r="DA50" s="273"/>
      <c r="DB50" s="273"/>
      <c r="DC50" s="273"/>
      <c r="DD50" s="273"/>
      <c r="DE50" s="273"/>
      <c r="DF50" s="273"/>
      <c r="DG50" s="273"/>
      <c r="DH50" s="273"/>
      <c r="DI50" s="273"/>
      <c r="DJ50" s="273"/>
      <c r="DK50" s="273"/>
      <c r="DL50" s="273"/>
    </row>
    <row r="51" spans="104:116"/>
    <row r="52" spans="104:116"/>
    <row r="53" spans="104:116">
      <c r="DL53" s="27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3"/>
      <c r="DD67" s="273"/>
      <c r="DE67" s="273"/>
      <c r="DF67" s="273"/>
      <c r="DG67" s="273"/>
      <c r="DH67" s="273"/>
      <c r="DI67" s="273"/>
      <c r="DJ67" s="273"/>
      <c r="DK67" s="273"/>
      <c r="DL67" s="27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nNG8Sk39WXbNlh0UaLzHzepKP4sfK+geMhoudrABSrz+zqbN6bZWRFJVAsen81LFcY3ABmIxVMMkiPlDBPSvg==" saltValue="Yg8ijQ6tnyby90mk28yW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375" style="275" customWidth="1"/>
    <col min="37" max="44" width="17" style="275" customWidth="1"/>
    <col min="45" max="45" width="6.125" style="282" customWidth="1"/>
    <col min="46" max="46" width="3" style="280" customWidth="1"/>
    <col min="47" max="47" width="19.125" style="275" hidden="1" customWidth="1"/>
    <col min="48" max="52" width="12.625" style="275" hidden="1" customWidth="1"/>
    <col min="53" max="16384" width="8.625" style="275" hidden="1"/>
  </cols>
  <sheetData>
    <row r="1" spans="1:46">
      <c r="AS1" s="276"/>
      <c r="AT1" s="276"/>
    </row>
    <row r="2" spans="1:46">
      <c r="AS2" s="276"/>
      <c r="AT2" s="276"/>
    </row>
    <row r="3" spans="1:46">
      <c r="AS3" s="276"/>
      <c r="AT3" s="276"/>
    </row>
    <row r="4" spans="1:46">
      <c r="AS4" s="276"/>
      <c r="AT4" s="276"/>
    </row>
    <row r="5" spans="1:46" ht="17.25">
      <c r="A5" s="277" t="s">
        <v>494</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row>
    <row r="6" spans="1:46">
      <c r="A6" s="28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81" t="s">
        <v>495</v>
      </c>
      <c r="AL6" s="281"/>
      <c r="AM6" s="281"/>
      <c r="AN6" s="281"/>
      <c r="AO6" s="276"/>
      <c r="AP6" s="276"/>
      <c r="AQ6" s="276"/>
      <c r="AR6" s="276"/>
    </row>
    <row r="7" spans="1:46">
      <c r="A7" s="28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83"/>
      <c r="AL7" s="284"/>
      <c r="AM7" s="284"/>
      <c r="AN7" s="285"/>
      <c r="AO7" s="1193" t="s">
        <v>496</v>
      </c>
      <c r="AP7" s="286"/>
      <c r="AQ7" s="287" t="s">
        <v>497</v>
      </c>
      <c r="AR7" s="288"/>
    </row>
    <row r="8" spans="1:46">
      <c r="A8" s="28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89"/>
      <c r="AL8" s="290"/>
      <c r="AM8" s="290"/>
      <c r="AN8" s="291"/>
      <c r="AO8" s="1194"/>
      <c r="AP8" s="292" t="s">
        <v>498</v>
      </c>
      <c r="AQ8" s="293" t="s">
        <v>499</v>
      </c>
      <c r="AR8" s="294" t="s">
        <v>500</v>
      </c>
    </row>
    <row r="9" spans="1:46">
      <c r="A9" s="28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1195" t="s">
        <v>501</v>
      </c>
      <c r="AL9" s="1196"/>
      <c r="AM9" s="1196"/>
      <c r="AN9" s="1197"/>
      <c r="AO9" s="295">
        <v>2692520</v>
      </c>
      <c r="AP9" s="295">
        <v>42685</v>
      </c>
      <c r="AQ9" s="296">
        <v>57316</v>
      </c>
      <c r="AR9" s="297">
        <v>-25.5</v>
      </c>
    </row>
    <row r="10" spans="1:46">
      <c r="A10" s="28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1195" t="s">
        <v>502</v>
      </c>
      <c r="AL10" s="1196"/>
      <c r="AM10" s="1196"/>
      <c r="AN10" s="1197"/>
      <c r="AO10" s="298">
        <v>72327</v>
      </c>
      <c r="AP10" s="298">
        <v>1147</v>
      </c>
      <c r="AQ10" s="299">
        <v>3762</v>
      </c>
      <c r="AR10" s="300">
        <v>-69.5</v>
      </c>
    </row>
    <row r="11" spans="1:46" ht="13.5" customHeight="1">
      <c r="A11" s="28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1195" t="s">
        <v>503</v>
      </c>
      <c r="AL11" s="1196"/>
      <c r="AM11" s="1196"/>
      <c r="AN11" s="1197"/>
      <c r="AO11" s="298">
        <v>551714</v>
      </c>
      <c r="AP11" s="298">
        <v>8746</v>
      </c>
      <c r="AQ11" s="299">
        <v>6408</v>
      </c>
      <c r="AR11" s="300">
        <v>36.5</v>
      </c>
    </row>
    <row r="12" spans="1:46" ht="13.5" customHeight="1">
      <c r="A12" s="28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1195" t="s">
        <v>504</v>
      </c>
      <c r="AL12" s="1196"/>
      <c r="AM12" s="1196"/>
      <c r="AN12" s="1197"/>
      <c r="AO12" s="298">
        <v>5151</v>
      </c>
      <c r="AP12" s="298">
        <v>82</v>
      </c>
      <c r="AQ12" s="299">
        <v>891</v>
      </c>
      <c r="AR12" s="300">
        <v>-90.8</v>
      </c>
    </row>
    <row r="13" spans="1:46" ht="13.5" customHeight="1">
      <c r="A13" s="28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1195" t="s">
        <v>505</v>
      </c>
      <c r="AL13" s="1196"/>
      <c r="AM13" s="1196"/>
      <c r="AN13" s="1197"/>
      <c r="AO13" s="298" t="s">
        <v>506</v>
      </c>
      <c r="AP13" s="298" t="s">
        <v>506</v>
      </c>
      <c r="AQ13" s="299">
        <v>1</v>
      </c>
      <c r="AR13" s="300" t="s">
        <v>506</v>
      </c>
    </row>
    <row r="14" spans="1:46" ht="13.5" customHeight="1">
      <c r="A14" s="28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1195" t="s">
        <v>507</v>
      </c>
      <c r="AL14" s="1196"/>
      <c r="AM14" s="1196"/>
      <c r="AN14" s="1197"/>
      <c r="AO14" s="298">
        <v>155325</v>
      </c>
      <c r="AP14" s="298">
        <v>2462</v>
      </c>
      <c r="AQ14" s="299">
        <v>2694</v>
      </c>
      <c r="AR14" s="300">
        <v>-8.6</v>
      </c>
    </row>
    <row r="15" spans="1:46" ht="13.5" customHeight="1">
      <c r="A15" s="28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1195" t="s">
        <v>508</v>
      </c>
      <c r="AL15" s="1196"/>
      <c r="AM15" s="1196"/>
      <c r="AN15" s="1197"/>
      <c r="AO15" s="298">
        <v>53732</v>
      </c>
      <c r="AP15" s="298">
        <v>852</v>
      </c>
      <c r="AQ15" s="299">
        <v>1362</v>
      </c>
      <c r="AR15" s="300">
        <v>-37.4</v>
      </c>
    </row>
    <row r="16" spans="1:46">
      <c r="A16" s="28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1198" t="s">
        <v>509</v>
      </c>
      <c r="AL16" s="1199"/>
      <c r="AM16" s="1199"/>
      <c r="AN16" s="1200"/>
      <c r="AO16" s="298">
        <v>-241606</v>
      </c>
      <c r="AP16" s="298">
        <v>-3830</v>
      </c>
      <c r="AQ16" s="299">
        <v>-4530</v>
      </c>
      <c r="AR16" s="300">
        <v>-15.5</v>
      </c>
    </row>
    <row r="17" spans="1:46">
      <c r="A17" s="28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1198" t="s">
        <v>180</v>
      </c>
      <c r="AL17" s="1199"/>
      <c r="AM17" s="1199"/>
      <c r="AN17" s="1200"/>
      <c r="AO17" s="298">
        <v>3289163</v>
      </c>
      <c r="AP17" s="298">
        <v>52144</v>
      </c>
      <c r="AQ17" s="299">
        <v>67903</v>
      </c>
      <c r="AR17" s="300">
        <v>-23.2</v>
      </c>
    </row>
    <row r="18" spans="1:46">
      <c r="A18" s="28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01"/>
      <c r="AR18" s="301"/>
    </row>
    <row r="19" spans="1:46">
      <c r="A19" s="28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t="s">
        <v>510</v>
      </c>
      <c r="AL19" s="276"/>
      <c r="AM19" s="276"/>
      <c r="AN19" s="276"/>
      <c r="AO19" s="276"/>
      <c r="AP19" s="276"/>
      <c r="AQ19" s="276"/>
      <c r="AR19" s="276"/>
    </row>
    <row r="20" spans="1:46">
      <c r="A20" s="28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302"/>
      <c r="AL20" s="303"/>
      <c r="AM20" s="303"/>
      <c r="AN20" s="304"/>
      <c r="AO20" s="305" t="s">
        <v>511</v>
      </c>
      <c r="AP20" s="306" t="s">
        <v>512</v>
      </c>
      <c r="AQ20" s="307" t="s">
        <v>513</v>
      </c>
      <c r="AR20" s="308"/>
    </row>
    <row r="21" spans="1:46" s="314" customFormat="1">
      <c r="A21" s="309"/>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1190" t="s">
        <v>514</v>
      </c>
      <c r="AL21" s="1191"/>
      <c r="AM21" s="1191"/>
      <c r="AN21" s="1192"/>
      <c r="AO21" s="310">
        <v>4.38</v>
      </c>
      <c r="AP21" s="311">
        <v>6.2</v>
      </c>
      <c r="AQ21" s="312">
        <v>-1.82</v>
      </c>
      <c r="AR21" s="281"/>
      <c r="AS21" s="313"/>
      <c r="AT21" s="309"/>
    </row>
    <row r="22" spans="1:46" s="314" customFormat="1">
      <c r="A22" s="309"/>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1190" t="s">
        <v>515</v>
      </c>
      <c r="AL22" s="1191"/>
      <c r="AM22" s="1191"/>
      <c r="AN22" s="1192"/>
      <c r="AO22" s="315">
        <v>96.6</v>
      </c>
      <c r="AP22" s="316">
        <v>98.7</v>
      </c>
      <c r="AQ22" s="317">
        <v>-2.1</v>
      </c>
      <c r="AR22" s="301"/>
      <c r="AS22" s="313"/>
      <c r="AT22" s="309"/>
    </row>
    <row r="23" spans="1:46" s="314" customFormat="1">
      <c r="A23" s="309"/>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301"/>
      <c r="AQ23" s="301"/>
      <c r="AR23" s="301"/>
      <c r="AS23" s="313"/>
      <c r="AT23" s="309"/>
    </row>
    <row r="24" spans="1:46" s="314" customFormat="1">
      <c r="A24" s="309"/>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301"/>
      <c r="AQ24" s="301"/>
      <c r="AR24" s="301"/>
      <c r="AS24" s="313"/>
      <c r="AT24" s="309"/>
    </row>
    <row r="25" spans="1:46" s="314" customFormat="1">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20"/>
      <c r="AQ25" s="320"/>
      <c r="AR25" s="320"/>
      <c r="AS25" s="321"/>
      <c r="AT25" s="309"/>
    </row>
    <row r="26" spans="1:46" s="314" customFormat="1">
      <c r="A26" s="281" t="s">
        <v>516</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301"/>
      <c r="AQ26" s="301"/>
      <c r="AR26" s="301"/>
      <c r="AS26" s="281"/>
      <c r="AT26" s="281"/>
    </row>
    <row r="27" spans="1:46">
      <c r="A27" s="322" t="s">
        <v>517</v>
      </c>
      <c r="AO27" s="276"/>
      <c r="AP27" s="276"/>
      <c r="AQ27" s="276"/>
      <c r="AR27" s="276"/>
      <c r="AS27" s="276"/>
      <c r="AT27" s="276"/>
    </row>
    <row r="28" spans="1:46" ht="17.25">
      <c r="A28" s="277" t="s">
        <v>518</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323"/>
    </row>
    <row r="29" spans="1:46">
      <c r="A29" s="280"/>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81" t="s">
        <v>519</v>
      </c>
      <c r="AL29" s="281"/>
      <c r="AM29" s="281"/>
      <c r="AN29" s="281"/>
      <c r="AO29" s="276"/>
      <c r="AP29" s="276"/>
      <c r="AQ29" s="276"/>
      <c r="AR29" s="276"/>
      <c r="AS29" s="324"/>
    </row>
    <row r="30" spans="1:46">
      <c r="A30" s="280"/>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83"/>
      <c r="AL30" s="284"/>
      <c r="AM30" s="284"/>
      <c r="AN30" s="285"/>
      <c r="AO30" s="1193" t="s">
        <v>496</v>
      </c>
      <c r="AP30" s="286"/>
      <c r="AQ30" s="287" t="s">
        <v>497</v>
      </c>
      <c r="AR30" s="288"/>
    </row>
    <row r="31" spans="1:46">
      <c r="A31" s="280"/>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89"/>
      <c r="AL31" s="290"/>
      <c r="AM31" s="290"/>
      <c r="AN31" s="291"/>
      <c r="AO31" s="1194"/>
      <c r="AP31" s="292" t="s">
        <v>498</v>
      </c>
      <c r="AQ31" s="293" t="s">
        <v>499</v>
      </c>
      <c r="AR31" s="294" t="s">
        <v>500</v>
      </c>
    </row>
    <row r="32" spans="1:46" ht="27" customHeight="1">
      <c r="A32" s="28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1206" t="s">
        <v>520</v>
      </c>
      <c r="AL32" s="1207"/>
      <c r="AM32" s="1207"/>
      <c r="AN32" s="1208"/>
      <c r="AO32" s="325">
        <v>2125195</v>
      </c>
      <c r="AP32" s="325">
        <v>33691</v>
      </c>
      <c r="AQ32" s="326">
        <v>34720</v>
      </c>
      <c r="AR32" s="327">
        <v>-3</v>
      </c>
    </row>
    <row r="33" spans="1:46" ht="13.5" customHeight="1">
      <c r="A33" s="28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1206" t="s">
        <v>521</v>
      </c>
      <c r="AL33" s="1207"/>
      <c r="AM33" s="1207"/>
      <c r="AN33" s="1208"/>
      <c r="AO33" s="325" t="s">
        <v>506</v>
      </c>
      <c r="AP33" s="325" t="s">
        <v>506</v>
      </c>
      <c r="AQ33" s="326">
        <v>1</v>
      </c>
      <c r="AR33" s="327" t="s">
        <v>506</v>
      </c>
    </row>
    <row r="34" spans="1:46" ht="27" customHeight="1">
      <c r="A34" s="28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1206" t="s">
        <v>522</v>
      </c>
      <c r="AL34" s="1207"/>
      <c r="AM34" s="1207"/>
      <c r="AN34" s="1208"/>
      <c r="AO34" s="325" t="s">
        <v>506</v>
      </c>
      <c r="AP34" s="325" t="s">
        <v>506</v>
      </c>
      <c r="AQ34" s="326">
        <v>22</v>
      </c>
      <c r="AR34" s="327" t="s">
        <v>506</v>
      </c>
    </row>
    <row r="35" spans="1:46" ht="27" customHeight="1">
      <c r="A35" s="28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206" t="s">
        <v>523</v>
      </c>
      <c r="AL35" s="1207"/>
      <c r="AM35" s="1207"/>
      <c r="AN35" s="1208"/>
      <c r="AO35" s="325">
        <v>565648</v>
      </c>
      <c r="AP35" s="325">
        <v>8967</v>
      </c>
      <c r="AQ35" s="326">
        <v>9232</v>
      </c>
      <c r="AR35" s="327">
        <v>-2.9</v>
      </c>
    </row>
    <row r="36" spans="1:46" ht="27" customHeight="1">
      <c r="A36" s="28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1206" t="s">
        <v>524</v>
      </c>
      <c r="AL36" s="1207"/>
      <c r="AM36" s="1207"/>
      <c r="AN36" s="1208"/>
      <c r="AO36" s="325">
        <v>82812</v>
      </c>
      <c r="AP36" s="325">
        <v>1313</v>
      </c>
      <c r="AQ36" s="326">
        <v>2017</v>
      </c>
      <c r="AR36" s="327">
        <v>-34.9</v>
      </c>
    </row>
    <row r="37" spans="1:46" ht="13.5" customHeight="1">
      <c r="A37" s="28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1206" t="s">
        <v>525</v>
      </c>
      <c r="AL37" s="1207"/>
      <c r="AM37" s="1207"/>
      <c r="AN37" s="1208"/>
      <c r="AO37" s="325">
        <v>226405</v>
      </c>
      <c r="AP37" s="325">
        <v>3589</v>
      </c>
      <c r="AQ37" s="326">
        <v>1146</v>
      </c>
      <c r="AR37" s="327">
        <v>213.2</v>
      </c>
    </row>
    <row r="38" spans="1:46" ht="27" customHeight="1">
      <c r="A38" s="28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1209" t="s">
        <v>526</v>
      </c>
      <c r="AL38" s="1210"/>
      <c r="AM38" s="1210"/>
      <c r="AN38" s="1211"/>
      <c r="AO38" s="328" t="s">
        <v>506</v>
      </c>
      <c r="AP38" s="328" t="s">
        <v>506</v>
      </c>
      <c r="AQ38" s="329">
        <v>1</v>
      </c>
      <c r="AR38" s="317" t="s">
        <v>506</v>
      </c>
      <c r="AS38" s="324"/>
    </row>
    <row r="39" spans="1:46">
      <c r="A39" s="28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1209" t="s">
        <v>527</v>
      </c>
      <c r="AL39" s="1210"/>
      <c r="AM39" s="1210"/>
      <c r="AN39" s="1211"/>
      <c r="AO39" s="325">
        <v>-68921</v>
      </c>
      <c r="AP39" s="325">
        <v>-1093</v>
      </c>
      <c r="AQ39" s="326">
        <v>-6713</v>
      </c>
      <c r="AR39" s="327">
        <v>-83.7</v>
      </c>
      <c r="AS39" s="324"/>
    </row>
    <row r="40" spans="1:46" ht="27" customHeight="1">
      <c r="A40" s="28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1206" t="s">
        <v>528</v>
      </c>
      <c r="AL40" s="1207"/>
      <c r="AM40" s="1207"/>
      <c r="AN40" s="1208"/>
      <c r="AO40" s="325">
        <v>-2143794</v>
      </c>
      <c r="AP40" s="325">
        <v>-33986</v>
      </c>
      <c r="AQ40" s="326">
        <v>-28519</v>
      </c>
      <c r="AR40" s="327">
        <v>19.2</v>
      </c>
      <c r="AS40" s="324"/>
    </row>
    <row r="41" spans="1:46">
      <c r="A41" s="28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1212" t="s">
        <v>295</v>
      </c>
      <c r="AL41" s="1213"/>
      <c r="AM41" s="1213"/>
      <c r="AN41" s="1214"/>
      <c r="AO41" s="325">
        <v>787345</v>
      </c>
      <c r="AP41" s="325">
        <v>12482</v>
      </c>
      <c r="AQ41" s="326">
        <v>11906</v>
      </c>
      <c r="AR41" s="327">
        <v>4.8</v>
      </c>
      <c r="AS41" s="324"/>
    </row>
    <row r="42" spans="1:46">
      <c r="A42" s="28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330" t="s">
        <v>529</v>
      </c>
      <c r="AL42" s="276"/>
      <c r="AM42" s="276"/>
      <c r="AN42" s="276"/>
      <c r="AO42" s="276"/>
      <c r="AP42" s="276"/>
      <c r="AQ42" s="301"/>
      <c r="AR42" s="301"/>
      <c r="AS42" s="324"/>
    </row>
    <row r="43" spans="1:46">
      <c r="A43" s="28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331"/>
      <c r="AQ43" s="301"/>
      <c r="AR43" s="276"/>
      <c r="AS43" s="324"/>
    </row>
    <row r="44" spans="1:46">
      <c r="A44" s="28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301"/>
      <c r="AR44" s="276"/>
    </row>
    <row r="45" spans="1:46">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2"/>
      <c r="AR45" s="278"/>
      <c r="AS45" s="278"/>
      <c r="AT45" s="276"/>
    </row>
    <row r="46" spans="1:46">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76"/>
    </row>
    <row r="47" spans="1:46" ht="17.25" customHeight="1">
      <c r="A47" s="334" t="s">
        <v>530</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row>
    <row r="48" spans="1:46">
      <c r="A48" s="28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335" t="s">
        <v>531</v>
      </c>
      <c r="AL48" s="335"/>
      <c r="AM48" s="335"/>
      <c r="AN48" s="335"/>
      <c r="AO48" s="335"/>
      <c r="AP48" s="335"/>
      <c r="AQ48" s="336"/>
      <c r="AR48" s="335"/>
    </row>
    <row r="49" spans="1:44" ht="13.5" customHeight="1">
      <c r="A49" s="28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337"/>
      <c r="AL49" s="338"/>
      <c r="AM49" s="1201" t="s">
        <v>496</v>
      </c>
      <c r="AN49" s="1203" t="s">
        <v>532</v>
      </c>
      <c r="AO49" s="1204"/>
      <c r="AP49" s="1204"/>
      <c r="AQ49" s="1204"/>
      <c r="AR49" s="1205"/>
    </row>
    <row r="50" spans="1:44">
      <c r="A50" s="28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339"/>
      <c r="AL50" s="340"/>
      <c r="AM50" s="1202"/>
      <c r="AN50" s="341" t="s">
        <v>533</v>
      </c>
      <c r="AO50" s="342" t="s">
        <v>534</v>
      </c>
      <c r="AP50" s="343" t="s">
        <v>535</v>
      </c>
      <c r="AQ50" s="344" t="s">
        <v>536</v>
      </c>
      <c r="AR50" s="345" t="s">
        <v>537</v>
      </c>
    </row>
    <row r="51" spans="1:44">
      <c r="A51" s="28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337" t="s">
        <v>538</v>
      </c>
      <c r="AL51" s="338"/>
      <c r="AM51" s="346">
        <v>2946553</v>
      </c>
      <c r="AN51" s="347">
        <v>50779</v>
      </c>
      <c r="AO51" s="348">
        <v>-2.9</v>
      </c>
      <c r="AP51" s="349">
        <v>63956</v>
      </c>
      <c r="AQ51" s="350">
        <v>25.7</v>
      </c>
      <c r="AR51" s="351">
        <v>-28.6</v>
      </c>
    </row>
    <row r="52" spans="1:44">
      <c r="A52" s="28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352"/>
      <c r="AL52" s="353" t="s">
        <v>539</v>
      </c>
      <c r="AM52" s="354">
        <v>1597239</v>
      </c>
      <c r="AN52" s="355">
        <v>27526</v>
      </c>
      <c r="AO52" s="356">
        <v>6.4</v>
      </c>
      <c r="AP52" s="357">
        <v>29239</v>
      </c>
      <c r="AQ52" s="358">
        <v>8.8000000000000007</v>
      </c>
      <c r="AR52" s="359">
        <v>-2.4</v>
      </c>
    </row>
    <row r="53" spans="1:44">
      <c r="A53" s="28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337" t="s">
        <v>540</v>
      </c>
      <c r="AL53" s="338"/>
      <c r="AM53" s="346">
        <v>2704224</v>
      </c>
      <c r="AN53" s="347">
        <v>45764</v>
      </c>
      <c r="AO53" s="348">
        <v>-9.9</v>
      </c>
      <c r="AP53" s="349">
        <v>66255</v>
      </c>
      <c r="AQ53" s="350">
        <v>3.6</v>
      </c>
      <c r="AR53" s="351">
        <v>-13.5</v>
      </c>
    </row>
    <row r="54" spans="1:44">
      <c r="A54" s="28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352"/>
      <c r="AL54" s="353" t="s">
        <v>539</v>
      </c>
      <c r="AM54" s="354">
        <v>1214748</v>
      </c>
      <c r="AN54" s="355">
        <v>20557</v>
      </c>
      <c r="AO54" s="356">
        <v>-25.3</v>
      </c>
      <c r="AP54" s="357">
        <v>31822</v>
      </c>
      <c r="AQ54" s="358">
        <v>8.8000000000000007</v>
      </c>
      <c r="AR54" s="359">
        <v>-34.1</v>
      </c>
    </row>
    <row r="55" spans="1:44">
      <c r="A55" s="28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337" t="s">
        <v>541</v>
      </c>
      <c r="AL55" s="338"/>
      <c r="AM55" s="346">
        <v>2426193</v>
      </c>
      <c r="AN55" s="347">
        <v>40260</v>
      </c>
      <c r="AO55" s="348">
        <v>-12</v>
      </c>
      <c r="AP55" s="349">
        <v>47278</v>
      </c>
      <c r="AQ55" s="350">
        <v>-28.6</v>
      </c>
      <c r="AR55" s="351">
        <v>16.600000000000001</v>
      </c>
    </row>
    <row r="56" spans="1:44">
      <c r="A56" s="280"/>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352"/>
      <c r="AL56" s="353" t="s">
        <v>539</v>
      </c>
      <c r="AM56" s="354">
        <v>1188025</v>
      </c>
      <c r="AN56" s="355">
        <v>19714</v>
      </c>
      <c r="AO56" s="356">
        <v>-4.0999999999999996</v>
      </c>
      <c r="AP56" s="357">
        <v>24096</v>
      </c>
      <c r="AQ56" s="358">
        <v>-24.3</v>
      </c>
      <c r="AR56" s="359">
        <v>20.2</v>
      </c>
    </row>
    <row r="57" spans="1:44">
      <c r="A57" s="280"/>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337" t="s">
        <v>542</v>
      </c>
      <c r="AL57" s="338"/>
      <c r="AM57" s="346">
        <v>2017282</v>
      </c>
      <c r="AN57" s="347">
        <v>32696</v>
      </c>
      <c r="AO57" s="348">
        <v>-18.8</v>
      </c>
      <c r="AP57" s="349">
        <v>44504</v>
      </c>
      <c r="AQ57" s="350">
        <v>-5.9</v>
      </c>
      <c r="AR57" s="351">
        <v>-12.9</v>
      </c>
    </row>
    <row r="58" spans="1:44">
      <c r="A58" s="280"/>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52"/>
      <c r="AL58" s="353" t="s">
        <v>539</v>
      </c>
      <c r="AM58" s="354">
        <v>1057342</v>
      </c>
      <c r="AN58" s="355">
        <v>17137</v>
      </c>
      <c r="AO58" s="356">
        <v>-13.1</v>
      </c>
      <c r="AP58" s="357">
        <v>25876</v>
      </c>
      <c r="AQ58" s="358">
        <v>7.4</v>
      </c>
      <c r="AR58" s="359">
        <v>-20.5</v>
      </c>
    </row>
    <row r="59" spans="1:44">
      <c r="A59" s="280"/>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337" t="s">
        <v>543</v>
      </c>
      <c r="AL59" s="338"/>
      <c r="AM59" s="346">
        <v>2481950</v>
      </c>
      <c r="AN59" s="347">
        <v>39347</v>
      </c>
      <c r="AO59" s="348">
        <v>20.3</v>
      </c>
      <c r="AP59" s="349">
        <v>47820</v>
      </c>
      <c r="AQ59" s="350">
        <v>7.5</v>
      </c>
      <c r="AR59" s="351">
        <v>12.8</v>
      </c>
    </row>
    <row r="60" spans="1:44">
      <c r="A60" s="280"/>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352"/>
      <c r="AL60" s="353" t="s">
        <v>539</v>
      </c>
      <c r="AM60" s="354">
        <v>1113968</v>
      </c>
      <c r="AN60" s="355">
        <v>17660</v>
      </c>
      <c r="AO60" s="356">
        <v>3.1</v>
      </c>
      <c r="AP60" s="357">
        <v>25855</v>
      </c>
      <c r="AQ60" s="358">
        <v>-0.1</v>
      </c>
      <c r="AR60" s="359">
        <v>3.2</v>
      </c>
    </row>
    <row r="61" spans="1:44">
      <c r="A61" s="280"/>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337" t="s">
        <v>544</v>
      </c>
      <c r="AL61" s="360"/>
      <c r="AM61" s="361">
        <v>2515240</v>
      </c>
      <c r="AN61" s="362">
        <v>41769</v>
      </c>
      <c r="AO61" s="363">
        <v>-4.7</v>
      </c>
      <c r="AP61" s="364">
        <v>53963</v>
      </c>
      <c r="AQ61" s="365">
        <v>0.5</v>
      </c>
      <c r="AR61" s="351">
        <v>-5.2</v>
      </c>
    </row>
    <row r="62" spans="1:44">
      <c r="A62" s="280"/>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352"/>
      <c r="AL62" s="353" t="s">
        <v>539</v>
      </c>
      <c r="AM62" s="354">
        <v>1234264</v>
      </c>
      <c r="AN62" s="355">
        <v>20519</v>
      </c>
      <c r="AO62" s="356">
        <v>-6.6</v>
      </c>
      <c r="AP62" s="357">
        <v>27378</v>
      </c>
      <c r="AQ62" s="358">
        <v>0.1</v>
      </c>
      <c r="AR62" s="359">
        <v>-6.7</v>
      </c>
    </row>
    <row r="63" spans="1:44">
      <c r="A63" s="280"/>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row>
    <row r="64" spans="1:44">
      <c r="A64" s="280"/>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row>
    <row r="65" spans="1:46">
      <c r="A65" s="280"/>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row>
    <row r="66" spans="1:46">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c r="AK67" s="276"/>
      <c r="AL67" s="276"/>
      <c r="AM67" s="276"/>
      <c r="AN67" s="276"/>
      <c r="AO67" s="276"/>
      <c r="AP67" s="276"/>
      <c r="AQ67" s="276"/>
      <c r="AR67" s="276"/>
      <c r="AS67" s="276"/>
      <c r="AT67" s="276"/>
    </row>
    <row r="68" spans="1:46" ht="13.5" hidden="1" customHeight="1">
      <c r="AK68" s="276"/>
      <c r="AL68" s="276"/>
      <c r="AM68" s="276"/>
      <c r="AN68" s="276"/>
      <c r="AO68" s="276"/>
      <c r="AP68" s="276"/>
      <c r="AQ68" s="276"/>
      <c r="AR68" s="276"/>
    </row>
    <row r="69" spans="1:46" ht="13.5" hidden="1" customHeight="1">
      <c r="AK69" s="276"/>
      <c r="AL69" s="276"/>
      <c r="AM69" s="276"/>
      <c r="AN69" s="276"/>
      <c r="AO69" s="276"/>
      <c r="AP69" s="276"/>
      <c r="AQ69" s="276"/>
      <c r="AR69" s="276"/>
    </row>
    <row r="70" spans="1:46" hidden="1">
      <c r="AK70" s="276"/>
      <c r="AL70" s="276"/>
      <c r="AM70" s="276"/>
      <c r="AN70" s="276"/>
      <c r="AO70" s="276"/>
      <c r="AP70" s="276"/>
      <c r="AQ70" s="276"/>
      <c r="AR70" s="276"/>
    </row>
    <row r="71" spans="1:46" hidden="1">
      <c r="AK71" s="276"/>
      <c r="AL71" s="276"/>
      <c r="AM71" s="276"/>
      <c r="AN71" s="276"/>
      <c r="AO71" s="276"/>
      <c r="AP71" s="276"/>
      <c r="AQ71" s="276"/>
      <c r="AR71" s="276"/>
    </row>
    <row r="72" spans="1:46" hidden="1">
      <c r="AK72" s="276"/>
      <c r="AL72" s="276"/>
      <c r="AM72" s="276"/>
      <c r="AN72" s="276"/>
      <c r="AO72" s="276"/>
      <c r="AP72" s="276"/>
      <c r="AQ72" s="276"/>
      <c r="AR72" s="276"/>
    </row>
    <row r="73" spans="1:46" hidden="1">
      <c r="AK73" s="276"/>
      <c r="AL73" s="276"/>
      <c r="AM73" s="276"/>
      <c r="AN73" s="276"/>
      <c r="AO73" s="276"/>
      <c r="AP73" s="276"/>
      <c r="AQ73" s="276"/>
      <c r="AR73" s="276"/>
    </row>
    <row r="74" spans="1:46" hidden="1"/>
  </sheetData>
  <sheetProtection algorithmName="SHA-512" hashValue="o3qblK1b4tS6WcRAIqoH8AIBIwdvrk4j86lv2wikRzyETJZ5rqgCsAN6Yor4FYVbCD65NSwZ+T3ountkHYBs/A==" saltValue="874ptDubpsPa+RoMkpkm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375" style="274" customWidth="1"/>
    <col min="126" max="16384" width="9" style="273" hidden="1"/>
  </cols>
  <sheetData>
    <row r="1" spans="2:125"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2:125">
      <c r="B2" s="273"/>
      <c r="DG2" s="273"/>
    </row>
    <row r="3" spans="2:12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H3" s="273"/>
      <c r="DI3" s="273"/>
      <c r="DJ3" s="273"/>
      <c r="DK3" s="273"/>
      <c r="DL3" s="273"/>
      <c r="DM3" s="273"/>
      <c r="DN3" s="273"/>
      <c r="DO3" s="273"/>
      <c r="DP3" s="273"/>
      <c r="DQ3" s="273"/>
      <c r="DR3" s="273"/>
      <c r="DS3" s="273"/>
      <c r="DT3" s="273"/>
      <c r="DU3" s="273"/>
    </row>
    <row r="4" spans="2:125"/>
    <row r="5" spans="2:125"/>
    <row r="6" spans="2:125"/>
    <row r="7" spans="2:125"/>
    <row r="8" spans="2:125"/>
    <row r="9" spans="2:125">
      <c r="DU9" s="273"/>
    </row>
    <row r="10" spans="2:125"/>
    <row r="11" spans="2:125"/>
    <row r="12" spans="2:125"/>
    <row r="13" spans="2:125"/>
    <row r="14" spans="2:125"/>
    <row r="15" spans="2:125"/>
    <row r="16" spans="2:125"/>
    <row r="17" spans="125:125">
      <c r="DU17" s="273"/>
    </row>
    <row r="18" spans="125:125"/>
    <row r="19" spans="125:125"/>
    <row r="20" spans="125:125">
      <c r="DU20" s="273"/>
    </row>
    <row r="21" spans="125:125">
      <c r="DU21" s="273"/>
    </row>
    <row r="22" spans="125:125"/>
    <row r="23" spans="125:125"/>
    <row r="24" spans="125:125"/>
    <row r="25" spans="125:125"/>
    <row r="26" spans="125:125"/>
    <row r="27" spans="125:125"/>
    <row r="28" spans="125:125">
      <c r="DU28" s="273"/>
    </row>
    <row r="29" spans="125:125"/>
    <row r="30" spans="125:125"/>
    <row r="31" spans="125:125"/>
    <row r="32" spans="125:125"/>
    <row r="33" spans="2:125">
      <c r="B33" s="273"/>
      <c r="G33" s="273"/>
      <c r="I33" s="273"/>
    </row>
    <row r="34" spans="2:125">
      <c r="C34" s="273"/>
      <c r="P34" s="273"/>
      <c r="DE34" s="273"/>
      <c r="DH34" s="273"/>
    </row>
    <row r="35" spans="2:125">
      <c r="D35" s="273"/>
      <c r="E35" s="273"/>
      <c r="DG35" s="273"/>
      <c r="DJ35" s="273"/>
      <c r="DP35" s="273"/>
      <c r="DQ35" s="273"/>
      <c r="DR35" s="273"/>
      <c r="DS35" s="273"/>
      <c r="DT35" s="273"/>
      <c r="DU35" s="273"/>
    </row>
    <row r="36" spans="2:125">
      <c r="F36" s="273"/>
      <c r="H36" s="273"/>
      <c r="J36" s="273"/>
      <c r="K36" s="273"/>
      <c r="L36" s="273"/>
      <c r="M36" s="273"/>
      <c r="N36" s="273"/>
      <c r="O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F36" s="273"/>
      <c r="DI36" s="273"/>
      <c r="DK36" s="273"/>
      <c r="DL36" s="273"/>
      <c r="DM36" s="273"/>
      <c r="DN36" s="273"/>
      <c r="DO36" s="273"/>
      <c r="DP36" s="273"/>
      <c r="DQ36" s="273"/>
      <c r="DR36" s="273"/>
      <c r="DS36" s="273"/>
      <c r="DT36" s="273"/>
      <c r="DU36" s="273"/>
    </row>
    <row r="37" spans="2:125">
      <c r="DU37" s="273"/>
    </row>
    <row r="38" spans="2:125">
      <c r="DT38" s="273"/>
      <c r="DU38" s="273"/>
    </row>
    <row r="39" spans="2:125"/>
    <row r="40" spans="2:125">
      <c r="DH40" s="273"/>
    </row>
    <row r="41" spans="2:125">
      <c r="DE41" s="273"/>
    </row>
    <row r="42" spans="2:125">
      <c r="DG42" s="273"/>
      <c r="DJ42" s="273"/>
    </row>
    <row r="43" spans="2:125">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F43" s="273"/>
      <c r="DI43" s="273"/>
      <c r="DK43" s="273"/>
      <c r="DL43" s="273"/>
      <c r="DM43" s="273"/>
      <c r="DN43" s="273"/>
      <c r="DO43" s="273"/>
      <c r="DP43" s="273"/>
      <c r="DQ43" s="273"/>
      <c r="DR43" s="273"/>
      <c r="DS43" s="273"/>
      <c r="DT43" s="273"/>
      <c r="DU43" s="273"/>
    </row>
    <row r="44" spans="2:125">
      <c r="DU44" s="273"/>
    </row>
    <row r="45" spans="2:125"/>
    <row r="46" spans="2:125"/>
    <row r="47" spans="2:125"/>
    <row r="48" spans="2:125">
      <c r="DT48" s="273"/>
      <c r="DU48" s="273"/>
    </row>
    <row r="49" spans="120:125">
      <c r="DU49" s="273"/>
    </row>
    <row r="50" spans="120:125">
      <c r="DU50" s="273"/>
    </row>
    <row r="51" spans="120:125">
      <c r="DP51" s="273"/>
      <c r="DQ51" s="273"/>
      <c r="DR51" s="273"/>
      <c r="DS51" s="273"/>
      <c r="DT51" s="273"/>
      <c r="DU51" s="273"/>
    </row>
    <row r="52" spans="120:125"/>
    <row r="53" spans="120:125"/>
    <row r="54" spans="120:125">
      <c r="DU54" s="273"/>
    </row>
    <row r="55" spans="120:125"/>
    <row r="56" spans="120:125"/>
    <row r="57" spans="120:125"/>
    <row r="58" spans="120:125">
      <c r="DU58" s="273"/>
    </row>
    <row r="59" spans="120:125"/>
    <row r="60" spans="120:125"/>
    <row r="61" spans="120:125"/>
    <row r="62" spans="120:125"/>
    <row r="63" spans="120:125">
      <c r="DU63" s="273"/>
    </row>
    <row r="64" spans="120:125">
      <c r="DT64" s="273"/>
      <c r="DU64" s="273"/>
    </row>
    <row r="65" spans="123:125"/>
    <row r="66" spans="123:125"/>
    <row r="67" spans="123:125"/>
    <row r="68" spans="123:125"/>
    <row r="69" spans="123:125">
      <c r="DS69" s="273"/>
      <c r="DT69" s="273"/>
      <c r="DU69" s="273"/>
    </row>
    <row r="70" spans="123:125"/>
    <row r="71" spans="123:125"/>
    <row r="72" spans="123:125"/>
    <row r="73" spans="123:125"/>
    <row r="74" spans="123:125"/>
    <row r="75" spans="123:125"/>
    <row r="76" spans="123:125"/>
    <row r="77" spans="123:125"/>
    <row r="78" spans="123:125"/>
    <row r="79" spans="123:125"/>
    <row r="80" spans="123:125"/>
    <row r="81" spans="116:125"/>
    <row r="82" spans="116:125">
      <c r="DL82" s="273"/>
    </row>
    <row r="83" spans="116:125">
      <c r="DM83" s="273"/>
      <c r="DN83" s="273"/>
      <c r="DO83" s="273"/>
      <c r="DP83" s="273"/>
      <c r="DQ83" s="273"/>
      <c r="DR83" s="273"/>
      <c r="DS83" s="273"/>
      <c r="DT83" s="273"/>
      <c r="DU83" s="273"/>
    </row>
    <row r="84" spans="116:125"/>
    <row r="85" spans="116:125"/>
    <row r="86" spans="116:125"/>
    <row r="87" spans="116:125"/>
    <row r="88" spans="116:125">
      <c r="DU88" s="273"/>
    </row>
    <row r="89" spans="116:125"/>
    <row r="90" spans="116:125"/>
    <row r="91" spans="116:125"/>
    <row r="92" spans="116:125" ht="13.5" customHeight="1"/>
    <row r="93" spans="116:125" ht="13.5" customHeight="1"/>
    <row r="94" spans="116:125" ht="13.5" customHeight="1">
      <c r="DS94" s="273"/>
      <c r="DT94" s="273"/>
      <c r="DU94" s="273"/>
    </row>
    <row r="95" spans="116:125" ht="13.5" customHeight="1">
      <c r="DU95" s="273"/>
    </row>
    <row r="96" spans="116:125" ht="13.5" customHeight="1"/>
    <row r="97" spans="124:125" ht="13.5" customHeight="1"/>
    <row r="98" spans="124:125" ht="13.5" customHeight="1"/>
    <row r="99" spans="124:125" ht="13.5" customHeight="1"/>
    <row r="100" spans="124:125" ht="13.5" customHeight="1"/>
    <row r="101" spans="124:125" ht="13.5" customHeight="1">
      <c r="DU101" s="273"/>
    </row>
    <row r="102" spans="124:125" ht="13.5" customHeight="1"/>
    <row r="103" spans="124:125" ht="13.5" customHeight="1"/>
    <row r="104" spans="124:125" ht="13.5" customHeight="1">
      <c r="DT104" s="273"/>
      <c r="DU104" s="27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3" t="s">
        <v>546</v>
      </c>
    </row>
    <row r="117" spans="125:125" ht="13.5" hidden="1" customHeight="1"/>
    <row r="118" spans="125:125" ht="13.5" hidden="1" customHeight="1"/>
    <row r="119" spans="125:125" ht="13.5" hidden="1" customHeight="1"/>
    <row r="120" spans="125:125" ht="13.5" hidden="1" customHeight="1"/>
    <row r="121" spans="125:125" ht="13.5" hidden="1" customHeight="1">
      <c r="DU121" s="273"/>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EkCEAXunRSejxRfhedIhLUdzkxS46+Nk4igF6fIeJU8eCqapivXmEBaMkEKQZoFaiPHR80EJm36q4CbFXofBg==" saltValue="0UUb0gZoWO3f5aK3XKcA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375" style="274" customWidth="1"/>
    <col min="126" max="142" width="0" style="273" hidden="1" customWidth="1"/>
    <col min="143" max="16384" width="9" style="273" hidden="1"/>
  </cols>
  <sheetData>
    <row r="1" spans="1:125" ht="13.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1:125">
      <c r="B2" s="273"/>
      <c r="T2" s="273"/>
    </row>
    <row r="3" spans="1:12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3"/>
      <c r="G33" s="273"/>
      <c r="I33" s="273"/>
    </row>
    <row r="34" spans="2:125">
      <c r="C34" s="273"/>
      <c r="P34" s="273"/>
      <c r="R34" s="273"/>
      <c r="U34" s="273"/>
    </row>
    <row r="35" spans="2:125">
      <c r="D35" s="273"/>
      <c r="E35" s="273"/>
      <c r="T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row>
    <row r="36" spans="2:125">
      <c r="F36" s="273"/>
      <c r="H36" s="273"/>
      <c r="J36" s="273"/>
      <c r="K36" s="273"/>
      <c r="L36" s="273"/>
      <c r="M36" s="273"/>
      <c r="N36" s="273"/>
      <c r="O36" s="273"/>
      <c r="Q36" s="273"/>
      <c r="S36" s="273"/>
      <c r="V36" s="273"/>
    </row>
    <row r="37" spans="2:125"/>
    <row r="38" spans="2:125"/>
    <row r="39" spans="2:125"/>
    <row r="40" spans="2:125">
      <c r="U40" s="273"/>
    </row>
    <row r="41" spans="2:125">
      <c r="R41" s="273"/>
    </row>
    <row r="42" spans="2:125">
      <c r="T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row>
    <row r="43" spans="2:125">
      <c r="Q43" s="273"/>
      <c r="S43" s="273"/>
      <c r="V43" s="27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4"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4wPR3IohE5G4EfjQ3s6Umm8jlaLszFKTjLJJFBBqfS1+tspQwdn5p0xVXa6+Qhs0bY53awv3tQEKsM/+oFLog==" saltValue="qEQdMDZLIVDwtZBhQfmca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5" t="s">
        <v>3</v>
      </c>
      <c r="D47" s="1215"/>
      <c r="E47" s="1216"/>
      <c r="F47" s="11">
        <v>44.9</v>
      </c>
      <c r="G47" s="12">
        <v>45.38</v>
      </c>
      <c r="H47" s="12">
        <v>46.28</v>
      </c>
      <c r="I47" s="12">
        <v>46.09</v>
      </c>
      <c r="J47" s="13">
        <v>45.33</v>
      </c>
    </row>
    <row r="48" spans="2:10" ht="57.75" customHeight="1">
      <c r="B48" s="14"/>
      <c r="C48" s="1217" t="s">
        <v>4</v>
      </c>
      <c r="D48" s="1217"/>
      <c r="E48" s="1218"/>
      <c r="F48" s="15">
        <v>6.23</v>
      </c>
      <c r="G48" s="16">
        <v>4.49</v>
      </c>
      <c r="H48" s="16">
        <v>4.03</v>
      </c>
      <c r="I48" s="16">
        <v>5.6</v>
      </c>
      <c r="J48" s="17">
        <v>4.33</v>
      </c>
    </row>
    <row r="49" spans="2:10" ht="57.75" customHeight="1" thickBot="1">
      <c r="B49" s="18"/>
      <c r="C49" s="1219" t="s">
        <v>5</v>
      </c>
      <c r="D49" s="1219"/>
      <c r="E49" s="1220"/>
      <c r="F49" s="19">
        <v>7.71</v>
      </c>
      <c r="G49" s="20" t="s">
        <v>553</v>
      </c>
      <c r="H49" s="20">
        <v>1.49</v>
      </c>
      <c r="I49" s="20">
        <v>1.73</v>
      </c>
      <c r="J49" s="21" t="s">
        <v>554</v>
      </c>
    </row>
    <row r="50" spans="2:10" ht="13.5" customHeight="1"/>
    <row r="51" spans="2:10" ht="13.5" hidden="1" customHeight="1"/>
    <row r="52" spans="2:10" ht="13.5" hidden="1" customHeight="1"/>
    <row r="53" spans="2:10" ht="13.5" hidden="1" customHeight="1"/>
  </sheetData>
  <sheetProtection algorithmName="SHA-512" hashValue="xsGC+0HjecsbMN2Qw0xjFWzaThAbJzfEorl+dp6GXvZIIxQtNi9lwl4m0B9II7PEF+NBt3A9nbX9ZPMTInpZDg==" saltValue="sJpd0WFDRDtCEMEVuomQ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7" t="s">
        <v>555</v>
      </c>
      <c r="D34" s="1227"/>
      <c r="E34" s="1228"/>
      <c r="F34" s="32">
        <v>6.09</v>
      </c>
      <c r="G34" s="33">
        <v>4.4400000000000004</v>
      </c>
      <c r="H34" s="33">
        <v>3.97</v>
      </c>
      <c r="I34" s="33">
        <v>5.54</v>
      </c>
      <c r="J34" s="34">
        <v>4.2699999999999996</v>
      </c>
      <c r="K34" s="22"/>
      <c r="L34" s="22"/>
      <c r="M34" s="22"/>
      <c r="N34" s="22"/>
      <c r="O34" s="22"/>
      <c r="P34" s="22"/>
    </row>
    <row r="35" spans="1:16" ht="39" customHeight="1">
      <c r="A35" s="22"/>
      <c r="B35" s="35"/>
      <c r="C35" s="1221" t="s">
        <v>556</v>
      </c>
      <c r="D35" s="1222"/>
      <c r="E35" s="1223"/>
      <c r="F35" s="36" t="s">
        <v>506</v>
      </c>
      <c r="G35" s="37" t="s">
        <v>506</v>
      </c>
      <c r="H35" s="37" t="s">
        <v>506</v>
      </c>
      <c r="I35" s="37">
        <v>0.97</v>
      </c>
      <c r="J35" s="38">
        <v>1.9</v>
      </c>
      <c r="K35" s="22"/>
      <c r="L35" s="22"/>
      <c r="M35" s="22"/>
      <c r="N35" s="22"/>
      <c r="O35" s="22"/>
      <c r="P35" s="22"/>
    </row>
    <row r="36" spans="1:16" ht="39" customHeight="1">
      <c r="A36" s="22"/>
      <c r="B36" s="35"/>
      <c r="C36" s="1221" t="s">
        <v>557</v>
      </c>
      <c r="D36" s="1222"/>
      <c r="E36" s="1223"/>
      <c r="F36" s="36">
        <v>0.22</v>
      </c>
      <c r="G36" s="37">
        <v>0.04</v>
      </c>
      <c r="H36" s="37">
        <v>0.56999999999999995</v>
      </c>
      <c r="I36" s="37">
        <v>1.1499999999999999</v>
      </c>
      <c r="J36" s="38">
        <v>0.74</v>
      </c>
      <c r="K36" s="22"/>
      <c r="L36" s="22"/>
      <c r="M36" s="22"/>
      <c r="N36" s="22"/>
      <c r="O36" s="22"/>
      <c r="P36" s="22"/>
    </row>
    <row r="37" spans="1:16" ht="39" customHeight="1">
      <c r="A37" s="22"/>
      <c r="B37" s="35"/>
      <c r="C37" s="1221" t="s">
        <v>558</v>
      </c>
      <c r="D37" s="1222"/>
      <c r="E37" s="1223"/>
      <c r="F37" s="36">
        <v>1.01</v>
      </c>
      <c r="G37" s="37">
        <v>0.77</v>
      </c>
      <c r="H37" s="37">
        <v>0.05</v>
      </c>
      <c r="I37" s="37">
        <v>0.26</v>
      </c>
      <c r="J37" s="38">
        <v>0.28000000000000003</v>
      </c>
      <c r="K37" s="22"/>
      <c r="L37" s="22"/>
      <c r="M37" s="22"/>
      <c r="N37" s="22"/>
      <c r="O37" s="22"/>
      <c r="P37" s="22"/>
    </row>
    <row r="38" spans="1:16" ht="39" customHeight="1">
      <c r="A38" s="22"/>
      <c r="B38" s="35"/>
      <c r="C38" s="1221" t="s">
        <v>559</v>
      </c>
      <c r="D38" s="1222"/>
      <c r="E38" s="1223"/>
      <c r="F38" s="36">
        <v>0.03</v>
      </c>
      <c r="G38" s="37">
        <v>0.03</v>
      </c>
      <c r="H38" s="37">
        <v>7.0000000000000007E-2</v>
      </c>
      <c r="I38" s="37">
        <v>0.05</v>
      </c>
      <c r="J38" s="38">
        <v>0.24</v>
      </c>
      <c r="K38" s="22"/>
      <c r="L38" s="22"/>
      <c r="M38" s="22"/>
      <c r="N38" s="22"/>
      <c r="O38" s="22"/>
      <c r="P38" s="22"/>
    </row>
    <row r="39" spans="1:16" ht="39" customHeight="1">
      <c r="A39" s="22"/>
      <c r="B39" s="35"/>
      <c r="C39" s="1221" t="s">
        <v>560</v>
      </c>
      <c r="D39" s="1222"/>
      <c r="E39" s="1223"/>
      <c r="F39" s="36">
        <v>0.04</v>
      </c>
      <c r="G39" s="37">
        <v>0.04</v>
      </c>
      <c r="H39" s="37">
        <v>0.05</v>
      </c>
      <c r="I39" s="37">
        <v>0.05</v>
      </c>
      <c r="J39" s="38">
        <v>0.05</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561</v>
      </c>
      <c r="D42" s="1222"/>
      <c r="E42" s="1223"/>
      <c r="F42" s="36" t="s">
        <v>506</v>
      </c>
      <c r="G42" s="37" t="s">
        <v>506</v>
      </c>
      <c r="H42" s="37" t="s">
        <v>506</v>
      </c>
      <c r="I42" s="37" t="s">
        <v>506</v>
      </c>
      <c r="J42" s="38" t="s">
        <v>506</v>
      </c>
      <c r="K42" s="22"/>
      <c r="L42" s="22"/>
      <c r="M42" s="22"/>
      <c r="N42" s="22"/>
      <c r="O42" s="22"/>
      <c r="P42" s="22"/>
    </row>
    <row r="43" spans="1:16" ht="39" customHeight="1" thickBot="1">
      <c r="A43" s="22"/>
      <c r="B43" s="40"/>
      <c r="C43" s="1224" t="s">
        <v>562</v>
      </c>
      <c r="D43" s="1225"/>
      <c r="E43" s="1226"/>
      <c r="F43" s="41">
        <v>0.23</v>
      </c>
      <c r="G43" s="42">
        <v>0.14000000000000001</v>
      </c>
      <c r="H43" s="42">
        <v>0.13</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ucwskSGlVn/R+Ab7wBOODW0WjhHxrjz3t/7Hy+OmphFm0U7SpjBoluZPLcxUQndD1SP4B9ceUlc7rAAGHLEWw==" saltValue="/wV9fJRcT1BXhV0HRoa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7" t="s">
        <v>11</v>
      </c>
      <c r="C45" s="1238"/>
      <c r="D45" s="58"/>
      <c r="E45" s="1243" t="s">
        <v>12</v>
      </c>
      <c r="F45" s="1243"/>
      <c r="G45" s="1243"/>
      <c r="H45" s="1243"/>
      <c r="I45" s="1243"/>
      <c r="J45" s="1244"/>
      <c r="K45" s="59">
        <v>1864</v>
      </c>
      <c r="L45" s="60">
        <v>1911</v>
      </c>
      <c r="M45" s="60">
        <v>1922</v>
      </c>
      <c r="N45" s="60">
        <v>1922</v>
      </c>
      <c r="O45" s="61">
        <v>2125</v>
      </c>
      <c r="P45" s="48"/>
      <c r="Q45" s="48"/>
      <c r="R45" s="48"/>
      <c r="S45" s="48"/>
      <c r="T45" s="48"/>
      <c r="U45" s="48"/>
    </row>
    <row r="46" spans="1:21" ht="30.75" customHeight="1">
      <c r="A46" s="48"/>
      <c r="B46" s="1239"/>
      <c r="C46" s="1240"/>
      <c r="D46" s="62"/>
      <c r="E46" s="1231" t="s">
        <v>13</v>
      </c>
      <c r="F46" s="1231"/>
      <c r="G46" s="1231"/>
      <c r="H46" s="1231"/>
      <c r="I46" s="1231"/>
      <c r="J46" s="1232"/>
      <c r="K46" s="63" t="s">
        <v>506</v>
      </c>
      <c r="L46" s="64" t="s">
        <v>506</v>
      </c>
      <c r="M46" s="64" t="s">
        <v>506</v>
      </c>
      <c r="N46" s="64" t="s">
        <v>506</v>
      </c>
      <c r="O46" s="65" t="s">
        <v>506</v>
      </c>
      <c r="P46" s="48"/>
      <c r="Q46" s="48"/>
      <c r="R46" s="48"/>
      <c r="S46" s="48"/>
      <c r="T46" s="48"/>
      <c r="U46" s="48"/>
    </row>
    <row r="47" spans="1:21" ht="30.75" customHeight="1">
      <c r="A47" s="48"/>
      <c r="B47" s="1239"/>
      <c r="C47" s="1240"/>
      <c r="D47" s="62"/>
      <c r="E47" s="1231" t="s">
        <v>14</v>
      </c>
      <c r="F47" s="1231"/>
      <c r="G47" s="1231"/>
      <c r="H47" s="1231"/>
      <c r="I47" s="1231"/>
      <c r="J47" s="1232"/>
      <c r="K47" s="63" t="s">
        <v>506</v>
      </c>
      <c r="L47" s="64" t="s">
        <v>506</v>
      </c>
      <c r="M47" s="64" t="s">
        <v>506</v>
      </c>
      <c r="N47" s="64" t="s">
        <v>506</v>
      </c>
      <c r="O47" s="65" t="s">
        <v>506</v>
      </c>
      <c r="P47" s="48"/>
      <c r="Q47" s="48"/>
      <c r="R47" s="48"/>
      <c r="S47" s="48"/>
      <c r="T47" s="48"/>
      <c r="U47" s="48"/>
    </row>
    <row r="48" spans="1:21" ht="30.75" customHeight="1">
      <c r="A48" s="48"/>
      <c r="B48" s="1239"/>
      <c r="C48" s="1240"/>
      <c r="D48" s="62"/>
      <c r="E48" s="1231" t="s">
        <v>15</v>
      </c>
      <c r="F48" s="1231"/>
      <c r="G48" s="1231"/>
      <c r="H48" s="1231"/>
      <c r="I48" s="1231"/>
      <c r="J48" s="1232"/>
      <c r="K48" s="63">
        <v>415</v>
      </c>
      <c r="L48" s="64">
        <v>453</v>
      </c>
      <c r="M48" s="64">
        <v>412</v>
      </c>
      <c r="N48" s="64">
        <v>520</v>
      </c>
      <c r="O48" s="65">
        <v>566</v>
      </c>
      <c r="P48" s="48"/>
      <c r="Q48" s="48"/>
      <c r="R48" s="48"/>
      <c r="S48" s="48"/>
      <c r="T48" s="48"/>
      <c r="U48" s="48"/>
    </row>
    <row r="49" spans="1:21" ht="30.75" customHeight="1">
      <c r="A49" s="48"/>
      <c r="B49" s="1239"/>
      <c r="C49" s="1240"/>
      <c r="D49" s="62"/>
      <c r="E49" s="1231" t="s">
        <v>16</v>
      </c>
      <c r="F49" s="1231"/>
      <c r="G49" s="1231"/>
      <c r="H49" s="1231"/>
      <c r="I49" s="1231"/>
      <c r="J49" s="1232"/>
      <c r="K49" s="63">
        <v>342</v>
      </c>
      <c r="L49" s="64">
        <v>356</v>
      </c>
      <c r="M49" s="64">
        <v>330</v>
      </c>
      <c r="N49" s="64">
        <v>285</v>
      </c>
      <c r="O49" s="65">
        <v>83</v>
      </c>
      <c r="P49" s="48"/>
      <c r="Q49" s="48"/>
      <c r="R49" s="48"/>
      <c r="S49" s="48"/>
      <c r="T49" s="48"/>
      <c r="U49" s="48"/>
    </row>
    <row r="50" spans="1:21" ht="30.75" customHeight="1">
      <c r="A50" s="48"/>
      <c r="B50" s="1239"/>
      <c r="C50" s="1240"/>
      <c r="D50" s="62"/>
      <c r="E50" s="1231" t="s">
        <v>17</v>
      </c>
      <c r="F50" s="1231"/>
      <c r="G50" s="1231"/>
      <c r="H50" s="1231"/>
      <c r="I50" s="1231"/>
      <c r="J50" s="1232"/>
      <c r="K50" s="63">
        <v>189</v>
      </c>
      <c r="L50" s="64">
        <v>201</v>
      </c>
      <c r="M50" s="64">
        <v>201</v>
      </c>
      <c r="N50" s="64">
        <v>222</v>
      </c>
      <c r="O50" s="65">
        <v>226</v>
      </c>
      <c r="P50" s="48"/>
      <c r="Q50" s="48"/>
      <c r="R50" s="48"/>
      <c r="S50" s="48"/>
      <c r="T50" s="48"/>
      <c r="U50" s="48"/>
    </row>
    <row r="51" spans="1:21" ht="30.75" customHeight="1">
      <c r="A51" s="48"/>
      <c r="B51" s="1241"/>
      <c r="C51" s="1242"/>
      <c r="D51" s="66"/>
      <c r="E51" s="1231" t="s">
        <v>18</v>
      </c>
      <c r="F51" s="1231"/>
      <c r="G51" s="1231"/>
      <c r="H51" s="1231"/>
      <c r="I51" s="1231"/>
      <c r="J51" s="1232"/>
      <c r="K51" s="63" t="s">
        <v>506</v>
      </c>
      <c r="L51" s="64" t="s">
        <v>506</v>
      </c>
      <c r="M51" s="64" t="s">
        <v>506</v>
      </c>
      <c r="N51" s="64" t="s">
        <v>506</v>
      </c>
      <c r="O51" s="65" t="s">
        <v>506</v>
      </c>
      <c r="P51" s="48"/>
      <c r="Q51" s="48"/>
      <c r="R51" s="48"/>
      <c r="S51" s="48"/>
      <c r="T51" s="48"/>
      <c r="U51" s="48"/>
    </row>
    <row r="52" spans="1:21" ht="30.75" customHeight="1">
      <c r="A52" s="48"/>
      <c r="B52" s="1229" t="s">
        <v>19</v>
      </c>
      <c r="C52" s="1230"/>
      <c r="D52" s="66"/>
      <c r="E52" s="1231" t="s">
        <v>20</v>
      </c>
      <c r="F52" s="1231"/>
      <c r="G52" s="1231"/>
      <c r="H52" s="1231"/>
      <c r="I52" s="1231"/>
      <c r="J52" s="1232"/>
      <c r="K52" s="63">
        <v>2254</v>
      </c>
      <c r="L52" s="64">
        <v>2370</v>
      </c>
      <c r="M52" s="64">
        <v>2328</v>
      </c>
      <c r="N52" s="64">
        <v>2255</v>
      </c>
      <c r="O52" s="65">
        <v>2213</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556</v>
      </c>
      <c r="L53" s="69">
        <v>551</v>
      </c>
      <c r="M53" s="69">
        <v>537</v>
      </c>
      <c r="N53" s="69">
        <v>694</v>
      </c>
      <c r="O53" s="70">
        <v>787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ySpAGzWv/wdxRw80hGarcJ43uW6Tztmla/uo/l8xTWbTyUGxC7+GvLYBQqdv+U3M/emhPdW7Ztdkj3fhZw1Q==" saltValue="zXbtWeO8T8y7ekdxnz0g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5" t="s">
        <v>24</v>
      </c>
      <c r="C41" s="1246"/>
      <c r="D41" s="81"/>
      <c r="E41" s="1251" t="s">
        <v>25</v>
      </c>
      <c r="F41" s="1251"/>
      <c r="G41" s="1251"/>
      <c r="H41" s="1252"/>
      <c r="I41" s="82">
        <v>20171</v>
      </c>
      <c r="J41" s="83">
        <v>20055</v>
      </c>
      <c r="K41" s="83">
        <v>20388</v>
      </c>
      <c r="L41" s="83">
        <v>20304</v>
      </c>
      <c r="M41" s="84">
        <v>20122</v>
      </c>
    </row>
    <row r="42" spans="2:13" ht="27.75" customHeight="1">
      <c r="B42" s="1247"/>
      <c r="C42" s="1248"/>
      <c r="D42" s="85"/>
      <c r="E42" s="1253" t="s">
        <v>26</v>
      </c>
      <c r="F42" s="1253"/>
      <c r="G42" s="1253"/>
      <c r="H42" s="1254"/>
      <c r="I42" s="86">
        <v>613</v>
      </c>
      <c r="J42" s="87">
        <v>91</v>
      </c>
      <c r="K42" s="87" t="s">
        <v>506</v>
      </c>
      <c r="L42" s="87" t="s">
        <v>506</v>
      </c>
      <c r="M42" s="88" t="s">
        <v>506</v>
      </c>
    </row>
    <row r="43" spans="2:13" ht="27.75" customHeight="1">
      <c r="B43" s="1247"/>
      <c r="C43" s="1248"/>
      <c r="D43" s="85"/>
      <c r="E43" s="1253" t="s">
        <v>27</v>
      </c>
      <c r="F43" s="1253"/>
      <c r="G43" s="1253"/>
      <c r="H43" s="1254"/>
      <c r="I43" s="86">
        <v>12040</v>
      </c>
      <c r="J43" s="87">
        <v>11767</v>
      </c>
      <c r="K43" s="87">
        <v>10341</v>
      </c>
      <c r="L43" s="87">
        <v>10437</v>
      </c>
      <c r="M43" s="88">
        <v>10612</v>
      </c>
    </row>
    <row r="44" spans="2:13" ht="27.75" customHeight="1">
      <c r="B44" s="1247"/>
      <c r="C44" s="1248"/>
      <c r="D44" s="85"/>
      <c r="E44" s="1253" t="s">
        <v>28</v>
      </c>
      <c r="F44" s="1253"/>
      <c r="G44" s="1253"/>
      <c r="H44" s="1254"/>
      <c r="I44" s="86">
        <v>2135</v>
      </c>
      <c r="J44" s="87">
        <v>1803</v>
      </c>
      <c r="K44" s="87">
        <v>1308</v>
      </c>
      <c r="L44" s="87">
        <v>942</v>
      </c>
      <c r="M44" s="88">
        <v>805</v>
      </c>
    </row>
    <row r="45" spans="2:13" ht="27.75" customHeight="1">
      <c r="B45" s="1247"/>
      <c r="C45" s="1248"/>
      <c r="D45" s="85"/>
      <c r="E45" s="1253" t="s">
        <v>29</v>
      </c>
      <c r="F45" s="1253"/>
      <c r="G45" s="1253"/>
      <c r="H45" s="1254"/>
      <c r="I45" s="86">
        <v>1314</v>
      </c>
      <c r="J45" s="87">
        <v>1031</v>
      </c>
      <c r="K45" s="87">
        <v>766</v>
      </c>
      <c r="L45" s="87">
        <v>1005</v>
      </c>
      <c r="M45" s="88">
        <v>861</v>
      </c>
    </row>
    <row r="46" spans="2:13" ht="27.75" customHeight="1">
      <c r="B46" s="1247"/>
      <c r="C46" s="1248"/>
      <c r="D46" s="89"/>
      <c r="E46" s="1253" t="s">
        <v>30</v>
      </c>
      <c r="F46" s="1253"/>
      <c r="G46" s="1253"/>
      <c r="H46" s="1254"/>
      <c r="I46" s="86" t="s">
        <v>506</v>
      </c>
      <c r="J46" s="87" t="s">
        <v>506</v>
      </c>
      <c r="K46" s="87" t="s">
        <v>506</v>
      </c>
      <c r="L46" s="87" t="s">
        <v>506</v>
      </c>
      <c r="M46" s="88" t="s">
        <v>506</v>
      </c>
    </row>
    <row r="47" spans="2:13" ht="27.75" customHeight="1">
      <c r="B47" s="1247"/>
      <c r="C47" s="1248"/>
      <c r="D47" s="90"/>
      <c r="E47" s="1255" t="s">
        <v>31</v>
      </c>
      <c r="F47" s="1256"/>
      <c r="G47" s="1256"/>
      <c r="H47" s="1257"/>
      <c r="I47" s="86" t="s">
        <v>506</v>
      </c>
      <c r="J47" s="87" t="s">
        <v>506</v>
      </c>
      <c r="K47" s="87" t="s">
        <v>506</v>
      </c>
      <c r="L47" s="87" t="s">
        <v>506</v>
      </c>
      <c r="M47" s="88" t="s">
        <v>506</v>
      </c>
    </row>
    <row r="48" spans="2:13" ht="27.75" customHeight="1">
      <c r="B48" s="1247"/>
      <c r="C48" s="1248"/>
      <c r="D48" s="85"/>
      <c r="E48" s="1253" t="s">
        <v>32</v>
      </c>
      <c r="F48" s="1253"/>
      <c r="G48" s="1253"/>
      <c r="H48" s="1254"/>
      <c r="I48" s="86" t="s">
        <v>506</v>
      </c>
      <c r="J48" s="87" t="s">
        <v>506</v>
      </c>
      <c r="K48" s="87" t="s">
        <v>506</v>
      </c>
      <c r="L48" s="87" t="s">
        <v>506</v>
      </c>
      <c r="M48" s="88" t="s">
        <v>506</v>
      </c>
    </row>
    <row r="49" spans="2:13" ht="27.75" customHeight="1">
      <c r="B49" s="1249"/>
      <c r="C49" s="1250"/>
      <c r="D49" s="85"/>
      <c r="E49" s="1253" t="s">
        <v>33</v>
      </c>
      <c r="F49" s="1253"/>
      <c r="G49" s="1253"/>
      <c r="H49" s="1254"/>
      <c r="I49" s="86" t="s">
        <v>506</v>
      </c>
      <c r="J49" s="87" t="s">
        <v>506</v>
      </c>
      <c r="K49" s="87" t="s">
        <v>506</v>
      </c>
      <c r="L49" s="87" t="s">
        <v>506</v>
      </c>
      <c r="M49" s="88" t="s">
        <v>506</v>
      </c>
    </row>
    <row r="50" spans="2:13" ht="27.75" customHeight="1">
      <c r="B50" s="1258" t="s">
        <v>34</v>
      </c>
      <c r="C50" s="1259"/>
      <c r="D50" s="91"/>
      <c r="E50" s="1253" t="s">
        <v>35</v>
      </c>
      <c r="F50" s="1253"/>
      <c r="G50" s="1253"/>
      <c r="H50" s="1254"/>
      <c r="I50" s="86">
        <v>9409</v>
      </c>
      <c r="J50" s="87">
        <v>8911</v>
      </c>
      <c r="K50" s="87">
        <v>9270</v>
      </c>
      <c r="L50" s="87">
        <v>9090</v>
      </c>
      <c r="M50" s="88">
        <v>9109</v>
      </c>
    </row>
    <row r="51" spans="2:13" ht="27.75" customHeight="1">
      <c r="B51" s="1247"/>
      <c r="C51" s="1248"/>
      <c r="D51" s="85"/>
      <c r="E51" s="1253" t="s">
        <v>36</v>
      </c>
      <c r="F51" s="1253"/>
      <c r="G51" s="1253"/>
      <c r="H51" s="1254"/>
      <c r="I51" s="86">
        <v>443</v>
      </c>
      <c r="J51" s="87">
        <v>383</v>
      </c>
      <c r="K51" s="87">
        <v>320</v>
      </c>
      <c r="L51" s="87">
        <v>256</v>
      </c>
      <c r="M51" s="88">
        <v>193</v>
      </c>
    </row>
    <row r="52" spans="2:13" ht="27.75" customHeight="1">
      <c r="B52" s="1249"/>
      <c r="C52" s="1250"/>
      <c r="D52" s="85"/>
      <c r="E52" s="1253" t="s">
        <v>37</v>
      </c>
      <c r="F52" s="1253"/>
      <c r="G52" s="1253"/>
      <c r="H52" s="1254"/>
      <c r="I52" s="86">
        <v>24095</v>
      </c>
      <c r="J52" s="87">
        <v>23765</v>
      </c>
      <c r="K52" s="87">
        <v>23645</v>
      </c>
      <c r="L52" s="87">
        <v>23311</v>
      </c>
      <c r="M52" s="88">
        <v>22859</v>
      </c>
    </row>
    <row r="53" spans="2:13" ht="27.75" customHeight="1" thickBot="1">
      <c r="B53" s="1260" t="s">
        <v>38</v>
      </c>
      <c r="C53" s="1261"/>
      <c r="D53" s="92"/>
      <c r="E53" s="1262" t="s">
        <v>39</v>
      </c>
      <c r="F53" s="1262"/>
      <c r="G53" s="1262"/>
      <c r="H53" s="1263"/>
      <c r="I53" s="93">
        <v>2326</v>
      </c>
      <c r="J53" s="94">
        <v>1687</v>
      </c>
      <c r="K53" s="94">
        <v>-432</v>
      </c>
      <c r="L53" s="94">
        <v>31</v>
      </c>
      <c r="M53" s="95">
        <v>239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GP0O0vASPUpNET1NjY+AtedWgg+xeSBXoUiZl+56WCzJzQmujgUUosVH52Qsoi3VeXtXBL2b0WHs+b3otWgg==" saltValue="Zie7jRcPaKLDCxqKXgH6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72" t="s">
        <v>42</v>
      </c>
      <c r="D55" s="1272"/>
      <c r="E55" s="1273"/>
      <c r="F55" s="107">
        <v>5844</v>
      </c>
      <c r="G55" s="107">
        <v>5861</v>
      </c>
      <c r="H55" s="108">
        <v>5880</v>
      </c>
    </row>
    <row r="56" spans="2:8" ht="52.5" customHeight="1">
      <c r="B56" s="109"/>
      <c r="C56" s="1274" t="s">
        <v>43</v>
      </c>
      <c r="D56" s="1274"/>
      <c r="E56" s="1275"/>
      <c r="F56" s="110">
        <v>626</v>
      </c>
      <c r="G56" s="110">
        <v>575</v>
      </c>
      <c r="H56" s="111">
        <v>576</v>
      </c>
    </row>
    <row r="57" spans="2:8" ht="53.25" customHeight="1">
      <c r="B57" s="109"/>
      <c r="C57" s="1276" t="s">
        <v>44</v>
      </c>
      <c r="D57" s="1276"/>
      <c r="E57" s="1277"/>
      <c r="F57" s="112">
        <v>4319</v>
      </c>
      <c r="G57" s="112">
        <v>4093</v>
      </c>
      <c r="H57" s="113">
        <v>3976</v>
      </c>
    </row>
    <row r="58" spans="2:8" ht="45.75" customHeight="1">
      <c r="B58" s="114"/>
      <c r="C58" s="115" t="s">
        <v>587</v>
      </c>
      <c r="D58" s="116"/>
      <c r="E58" s="117"/>
      <c r="F58" s="118">
        <v>2977</v>
      </c>
      <c r="G58" s="118">
        <v>2625</v>
      </c>
      <c r="H58" s="119">
        <v>2193</v>
      </c>
    </row>
    <row r="59" spans="2:8" ht="45.75" customHeight="1">
      <c r="B59" s="114"/>
      <c r="C59" s="1264" t="s">
        <v>588</v>
      </c>
      <c r="D59" s="1265"/>
      <c r="E59" s="1266"/>
      <c r="F59" s="118">
        <v>1123</v>
      </c>
      <c r="G59" s="118">
        <v>1248</v>
      </c>
      <c r="H59" s="119">
        <v>1565</v>
      </c>
    </row>
    <row r="60" spans="2:8" ht="45.75" customHeight="1">
      <c r="B60" s="114"/>
      <c r="C60" s="1264" t="s">
        <v>589</v>
      </c>
      <c r="D60" s="1265"/>
      <c r="E60" s="1266"/>
      <c r="F60" s="118">
        <v>200</v>
      </c>
      <c r="G60" s="118">
        <v>200</v>
      </c>
      <c r="H60" s="119">
        <v>200</v>
      </c>
    </row>
    <row r="61" spans="2:8" ht="45.75" customHeight="1">
      <c r="B61" s="114"/>
      <c r="C61" s="1264" t="s">
        <v>590</v>
      </c>
      <c r="D61" s="1265"/>
      <c r="E61" s="1266"/>
      <c r="F61" s="118">
        <v>19</v>
      </c>
      <c r="G61" s="118">
        <v>21</v>
      </c>
      <c r="H61" s="119">
        <v>18</v>
      </c>
    </row>
    <row r="62" spans="2:8" ht="45.75" customHeight="1" thickBot="1">
      <c r="B62" s="120"/>
      <c r="C62" s="1267" t="s">
        <v>591</v>
      </c>
      <c r="D62" s="1268"/>
      <c r="E62" s="1269"/>
      <c r="F62" s="121">
        <v>0</v>
      </c>
      <c r="G62" s="121">
        <v>0</v>
      </c>
      <c r="H62" s="122">
        <v>0</v>
      </c>
    </row>
    <row r="63" spans="2:8" ht="52.5" customHeight="1" thickBot="1">
      <c r="B63" s="123"/>
      <c r="C63" s="1270" t="s">
        <v>45</v>
      </c>
      <c r="D63" s="1270"/>
      <c r="E63" s="1271"/>
      <c r="F63" s="124">
        <v>10790</v>
      </c>
      <c r="G63" s="124">
        <v>10530</v>
      </c>
      <c r="H63" s="125">
        <v>10432</v>
      </c>
    </row>
    <row r="64" spans="2:8" ht="15" customHeight="1"/>
    <row r="65" ht="0" hidden="1" customHeight="1"/>
    <row r="66" ht="0" hidden="1" customHeight="1"/>
  </sheetData>
  <sheetProtection algorithmName="SHA-512" hashValue="bp1mzGTIgDTf4xtzpMDAaLz6640g+KgoaCi3xS/J0sQjyymBmhGCYwaK/wsHuk1YFYvdkZSJfuhqZXx9AZPyrw==" saltValue="KO9lSWQmXHCSXib1MzJbPg==" spinCount="100000" sheet="1" objects="1" scenarios="1"/>
  <mergeCells count="8">
    <mergeCell ref="C61:E61"/>
    <mergeCell ref="C62:E62"/>
    <mergeCell ref="C63:E63"/>
    <mergeCell ref="C55:E55"/>
    <mergeCell ref="C56:E56"/>
    <mergeCell ref="C57:E57"/>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70" customWidth="1"/>
    <col min="2" max="107" width="2.37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c r="A1" s="368"/>
      <c r="B1" s="369"/>
      <c r="DD1" s="370"/>
      <c r="DE1" s="370"/>
    </row>
    <row r="2" spans="1:143"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3"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4"/>
      <c r="DG4" s="274"/>
      <c r="DH4" s="274"/>
      <c r="DI4" s="274"/>
      <c r="DJ4" s="274"/>
      <c r="DK4" s="274"/>
      <c r="DL4" s="274"/>
      <c r="DM4" s="274"/>
      <c r="DN4" s="274"/>
      <c r="DO4" s="274"/>
      <c r="DP4" s="274"/>
      <c r="DQ4" s="274"/>
      <c r="DR4" s="274"/>
      <c r="DS4" s="274"/>
      <c r="DT4" s="274"/>
      <c r="DU4" s="274"/>
      <c r="DV4" s="274"/>
      <c r="DW4" s="274"/>
    </row>
    <row r="5" spans="1:143" s="273"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4"/>
      <c r="DG5" s="274"/>
      <c r="DH5" s="274"/>
      <c r="DI5" s="274"/>
      <c r="DJ5" s="274"/>
      <c r="DK5" s="274"/>
      <c r="DL5" s="274"/>
      <c r="DM5" s="274"/>
      <c r="DN5" s="274"/>
      <c r="DO5" s="274"/>
      <c r="DP5" s="274"/>
      <c r="DQ5" s="274"/>
      <c r="DR5" s="274"/>
      <c r="DS5" s="274"/>
      <c r="DT5" s="274"/>
      <c r="DU5" s="274"/>
      <c r="DV5" s="274"/>
      <c r="DW5" s="274"/>
    </row>
    <row r="6" spans="1:143" s="273"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4"/>
      <c r="DG6" s="274"/>
      <c r="DH6" s="274"/>
      <c r="DI6" s="274"/>
      <c r="DJ6" s="274"/>
      <c r="DK6" s="274"/>
      <c r="DL6" s="274"/>
      <c r="DM6" s="274"/>
      <c r="DN6" s="274"/>
      <c r="DO6" s="274"/>
      <c r="DP6" s="274"/>
      <c r="DQ6" s="274"/>
      <c r="DR6" s="274"/>
      <c r="DS6" s="274"/>
      <c r="DT6" s="274"/>
      <c r="DU6" s="274"/>
      <c r="DV6" s="274"/>
      <c r="DW6" s="274"/>
    </row>
    <row r="7" spans="1:143" s="273"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4"/>
      <c r="DG7" s="274"/>
      <c r="DH7" s="274"/>
      <c r="DI7" s="274"/>
      <c r="DJ7" s="274"/>
      <c r="DK7" s="274"/>
      <c r="DL7" s="274"/>
      <c r="DM7" s="274"/>
      <c r="DN7" s="274"/>
      <c r="DO7" s="274"/>
      <c r="DP7" s="274"/>
      <c r="DQ7" s="274"/>
      <c r="DR7" s="274"/>
      <c r="DS7" s="274"/>
      <c r="DT7" s="274"/>
      <c r="DU7" s="274"/>
      <c r="DV7" s="274"/>
      <c r="DW7" s="274"/>
    </row>
    <row r="8" spans="1:143" s="273"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4"/>
      <c r="DG8" s="274"/>
      <c r="DH8" s="274"/>
      <c r="DI8" s="274"/>
      <c r="DJ8" s="274"/>
      <c r="DK8" s="274"/>
      <c r="DL8" s="274"/>
      <c r="DM8" s="274"/>
      <c r="DN8" s="274"/>
      <c r="DO8" s="274"/>
      <c r="DP8" s="274"/>
      <c r="DQ8" s="274"/>
      <c r="DR8" s="274"/>
      <c r="DS8" s="274"/>
      <c r="DT8" s="274"/>
      <c r="DU8" s="274"/>
      <c r="DV8" s="274"/>
      <c r="DW8" s="274"/>
    </row>
    <row r="9" spans="1:143" s="273"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4"/>
      <c r="DG9" s="274"/>
      <c r="DH9" s="274"/>
      <c r="DI9" s="274"/>
      <c r="DJ9" s="274"/>
      <c r="DK9" s="274"/>
      <c r="DL9" s="274"/>
      <c r="DM9" s="274"/>
      <c r="DN9" s="274"/>
      <c r="DO9" s="274"/>
      <c r="DP9" s="274"/>
      <c r="DQ9" s="274"/>
      <c r="DR9" s="274"/>
      <c r="DS9" s="274"/>
      <c r="DT9" s="274"/>
      <c r="DU9" s="274"/>
      <c r="DV9" s="274"/>
      <c r="DW9" s="274"/>
    </row>
    <row r="10" spans="1:143" s="273"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4"/>
      <c r="DG10" s="274"/>
      <c r="DH10" s="274"/>
      <c r="DI10" s="274"/>
      <c r="DJ10" s="274"/>
      <c r="DK10" s="274"/>
      <c r="DL10" s="274"/>
      <c r="DM10" s="274"/>
      <c r="DN10" s="274"/>
      <c r="DO10" s="274"/>
      <c r="DP10" s="274"/>
      <c r="DQ10" s="274"/>
      <c r="DR10" s="274"/>
      <c r="DS10" s="274"/>
      <c r="DT10" s="274"/>
      <c r="DU10" s="274"/>
      <c r="DV10" s="274"/>
      <c r="DW10" s="274"/>
      <c r="EM10" s="273" t="s">
        <v>592</v>
      </c>
    </row>
    <row r="11" spans="1:143" s="273"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4"/>
      <c r="DG11" s="274"/>
      <c r="DH11" s="274"/>
      <c r="DI11" s="274"/>
      <c r="DJ11" s="274"/>
      <c r="DK11" s="274"/>
      <c r="DL11" s="274"/>
      <c r="DM11" s="274"/>
      <c r="DN11" s="274"/>
      <c r="DO11" s="274"/>
      <c r="DP11" s="274"/>
      <c r="DQ11" s="274"/>
      <c r="DR11" s="274"/>
      <c r="DS11" s="274"/>
      <c r="DT11" s="274"/>
      <c r="DU11" s="274"/>
      <c r="DV11" s="274"/>
      <c r="DW11" s="274"/>
    </row>
    <row r="12" spans="1:143" s="273"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4"/>
      <c r="DG12" s="274"/>
      <c r="DH12" s="274"/>
      <c r="DI12" s="274"/>
      <c r="DJ12" s="274"/>
      <c r="DK12" s="274"/>
      <c r="DL12" s="274"/>
      <c r="DM12" s="274"/>
      <c r="DN12" s="274"/>
      <c r="DO12" s="274"/>
      <c r="DP12" s="274"/>
      <c r="DQ12" s="274"/>
      <c r="DR12" s="274"/>
      <c r="DS12" s="274"/>
      <c r="DT12" s="274"/>
      <c r="DU12" s="274"/>
      <c r="DV12" s="274"/>
      <c r="DW12" s="274"/>
      <c r="EM12" s="273" t="s">
        <v>592</v>
      </c>
    </row>
    <row r="13" spans="1:143" s="273"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4"/>
      <c r="DG13" s="274"/>
      <c r="DH13" s="274"/>
      <c r="DI13" s="274"/>
      <c r="DJ13" s="274"/>
      <c r="DK13" s="274"/>
      <c r="DL13" s="274"/>
      <c r="DM13" s="274"/>
      <c r="DN13" s="274"/>
      <c r="DO13" s="274"/>
      <c r="DP13" s="274"/>
      <c r="DQ13" s="274"/>
      <c r="DR13" s="274"/>
      <c r="DS13" s="274"/>
      <c r="DT13" s="274"/>
      <c r="DU13" s="274"/>
      <c r="DV13" s="274"/>
      <c r="DW13" s="274"/>
    </row>
    <row r="14" spans="1:143" s="273"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4"/>
      <c r="DG14" s="274"/>
      <c r="DH14" s="274"/>
      <c r="DI14" s="274"/>
      <c r="DJ14" s="274"/>
      <c r="DK14" s="274"/>
      <c r="DL14" s="274"/>
      <c r="DM14" s="274"/>
      <c r="DN14" s="274"/>
      <c r="DO14" s="274"/>
      <c r="DP14" s="274"/>
      <c r="DQ14" s="274"/>
      <c r="DR14" s="274"/>
      <c r="DS14" s="274"/>
      <c r="DT14" s="274"/>
      <c r="DU14" s="274"/>
      <c r="DV14" s="274"/>
      <c r="DW14" s="274"/>
    </row>
    <row r="15" spans="1:143" s="273"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4"/>
      <c r="DG15" s="274"/>
      <c r="DH15" s="274"/>
      <c r="DI15" s="274"/>
      <c r="DJ15" s="274"/>
      <c r="DK15" s="274"/>
      <c r="DL15" s="274"/>
      <c r="DM15" s="274"/>
      <c r="DN15" s="274"/>
      <c r="DO15" s="274"/>
      <c r="DP15" s="274"/>
      <c r="DQ15" s="274"/>
      <c r="DR15" s="274"/>
      <c r="DS15" s="274"/>
      <c r="DT15" s="274"/>
      <c r="DU15" s="274"/>
      <c r="DV15" s="274"/>
      <c r="DW15" s="274"/>
    </row>
    <row r="16" spans="1:143" s="273"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4"/>
      <c r="DG16" s="274"/>
      <c r="DH16" s="274"/>
      <c r="DI16" s="274"/>
      <c r="DJ16" s="274"/>
      <c r="DK16" s="274"/>
      <c r="DL16" s="274"/>
      <c r="DM16" s="274"/>
      <c r="DN16" s="274"/>
      <c r="DO16" s="274"/>
      <c r="DP16" s="274"/>
      <c r="DQ16" s="274"/>
      <c r="DR16" s="274"/>
      <c r="DS16" s="274"/>
      <c r="DT16" s="274"/>
      <c r="DU16" s="274"/>
      <c r="DV16" s="274"/>
      <c r="DW16" s="274"/>
    </row>
    <row r="17" spans="1:351" s="273"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4"/>
      <c r="DG17" s="274"/>
      <c r="DH17" s="274"/>
      <c r="DI17" s="274"/>
      <c r="DJ17" s="274"/>
      <c r="DK17" s="274"/>
      <c r="DL17" s="274"/>
      <c r="DM17" s="274"/>
      <c r="DN17" s="274"/>
      <c r="DO17" s="274"/>
      <c r="DP17" s="274"/>
      <c r="DQ17" s="274"/>
      <c r="DR17" s="274"/>
      <c r="DS17" s="274"/>
      <c r="DT17" s="274"/>
      <c r="DU17" s="274"/>
      <c r="DV17" s="274"/>
      <c r="DW17" s="274"/>
    </row>
    <row r="18" spans="1:351" s="273"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4"/>
      <c r="DG18" s="274"/>
      <c r="DH18" s="274"/>
      <c r="DI18" s="274"/>
      <c r="DJ18" s="274"/>
      <c r="DK18" s="274"/>
      <c r="DL18" s="274"/>
      <c r="DM18" s="274"/>
      <c r="DN18" s="274"/>
      <c r="DO18" s="274"/>
      <c r="DP18" s="274"/>
      <c r="DQ18" s="274"/>
      <c r="DR18" s="274"/>
      <c r="DS18" s="274"/>
      <c r="DT18" s="274"/>
      <c r="DU18" s="274"/>
      <c r="DV18" s="274"/>
      <c r="DW18" s="274"/>
    </row>
    <row r="19" spans="1:351">
      <c r="DD19" s="370"/>
      <c r="DE19" s="370"/>
    </row>
    <row r="20" spans="1:351">
      <c r="DD20" s="370"/>
      <c r="DE20" s="370"/>
    </row>
    <row r="21" spans="1:351" ht="17.2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c r="B22" s="377"/>
      <c r="MM22" s="376"/>
    </row>
    <row r="23" spans="1:351">
      <c r="B23" s="377"/>
    </row>
    <row r="24" spans="1:351">
      <c r="B24" s="377"/>
    </row>
    <row r="25" spans="1:351">
      <c r="B25" s="377"/>
    </row>
    <row r="26" spans="1:351">
      <c r="B26" s="377"/>
    </row>
    <row r="27" spans="1:351">
      <c r="B27" s="377"/>
    </row>
    <row r="28" spans="1:351">
      <c r="B28" s="377"/>
    </row>
    <row r="29" spans="1:351">
      <c r="B29" s="377"/>
    </row>
    <row r="30" spans="1:351">
      <c r="B30" s="377"/>
    </row>
    <row r="31" spans="1:351">
      <c r="B31" s="377"/>
    </row>
    <row r="32" spans="1:351">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0"/>
    </row>
    <row r="41" spans="2:109" ht="17.25">
      <c r="B41" s="383" t="s">
        <v>593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7"/>
      <c r="G42" s="384"/>
      <c r="I42" s="385"/>
      <c r="J42" s="385"/>
      <c r="K42" s="385"/>
      <c r="AM42" s="384"/>
      <c r="AN42" s="384" t="s">
        <v>594</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7"/>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7"/>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7"/>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7"/>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0" t="s">
        <v>596</v>
      </c>
    </row>
    <row r="50" spans="1:109">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c r="B51" s="377"/>
      <c r="G51" s="1286"/>
      <c r="H51" s="1286"/>
      <c r="I51" s="1300"/>
      <c r="J51" s="1300"/>
      <c r="K51" s="1285"/>
      <c r="L51" s="1285"/>
      <c r="M51" s="1285"/>
      <c r="N51" s="1285"/>
      <c r="AM51" s="386"/>
      <c r="AN51" s="1281" t="s">
        <v>597</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c r="CG51" s="1278"/>
      <c r="CH51" s="1278"/>
      <c r="CI51" s="1278"/>
      <c r="CJ51" s="1278"/>
      <c r="CK51" s="1278"/>
      <c r="CL51" s="1278"/>
      <c r="CM51" s="1278"/>
      <c r="CN51" s="1278">
        <v>0.2</v>
      </c>
      <c r="CO51" s="1278"/>
      <c r="CP51" s="1278"/>
      <c r="CQ51" s="1278"/>
      <c r="CR51" s="1278"/>
      <c r="CS51" s="1278"/>
      <c r="CT51" s="1278"/>
      <c r="CU51" s="1278"/>
      <c r="CV51" s="1278">
        <v>2.2000000000000002</v>
      </c>
      <c r="CW51" s="1278"/>
      <c r="CX51" s="1278"/>
      <c r="CY51" s="1278"/>
      <c r="CZ51" s="1278"/>
      <c r="DA51" s="1278"/>
      <c r="DB51" s="1278"/>
      <c r="DC51" s="1278"/>
    </row>
    <row r="52" spans="1:109">
      <c r="B52" s="377"/>
      <c r="G52" s="1286"/>
      <c r="H52" s="1286"/>
      <c r="I52" s="1300"/>
      <c r="J52" s="1300"/>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599</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53.3</v>
      </c>
      <c r="CG53" s="1278"/>
      <c r="CH53" s="1278"/>
      <c r="CI53" s="1278"/>
      <c r="CJ53" s="1278"/>
      <c r="CK53" s="1278"/>
      <c r="CL53" s="1278"/>
      <c r="CM53" s="1278"/>
      <c r="CN53" s="1278">
        <v>54.4</v>
      </c>
      <c r="CO53" s="1278"/>
      <c r="CP53" s="1278"/>
      <c r="CQ53" s="1278"/>
      <c r="CR53" s="1278"/>
      <c r="CS53" s="1278"/>
      <c r="CT53" s="1278"/>
      <c r="CU53" s="1278"/>
      <c r="CV53" s="1278">
        <v>55</v>
      </c>
      <c r="CW53" s="1278"/>
      <c r="CX53" s="1278"/>
      <c r="CY53" s="1278"/>
      <c r="CZ53" s="1278"/>
      <c r="DA53" s="1278"/>
      <c r="DB53" s="1278"/>
      <c r="DC53" s="1278"/>
    </row>
    <row r="54" spans="1:109">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5"/>
      <c r="B55" s="377"/>
      <c r="G55" s="1284"/>
      <c r="H55" s="1284"/>
      <c r="I55" s="1284"/>
      <c r="J55" s="1284"/>
      <c r="K55" s="1285"/>
      <c r="L55" s="1285"/>
      <c r="M55" s="1285"/>
      <c r="N55" s="1285"/>
      <c r="AN55" s="1283" t="s">
        <v>600</v>
      </c>
      <c r="AO55" s="1283"/>
      <c r="AP55" s="1283"/>
      <c r="AQ55" s="1283"/>
      <c r="AR55" s="1283"/>
      <c r="AS55" s="1283"/>
      <c r="AT55" s="1283"/>
      <c r="AU55" s="1283"/>
      <c r="AV55" s="1283"/>
      <c r="AW55" s="1283"/>
      <c r="AX55" s="1283"/>
      <c r="AY55" s="1283"/>
      <c r="AZ55" s="1283"/>
      <c r="BA55" s="1283"/>
      <c r="BB55" s="1281" t="s">
        <v>598</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33.6</v>
      </c>
      <c r="CG55" s="1278"/>
      <c r="CH55" s="1278"/>
      <c r="CI55" s="1278"/>
      <c r="CJ55" s="1278"/>
      <c r="CK55" s="1278"/>
      <c r="CL55" s="1278"/>
      <c r="CM55" s="1278"/>
      <c r="CN55" s="1278">
        <v>35.299999999999997</v>
      </c>
      <c r="CO55" s="1278"/>
      <c r="CP55" s="1278"/>
      <c r="CQ55" s="1278"/>
      <c r="CR55" s="1278"/>
      <c r="CS55" s="1278"/>
      <c r="CT55" s="1278"/>
      <c r="CU55" s="1278"/>
      <c r="CV55" s="1278">
        <v>31.9</v>
      </c>
      <c r="CW55" s="1278"/>
      <c r="CX55" s="1278"/>
      <c r="CY55" s="1278"/>
      <c r="CZ55" s="1278"/>
      <c r="DA55" s="1278"/>
      <c r="DB55" s="1278"/>
      <c r="DC55" s="1278"/>
    </row>
    <row r="56" spans="1:109">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c r="B57" s="389"/>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599</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56.8</v>
      </c>
      <c r="CG57" s="1278"/>
      <c r="CH57" s="1278"/>
      <c r="CI57" s="1278"/>
      <c r="CJ57" s="1278"/>
      <c r="CK57" s="1278"/>
      <c r="CL57" s="1278"/>
      <c r="CM57" s="1278"/>
      <c r="CN57" s="1278">
        <v>60.4</v>
      </c>
      <c r="CO57" s="1278"/>
      <c r="CP57" s="1278"/>
      <c r="CQ57" s="1278"/>
      <c r="CR57" s="1278"/>
      <c r="CS57" s="1278"/>
      <c r="CT57" s="1278"/>
      <c r="CU57" s="1278"/>
      <c r="CV57" s="1278">
        <v>60.8</v>
      </c>
      <c r="CW57" s="1278"/>
      <c r="CX57" s="1278"/>
      <c r="CY57" s="1278"/>
      <c r="CZ57" s="1278"/>
      <c r="DA57" s="1278"/>
      <c r="DB57" s="1278"/>
      <c r="DC57" s="1278"/>
      <c r="DD57" s="390"/>
      <c r="DE57" s="389"/>
    </row>
    <row r="58" spans="1:109" s="385" customFormat="1">
      <c r="A58" s="370"/>
      <c r="B58" s="389"/>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c r="B63" s="396" t="s">
        <v>601</v>
      </c>
    </row>
    <row r="64" spans="1:109">
      <c r="B64" s="377"/>
      <c r="G64" s="384"/>
      <c r="I64" s="397"/>
      <c r="J64" s="397"/>
      <c r="K64" s="397"/>
      <c r="L64" s="397"/>
      <c r="M64" s="397"/>
      <c r="N64" s="398"/>
      <c r="AM64" s="384"/>
      <c r="AN64" s="384" t="s">
        <v>594</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7"/>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7"/>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7"/>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7"/>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0" t="s">
        <v>596</v>
      </c>
    </row>
    <row r="72" spans="2:107">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c r="B73" s="377"/>
      <c r="G73" s="1286"/>
      <c r="H73" s="1286"/>
      <c r="I73" s="1286"/>
      <c r="J73" s="1286"/>
      <c r="K73" s="1282"/>
      <c r="L73" s="1282"/>
      <c r="M73" s="1282"/>
      <c r="N73" s="1282"/>
      <c r="AM73" s="386"/>
      <c r="AN73" s="1281" t="s">
        <v>597</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78">
        <v>23.4</v>
      </c>
      <c r="BQ73" s="1278"/>
      <c r="BR73" s="1278"/>
      <c r="BS73" s="1278"/>
      <c r="BT73" s="1278"/>
      <c r="BU73" s="1278"/>
      <c r="BV73" s="1278"/>
      <c r="BW73" s="1278"/>
      <c r="BX73" s="1278">
        <v>16.7</v>
      </c>
      <c r="BY73" s="1278"/>
      <c r="BZ73" s="1278"/>
      <c r="CA73" s="1278"/>
      <c r="CB73" s="1278"/>
      <c r="CC73" s="1278"/>
      <c r="CD73" s="1278"/>
      <c r="CE73" s="1278"/>
      <c r="CF73" s="1278"/>
      <c r="CG73" s="1278"/>
      <c r="CH73" s="1278"/>
      <c r="CI73" s="1278"/>
      <c r="CJ73" s="1278"/>
      <c r="CK73" s="1278"/>
      <c r="CL73" s="1278"/>
      <c r="CM73" s="1278"/>
      <c r="CN73" s="1278">
        <v>0.2</v>
      </c>
      <c r="CO73" s="1278"/>
      <c r="CP73" s="1278"/>
      <c r="CQ73" s="1278"/>
      <c r="CR73" s="1278"/>
      <c r="CS73" s="1278"/>
      <c r="CT73" s="1278"/>
      <c r="CU73" s="1278"/>
      <c r="CV73" s="1278">
        <v>2.2000000000000002</v>
      </c>
      <c r="CW73" s="1278"/>
      <c r="CX73" s="1278"/>
      <c r="CY73" s="1278"/>
      <c r="CZ73" s="1278"/>
      <c r="DA73" s="1278"/>
      <c r="DB73" s="1278"/>
      <c r="DC73" s="1278"/>
    </row>
    <row r="74" spans="2:107">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603</v>
      </c>
      <c r="BC75" s="1281"/>
      <c r="BD75" s="1281"/>
      <c r="BE75" s="1281"/>
      <c r="BF75" s="1281"/>
      <c r="BG75" s="1281"/>
      <c r="BH75" s="1281"/>
      <c r="BI75" s="1281"/>
      <c r="BJ75" s="1281"/>
      <c r="BK75" s="1281"/>
      <c r="BL75" s="1281"/>
      <c r="BM75" s="1281"/>
      <c r="BN75" s="1281"/>
      <c r="BO75" s="1281"/>
      <c r="BP75" s="1278">
        <v>6.2</v>
      </c>
      <c r="BQ75" s="1278"/>
      <c r="BR75" s="1278"/>
      <c r="BS75" s="1278"/>
      <c r="BT75" s="1278"/>
      <c r="BU75" s="1278"/>
      <c r="BV75" s="1278"/>
      <c r="BW75" s="1278"/>
      <c r="BX75" s="1278">
        <v>5.7</v>
      </c>
      <c r="BY75" s="1278"/>
      <c r="BZ75" s="1278"/>
      <c r="CA75" s="1278"/>
      <c r="CB75" s="1278"/>
      <c r="CC75" s="1278"/>
      <c r="CD75" s="1278"/>
      <c r="CE75" s="1278"/>
      <c r="CF75" s="1278">
        <v>5.4</v>
      </c>
      <c r="CG75" s="1278"/>
      <c r="CH75" s="1278"/>
      <c r="CI75" s="1278"/>
      <c r="CJ75" s="1278"/>
      <c r="CK75" s="1278"/>
      <c r="CL75" s="1278"/>
      <c r="CM75" s="1278"/>
      <c r="CN75" s="1278">
        <v>5.7</v>
      </c>
      <c r="CO75" s="1278"/>
      <c r="CP75" s="1278"/>
      <c r="CQ75" s="1278"/>
      <c r="CR75" s="1278"/>
      <c r="CS75" s="1278"/>
      <c r="CT75" s="1278"/>
      <c r="CU75" s="1278"/>
      <c r="CV75" s="1278">
        <v>6.3</v>
      </c>
      <c r="CW75" s="1278"/>
      <c r="CX75" s="1278"/>
      <c r="CY75" s="1278"/>
      <c r="CZ75" s="1278"/>
      <c r="DA75" s="1278"/>
      <c r="DB75" s="1278"/>
      <c r="DC75" s="1278"/>
    </row>
    <row r="76" spans="2:107">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7"/>
      <c r="G77" s="1284"/>
      <c r="H77" s="1284"/>
      <c r="I77" s="1284"/>
      <c r="J77" s="1284"/>
      <c r="K77" s="1282"/>
      <c r="L77" s="1282"/>
      <c r="M77" s="1282"/>
      <c r="N77" s="1282"/>
      <c r="AN77" s="1283" t="s">
        <v>600</v>
      </c>
      <c r="AO77" s="1283"/>
      <c r="AP77" s="1283"/>
      <c r="AQ77" s="1283"/>
      <c r="AR77" s="1283"/>
      <c r="AS77" s="1283"/>
      <c r="AT77" s="1283"/>
      <c r="AU77" s="1283"/>
      <c r="AV77" s="1283"/>
      <c r="AW77" s="1283"/>
      <c r="AX77" s="1283"/>
      <c r="AY77" s="1283"/>
      <c r="AZ77" s="1283"/>
      <c r="BA77" s="1283"/>
      <c r="BB77" s="1281" t="s">
        <v>598</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33.6</v>
      </c>
      <c r="CG77" s="1278"/>
      <c r="CH77" s="1278"/>
      <c r="CI77" s="1278"/>
      <c r="CJ77" s="1278"/>
      <c r="CK77" s="1278"/>
      <c r="CL77" s="1278"/>
      <c r="CM77" s="1278"/>
      <c r="CN77" s="1278">
        <v>35.299999999999997</v>
      </c>
      <c r="CO77" s="1278"/>
      <c r="CP77" s="1278"/>
      <c r="CQ77" s="1278"/>
      <c r="CR77" s="1278"/>
      <c r="CS77" s="1278"/>
      <c r="CT77" s="1278"/>
      <c r="CU77" s="1278"/>
      <c r="CV77" s="1278">
        <v>31.9</v>
      </c>
      <c r="CW77" s="1278"/>
      <c r="CX77" s="1278"/>
      <c r="CY77" s="1278"/>
      <c r="CZ77" s="1278"/>
      <c r="DA77" s="1278"/>
      <c r="DB77" s="1278"/>
      <c r="DC77" s="1278"/>
    </row>
    <row r="78" spans="2:107">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603</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7</v>
      </c>
      <c r="CG79" s="1278"/>
      <c r="CH79" s="1278"/>
      <c r="CI79" s="1278"/>
      <c r="CJ79" s="1278"/>
      <c r="CK79" s="1278"/>
      <c r="CL79" s="1278"/>
      <c r="CM79" s="1278"/>
      <c r="CN79" s="1278">
        <v>6.9</v>
      </c>
      <c r="CO79" s="1278"/>
      <c r="CP79" s="1278"/>
      <c r="CQ79" s="1278"/>
      <c r="CR79" s="1278"/>
      <c r="CS79" s="1278"/>
      <c r="CT79" s="1278"/>
      <c r="CU79" s="1278"/>
      <c r="CV79" s="1278">
        <v>6.6</v>
      </c>
      <c r="CW79" s="1278"/>
      <c r="CX79" s="1278"/>
      <c r="CY79" s="1278"/>
      <c r="CZ79" s="1278"/>
      <c r="DA79" s="1278"/>
      <c r="DB79" s="1278"/>
      <c r="DC79" s="1278"/>
    </row>
    <row r="80" spans="2:107">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0"/>
      <c r="DE84" s="370"/>
    </row>
    <row r="85" spans="2:109">
      <c r="DD85" s="370"/>
      <c r="DE85" s="370"/>
    </row>
    <row r="86" spans="2:109" hidden="1">
      <c r="DD86" s="370"/>
      <c r="DE86" s="370"/>
    </row>
    <row r="87" spans="2:109" hidden="1">
      <c r="K87" s="405"/>
      <c r="AQ87" s="405"/>
      <c r="BC87" s="405"/>
      <c r="BO87" s="405"/>
      <c r="CA87" s="405"/>
      <c r="CM87" s="405"/>
      <c r="CY87" s="405"/>
      <c r="DD87" s="370"/>
      <c r="DE87" s="370"/>
    </row>
    <row r="88" spans="2:109" hidden="1">
      <c r="DD88" s="370"/>
      <c r="DE88" s="370"/>
    </row>
    <row r="89" spans="2:109" hidden="1">
      <c r="DD89" s="370"/>
      <c r="DE89" s="370"/>
    </row>
    <row r="90" spans="2:109" hidden="1">
      <c r="DD90" s="370"/>
      <c r="DE90" s="370"/>
    </row>
    <row r="91" spans="2:109" hidden="1">
      <c r="DD91" s="370"/>
      <c r="DE91" s="370"/>
    </row>
    <row r="92" spans="2:109" ht="13.5" hidden="1" customHeight="1">
      <c r="DD92" s="370"/>
      <c r="DE92" s="370"/>
    </row>
    <row r="93" spans="2:109" ht="13.5" hidden="1" customHeight="1">
      <c r="DD93" s="370"/>
      <c r="DE93" s="370"/>
    </row>
    <row r="94" spans="2:109" ht="13.5" hidden="1" customHeight="1">
      <c r="DD94" s="370"/>
      <c r="DE94" s="370"/>
    </row>
    <row r="95" spans="2:109" ht="13.5" hidden="1" customHeight="1">
      <c r="DD95" s="370"/>
      <c r="DE95" s="370"/>
    </row>
    <row r="96" spans="2:109" ht="13.5" hidden="1" customHeight="1">
      <c r="DD96" s="370"/>
      <c r="DE96" s="370"/>
    </row>
    <row r="97" spans="108:109" ht="13.5" hidden="1" customHeight="1">
      <c r="DD97" s="370"/>
      <c r="DE97" s="370"/>
    </row>
    <row r="98" spans="108:109" ht="13.5" hidden="1" customHeight="1">
      <c r="DD98" s="370"/>
      <c r="DE98" s="370"/>
    </row>
    <row r="99" spans="108:109" ht="13.5" hidden="1" customHeight="1">
      <c r="DD99" s="370"/>
      <c r="DE99" s="370"/>
    </row>
    <row r="100" spans="108:109" ht="13.5" hidden="1" customHeight="1">
      <c r="DD100" s="370"/>
      <c r="DE100" s="370"/>
    </row>
    <row r="101" spans="108:109" ht="13.5" hidden="1" customHeight="1">
      <c r="DD101" s="370"/>
      <c r="DE101" s="370"/>
    </row>
    <row r="102" spans="108:109" ht="13.5" hidden="1" customHeight="1">
      <c r="DD102" s="370"/>
      <c r="DE102" s="370"/>
    </row>
    <row r="103" spans="108:109" ht="13.5" hidden="1" customHeight="1">
      <c r="DD103" s="370"/>
      <c r="DE103" s="370"/>
    </row>
    <row r="104" spans="108:109" ht="13.5" hidden="1" customHeight="1">
      <c r="DD104" s="370"/>
      <c r="DE104" s="370"/>
    </row>
    <row r="105" spans="108:109" ht="13.5" hidden="1" customHeight="1">
      <c r="DD105" s="370"/>
      <c r="DE105" s="370"/>
    </row>
    <row r="106" spans="108:109" ht="13.5" hidden="1" customHeight="1">
      <c r="DD106" s="370"/>
      <c r="DE106" s="370"/>
    </row>
    <row r="107" spans="108:109" ht="13.5" hidden="1" customHeight="1">
      <c r="DD107" s="370"/>
      <c r="DE107" s="370"/>
    </row>
    <row r="108" spans="108:109" ht="13.5" hidden="1" customHeight="1">
      <c r="DD108" s="370"/>
      <c r="DE108" s="370"/>
    </row>
    <row r="109" spans="108:109" ht="13.5" hidden="1" customHeight="1">
      <c r="DD109" s="370"/>
      <c r="DE109" s="370"/>
    </row>
    <row r="110" spans="108:109" ht="13.5" hidden="1" customHeight="1">
      <c r="DD110" s="370"/>
      <c r="DE110" s="370"/>
    </row>
    <row r="111" spans="108:109" ht="13.5" hidden="1" customHeight="1">
      <c r="DD111" s="370"/>
      <c r="DE111" s="370"/>
    </row>
    <row r="112" spans="108:109" ht="13.5" hidden="1" customHeight="1">
      <c r="DD112" s="370"/>
      <c r="DE112" s="370"/>
    </row>
    <row r="113" spans="108:109" ht="13.5" hidden="1" customHeight="1">
      <c r="DD113" s="370"/>
      <c r="DE113" s="370"/>
    </row>
    <row r="114" spans="108:109" ht="13.5" hidden="1" customHeight="1">
      <c r="DD114" s="370"/>
      <c r="DE114" s="370"/>
    </row>
    <row r="115" spans="108:109" ht="13.5" hidden="1" customHeight="1">
      <c r="DD115" s="370"/>
      <c r="DE115" s="370"/>
    </row>
    <row r="116" spans="108:109" ht="13.5" hidden="1" customHeight="1">
      <c r="DD116" s="370"/>
      <c r="DE116" s="370"/>
    </row>
    <row r="117" spans="108:109" ht="13.5" hidden="1" customHeight="1">
      <c r="DD117" s="370"/>
      <c r="DE117" s="370"/>
    </row>
    <row r="118" spans="108:109" ht="13.5" hidden="1" customHeight="1">
      <c r="DD118" s="370"/>
      <c r="DE118" s="370"/>
    </row>
    <row r="119" spans="108:109" ht="13.5" hidden="1" customHeight="1">
      <c r="DD119" s="370"/>
      <c r="DE119" s="370"/>
    </row>
    <row r="120" spans="108:109" ht="13.5" hidden="1" customHeight="1">
      <c r="DD120" s="370"/>
      <c r="DE120" s="370"/>
    </row>
    <row r="121" spans="108:109" ht="13.5" hidden="1" customHeight="1">
      <c r="DD121" s="370"/>
      <c r="DE121" s="370"/>
    </row>
    <row r="122" spans="108:109" ht="13.5" hidden="1" customHeight="1">
      <c r="DD122" s="370"/>
      <c r="DE122" s="370"/>
    </row>
    <row r="123" spans="108:109" ht="13.5" hidden="1" customHeight="1">
      <c r="DD123" s="370"/>
      <c r="DE123" s="370"/>
    </row>
    <row r="124" spans="108:109" ht="13.5" hidden="1" customHeight="1">
      <c r="DD124" s="370"/>
      <c r="DE124" s="370"/>
    </row>
    <row r="125" spans="108:109" ht="13.5" hidden="1" customHeight="1">
      <c r="DD125" s="370"/>
      <c r="DE125" s="370"/>
    </row>
    <row r="126" spans="108:109" ht="13.5" hidden="1" customHeight="1">
      <c r="DD126" s="370"/>
      <c r="DE126" s="370"/>
    </row>
    <row r="127" spans="108:109" ht="13.5" hidden="1" customHeight="1">
      <c r="DD127" s="370"/>
      <c r="DE127" s="370"/>
    </row>
    <row r="128" spans="108:109" ht="13.5" hidden="1" customHeight="1">
      <c r="DD128" s="370"/>
      <c r="DE128" s="370"/>
    </row>
    <row r="129" spans="108:109" ht="13.5" hidden="1" customHeight="1">
      <c r="DD129" s="370"/>
      <c r="DE129" s="370"/>
    </row>
    <row r="130" spans="108:109" ht="13.5" hidden="1" customHeight="1">
      <c r="DD130" s="370"/>
      <c r="DE130" s="370"/>
    </row>
    <row r="131" spans="108:109" ht="13.5" hidden="1" customHeight="1">
      <c r="DD131" s="370"/>
      <c r="DE131" s="370"/>
    </row>
    <row r="132" spans="108:109" ht="13.5" hidden="1" customHeight="1">
      <c r="DD132" s="370"/>
      <c r="DE132" s="370"/>
    </row>
    <row r="133" spans="108:109" ht="13.5" hidden="1" customHeight="1">
      <c r="DD133" s="370"/>
      <c r="DE133" s="370"/>
    </row>
    <row r="134" spans="108:109" ht="13.5" hidden="1" customHeight="1">
      <c r="DD134" s="370"/>
      <c r="DE134" s="370"/>
    </row>
    <row r="135" spans="108:109" ht="13.5" hidden="1" customHeight="1">
      <c r="DD135" s="370"/>
      <c r="DE135" s="370"/>
    </row>
    <row r="136" spans="108:109" ht="13.5" hidden="1" customHeight="1">
      <c r="DD136" s="370"/>
      <c r="DE136" s="370"/>
    </row>
    <row r="137" spans="108:109" ht="13.5" hidden="1" customHeight="1">
      <c r="DD137" s="370"/>
      <c r="DE137" s="370"/>
    </row>
    <row r="138" spans="108:109" ht="13.5" hidden="1" customHeight="1">
      <c r="DD138" s="370"/>
      <c r="DE138" s="370"/>
    </row>
    <row r="139" spans="108:109" ht="13.5" hidden="1" customHeight="1">
      <c r="DD139" s="370"/>
      <c r="DE139" s="370"/>
    </row>
    <row r="140" spans="108:109" ht="13.5" hidden="1" customHeight="1">
      <c r="DD140" s="370"/>
      <c r="DE140" s="370"/>
    </row>
    <row r="141" spans="108:109" ht="13.5" hidden="1" customHeight="1">
      <c r="DD141" s="370"/>
      <c r="DE141" s="370"/>
    </row>
    <row r="142" spans="108:109" ht="13.5" hidden="1" customHeight="1">
      <c r="DD142" s="370"/>
      <c r="DE142" s="370"/>
    </row>
    <row r="143" spans="108:109" ht="13.5" hidden="1" customHeight="1">
      <c r="DD143" s="370"/>
      <c r="DE143" s="370"/>
    </row>
    <row r="144" spans="108:109" ht="13.5" hidden="1" customHeight="1">
      <c r="DD144" s="370"/>
      <c r="DE144" s="370"/>
    </row>
    <row r="145" spans="108:109" ht="13.5" hidden="1" customHeight="1">
      <c r="DD145" s="370"/>
      <c r="DE145" s="370"/>
    </row>
    <row r="146" spans="108:109" ht="13.5" hidden="1" customHeight="1">
      <c r="DD146" s="370"/>
      <c r="DE146" s="370"/>
    </row>
    <row r="147" spans="108:109" ht="13.5" hidden="1" customHeight="1">
      <c r="DD147" s="370"/>
      <c r="DE147" s="370"/>
    </row>
    <row r="148" spans="108:109" ht="13.5" hidden="1" customHeight="1">
      <c r="DD148" s="370"/>
      <c r="DE148" s="370"/>
    </row>
    <row r="149" spans="108:109" ht="13.5" hidden="1" customHeight="1">
      <c r="DD149" s="370"/>
      <c r="DE149" s="370"/>
    </row>
    <row r="150" spans="108:109" ht="13.5" hidden="1" customHeight="1">
      <c r="DD150" s="370"/>
      <c r="DE150" s="370"/>
    </row>
    <row r="151" spans="108:109" ht="13.5" hidden="1" customHeight="1">
      <c r="DD151" s="370"/>
      <c r="DE151" s="370"/>
    </row>
    <row r="152" spans="108:109" ht="13.5" hidden="1" customHeight="1">
      <c r="DD152" s="370"/>
      <c r="DE152" s="370"/>
    </row>
    <row r="153" spans="108:109" ht="13.5" hidden="1" customHeight="1">
      <c r="DD153" s="370"/>
      <c r="DE153" s="370"/>
    </row>
    <row r="154" spans="108:109" ht="13.5" hidden="1" customHeight="1">
      <c r="DD154" s="370"/>
      <c r="DE154" s="370"/>
    </row>
    <row r="155" spans="108:109" ht="13.5" hidden="1" customHeight="1">
      <c r="DD155" s="370"/>
      <c r="DE155" s="370"/>
    </row>
    <row r="156" spans="108:109" ht="13.5" hidden="1" customHeight="1">
      <c r="DD156" s="370"/>
      <c r="DE156" s="370"/>
    </row>
    <row r="157" spans="108:109" ht="13.5" hidden="1" customHeight="1">
      <c r="DD157" s="370"/>
      <c r="DE157" s="370"/>
    </row>
    <row r="158" spans="108:109" ht="13.5" hidden="1" customHeight="1">
      <c r="DD158" s="370"/>
      <c r="DE158" s="370"/>
    </row>
    <row r="159" spans="108:109" ht="13.5" hidden="1" customHeight="1">
      <c r="DD159" s="370"/>
      <c r="DE159" s="370"/>
    </row>
    <row r="160" spans="108:109" ht="13.5" hidden="1" customHeight="1">
      <c r="DD160" s="370"/>
      <c r="DE160" s="3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jcIUZcZtIA+JQzhel9IhebB+ekGOIkkpIC2uewiLZ8Cid3FVbh4kKD1ajpr8L0UcjsayzNgdU8euEGhv4ZbYQ==" saltValue="eimLVHWEvk84LmtGfE8N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375" style="274" customWidth="1"/>
    <col min="35" max="122" width="2.375" style="273" customWidth="1"/>
    <col min="123" max="16384" width="2.375" style="273" hidden="1"/>
  </cols>
  <sheetData>
    <row r="1" spans="2:34"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c r="S2" s="273"/>
      <c r="AH2" s="273"/>
    </row>
    <row r="3" spans="2:34">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row r="5" spans="2:34"/>
    <row r="6" spans="2:34"/>
    <row r="7" spans="2:34"/>
    <row r="8" spans="2:34"/>
    <row r="9" spans="2:34">
      <c r="AH9" s="273"/>
    </row>
    <row r="10" spans="2:34"/>
    <row r="11" spans="2:34"/>
    <row r="12" spans="2:34"/>
    <row r="13" spans="2:34"/>
    <row r="14" spans="2:34"/>
    <row r="15" spans="2:34"/>
    <row r="16" spans="2:34"/>
    <row r="17" spans="12:34">
      <c r="AH17" s="273"/>
    </row>
    <row r="18" spans="12:34"/>
    <row r="19" spans="12:34"/>
    <row r="20" spans="12:34">
      <c r="AH20" s="273"/>
    </row>
    <row r="21" spans="12:34">
      <c r="AH21" s="273"/>
    </row>
    <row r="22" spans="12:34"/>
    <row r="23" spans="12:34"/>
    <row r="24" spans="12:34">
      <c r="Q24" s="273"/>
    </row>
    <row r="25" spans="12:34"/>
    <row r="26" spans="12:34"/>
    <row r="27" spans="12:34"/>
    <row r="28" spans="12:34">
      <c r="O28" s="273"/>
      <c r="T28" s="273"/>
      <c r="AH28" s="273"/>
    </row>
    <row r="29" spans="12:34"/>
    <row r="30" spans="12:34"/>
    <row r="31" spans="12:34">
      <c r="Q31" s="273"/>
    </row>
    <row r="32" spans="12:34">
      <c r="L32" s="273"/>
    </row>
    <row r="33" spans="2:34">
      <c r="C33" s="273"/>
      <c r="E33" s="273"/>
      <c r="G33" s="273"/>
      <c r="I33" s="273"/>
      <c r="X33" s="273"/>
    </row>
    <row r="34" spans="2:34">
      <c r="B34" s="273"/>
      <c r="P34" s="273"/>
      <c r="R34" s="273"/>
      <c r="T34" s="273"/>
    </row>
    <row r="35" spans="2:34">
      <c r="D35" s="273"/>
      <c r="W35" s="273"/>
      <c r="AC35" s="273"/>
      <c r="AD35" s="273"/>
      <c r="AE35" s="273"/>
      <c r="AF35" s="273"/>
      <c r="AG35" s="273"/>
      <c r="AH35" s="273"/>
    </row>
    <row r="36" spans="2:34">
      <c r="H36" s="273"/>
      <c r="J36" s="273"/>
      <c r="K36" s="273"/>
      <c r="M36" s="273"/>
      <c r="Y36" s="273"/>
      <c r="Z36" s="273"/>
      <c r="AA36" s="273"/>
      <c r="AB36" s="273"/>
      <c r="AC36" s="273"/>
      <c r="AD36" s="273"/>
      <c r="AE36" s="273"/>
      <c r="AF36" s="273"/>
      <c r="AG36" s="273"/>
      <c r="AH36" s="273"/>
    </row>
    <row r="37" spans="2:34">
      <c r="AH37" s="273"/>
    </row>
    <row r="38" spans="2:34">
      <c r="AG38" s="273"/>
      <c r="AH38" s="273"/>
    </row>
    <row r="39" spans="2:34"/>
    <row r="40" spans="2:34">
      <c r="X40" s="273"/>
    </row>
    <row r="41" spans="2:34">
      <c r="R41" s="273"/>
    </row>
    <row r="42" spans="2:34">
      <c r="W42" s="273"/>
    </row>
    <row r="43" spans="2:34">
      <c r="Y43" s="273"/>
      <c r="Z43" s="273"/>
      <c r="AA43" s="273"/>
      <c r="AB43" s="273"/>
      <c r="AC43" s="273"/>
      <c r="AD43" s="273"/>
      <c r="AE43" s="273"/>
      <c r="AF43" s="273"/>
      <c r="AG43" s="273"/>
      <c r="AH43" s="273"/>
    </row>
    <row r="44" spans="2:34">
      <c r="AH44" s="273"/>
    </row>
    <row r="45" spans="2:34">
      <c r="X45" s="273"/>
    </row>
    <row r="46" spans="2:34"/>
    <row r="47" spans="2:34"/>
    <row r="48" spans="2:34">
      <c r="W48" s="273"/>
      <c r="Y48" s="273"/>
      <c r="Z48" s="273"/>
      <c r="AA48" s="273"/>
      <c r="AB48" s="273"/>
      <c r="AC48" s="273"/>
      <c r="AD48" s="273"/>
      <c r="AE48" s="273"/>
      <c r="AF48" s="273"/>
      <c r="AG48" s="273"/>
      <c r="AH48" s="273"/>
    </row>
    <row r="49" spans="28:34"/>
    <row r="50" spans="28:34">
      <c r="AE50" s="273"/>
      <c r="AF50" s="273"/>
      <c r="AG50" s="273"/>
      <c r="AH50" s="273"/>
    </row>
    <row r="51" spans="28:34">
      <c r="AC51" s="273"/>
      <c r="AD51" s="273"/>
      <c r="AE51" s="273"/>
      <c r="AF51" s="273"/>
      <c r="AG51" s="273"/>
      <c r="AH51" s="273"/>
    </row>
    <row r="52" spans="28:34"/>
    <row r="53" spans="28:34">
      <c r="AF53" s="273"/>
      <c r="AG53" s="273"/>
      <c r="AH53" s="273"/>
    </row>
    <row r="54" spans="28:34">
      <c r="AH54" s="273"/>
    </row>
    <row r="55" spans="28:34"/>
    <row r="56" spans="28:34">
      <c r="AB56" s="273"/>
      <c r="AC56" s="273"/>
      <c r="AD56" s="273"/>
      <c r="AE56" s="273"/>
      <c r="AF56" s="273"/>
      <c r="AG56" s="273"/>
      <c r="AH56" s="273"/>
    </row>
    <row r="57" spans="28:34">
      <c r="AH57" s="273"/>
    </row>
    <row r="58" spans="28:34">
      <c r="AH58" s="273"/>
    </row>
    <row r="59" spans="28:34"/>
    <row r="60" spans="28:34"/>
    <row r="61" spans="28:34"/>
    <row r="62" spans="28:34"/>
    <row r="63" spans="28:34">
      <c r="AH63" s="273"/>
    </row>
    <row r="64" spans="28:34">
      <c r="AG64" s="273"/>
      <c r="AH64" s="273"/>
    </row>
    <row r="65" spans="28:34"/>
    <row r="66" spans="28:34"/>
    <row r="67" spans="28:34"/>
    <row r="68" spans="28:34">
      <c r="AB68" s="273"/>
      <c r="AC68" s="273"/>
      <c r="AD68" s="273"/>
      <c r="AE68" s="273"/>
      <c r="AF68" s="273"/>
      <c r="AG68" s="273"/>
      <c r="AH68" s="273"/>
    </row>
    <row r="69" spans="28:34">
      <c r="AF69" s="273"/>
      <c r="AG69" s="273"/>
      <c r="AH69" s="273"/>
    </row>
    <row r="70" spans="28:34"/>
    <row r="71" spans="28:34"/>
    <row r="72" spans="28:34"/>
    <row r="73" spans="28:34"/>
    <row r="74" spans="28:34"/>
    <row r="75" spans="28:34">
      <c r="AH75" s="273"/>
    </row>
    <row r="76" spans="28:34">
      <c r="AF76" s="273"/>
      <c r="AG76" s="273"/>
      <c r="AH76" s="273"/>
    </row>
    <row r="77" spans="28:34">
      <c r="AG77" s="273"/>
      <c r="AH77" s="273"/>
    </row>
    <row r="78" spans="28:34"/>
    <row r="79" spans="28:34"/>
    <row r="80" spans="28:34"/>
    <row r="81" spans="25:34"/>
    <row r="82" spans="25:34">
      <c r="Y82" s="273"/>
    </row>
    <row r="83" spans="25:34">
      <c r="Y83" s="273"/>
      <c r="Z83" s="273"/>
      <c r="AA83" s="273"/>
      <c r="AB83" s="273"/>
      <c r="AC83" s="273"/>
      <c r="AD83" s="273"/>
      <c r="AE83" s="273"/>
      <c r="AF83" s="273"/>
      <c r="AG83" s="273"/>
      <c r="AH83" s="273"/>
    </row>
    <row r="84" spans="25:34"/>
    <row r="85" spans="25:34"/>
    <row r="86" spans="25:34"/>
    <row r="87" spans="25:34"/>
    <row r="88" spans="25:34">
      <c r="AH88" s="273"/>
    </row>
    <row r="89" spans="25:34"/>
    <row r="90" spans="25:34"/>
    <row r="91" spans="25:34"/>
    <row r="92" spans="25:34" ht="13.5" customHeight="1"/>
    <row r="93" spans="25:34" ht="13.5" customHeight="1"/>
    <row r="94" spans="25:34" ht="13.5" customHeight="1">
      <c r="AF94" s="273"/>
      <c r="AG94" s="273"/>
      <c r="AH94" s="273"/>
    </row>
    <row r="95" spans="25:34" ht="13.5" customHeight="1">
      <c r="AH95" s="273"/>
    </row>
    <row r="96" spans="25:34" ht="13.5" customHeight="1"/>
    <row r="97" spans="33:34" ht="13.5" customHeight="1"/>
    <row r="98" spans="33:34" ht="13.5" customHeight="1"/>
    <row r="99" spans="33:34" ht="13.5" customHeight="1"/>
    <row r="100" spans="33:34" ht="13.5" customHeight="1"/>
    <row r="101" spans="33:34" ht="13.5" customHeight="1">
      <c r="AH101" s="273"/>
    </row>
    <row r="102" spans="33:34" ht="13.5" customHeight="1"/>
    <row r="103" spans="33:34" ht="13.5" customHeight="1"/>
    <row r="104" spans="33:34" ht="13.5" customHeight="1">
      <c r="AG104" s="273"/>
      <c r="AH104" s="2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3"/>
    </row>
    <row r="117" spans="34:122" ht="13.5" customHeight="1"/>
    <row r="118" spans="34:122" ht="13.5" customHeight="1"/>
    <row r="119" spans="34:122" ht="13.5" customHeight="1"/>
    <row r="120" spans="34:122" ht="13.5" customHeight="1">
      <c r="AH120" s="273"/>
    </row>
    <row r="121" spans="34:122" ht="13.5" customHeight="1">
      <c r="AH121" s="273"/>
    </row>
    <row r="122" spans="34:122" ht="13.5" customHeight="1"/>
    <row r="123" spans="34:122" ht="13.5" customHeight="1"/>
    <row r="124" spans="34:122" ht="13.5" customHeight="1"/>
    <row r="125" spans="34:122" ht="13.5" customHeight="1">
      <c r="DR125" s="273"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zc36BXDMrc50NQ3j79/acZAjaH0MFrgP+yDFPJpJz8g1TNHrZK9PqS88fofVYAV9KL2plHBOlyrkAb8WyxgRQ==" saltValue="mj3JSM9qb0FDHmG1mfwR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375" style="274" customWidth="1"/>
    <col min="35" max="122" width="2.375" style="273" customWidth="1"/>
    <col min="123" max="16384" width="2.375" style="273" hidden="1"/>
  </cols>
  <sheetData>
    <row r="1" spans="2:34"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c r="S2" s="273"/>
      <c r="AH2" s="273"/>
    </row>
    <row r="3" spans="2:34">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row r="5" spans="2:34"/>
    <row r="6" spans="2:34"/>
    <row r="7" spans="2:34"/>
    <row r="8" spans="2:34"/>
    <row r="9" spans="2:34">
      <c r="AH9" s="273"/>
    </row>
    <row r="10" spans="2:34"/>
    <row r="11" spans="2:34"/>
    <row r="12" spans="2:34"/>
    <row r="13" spans="2:34"/>
    <row r="14" spans="2:34"/>
    <row r="15" spans="2:34"/>
    <row r="16" spans="2:34"/>
    <row r="17" spans="12:34">
      <c r="AH17" s="273"/>
    </row>
    <row r="18" spans="12:34"/>
    <row r="19" spans="12:34"/>
    <row r="20" spans="12:34">
      <c r="AH20" s="273"/>
    </row>
    <row r="21" spans="12:34">
      <c r="AH21" s="273"/>
    </row>
    <row r="22" spans="12:34"/>
    <row r="23" spans="12:34"/>
    <row r="24" spans="12:34">
      <c r="Q24" s="273"/>
    </row>
    <row r="25" spans="12:34"/>
    <row r="26" spans="12:34"/>
    <row r="27" spans="12:34"/>
    <row r="28" spans="12:34">
      <c r="O28" s="273"/>
      <c r="T28" s="273"/>
      <c r="AH28" s="273"/>
    </row>
    <row r="29" spans="12:34"/>
    <row r="30" spans="12:34"/>
    <row r="31" spans="12:34">
      <c r="Q31" s="273"/>
    </row>
    <row r="32" spans="12:34">
      <c r="L32" s="273"/>
    </row>
    <row r="33" spans="2:34">
      <c r="C33" s="273"/>
      <c r="E33" s="273"/>
      <c r="G33" s="273"/>
      <c r="I33" s="273"/>
      <c r="X33" s="273"/>
    </row>
    <row r="34" spans="2:34">
      <c r="B34" s="273"/>
      <c r="P34" s="273"/>
      <c r="R34" s="273"/>
      <c r="T34" s="273"/>
    </row>
    <row r="35" spans="2:34">
      <c r="D35" s="273"/>
      <c r="W35" s="273"/>
      <c r="AC35" s="273"/>
      <c r="AD35" s="273"/>
      <c r="AE35" s="273"/>
      <c r="AF35" s="273"/>
      <c r="AG35" s="273"/>
      <c r="AH35" s="273"/>
    </row>
    <row r="36" spans="2:34">
      <c r="H36" s="273"/>
      <c r="J36" s="273"/>
      <c r="K36" s="273"/>
      <c r="M36" s="273"/>
      <c r="Y36" s="273"/>
      <c r="Z36" s="273"/>
      <c r="AA36" s="273"/>
      <c r="AB36" s="273"/>
      <c r="AC36" s="273"/>
      <c r="AD36" s="273"/>
      <c r="AE36" s="273"/>
      <c r="AF36" s="273"/>
      <c r="AG36" s="273"/>
      <c r="AH36" s="273"/>
    </row>
    <row r="37" spans="2:34">
      <c r="AH37" s="273"/>
    </row>
    <row r="38" spans="2:34">
      <c r="AG38" s="273"/>
      <c r="AH38" s="273"/>
    </row>
    <row r="39" spans="2:34"/>
    <row r="40" spans="2:34">
      <c r="X40" s="273"/>
    </row>
    <row r="41" spans="2:34">
      <c r="R41" s="273"/>
    </row>
    <row r="42" spans="2:34">
      <c r="W42" s="273"/>
    </row>
    <row r="43" spans="2:34">
      <c r="Y43" s="273"/>
      <c r="Z43" s="273"/>
      <c r="AA43" s="273"/>
      <c r="AB43" s="273"/>
      <c r="AC43" s="273"/>
      <c r="AD43" s="273"/>
      <c r="AE43" s="273"/>
      <c r="AF43" s="273"/>
      <c r="AG43" s="273"/>
      <c r="AH43" s="273"/>
    </row>
    <row r="44" spans="2:34">
      <c r="AH44" s="273"/>
    </row>
    <row r="45" spans="2:34">
      <c r="X45" s="273"/>
    </row>
    <row r="46" spans="2:34"/>
    <row r="47" spans="2:34"/>
    <row r="48" spans="2:34">
      <c r="W48" s="273"/>
      <c r="Y48" s="273"/>
      <c r="Z48" s="273"/>
      <c r="AA48" s="273"/>
      <c r="AB48" s="273"/>
      <c r="AC48" s="273"/>
      <c r="AD48" s="273"/>
      <c r="AE48" s="273"/>
      <c r="AF48" s="273"/>
      <c r="AG48" s="273"/>
      <c r="AH48" s="273"/>
    </row>
    <row r="49" spans="28:34"/>
    <row r="50" spans="28:34">
      <c r="AE50" s="273"/>
      <c r="AF50" s="273"/>
      <c r="AG50" s="273"/>
      <c r="AH50" s="273"/>
    </row>
    <row r="51" spans="28:34">
      <c r="AC51" s="273"/>
      <c r="AD51" s="273"/>
      <c r="AE51" s="273"/>
      <c r="AF51" s="273"/>
      <c r="AG51" s="273"/>
      <c r="AH51" s="273"/>
    </row>
    <row r="52" spans="28:34"/>
    <row r="53" spans="28:34">
      <c r="AF53" s="273"/>
      <c r="AG53" s="273"/>
      <c r="AH53" s="273"/>
    </row>
    <row r="54" spans="28:34">
      <c r="AH54" s="273"/>
    </row>
    <row r="55" spans="28:34"/>
    <row r="56" spans="28:34">
      <c r="AB56" s="273"/>
      <c r="AC56" s="273"/>
      <c r="AD56" s="273"/>
      <c r="AE56" s="273"/>
      <c r="AF56" s="273"/>
      <c r="AG56" s="273"/>
      <c r="AH56" s="273"/>
    </row>
    <row r="57" spans="28:34">
      <c r="AH57" s="273"/>
    </row>
    <row r="58" spans="28:34">
      <c r="AH58" s="273"/>
    </row>
    <row r="59" spans="28:34">
      <c r="AG59" s="273"/>
      <c r="AH59" s="273"/>
    </row>
    <row r="60" spans="28:34"/>
    <row r="61" spans="28:34"/>
    <row r="62" spans="28:34"/>
    <row r="63" spans="28:34">
      <c r="AH63" s="273"/>
    </row>
    <row r="64" spans="28:34">
      <c r="AG64" s="273"/>
      <c r="AH64" s="273"/>
    </row>
    <row r="65" spans="28:34"/>
    <row r="66" spans="28:34"/>
    <row r="67" spans="28:34"/>
    <row r="68" spans="28:34">
      <c r="AB68" s="273"/>
      <c r="AC68" s="273"/>
      <c r="AD68" s="273"/>
      <c r="AE68" s="273"/>
      <c r="AF68" s="273"/>
      <c r="AG68" s="273"/>
      <c r="AH68" s="273"/>
    </row>
    <row r="69" spans="28:34">
      <c r="AF69" s="273"/>
      <c r="AG69" s="273"/>
      <c r="AH69" s="273"/>
    </row>
    <row r="70" spans="28:34"/>
    <row r="71" spans="28:34"/>
    <row r="72" spans="28:34"/>
    <row r="73" spans="28:34"/>
    <row r="74" spans="28:34"/>
    <row r="75" spans="28:34">
      <c r="AH75" s="273"/>
    </row>
    <row r="76" spans="28:34">
      <c r="AF76" s="273"/>
      <c r="AG76" s="273"/>
      <c r="AH76" s="273"/>
    </row>
    <row r="77" spans="28:34">
      <c r="AG77" s="273"/>
      <c r="AH77" s="273"/>
    </row>
    <row r="78" spans="28:34"/>
    <row r="79" spans="28:34"/>
    <row r="80" spans="28:34"/>
    <row r="81" spans="25:34"/>
    <row r="82" spans="25:34">
      <c r="Y82" s="273"/>
    </row>
    <row r="83" spans="25:34">
      <c r="Y83" s="273"/>
      <c r="Z83" s="273"/>
      <c r="AA83" s="273"/>
      <c r="AB83" s="273"/>
      <c r="AC83" s="273"/>
      <c r="AD83" s="273"/>
      <c r="AE83" s="273"/>
      <c r="AF83" s="273"/>
      <c r="AG83" s="273"/>
      <c r="AH83" s="273"/>
    </row>
    <row r="84" spans="25:34"/>
    <row r="85" spans="25:34"/>
    <row r="86" spans="25:34"/>
    <row r="87" spans="25:34"/>
    <row r="88" spans="25:34">
      <c r="AH88" s="273"/>
    </row>
    <row r="89" spans="25:34"/>
    <row r="90" spans="25:34"/>
    <row r="91" spans="25:34"/>
    <row r="92" spans="25:34" ht="13.5" customHeight="1"/>
    <row r="93" spans="25:34" ht="13.5" customHeight="1"/>
    <row r="94" spans="25:34" ht="13.5" customHeight="1">
      <c r="AF94" s="273"/>
      <c r="AG94" s="273"/>
      <c r="AH94" s="273"/>
    </row>
    <row r="95" spans="25:34" ht="13.5" customHeight="1">
      <c r="AH95" s="273"/>
    </row>
    <row r="96" spans="25:34" ht="13.5" customHeight="1"/>
    <row r="97" spans="33:34" ht="13.5" customHeight="1"/>
    <row r="98" spans="33:34" ht="13.5" customHeight="1"/>
    <row r="99" spans="33:34" ht="13.5" customHeight="1"/>
    <row r="100" spans="33:34" ht="13.5" customHeight="1"/>
    <row r="101" spans="33:34" ht="13.5" customHeight="1">
      <c r="AH101" s="273"/>
    </row>
    <row r="102" spans="33:34" ht="13.5" customHeight="1"/>
    <row r="103" spans="33:34" ht="13.5" customHeight="1"/>
    <row r="104" spans="33:34" ht="13.5" customHeight="1">
      <c r="AG104" s="273"/>
      <c r="AH104" s="27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3"/>
    </row>
    <row r="117" spans="34:122" ht="13.5" customHeight="1"/>
    <row r="118" spans="34:122" ht="13.5" customHeight="1"/>
    <row r="119" spans="34:122" ht="13.5" customHeight="1"/>
    <row r="120" spans="34:122" ht="13.5" customHeight="1">
      <c r="AH120" s="273"/>
    </row>
    <row r="121" spans="34:122" ht="13.5" customHeight="1">
      <c r="AH121" s="273"/>
    </row>
    <row r="122" spans="34:122" ht="13.5" customHeight="1"/>
    <row r="123" spans="34:122" ht="13.5" customHeight="1"/>
    <row r="124" spans="34:122" ht="13.5" customHeight="1"/>
    <row r="125" spans="34:122" ht="13.5" customHeight="1">
      <c r="DR125" s="273"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qzbpUfOIOJIinawXnR5TdHYt1Up2VHFCMK5bbpD4wztGovmM72p80JDsnwDtGVO4QCRe8n9cXoW+7O/0wjT+A==" saltValue="eLMiHPXGDurHCodrsbCb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2" customWidth="1"/>
    <col min="2" max="8" width="13.375" style="132" customWidth="1"/>
    <col min="9" max="16384" width="11.125" style="132"/>
  </cols>
  <sheetData>
    <row r="1" spans="1:8">
      <c r="A1" s="126"/>
      <c r="B1" s="127"/>
      <c r="C1" s="128"/>
      <c r="D1" s="129"/>
      <c r="E1" s="130"/>
      <c r="F1" s="130"/>
      <c r="G1" s="130"/>
      <c r="H1" s="131"/>
    </row>
    <row r="2" spans="1:8">
      <c r="A2" s="133"/>
      <c r="B2" s="134"/>
      <c r="C2" s="135"/>
      <c r="D2" s="136" t="s">
        <v>46</v>
      </c>
      <c r="E2" s="137"/>
      <c r="F2" s="138" t="s">
        <v>545</v>
      </c>
      <c r="G2" s="139"/>
      <c r="H2" s="140"/>
    </row>
    <row r="3" spans="1:8">
      <c r="A3" s="136" t="s">
        <v>538</v>
      </c>
      <c r="B3" s="141"/>
      <c r="C3" s="142"/>
      <c r="D3" s="143">
        <v>50779</v>
      </c>
      <c r="E3" s="144"/>
      <c r="F3" s="145">
        <v>63956</v>
      </c>
      <c r="G3" s="146"/>
      <c r="H3" s="147"/>
    </row>
    <row r="4" spans="1:8">
      <c r="A4" s="148"/>
      <c r="B4" s="149"/>
      <c r="C4" s="150"/>
      <c r="D4" s="151">
        <v>27526</v>
      </c>
      <c r="E4" s="152"/>
      <c r="F4" s="153">
        <v>29239</v>
      </c>
      <c r="G4" s="154"/>
      <c r="H4" s="155"/>
    </row>
    <row r="5" spans="1:8">
      <c r="A5" s="136" t="s">
        <v>540</v>
      </c>
      <c r="B5" s="141"/>
      <c r="C5" s="142"/>
      <c r="D5" s="143">
        <v>45764</v>
      </c>
      <c r="E5" s="144"/>
      <c r="F5" s="145">
        <v>66255</v>
      </c>
      <c r="G5" s="146"/>
      <c r="H5" s="147"/>
    </row>
    <row r="6" spans="1:8">
      <c r="A6" s="148"/>
      <c r="B6" s="149"/>
      <c r="C6" s="150"/>
      <c r="D6" s="151">
        <v>20557</v>
      </c>
      <c r="E6" s="152"/>
      <c r="F6" s="153">
        <v>31822</v>
      </c>
      <c r="G6" s="154"/>
      <c r="H6" s="155"/>
    </row>
    <row r="7" spans="1:8">
      <c r="A7" s="136" t="s">
        <v>541</v>
      </c>
      <c r="B7" s="141"/>
      <c r="C7" s="142"/>
      <c r="D7" s="143">
        <v>40260</v>
      </c>
      <c r="E7" s="144"/>
      <c r="F7" s="145">
        <v>47278</v>
      </c>
      <c r="G7" s="146"/>
      <c r="H7" s="147"/>
    </row>
    <row r="8" spans="1:8">
      <c r="A8" s="148"/>
      <c r="B8" s="149"/>
      <c r="C8" s="150"/>
      <c r="D8" s="151">
        <v>19714</v>
      </c>
      <c r="E8" s="152"/>
      <c r="F8" s="153">
        <v>24096</v>
      </c>
      <c r="G8" s="154"/>
      <c r="H8" s="155"/>
    </row>
    <row r="9" spans="1:8">
      <c r="A9" s="136" t="s">
        <v>542</v>
      </c>
      <c r="B9" s="141"/>
      <c r="C9" s="142"/>
      <c r="D9" s="143">
        <v>32696</v>
      </c>
      <c r="E9" s="144"/>
      <c r="F9" s="145">
        <v>44504</v>
      </c>
      <c r="G9" s="146"/>
      <c r="H9" s="147"/>
    </row>
    <row r="10" spans="1:8">
      <c r="A10" s="148"/>
      <c r="B10" s="149"/>
      <c r="C10" s="150"/>
      <c r="D10" s="151">
        <v>17137</v>
      </c>
      <c r="E10" s="152"/>
      <c r="F10" s="153">
        <v>25876</v>
      </c>
      <c r="G10" s="154"/>
      <c r="H10" s="155"/>
    </row>
    <row r="11" spans="1:8">
      <c r="A11" s="136" t="s">
        <v>543</v>
      </c>
      <c r="B11" s="141"/>
      <c r="C11" s="142"/>
      <c r="D11" s="143">
        <v>39347</v>
      </c>
      <c r="E11" s="144"/>
      <c r="F11" s="145">
        <v>47820</v>
      </c>
      <c r="G11" s="146"/>
      <c r="H11" s="147"/>
    </row>
    <row r="12" spans="1:8">
      <c r="A12" s="148"/>
      <c r="B12" s="149"/>
      <c r="C12" s="156"/>
      <c r="D12" s="151">
        <v>17660</v>
      </c>
      <c r="E12" s="152"/>
      <c r="F12" s="153">
        <v>25855</v>
      </c>
      <c r="G12" s="154"/>
      <c r="H12" s="155"/>
    </row>
    <row r="13" spans="1:8">
      <c r="A13" s="136"/>
      <c r="B13" s="141"/>
      <c r="C13" s="157"/>
      <c r="D13" s="158">
        <v>41769</v>
      </c>
      <c r="E13" s="159"/>
      <c r="F13" s="160">
        <v>53963</v>
      </c>
      <c r="G13" s="161"/>
      <c r="H13" s="147"/>
    </row>
    <row r="14" spans="1:8">
      <c r="A14" s="148"/>
      <c r="B14" s="149"/>
      <c r="C14" s="150"/>
      <c r="D14" s="151">
        <v>20519</v>
      </c>
      <c r="E14" s="152"/>
      <c r="F14" s="153">
        <v>27378</v>
      </c>
      <c r="G14" s="154"/>
      <c r="H14" s="155"/>
    </row>
    <row r="17" spans="1:11">
      <c r="A17" s="132" t="s">
        <v>47</v>
      </c>
    </row>
    <row r="18" spans="1:11">
      <c r="A18" s="162"/>
      <c r="B18" s="162" t="str">
        <f>実質収支比率等に係る経年分析!F$46</f>
        <v>H25</v>
      </c>
      <c r="C18" s="162" t="str">
        <f>実質収支比率等に係る経年分析!G$46</f>
        <v>H26</v>
      </c>
      <c r="D18" s="162" t="str">
        <f>実質収支比率等に係る経年分析!H$46</f>
        <v>H27</v>
      </c>
      <c r="E18" s="162" t="str">
        <f>実質収支比率等に係る経年分析!I$46</f>
        <v>H28</v>
      </c>
      <c r="F18" s="162" t="str">
        <f>実質収支比率等に係る経年分析!J$46</f>
        <v>H29</v>
      </c>
    </row>
    <row r="19" spans="1:11">
      <c r="A19" s="162" t="s">
        <v>48</v>
      </c>
      <c r="B19" s="162">
        <f>ROUND(VALUE(SUBSTITUTE(実質収支比率等に係る経年分析!F$48,"▲","-")),2)</f>
        <v>6.23</v>
      </c>
      <c r="C19" s="162">
        <f>ROUND(VALUE(SUBSTITUTE(実質収支比率等に係る経年分析!G$48,"▲","-")),2)</f>
        <v>4.49</v>
      </c>
      <c r="D19" s="162">
        <f>ROUND(VALUE(SUBSTITUTE(実質収支比率等に係る経年分析!H$48,"▲","-")),2)</f>
        <v>4.03</v>
      </c>
      <c r="E19" s="162">
        <f>ROUND(VALUE(SUBSTITUTE(実質収支比率等に係る経年分析!I$48,"▲","-")),2)</f>
        <v>5.6</v>
      </c>
      <c r="F19" s="162">
        <f>ROUND(VALUE(SUBSTITUTE(実質収支比率等に係る経年分析!J$48,"▲","-")),2)</f>
        <v>4.33</v>
      </c>
    </row>
    <row r="20" spans="1:11">
      <c r="A20" s="162" t="s">
        <v>49</v>
      </c>
      <c r="B20" s="162">
        <f>ROUND(VALUE(SUBSTITUTE(実質収支比率等に係る経年分析!F$47,"▲","-")),2)</f>
        <v>44.9</v>
      </c>
      <c r="C20" s="162">
        <f>ROUND(VALUE(SUBSTITUTE(実質収支比率等に係る経年分析!G$47,"▲","-")),2)</f>
        <v>45.38</v>
      </c>
      <c r="D20" s="162">
        <f>ROUND(VALUE(SUBSTITUTE(実質収支比率等に係る経年分析!H$47,"▲","-")),2)</f>
        <v>46.28</v>
      </c>
      <c r="E20" s="162">
        <f>ROUND(VALUE(SUBSTITUTE(実質収支比率等に係る経年分析!I$47,"▲","-")),2)</f>
        <v>46.09</v>
      </c>
      <c r="F20" s="162">
        <f>ROUND(VALUE(SUBSTITUTE(実質収支比率等に係る経年分析!J$47,"▲","-")),2)</f>
        <v>45.33</v>
      </c>
    </row>
    <row r="21" spans="1:11">
      <c r="A21" s="162" t="s">
        <v>50</v>
      </c>
      <c r="B21" s="162">
        <f>IF(ISNUMBER(VALUE(SUBSTITUTE(実質収支比率等に係る経年分析!F$49,"▲","-"))),ROUND(VALUE(SUBSTITUTE(実質収支比率等に係る経年分析!F$49,"▲","-")),2),NA())</f>
        <v>7.71</v>
      </c>
      <c r="C21" s="162">
        <f>IF(ISNUMBER(VALUE(SUBSTITUTE(実質収支比率等に係る経年分析!G$49,"▲","-"))),ROUND(VALUE(SUBSTITUTE(実質収支比率等に係る経年分析!G$49,"▲","-")),2),NA())</f>
        <v>-0.23</v>
      </c>
      <c r="D21" s="162">
        <f>IF(ISNUMBER(VALUE(SUBSTITUTE(実質収支比率等に係る経年分析!H$49,"▲","-"))),ROUND(VALUE(SUBSTITUTE(実質収支比率等に係る経年分析!H$49,"▲","-")),2),NA())</f>
        <v>1.49</v>
      </c>
      <c r="E21" s="162">
        <f>IF(ISNUMBER(VALUE(SUBSTITUTE(実質収支比率等に係る経年分析!I$49,"▲","-"))),ROUND(VALUE(SUBSTITUTE(実質収支比率等に係る経年分析!I$49,"▲","-")),2),NA())</f>
        <v>1.73</v>
      </c>
      <c r="F21" s="162">
        <f>IF(ISNUMBER(VALUE(SUBSTITUTE(実質収支比率等に係る経年分析!J$49,"▲","-"))),ROUND(VALUE(SUBSTITUTE(実質収支比率等に係る経年分析!J$49,"▲","-")),2),NA())</f>
        <v>-1.02</v>
      </c>
    </row>
    <row r="24" spans="1:11">
      <c r="A24" s="132" t="s">
        <v>51</v>
      </c>
    </row>
    <row r="25" spans="1:11">
      <c r="A25" s="163"/>
      <c r="B25" s="163" t="str">
        <f>連結実質赤字比率に係る赤字・黒字の構成分析!F$33</f>
        <v>H25</v>
      </c>
      <c r="C25" s="163"/>
      <c r="D25" s="163" t="str">
        <f>連結実質赤字比率に係る赤字・黒字の構成分析!G$33</f>
        <v>H26</v>
      </c>
      <c r="E25" s="163"/>
      <c r="F25" s="163" t="str">
        <f>連結実質赤字比率に係る赤字・黒字の構成分析!H$33</f>
        <v>H27</v>
      </c>
      <c r="G25" s="163"/>
      <c r="H25" s="163" t="str">
        <f>連結実質赤字比率に係る赤字・黒字の構成分析!I$33</f>
        <v>H28</v>
      </c>
      <c r="I25" s="163"/>
      <c r="J25" s="163" t="str">
        <f>連結実質赤字比率に係る赤字・黒字の構成分析!J$33</f>
        <v>H29</v>
      </c>
      <c r="K25" s="163"/>
    </row>
    <row r="26" spans="1:11">
      <c r="A26" s="163"/>
      <c r="B26" s="163" t="s">
        <v>52</v>
      </c>
      <c r="C26" s="163" t="s">
        <v>53</v>
      </c>
      <c r="D26" s="163" t="s">
        <v>52</v>
      </c>
      <c r="E26" s="163" t="s">
        <v>53</v>
      </c>
      <c r="F26" s="163" t="s">
        <v>52</v>
      </c>
      <c r="G26" s="163" t="s">
        <v>53</v>
      </c>
      <c r="H26" s="163" t="s">
        <v>52</v>
      </c>
      <c r="I26" s="163" t="s">
        <v>53</v>
      </c>
      <c r="J26" s="163" t="s">
        <v>52</v>
      </c>
      <c r="K26" s="163" t="s">
        <v>53</v>
      </c>
    </row>
    <row r="27" spans="1:11">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0.23</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0.14000000000000001</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0.13</v>
      </c>
      <c r="H27" s="163" t="e">
        <f>IF(ROUND(VALUE(SUBSTITUTE(連結実質赤字比率に係る赤字・黒字の構成分析!I$43,"▲", "-")), 2) &lt; 0, ABS(ROUND(VALUE(SUBSTITUTE(連結実質赤字比率に係る赤字・黒字の構成分析!I$43,"▲", "-")), 2)), NA())</f>
        <v>#VALUE!</v>
      </c>
      <c r="I27" s="163" t="e">
        <f>IF(ROUND(VALUE(SUBSTITUTE(連結実質赤字比率に係る赤字・黒字の構成分析!I$43,"▲", "-")), 2) &gt;= 0, ABS(ROUND(VALUE(SUBSTITUTE(連結実質赤字比率に係る赤字・黒字の構成分析!I$43,"▲", "-")), 2)), NA())</f>
        <v>#VALUE!</v>
      </c>
      <c r="J27" s="163" t="e">
        <f>IF(ROUND(VALUE(SUBSTITUTE(連結実質赤字比率に係る赤字・黒字の構成分析!J$43,"▲", "-")), 2) &lt; 0, ABS(ROUND(VALUE(SUBSTITUTE(連結実質赤字比率に係る赤字・黒字の構成分析!J$43,"▲", "-")), 2)), NA())</f>
        <v>#VALUE!</v>
      </c>
      <c r="K27" s="163" t="e">
        <f>IF(ROUND(VALUE(SUBSTITUTE(連結実質赤字比率に係る赤字・黒字の構成分析!J$43,"▲", "-")), 2) &gt;= 0, ABS(ROUND(VALUE(SUBSTITUTE(連結実質赤字比率に係る赤字・黒字の構成分析!J$43,"▲", "-")), 2)), NA())</f>
        <v>#VALUE!</v>
      </c>
    </row>
    <row r="28" spans="1:11">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c r="A29" s="163" t="e">
        <f>IF(連結実質赤字比率に係る赤字・黒字の構成分析!C$41="",NA(),連結実質赤字比率に係る赤字・黒字の構成分析!C$41)</f>
        <v>#N/A</v>
      </c>
      <c r="B29" s="163" t="e">
        <f>IF(ROUND(VALUE(SUBSTITUTE(連結実質赤字比率に係る赤字・黒字の構成分析!F$41,"▲", "-")), 2) &lt; 0, ABS(ROUND(VALUE(SUBSTITUTE(連結実質赤字比率に係る赤字・黒字の構成分析!F$41,"▲", "-")), 2)), NA())</f>
        <v>#VALUE!</v>
      </c>
      <c r="C29" s="163" t="e">
        <f>IF(ROUND(VALUE(SUBSTITUTE(連結実質赤字比率に係る赤字・黒字の構成分析!F$41,"▲", "-")), 2) &gt;= 0, ABS(ROUND(VALUE(SUBSTITUTE(連結実質赤字比率に係る赤字・黒字の構成分析!F$41,"▲", "-")), 2)), NA())</f>
        <v>#VALUE!</v>
      </c>
      <c r="D29" s="163" t="e">
        <f>IF(ROUND(VALUE(SUBSTITUTE(連結実質赤字比率に係る赤字・黒字の構成分析!G$41,"▲", "-")), 2) &lt; 0, ABS(ROUND(VALUE(SUBSTITUTE(連結実質赤字比率に係る赤字・黒字の構成分析!G$41,"▲", "-")), 2)), NA())</f>
        <v>#VALUE!</v>
      </c>
      <c r="E29" s="163" t="e">
        <f>IF(ROUND(VALUE(SUBSTITUTE(連結実質赤字比率に係る赤字・黒字の構成分析!G$41,"▲", "-")), 2) &gt;= 0, ABS(ROUND(VALUE(SUBSTITUTE(連結実質赤字比率に係る赤字・黒字の構成分析!G$41,"▲", "-")), 2)), NA())</f>
        <v>#VALUE!</v>
      </c>
      <c r="F29" s="163" t="e">
        <f>IF(ROUND(VALUE(SUBSTITUTE(連結実質赤字比率に係る赤字・黒字の構成分析!H$41,"▲", "-")), 2) &lt; 0, ABS(ROUND(VALUE(SUBSTITUTE(連結実質赤字比率に係る赤字・黒字の構成分析!H$41,"▲", "-")), 2)), NA())</f>
        <v>#VALUE!</v>
      </c>
      <c r="G29" s="163" t="e">
        <f>IF(ROUND(VALUE(SUBSTITUTE(連結実質赤字比率に係る赤字・黒字の構成分析!H$41,"▲", "-")), 2) &gt;= 0, ABS(ROUND(VALUE(SUBSTITUTE(連結実質赤字比率に係る赤字・黒字の構成分析!H$41,"▲", "-")), 2)), NA())</f>
        <v>#VALUE!</v>
      </c>
      <c r="H29" s="163" t="e">
        <f>IF(ROUND(VALUE(SUBSTITUTE(連結実質赤字比率に係る赤字・黒字の構成分析!I$41,"▲", "-")), 2) &lt; 0, ABS(ROUND(VALUE(SUBSTITUTE(連結実質赤字比率に係る赤字・黒字の構成分析!I$41,"▲", "-")), 2)), NA())</f>
        <v>#VALUE!</v>
      </c>
      <c r="I29" s="163" t="e">
        <f>IF(ROUND(VALUE(SUBSTITUTE(連結実質赤字比率に係る赤字・黒字の構成分析!I$41,"▲", "-")), 2) &gt;= 0, ABS(ROUND(VALUE(SUBSTITUTE(連結実質赤字比率に係る赤字・黒字の構成分析!I$41,"▲", "-")), 2)), NA())</f>
        <v>#VALUE!</v>
      </c>
      <c r="J29" s="163" t="e">
        <f>IF(ROUND(VALUE(SUBSTITUTE(連結実質赤字比率に係る赤字・黒字の構成分析!J$41,"▲", "-")), 2) &lt; 0, ABS(ROUND(VALUE(SUBSTITUTE(連結実質赤字比率に係る赤字・黒字の構成分析!J$41,"▲", "-")), 2)), NA())</f>
        <v>#VALUE!</v>
      </c>
      <c r="K29" s="163" t="e">
        <f>IF(ROUND(VALUE(SUBSTITUTE(連結実質赤字比率に係る赤字・黒字の構成分析!J$41,"▲", "-")), 2) &gt;= 0, ABS(ROUND(VALUE(SUBSTITUTE(連結実質赤字比率に係る赤字・黒字の構成分析!J$41,"▲", "-")), 2)), NA())</f>
        <v>#VALUE!</v>
      </c>
    </row>
    <row r="30" spans="1:11">
      <c r="A30" s="163" t="e">
        <f>IF(連結実質赤字比率に係る赤字・黒字の構成分析!C$40="",NA(),連結実質赤字比率に係る赤字・黒字の構成分析!C$40)</f>
        <v>#N/A</v>
      </c>
      <c r="B30" s="163" t="e">
        <f>IF(ROUND(VALUE(SUBSTITUTE(連結実質赤字比率に係る赤字・黒字の構成分析!F$40,"▲", "-")), 2) &lt; 0, ABS(ROUND(VALUE(SUBSTITUTE(連結実質赤字比率に係る赤字・黒字の構成分析!F$40,"▲", "-")), 2)), NA())</f>
        <v>#VALUE!</v>
      </c>
      <c r="C30" s="163" t="e">
        <f>IF(ROUND(VALUE(SUBSTITUTE(連結実質赤字比率に係る赤字・黒字の構成分析!F$40,"▲", "-")), 2) &gt;= 0, ABS(ROUND(VALUE(SUBSTITUTE(連結実質赤字比率に係る赤字・黒字の構成分析!F$40,"▲", "-")), 2)), NA())</f>
        <v>#VALUE!</v>
      </c>
      <c r="D30" s="163" t="e">
        <f>IF(ROUND(VALUE(SUBSTITUTE(連結実質赤字比率に係る赤字・黒字の構成分析!G$40,"▲", "-")), 2) &lt; 0, ABS(ROUND(VALUE(SUBSTITUTE(連結実質赤字比率に係る赤字・黒字の構成分析!G$40,"▲", "-")), 2)), NA())</f>
        <v>#VALUE!</v>
      </c>
      <c r="E30" s="163" t="e">
        <f>IF(ROUND(VALUE(SUBSTITUTE(連結実質赤字比率に係る赤字・黒字の構成分析!G$40,"▲", "-")), 2) &gt;= 0, ABS(ROUND(VALUE(SUBSTITUTE(連結実質赤字比率に係る赤字・黒字の構成分析!G$40,"▲", "-")), 2)), NA())</f>
        <v>#VALUE!</v>
      </c>
      <c r="F30" s="163" t="e">
        <f>IF(ROUND(VALUE(SUBSTITUTE(連結実質赤字比率に係る赤字・黒字の構成分析!H$40,"▲", "-")), 2) &lt; 0, ABS(ROUND(VALUE(SUBSTITUTE(連結実質赤字比率に係る赤字・黒字の構成分析!H$40,"▲", "-")), 2)), NA())</f>
        <v>#VALUE!</v>
      </c>
      <c r="G30" s="163" t="e">
        <f>IF(ROUND(VALUE(SUBSTITUTE(連結実質赤字比率に係る赤字・黒字の構成分析!H$40,"▲", "-")), 2) &gt;= 0, ABS(ROUND(VALUE(SUBSTITUTE(連結実質赤字比率に係る赤字・黒字の構成分析!H$40,"▲", "-")), 2)), NA())</f>
        <v>#VALUE!</v>
      </c>
      <c r="H30" s="163" t="e">
        <f>IF(ROUND(VALUE(SUBSTITUTE(連結実質赤字比率に係る赤字・黒字の構成分析!I$40,"▲", "-")), 2) &lt; 0, ABS(ROUND(VALUE(SUBSTITUTE(連結実質赤字比率に係る赤字・黒字の構成分析!I$40,"▲", "-")), 2)), NA())</f>
        <v>#VALUE!</v>
      </c>
      <c r="I30" s="163" t="e">
        <f>IF(ROUND(VALUE(SUBSTITUTE(連結実質赤字比率に係る赤字・黒字の構成分析!I$40,"▲", "-")), 2) &gt;= 0, ABS(ROUND(VALUE(SUBSTITUTE(連結実質赤字比率に係る赤字・黒字の構成分析!I$40,"▲", "-")), 2)), NA())</f>
        <v>#VALUE!</v>
      </c>
      <c r="J30" s="163" t="e">
        <f>IF(ROUND(VALUE(SUBSTITUTE(連結実質赤字比率に係る赤字・黒字の構成分析!J$40,"▲", "-")), 2) &lt; 0, ABS(ROUND(VALUE(SUBSTITUTE(連結実質赤字比率に係る赤字・黒字の構成分析!J$40,"▲", "-")), 2)), NA())</f>
        <v>#VALUE!</v>
      </c>
      <c r="K30" s="163" t="e">
        <f>IF(ROUND(VALUE(SUBSTITUTE(連結実質赤字比率に係る赤字・黒字の構成分析!J$40,"▲", "-")), 2) &gt;= 0, ABS(ROUND(VALUE(SUBSTITUTE(連結実質赤字比率に係る赤字・黒字の構成分析!J$40,"▲", "-")), 2)), NA())</f>
        <v>#VALUE!</v>
      </c>
    </row>
    <row r="31" spans="1:11">
      <c r="A31" s="163" t="str">
        <f>IF(連結実質赤字比率に係る赤字・黒字の構成分析!C$39="",NA(),連結実質赤字比率に係る赤字・黒字の構成分析!C$39)</f>
        <v>住宅新築資金等貸付事業特別会計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0.04</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0.04</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0.05</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0.05</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0.05</v>
      </c>
    </row>
    <row r="32" spans="1:11">
      <c r="A32" s="163" t="str">
        <f>IF(連結実質赤字比率に係る赤字・黒字の構成分析!C$38="",NA(),連結実質赤字比率に係る赤字・黒字の構成分析!C$38)</f>
        <v>後期高齢者医療事業特別会計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0.03</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0.03</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7.0000000000000007E-2</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0.05</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0.24</v>
      </c>
    </row>
    <row r="33" spans="1:16">
      <c r="A33" s="163" t="str">
        <f>IF(連結実質赤字比率に係る赤字・黒字の構成分析!C$37="",NA(),連結実質赤字比率に係る赤字・黒字の構成分析!C$37)</f>
        <v>国民健康保険事業特別会計</v>
      </c>
      <c r="B33" s="163" t="e">
        <f>IF(ROUND(VALUE(SUBSTITUTE(連結実質赤字比率に係る赤字・黒字の構成分析!F$37,"▲", "-")), 2) &lt; 0, ABS(ROUND(VALUE(SUBSTITUTE(連結実質赤字比率に係る赤字・黒字の構成分析!F$37,"▲", "-")), 2)), NA())</f>
        <v>#N/A</v>
      </c>
      <c r="C33" s="163">
        <f>IF(ROUND(VALUE(SUBSTITUTE(連結実質赤字比率に係る赤字・黒字の構成分析!F$37,"▲", "-")), 2) &gt;= 0, ABS(ROUND(VALUE(SUBSTITUTE(連結実質赤字比率に係る赤字・黒字の構成分析!F$37,"▲", "-")), 2)), NA())</f>
        <v>1.01</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0.77</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0.05</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0.26</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0.28000000000000003</v>
      </c>
    </row>
    <row r="34" spans="1:16">
      <c r="A34" s="163" t="str">
        <f>IF(連結実質赤字比率に係る赤字・黒字の構成分析!C$36="",NA(),連結実質赤字比率に係る赤字・黒字の構成分析!C$36)</f>
        <v>介護保険事業特別会計</v>
      </c>
      <c r="B34" s="163" t="e">
        <f>IF(ROUND(VALUE(SUBSTITUTE(連結実質赤字比率に係る赤字・黒字の構成分析!F$36,"▲", "-")), 2) &lt; 0, ABS(ROUND(VALUE(SUBSTITUTE(連結実質赤字比率に係る赤字・黒字の構成分析!F$36,"▲", "-")), 2)), NA())</f>
        <v>#N/A</v>
      </c>
      <c r="C34" s="163">
        <f>IF(ROUND(VALUE(SUBSTITUTE(連結実質赤字比率に係る赤字・黒字の構成分析!F$36,"▲", "-")), 2) &gt;= 0, ABS(ROUND(VALUE(SUBSTITUTE(連結実質赤字比率に係る赤字・黒字の構成分析!F$36,"▲", "-")), 2)), NA())</f>
        <v>0.22</v>
      </c>
      <c r="D34" s="163" t="e">
        <f>IF(ROUND(VALUE(SUBSTITUTE(連結実質赤字比率に係る赤字・黒字の構成分析!G$36,"▲", "-")), 2) &lt; 0, ABS(ROUND(VALUE(SUBSTITUTE(連結実質赤字比率に係る赤字・黒字の構成分析!G$36,"▲", "-")), 2)), NA())</f>
        <v>#N/A</v>
      </c>
      <c r="E34" s="163">
        <f>IF(ROUND(VALUE(SUBSTITUTE(連結実質赤字比率に係る赤字・黒字の構成分析!G$36,"▲", "-")), 2) &gt;= 0, ABS(ROUND(VALUE(SUBSTITUTE(連結実質赤字比率に係る赤字・黒字の構成分析!G$36,"▲", "-")), 2)), NA())</f>
        <v>0.04</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0.56999999999999995</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1.1499999999999999</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0.74</v>
      </c>
    </row>
    <row r="35" spans="1:16">
      <c r="A35" s="163" t="str">
        <f>IF(連結実質赤字比率に係る赤字・黒字の構成分析!C$35="",NA(),連結実質赤字比率に係る赤字・黒字の構成分析!C$35)</f>
        <v>公共下水道事業会計</v>
      </c>
      <c r="B35" s="163" t="e">
        <f>IF(ROUND(VALUE(SUBSTITUTE(連結実質赤字比率に係る赤字・黒字の構成分析!F$35,"▲", "-")), 2) &lt; 0, ABS(ROUND(VALUE(SUBSTITUTE(連結実質赤字比率に係る赤字・黒字の構成分析!F$35,"▲", "-")), 2)), NA())</f>
        <v>#VALUE!</v>
      </c>
      <c r="C35" s="163" t="e">
        <f>IF(ROUND(VALUE(SUBSTITUTE(連結実質赤字比率に係る赤字・黒字の構成分析!F$35,"▲", "-")), 2) &gt;= 0, ABS(ROUND(VALUE(SUBSTITUTE(連結実質赤字比率に係る赤字・黒字の構成分析!F$35,"▲", "-")), 2)), NA())</f>
        <v>#VALUE!</v>
      </c>
      <c r="D35" s="163" t="e">
        <f>IF(ROUND(VALUE(SUBSTITUTE(連結実質赤字比率に係る赤字・黒字の構成分析!G$35,"▲", "-")), 2) &lt; 0, ABS(ROUND(VALUE(SUBSTITUTE(連結実質赤字比率に係る赤字・黒字の構成分析!G$35,"▲", "-")), 2)), NA())</f>
        <v>#VALUE!</v>
      </c>
      <c r="E35" s="163" t="e">
        <f>IF(ROUND(VALUE(SUBSTITUTE(連結実質赤字比率に係る赤字・黒字の構成分析!G$35,"▲", "-")), 2) &gt;= 0, ABS(ROUND(VALUE(SUBSTITUTE(連結実質赤字比率に係る赤字・黒字の構成分析!G$35,"▲", "-")), 2)), NA())</f>
        <v>#VALUE!</v>
      </c>
      <c r="F35" s="163" t="e">
        <f>IF(ROUND(VALUE(SUBSTITUTE(連結実質赤字比率に係る赤字・黒字の構成分析!H$35,"▲", "-")), 2) &lt; 0, ABS(ROUND(VALUE(SUBSTITUTE(連結実質赤字比率に係る赤字・黒字の構成分析!H$35,"▲", "-")), 2)), NA())</f>
        <v>#VALUE!</v>
      </c>
      <c r="G35" s="163" t="e">
        <f>IF(ROUND(VALUE(SUBSTITUTE(連結実質赤字比率に係る赤字・黒字の構成分析!H$35,"▲", "-")), 2) &gt;= 0, ABS(ROUND(VALUE(SUBSTITUTE(連結実質赤字比率に係る赤字・黒字の構成分析!H$35,"▲", "-")), 2)), NA())</f>
        <v>#VALUE!</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0.97</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1.9</v>
      </c>
    </row>
    <row r="36" spans="1:16">
      <c r="A36" s="163" t="str">
        <f>IF(連結実質赤字比率に係る赤字・黒字の構成分析!C$34="",NA(),連結実質赤字比率に係る赤字・黒字の構成分析!C$34)</f>
        <v>一般会計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6.09</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4.4400000000000004</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3.97</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5.54</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4.2699999999999996</v>
      </c>
    </row>
    <row r="39" spans="1:16">
      <c r="A39" s="132" t="s">
        <v>54</v>
      </c>
    </row>
    <row r="40" spans="1:16">
      <c r="A40" s="164"/>
      <c r="B40" s="164" t="str">
        <f>'実質公債費比率（分子）の構造'!K$44</f>
        <v>H25</v>
      </c>
      <c r="C40" s="164"/>
      <c r="D40" s="164"/>
      <c r="E40" s="164" t="str">
        <f>'実質公債費比率（分子）の構造'!L$44</f>
        <v>H26</v>
      </c>
      <c r="F40" s="164"/>
      <c r="G40" s="164"/>
      <c r="H40" s="164" t="str">
        <f>'実質公債費比率（分子）の構造'!M$44</f>
        <v>H27</v>
      </c>
      <c r="I40" s="164"/>
      <c r="J40" s="164"/>
      <c r="K40" s="164" t="str">
        <f>'実質公債費比率（分子）の構造'!N$44</f>
        <v>H28</v>
      </c>
      <c r="L40" s="164"/>
      <c r="M40" s="164"/>
      <c r="N40" s="164" t="str">
        <f>'実質公債費比率（分子）の構造'!O$44</f>
        <v>H29</v>
      </c>
      <c r="O40" s="164"/>
      <c r="P40" s="164"/>
    </row>
    <row r="41" spans="1:16">
      <c r="A41" s="164"/>
      <c r="B41" s="164" t="s">
        <v>55</v>
      </c>
      <c r="C41" s="164"/>
      <c r="D41" s="164" t="s">
        <v>56</v>
      </c>
      <c r="E41" s="164" t="s">
        <v>55</v>
      </c>
      <c r="F41" s="164"/>
      <c r="G41" s="164" t="s">
        <v>56</v>
      </c>
      <c r="H41" s="164" t="s">
        <v>55</v>
      </c>
      <c r="I41" s="164"/>
      <c r="J41" s="164" t="s">
        <v>56</v>
      </c>
      <c r="K41" s="164" t="s">
        <v>55</v>
      </c>
      <c r="L41" s="164"/>
      <c r="M41" s="164" t="s">
        <v>56</v>
      </c>
      <c r="N41" s="164" t="s">
        <v>55</v>
      </c>
      <c r="O41" s="164"/>
      <c r="P41" s="164" t="s">
        <v>56</v>
      </c>
    </row>
    <row r="42" spans="1:16">
      <c r="A42" s="164" t="s">
        <v>57</v>
      </c>
      <c r="B42" s="164"/>
      <c r="C42" s="164"/>
      <c r="D42" s="164">
        <f>'実質公債費比率（分子）の構造'!K$52</f>
        <v>2254</v>
      </c>
      <c r="E42" s="164"/>
      <c r="F42" s="164"/>
      <c r="G42" s="164">
        <f>'実質公債費比率（分子）の構造'!L$52</f>
        <v>2370</v>
      </c>
      <c r="H42" s="164"/>
      <c r="I42" s="164"/>
      <c r="J42" s="164">
        <f>'実質公債費比率（分子）の構造'!M$52</f>
        <v>2328</v>
      </c>
      <c r="K42" s="164"/>
      <c r="L42" s="164"/>
      <c r="M42" s="164">
        <f>'実質公債費比率（分子）の構造'!N$52</f>
        <v>2255</v>
      </c>
      <c r="N42" s="164"/>
      <c r="O42" s="164"/>
      <c r="P42" s="164">
        <f>'実質公債費比率（分子）の構造'!O$52</f>
        <v>2213</v>
      </c>
    </row>
    <row r="43" spans="1:16">
      <c r="A43" s="164" t="s">
        <v>58</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c r="A44" s="164" t="s">
        <v>59</v>
      </c>
      <c r="B44" s="164">
        <f>'実質公債費比率（分子）の構造'!K$50</f>
        <v>189</v>
      </c>
      <c r="C44" s="164"/>
      <c r="D44" s="164"/>
      <c r="E44" s="164">
        <f>'実質公債費比率（分子）の構造'!L$50</f>
        <v>201</v>
      </c>
      <c r="F44" s="164"/>
      <c r="G44" s="164"/>
      <c r="H44" s="164">
        <f>'実質公債費比率（分子）の構造'!M$50</f>
        <v>201</v>
      </c>
      <c r="I44" s="164"/>
      <c r="J44" s="164"/>
      <c r="K44" s="164">
        <f>'実質公債費比率（分子）の構造'!N$50</f>
        <v>222</v>
      </c>
      <c r="L44" s="164"/>
      <c r="M44" s="164"/>
      <c r="N44" s="164">
        <f>'実質公債費比率（分子）の構造'!O$50</f>
        <v>226</v>
      </c>
      <c r="O44" s="164"/>
      <c r="P44" s="164"/>
    </row>
    <row r="45" spans="1:16">
      <c r="A45" s="164" t="s">
        <v>60</v>
      </c>
      <c r="B45" s="164">
        <f>'実質公債費比率（分子）の構造'!K$49</f>
        <v>342</v>
      </c>
      <c r="C45" s="164"/>
      <c r="D45" s="164"/>
      <c r="E45" s="164">
        <f>'実質公債費比率（分子）の構造'!L$49</f>
        <v>356</v>
      </c>
      <c r="F45" s="164"/>
      <c r="G45" s="164"/>
      <c r="H45" s="164">
        <f>'実質公債費比率（分子）の構造'!M$49</f>
        <v>330</v>
      </c>
      <c r="I45" s="164"/>
      <c r="J45" s="164"/>
      <c r="K45" s="164">
        <f>'実質公債費比率（分子）の構造'!N$49</f>
        <v>285</v>
      </c>
      <c r="L45" s="164"/>
      <c r="M45" s="164"/>
      <c r="N45" s="164">
        <f>'実質公債費比率（分子）の構造'!O$49</f>
        <v>83</v>
      </c>
      <c r="O45" s="164"/>
      <c r="P45" s="164"/>
    </row>
    <row r="46" spans="1:16">
      <c r="A46" s="164" t="s">
        <v>61</v>
      </c>
      <c r="B46" s="164">
        <f>'実質公債費比率（分子）の構造'!K$48</f>
        <v>415</v>
      </c>
      <c r="C46" s="164"/>
      <c r="D46" s="164"/>
      <c r="E46" s="164">
        <f>'実質公債費比率（分子）の構造'!L$48</f>
        <v>453</v>
      </c>
      <c r="F46" s="164"/>
      <c r="G46" s="164"/>
      <c r="H46" s="164">
        <f>'実質公債費比率（分子）の構造'!M$48</f>
        <v>412</v>
      </c>
      <c r="I46" s="164"/>
      <c r="J46" s="164"/>
      <c r="K46" s="164">
        <f>'実質公債費比率（分子）の構造'!N$48</f>
        <v>520</v>
      </c>
      <c r="L46" s="164"/>
      <c r="M46" s="164"/>
      <c r="N46" s="164">
        <f>'実質公債費比率（分子）の構造'!O$48</f>
        <v>566</v>
      </c>
      <c r="O46" s="164"/>
      <c r="P46" s="164"/>
    </row>
    <row r="47" spans="1:16">
      <c r="A47" s="164" t="s">
        <v>62</v>
      </c>
      <c r="B47" s="164" t="str">
        <f>'実質公債費比率（分子）の構造'!K$47</f>
        <v>-</v>
      </c>
      <c r="C47" s="164"/>
      <c r="D47" s="164"/>
      <c r="E47" s="164" t="str">
        <f>'実質公債費比率（分子）の構造'!L$47</f>
        <v>-</v>
      </c>
      <c r="F47" s="164"/>
      <c r="G47" s="164"/>
      <c r="H47" s="164" t="str">
        <f>'実質公債費比率（分子）の構造'!M$47</f>
        <v>-</v>
      </c>
      <c r="I47" s="164"/>
      <c r="J47" s="164"/>
      <c r="K47" s="164" t="str">
        <f>'実質公債費比率（分子）の構造'!N$47</f>
        <v>-</v>
      </c>
      <c r="L47" s="164"/>
      <c r="M47" s="164"/>
      <c r="N47" s="164" t="str">
        <f>'実質公債費比率（分子）の構造'!O$47</f>
        <v>-</v>
      </c>
      <c r="O47" s="164"/>
      <c r="P47" s="164"/>
    </row>
    <row r="48" spans="1:16">
      <c r="A48" s="164" t="s">
        <v>63</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c r="A49" s="164" t="s">
        <v>64</v>
      </c>
      <c r="B49" s="164">
        <f>'実質公債費比率（分子）の構造'!K$45</f>
        <v>1864</v>
      </c>
      <c r="C49" s="164"/>
      <c r="D49" s="164"/>
      <c r="E49" s="164">
        <f>'実質公債費比率（分子）の構造'!L$45</f>
        <v>1911</v>
      </c>
      <c r="F49" s="164"/>
      <c r="G49" s="164"/>
      <c r="H49" s="164">
        <f>'実質公債費比率（分子）の構造'!M$45</f>
        <v>1922</v>
      </c>
      <c r="I49" s="164"/>
      <c r="J49" s="164"/>
      <c r="K49" s="164">
        <f>'実質公債費比率（分子）の構造'!N$45</f>
        <v>1922</v>
      </c>
      <c r="L49" s="164"/>
      <c r="M49" s="164"/>
      <c r="N49" s="164">
        <f>'実質公債費比率（分子）の構造'!O$45</f>
        <v>2125</v>
      </c>
      <c r="O49" s="164"/>
      <c r="P49" s="164"/>
    </row>
    <row r="50" spans="1:16">
      <c r="A50" s="164" t="s">
        <v>65</v>
      </c>
      <c r="B50" s="164" t="e">
        <f>NA()</f>
        <v>#N/A</v>
      </c>
      <c r="C50" s="164">
        <f>IF(ISNUMBER('実質公債費比率（分子）の構造'!K$53),'実質公債費比率（分子）の構造'!K$53,NA())</f>
        <v>556</v>
      </c>
      <c r="D50" s="164" t="e">
        <f>NA()</f>
        <v>#N/A</v>
      </c>
      <c r="E50" s="164" t="e">
        <f>NA()</f>
        <v>#N/A</v>
      </c>
      <c r="F50" s="164">
        <f>IF(ISNUMBER('実質公債費比率（分子）の構造'!L$53),'実質公債費比率（分子）の構造'!L$53,NA())</f>
        <v>551</v>
      </c>
      <c r="G50" s="164" t="e">
        <f>NA()</f>
        <v>#N/A</v>
      </c>
      <c r="H50" s="164" t="e">
        <f>NA()</f>
        <v>#N/A</v>
      </c>
      <c r="I50" s="164">
        <f>IF(ISNUMBER('実質公債費比率（分子）の構造'!M$53),'実質公債費比率（分子）の構造'!M$53,NA())</f>
        <v>537</v>
      </c>
      <c r="J50" s="164" t="e">
        <f>NA()</f>
        <v>#N/A</v>
      </c>
      <c r="K50" s="164" t="e">
        <f>NA()</f>
        <v>#N/A</v>
      </c>
      <c r="L50" s="164">
        <f>IF(ISNUMBER('実質公債費比率（分子）の構造'!N$53),'実質公債費比率（分子）の構造'!N$53,NA())</f>
        <v>694</v>
      </c>
      <c r="M50" s="164" t="e">
        <f>NA()</f>
        <v>#N/A</v>
      </c>
      <c r="N50" s="164" t="e">
        <f>NA()</f>
        <v>#N/A</v>
      </c>
      <c r="O50" s="164">
        <f>IF(ISNUMBER('実質公債費比率（分子）の構造'!O$53),'実質公債費比率（分子）の構造'!O$53,NA())</f>
        <v>787</v>
      </c>
      <c r="P50" s="164" t="e">
        <f>NA()</f>
        <v>#N/A</v>
      </c>
    </row>
    <row r="53" spans="1:16">
      <c r="A53" s="132" t="s">
        <v>66</v>
      </c>
    </row>
    <row r="54" spans="1:16">
      <c r="A54" s="163"/>
      <c r="B54" s="163" t="str">
        <f>'将来負担比率（分子）の構造'!I$40</f>
        <v>H25</v>
      </c>
      <c r="C54" s="163"/>
      <c r="D54" s="163"/>
      <c r="E54" s="163" t="str">
        <f>'将来負担比率（分子）の構造'!J$40</f>
        <v>H26</v>
      </c>
      <c r="F54" s="163"/>
      <c r="G54" s="163"/>
      <c r="H54" s="163" t="str">
        <f>'将来負担比率（分子）の構造'!K$40</f>
        <v>H27</v>
      </c>
      <c r="I54" s="163"/>
      <c r="J54" s="163"/>
      <c r="K54" s="163" t="str">
        <f>'将来負担比率（分子）の構造'!L$40</f>
        <v>H28</v>
      </c>
      <c r="L54" s="163"/>
      <c r="M54" s="163"/>
      <c r="N54" s="163" t="str">
        <f>'将来負担比率（分子）の構造'!M$40</f>
        <v>H29</v>
      </c>
      <c r="O54" s="163"/>
      <c r="P54" s="163"/>
    </row>
    <row r="55" spans="1:16">
      <c r="A55" s="163"/>
      <c r="B55" s="163" t="s">
        <v>67</v>
      </c>
      <c r="C55" s="163"/>
      <c r="D55" s="163" t="s">
        <v>68</v>
      </c>
      <c r="E55" s="163" t="s">
        <v>67</v>
      </c>
      <c r="F55" s="163"/>
      <c r="G55" s="163" t="s">
        <v>68</v>
      </c>
      <c r="H55" s="163" t="s">
        <v>67</v>
      </c>
      <c r="I55" s="163"/>
      <c r="J55" s="163" t="s">
        <v>68</v>
      </c>
      <c r="K55" s="163" t="s">
        <v>67</v>
      </c>
      <c r="L55" s="163"/>
      <c r="M55" s="163" t="s">
        <v>68</v>
      </c>
      <c r="N55" s="163" t="s">
        <v>67</v>
      </c>
      <c r="O55" s="163"/>
      <c r="P55" s="163" t="s">
        <v>68</v>
      </c>
    </row>
    <row r="56" spans="1:16">
      <c r="A56" s="163" t="s">
        <v>37</v>
      </c>
      <c r="B56" s="163"/>
      <c r="C56" s="163"/>
      <c r="D56" s="163">
        <f>'将来負担比率（分子）の構造'!I$52</f>
        <v>24095</v>
      </c>
      <c r="E56" s="163"/>
      <c r="F56" s="163"/>
      <c r="G56" s="163">
        <f>'将来負担比率（分子）の構造'!J$52</f>
        <v>23765</v>
      </c>
      <c r="H56" s="163"/>
      <c r="I56" s="163"/>
      <c r="J56" s="163">
        <f>'将来負担比率（分子）の構造'!K$52</f>
        <v>23645</v>
      </c>
      <c r="K56" s="163"/>
      <c r="L56" s="163"/>
      <c r="M56" s="163">
        <f>'将来負担比率（分子）の構造'!L$52</f>
        <v>23311</v>
      </c>
      <c r="N56" s="163"/>
      <c r="O56" s="163"/>
      <c r="P56" s="163">
        <f>'将来負担比率（分子）の構造'!M$52</f>
        <v>22859</v>
      </c>
    </row>
    <row r="57" spans="1:16">
      <c r="A57" s="163" t="s">
        <v>36</v>
      </c>
      <c r="B57" s="163"/>
      <c r="C57" s="163"/>
      <c r="D57" s="163">
        <f>'将来負担比率（分子）の構造'!I$51</f>
        <v>443</v>
      </c>
      <c r="E57" s="163"/>
      <c r="F57" s="163"/>
      <c r="G57" s="163">
        <f>'将来負担比率（分子）の構造'!J$51</f>
        <v>383</v>
      </c>
      <c r="H57" s="163"/>
      <c r="I57" s="163"/>
      <c r="J57" s="163">
        <f>'将来負担比率（分子）の構造'!K$51</f>
        <v>320</v>
      </c>
      <c r="K57" s="163"/>
      <c r="L57" s="163"/>
      <c r="M57" s="163">
        <f>'将来負担比率（分子）の構造'!L$51</f>
        <v>256</v>
      </c>
      <c r="N57" s="163"/>
      <c r="O57" s="163"/>
      <c r="P57" s="163">
        <f>'将来負担比率（分子）の構造'!M$51</f>
        <v>193</v>
      </c>
    </row>
    <row r="58" spans="1:16">
      <c r="A58" s="163" t="s">
        <v>35</v>
      </c>
      <c r="B58" s="163"/>
      <c r="C58" s="163"/>
      <c r="D58" s="163">
        <f>'将来負担比率（分子）の構造'!I$50</f>
        <v>9409</v>
      </c>
      <c r="E58" s="163"/>
      <c r="F58" s="163"/>
      <c r="G58" s="163">
        <f>'将来負担比率（分子）の構造'!J$50</f>
        <v>8911</v>
      </c>
      <c r="H58" s="163"/>
      <c r="I58" s="163"/>
      <c r="J58" s="163">
        <f>'将来負担比率（分子）の構造'!K$50</f>
        <v>9270</v>
      </c>
      <c r="K58" s="163"/>
      <c r="L58" s="163"/>
      <c r="M58" s="163">
        <f>'将来負担比率（分子）の構造'!L$50</f>
        <v>9090</v>
      </c>
      <c r="N58" s="163"/>
      <c r="O58" s="163"/>
      <c r="P58" s="163">
        <f>'将来負担比率（分子）の構造'!M$50</f>
        <v>9109</v>
      </c>
    </row>
    <row r="59" spans="1:16">
      <c r="A59" s="163" t="s">
        <v>33</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c r="A60" s="163" t="s">
        <v>32</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c r="A61" s="163" t="s">
        <v>30</v>
      </c>
      <c r="B61" s="163" t="str">
        <f>'将来負担比率（分子）の構造'!I$46</f>
        <v>-</v>
      </c>
      <c r="C61" s="163"/>
      <c r="D61" s="163"/>
      <c r="E61" s="163" t="str">
        <f>'将来負担比率（分子）の構造'!J$46</f>
        <v>-</v>
      </c>
      <c r="F61" s="163"/>
      <c r="G61" s="163"/>
      <c r="H61" s="163" t="str">
        <f>'将来負担比率（分子）の構造'!K$46</f>
        <v>-</v>
      </c>
      <c r="I61" s="163"/>
      <c r="J61" s="163"/>
      <c r="K61" s="163" t="str">
        <f>'将来負担比率（分子）の構造'!L$46</f>
        <v>-</v>
      </c>
      <c r="L61" s="163"/>
      <c r="M61" s="163"/>
      <c r="N61" s="163" t="str">
        <f>'将来負担比率（分子）の構造'!M$46</f>
        <v>-</v>
      </c>
      <c r="O61" s="163"/>
      <c r="P61" s="163"/>
    </row>
    <row r="62" spans="1:16">
      <c r="A62" s="163" t="s">
        <v>29</v>
      </c>
      <c r="B62" s="163">
        <f>'将来負担比率（分子）の構造'!I$45</f>
        <v>1314</v>
      </c>
      <c r="C62" s="163"/>
      <c r="D62" s="163"/>
      <c r="E62" s="163">
        <f>'将来負担比率（分子）の構造'!J$45</f>
        <v>1031</v>
      </c>
      <c r="F62" s="163"/>
      <c r="G62" s="163"/>
      <c r="H62" s="163">
        <f>'将来負担比率（分子）の構造'!K$45</f>
        <v>766</v>
      </c>
      <c r="I62" s="163"/>
      <c r="J62" s="163"/>
      <c r="K62" s="163">
        <f>'将来負担比率（分子）の構造'!L$45</f>
        <v>1005</v>
      </c>
      <c r="L62" s="163"/>
      <c r="M62" s="163"/>
      <c r="N62" s="163">
        <f>'将来負担比率（分子）の構造'!M$45</f>
        <v>861</v>
      </c>
      <c r="O62" s="163"/>
      <c r="P62" s="163"/>
    </row>
    <row r="63" spans="1:16">
      <c r="A63" s="163" t="s">
        <v>28</v>
      </c>
      <c r="B63" s="163">
        <f>'将来負担比率（分子）の構造'!I$44</f>
        <v>2135</v>
      </c>
      <c r="C63" s="163"/>
      <c r="D63" s="163"/>
      <c r="E63" s="163">
        <f>'将来負担比率（分子）の構造'!J$44</f>
        <v>1803</v>
      </c>
      <c r="F63" s="163"/>
      <c r="G63" s="163"/>
      <c r="H63" s="163">
        <f>'将来負担比率（分子）の構造'!K$44</f>
        <v>1308</v>
      </c>
      <c r="I63" s="163"/>
      <c r="J63" s="163"/>
      <c r="K63" s="163">
        <f>'将来負担比率（分子）の構造'!L$44</f>
        <v>942</v>
      </c>
      <c r="L63" s="163"/>
      <c r="M63" s="163"/>
      <c r="N63" s="163">
        <f>'将来負担比率（分子）の構造'!M$44</f>
        <v>805</v>
      </c>
      <c r="O63" s="163"/>
      <c r="P63" s="163"/>
    </row>
    <row r="64" spans="1:16">
      <c r="A64" s="163" t="s">
        <v>27</v>
      </c>
      <c r="B64" s="163">
        <f>'将来負担比率（分子）の構造'!I$43</f>
        <v>12040</v>
      </c>
      <c r="C64" s="163"/>
      <c r="D64" s="163"/>
      <c r="E64" s="163">
        <f>'将来負担比率（分子）の構造'!J$43</f>
        <v>11767</v>
      </c>
      <c r="F64" s="163"/>
      <c r="G64" s="163"/>
      <c r="H64" s="163">
        <f>'将来負担比率（分子）の構造'!K$43</f>
        <v>10341</v>
      </c>
      <c r="I64" s="163"/>
      <c r="J64" s="163"/>
      <c r="K64" s="163">
        <f>'将来負担比率（分子）の構造'!L$43</f>
        <v>10437</v>
      </c>
      <c r="L64" s="163"/>
      <c r="M64" s="163"/>
      <c r="N64" s="163">
        <f>'将来負担比率（分子）の構造'!M$43</f>
        <v>10612</v>
      </c>
      <c r="O64" s="163"/>
      <c r="P64" s="163"/>
    </row>
    <row r="65" spans="1:16">
      <c r="A65" s="163" t="s">
        <v>26</v>
      </c>
      <c r="B65" s="163">
        <f>'将来負担比率（分子）の構造'!I$42</f>
        <v>613</v>
      </c>
      <c r="C65" s="163"/>
      <c r="D65" s="163"/>
      <c r="E65" s="163">
        <f>'将来負担比率（分子）の構造'!J$42</f>
        <v>91</v>
      </c>
      <c r="F65" s="163"/>
      <c r="G65" s="163"/>
      <c r="H65" s="163" t="str">
        <f>'将来負担比率（分子）の構造'!K$42</f>
        <v>-</v>
      </c>
      <c r="I65" s="163"/>
      <c r="J65" s="163"/>
      <c r="K65" s="163" t="str">
        <f>'将来負担比率（分子）の構造'!L$42</f>
        <v>-</v>
      </c>
      <c r="L65" s="163"/>
      <c r="M65" s="163"/>
      <c r="N65" s="163" t="str">
        <f>'将来負担比率（分子）の構造'!M$42</f>
        <v>-</v>
      </c>
      <c r="O65" s="163"/>
      <c r="P65" s="163"/>
    </row>
    <row r="66" spans="1:16">
      <c r="A66" s="163" t="s">
        <v>25</v>
      </c>
      <c r="B66" s="163">
        <f>'将来負担比率（分子）の構造'!I$41</f>
        <v>20171</v>
      </c>
      <c r="C66" s="163"/>
      <c r="D66" s="163"/>
      <c r="E66" s="163">
        <f>'将来負担比率（分子）の構造'!J$41</f>
        <v>20055</v>
      </c>
      <c r="F66" s="163"/>
      <c r="G66" s="163"/>
      <c r="H66" s="163">
        <f>'将来負担比率（分子）の構造'!K$41</f>
        <v>20388</v>
      </c>
      <c r="I66" s="163"/>
      <c r="J66" s="163"/>
      <c r="K66" s="163">
        <f>'将来負担比率（分子）の構造'!L$41</f>
        <v>20304</v>
      </c>
      <c r="L66" s="163"/>
      <c r="M66" s="163"/>
      <c r="N66" s="163">
        <f>'将来負担比率（分子）の構造'!M$41</f>
        <v>20122</v>
      </c>
      <c r="O66" s="163"/>
      <c r="P66" s="163"/>
    </row>
    <row r="67" spans="1:16">
      <c r="A67" s="163" t="s">
        <v>69</v>
      </c>
      <c r="B67" s="163" t="e">
        <f>NA()</f>
        <v>#N/A</v>
      </c>
      <c r="C67" s="163">
        <f>IF(ISNUMBER('将来負担比率（分子）の構造'!I$53), IF('将来負担比率（分子）の構造'!I$53 &lt; 0, 0, '将来負担比率（分子）の構造'!I$53), NA())</f>
        <v>2326</v>
      </c>
      <c r="D67" s="163" t="e">
        <f>NA()</f>
        <v>#N/A</v>
      </c>
      <c r="E67" s="163" t="e">
        <f>NA()</f>
        <v>#N/A</v>
      </c>
      <c r="F67" s="163">
        <f>IF(ISNUMBER('将来負担比率（分子）の構造'!J$53), IF('将来負担比率（分子）の構造'!J$53 &lt; 0, 0, '将来負担比率（分子）の構造'!J$53), NA())</f>
        <v>1687</v>
      </c>
      <c r="G67" s="163" t="e">
        <f>NA()</f>
        <v>#N/A</v>
      </c>
      <c r="H67" s="163" t="e">
        <f>NA()</f>
        <v>#N/A</v>
      </c>
      <c r="I67" s="163">
        <f>IF(ISNUMBER('将来負担比率（分子）の構造'!K$53), IF('将来負担比率（分子）の構造'!K$53 &lt; 0, 0, '将来負担比率（分子）の構造'!K$53), NA())</f>
        <v>0</v>
      </c>
      <c r="J67" s="163" t="e">
        <f>NA()</f>
        <v>#N/A</v>
      </c>
      <c r="K67" s="163" t="e">
        <f>NA()</f>
        <v>#N/A</v>
      </c>
      <c r="L67" s="163">
        <f>IF(ISNUMBER('将来負担比率（分子）の構造'!L$53), IF('将来負担比率（分子）の構造'!L$53 &lt; 0, 0, '将来負担比率（分子）の構造'!L$53), NA())</f>
        <v>31</v>
      </c>
      <c r="M67" s="163" t="e">
        <f>NA()</f>
        <v>#N/A</v>
      </c>
      <c r="N67" s="163" t="e">
        <f>NA()</f>
        <v>#N/A</v>
      </c>
      <c r="O67" s="163">
        <f>IF(ISNUMBER('将来負担比率（分子）の構造'!M$53), IF('将来負担比率（分子）の構造'!M$53 &lt; 0, 0, '将来負担比率（分子）の構造'!M$53), NA())</f>
        <v>239</v>
      </c>
      <c r="P67" s="163" t="e">
        <f>NA()</f>
        <v>#N/A</v>
      </c>
    </row>
    <row r="70" spans="1:16">
      <c r="A70" s="165" t="s">
        <v>70</v>
      </c>
      <c r="B70" s="165"/>
      <c r="C70" s="165"/>
      <c r="D70" s="165"/>
      <c r="E70" s="165"/>
      <c r="F70" s="165"/>
    </row>
    <row r="71" spans="1:16">
      <c r="A71" s="166"/>
      <c r="B71" s="166" t="str">
        <f>基金残高に係る経年分析!F54</f>
        <v>H27</v>
      </c>
      <c r="C71" s="166" t="str">
        <f>基金残高に係る経年分析!G54</f>
        <v>H28</v>
      </c>
      <c r="D71" s="166" t="str">
        <f>基金残高に係る経年分析!H54</f>
        <v>H29</v>
      </c>
    </row>
    <row r="72" spans="1:16">
      <c r="A72" s="166" t="s">
        <v>71</v>
      </c>
      <c r="B72" s="167">
        <f>基金残高に係る経年分析!F55</f>
        <v>5844</v>
      </c>
      <c r="C72" s="167">
        <f>基金残高に係る経年分析!G55</f>
        <v>5861</v>
      </c>
      <c r="D72" s="167">
        <f>基金残高に係る経年分析!H55</f>
        <v>5880</v>
      </c>
    </row>
    <row r="73" spans="1:16">
      <c r="A73" s="166" t="s">
        <v>72</v>
      </c>
      <c r="B73" s="167">
        <f>基金残高に係る経年分析!F56</f>
        <v>626</v>
      </c>
      <c r="C73" s="167">
        <f>基金残高に係る経年分析!G56</f>
        <v>575</v>
      </c>
      <c r="D73" s="167">
        <f>基金残高に係る経年分析!H56</f>
        <v>576</v>
      </c>
    </row>
    <row r="74" spans="1:16">
      <c r="A74" s="166" t="s">
        <v>73</v>
      </c>
      <c r="B74" s="167">
        <f>基金残高に係る経年分析!F57</f>
        <v>4319</v>
      </c>
      <c r="C74" s="167">
        <f>基金残高に係る経年分析!G57</f>
        <v>4093</v>
      </c>
      <c r="D74" s="167">
        <f>基金残高に係る経年分析!H57</f>
        <v>3976</v>
      </c>
    </row>
  </sheetData>
  <sheetProtection algorithmName="SHA-512" hashValue="wWzt4DEMdQsNcu75+IsLyHe+9AEbeYDGvJmEb8p1904WaP7ToJ2pM1quPdY222k1wVuI6IZsuW0ocqIA11zHWg==" saltValue="1T66R8zMYTp7ojR6JG9E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2019-10-25T07:18:52Z</cp:lastPrinted>
  <dcterms:created xsi:type="dcterms:W3CDTF">2019-02-14T04:48:52Z</dcterms:created>
  <dcterms:modified xsi:type="dcterms:W3CDTF">2019-10-25T07:24:48Z</dcterms:modified>
  <cp:category/>
</cp:coreProperties>
</file>