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<sst xmlns="http://schemas.openxmlformats.org/spreadsheetml/2006/main" count="1109" uniqueCount="621">
  <si>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</si>
  <si>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</si>
  <si>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</si>
  <si>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</si>
  <si>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</si>
  <si>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</si>
  <si>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</si>
  <si>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</si>
  <si>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</si>
  <si>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</si>
  <si>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</si>
  <si>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</si>
  <si>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</si>
  <si>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</si>
  <si>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</si>
  <si>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</si>
  <si>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</si>
  <si>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</si>
  <si>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</si>
  <si>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</si>
  <si>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</si>
  <si>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</si>
  <si>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</si>
  <si>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</si>
  <si>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</si>
  <si>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</si>
  <si>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</si>
  <si>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</si>
  <si>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</si>
  <si>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</si>
  <si>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</si>
  <si>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</si>
  <si>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</si>
  <si>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</si>
  <si>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</si>
  <si>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</si>
  <si>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</si>
  <si>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</si>
  <si>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</si>
  <si>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</si>
  <si>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</si>
  <si>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</si>
  <si>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</si>
  <si>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</si>
  <si>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</si>
  <si>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</si>
  <si>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</si>
  <si>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</si>
  <si>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</si>
  <si>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</si>
  <si>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</si>
  <si>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</si>
  <si>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</si>
  <si>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</si>
  <si>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</si>
  <si>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</si>
  <si>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</si>
  <si>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</si>
  <si>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</si>
  <si>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</si>
  <si>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</si>
  <si>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</si>
  <si>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</si>
  <si>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</si>
  <si>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</si>
  <si>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</si>
  <si>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</si>
  <si>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</si>
  <si>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</si>
  <si>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</si>
  <si>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</si>
  <si>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</si>
  <si>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</si>
  <si>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</si>
  <si>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</si>
  <si>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</si>
  <si>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</si>
  <si>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</si>
  <si>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</si>
  <si>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</si>
  <si>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</si>
  <si>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</si>
  <si>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</si>
  <si>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</si>
  <si>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</si>
  <si>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</si>
  <si>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</si>
  <si>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</si>
  <si>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</si>
  <si>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</si>
  <si>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</si>
  <si>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</si>
  <si>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</si>
  <si>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</si>
  <si>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</si>
  <si>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</si>
  <si>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</si>
  <si>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</si>
  <si>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</si>
  <si>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</si>
  <si>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</si>
  <si>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</si>
  <si>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</si>
  <si>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</si>
  <si>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</si>
  <si>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</si>
  <si>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</si>
  <si>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</si>
  <si>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</si>
  <si>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</si>
  <si>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</si>
  <si>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</si>
  <si>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</si>
  <si>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</si>
  <si>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</si>
  <si>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</si>
  <si>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</si>
  <si>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</si>
  <si>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</si>
  <si>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</si>
  <si>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</si>
  <si>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</si>
  <si>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</si>
  <si>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</si>
  <si>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</si>
  <si>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</si>
  <si>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</si>
  <si>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</si>
  <si>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</si>
  <si>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</si>
  <si>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</si>
  <si>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</si>
  <si>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</si>
  <si>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</si>
  <si>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</si>
  <si>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</si>
  <si>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</si>
  <si>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</si>
  <si>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</si>
  <si>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</si>
  <si>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</si>
  <si>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</si>
  <si>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</si>
  <si>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</si>
  <si>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</si>
  <si>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</si>
  <si>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</si>
  <si>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</si>
  <si>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</si>
  <si>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</si>
  <si>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</si>
  <si>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</si>
  <si>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</si>
  <si>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</si>
  <si>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</si>
  <si>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</si>
  <si>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</si>
  <si>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</si>
  <si>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</si>
  <si>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</si>
  <si>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</si>
  <si>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</si>
  <si>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</si>
  <si>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</si>
  <si>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</si>
  <si>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</si>
  <si>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</si>
  <si>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</si>
  <si>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</si>
  <si>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</si>
  <si>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</si>
  <si>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</si>
  <si>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</si>
  <si>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</si>
  <si>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</si>
  <si>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</si>
  <si>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</si>
  <si>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</si>
  <si>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</si>
  <si>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</si>
  <si>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</si>
  <si>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</si>
  <si>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</si>
  <si>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</si>
  <si>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</si>
  <si>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</si>
  <si>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</si>
  <si>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</si>
  <si>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</si>
  <si>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</si>
  <si>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</si>
  <si>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</si>
  <si>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</si>
  <si>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</si>
  <si>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</si>
  <si>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</si>
  <si>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</si>
  <si>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</si>
  <si>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</si>
  <si>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</si>
  <si>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</si>
  <si>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</si>
  <si>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</si>
  <si>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</si>
  <si>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</si>
  <si>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</si>
  <si>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福岡県飯塚市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</si>
  <si>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</si>
  <si>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</si>
  <si>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</si>
  <si>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</si>
  <si>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</si>
  <si>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</si>
  <si>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</si>
  <si>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</si>
  <si>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</si>
  <si>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</si>
  <si>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</si>
  <si>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</si>
  <si>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</si>
  <si>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</si>
  <si>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</si>
  <si>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</si>
  <si>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</si>
  <si>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</si>
  <si>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</si>
  <si>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</si>
  <si>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</si>
  <si>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</si>
  <si>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</si>
  <si>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</si>
  <si>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</si>
  <si>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</si>
  <si>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</si>
  <si>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</si>
  <si>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</si>
  <si>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</si>
  <si>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</si>
  <si>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</si>
  <si>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</si>
  <si>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</si>
  <si>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</si>
  <si>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</si>
  <si>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</si>
  <si>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</si>
  <si>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</si>
  <si>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</si>
  <si>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</si>
  <si>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</si>
  <si>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</si>
  <si>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</si>
  <si>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</si>
  <si>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</si>
  <si>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</si>
  <si>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</si>
  <si>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</si>
  <si>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</si>
  <si>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</si>
  <si>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</si>
  <si>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</si>
  <si>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</si>
  <si>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</si>
  <si>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</si>
  <si>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</si>
  <si>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</si>
  <si>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</si>
  <si>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</si>
  <si>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</si>
  <si>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</si>
  <si>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</si>
  <si>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</si>
  <si>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</si>
  <si>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</si>
  <si>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</si>
  <si>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</si>
  <si>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</si>
  <si>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</si>
  <si>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</si>
  <si>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</si>
  <si>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</si>
  <si>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</si>
  <si>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</si>
  <si>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</si>
  <si>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</si>
  <si>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</si>
  <si>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</si>
  <si>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</si>
  <si>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</si>
  <si>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</si>
  <si>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</si>
  <si>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</si>
  <si>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</si>
  <si>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</si>
  <si>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</si>
  <si>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</si>
  <si>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</si>
  <si>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</si>
  <si>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</si>
  <si>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</si>
  <si>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</si>
  <si>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</si>
  <si>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</si>
  <si>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</si>
  <si>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</si>
  <si>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</si>
  <si>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</si>
  <si>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</si>
  <si>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</si>
  <si>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</si>
  <si>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</si>
  <si>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</si>
  <si>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</si>
  <si>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</si>
  <si>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</si>
  <si>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</si>
  <si>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</si>
  <si>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</si>
  <si>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</si>
  <si>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</si>
  <si>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</si>
  <si>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</si>
  <si>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</si>
  <si>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</si>
  <si>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</si>
  <si>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</si>
  <si>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</si>
  <si>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</si>
  <si>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</si>
  <si>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</si>
  <si>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</si>
  <si>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</si>
  <si>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</si>
  <si>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</si>
  <si>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</si>
  <si>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</si>
  <si>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</si>
  <si>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</si>
  <si>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</si>
  <si>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</si>
  <si>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</si>
  <si>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</si>
  <si>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</si>
  <si>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</si>
  <si>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</si>
  <si>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</si>
  <si>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</si>
  <si>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</si>
  <si>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</si>
  <si>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</si>
  <si>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</si>
  <si>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</si>
  <si>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</si>
  <si>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</si>
  <si>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</si>
  <si>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</si>
  <si>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</si>
  <si>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福岡県飯塚市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</si>
  <si>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</si>
  <si>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</si>
  <si>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</si>
  <si>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</si>
  <si>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</si>
  <si>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</si>
  <si>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</si>
  <si>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</si>
  <si>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</si>
  <si>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</si>
  <si>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</si>
  <si>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</si>
  <si>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</si>
  <si>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</si>
  <si>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</si>
  <si>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</si>
  <si>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</si>
  <si>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</si>
  <si>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</si>
  <si>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</si>
  <si>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</si>
  <si>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</si>
  <si>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</si>
  <si>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</si>
  <si>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</si>
  <si>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</si>
  <si>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</si>
  <si>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</si>
  <si>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</si>
  <si>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</si>
  <si>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</si>
  <si>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</si>
  <si>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</si>
  <si>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</si>
  <si>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</si>
  <si>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</si>
  <si>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</si>
  <si>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</si>
  <si>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</si>
  <si>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</si>
  <si>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</si>
  <si>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</si>
  <si>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</si>
  <si>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</si>
  <si>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</si>
  <si>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</si>
  <si>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飯塚市立病院事業会計</t>
    <phoneticPr fontId="5"/>
  </si>
  <si>
    <t>下水道事業会計</t>
    <phoneticPr fontId="5"/>
  </si>
  <si>
    <t>法適用企業</t>
    <phoneticPr fontId="5"/>
  </si>
  <si>
    <t>地方卸売市場事業特別会計</t>
    <phoneticPr fontId="5"/>
  </si>
  <si>
    <t>法非適用企業</t>
    <phoneticPr fontId="5"/>
  </si>
  <si>
    <t>農業集落排水事業特別会計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</si>
  <si>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</si>
  <si>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</si>
  <si>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</si>
  <si>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</si>
  <si>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</si>
  <si>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</si>
  <si>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</si>
  <si>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</si>
  <si>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</si>
  <si>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</si>
  <si>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</si>
  <si>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</si>
  <si>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</si>
  <si>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</si>
  <si>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</si>
  <si>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</si>
  <si>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</si>
  <si>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</si>
  <si>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</si>
  <si>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</si>
  <si>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</si>
  <si>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</si>
  <si>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</si>
  <si>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</si>
  <si>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</si>
  <si>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</si>
  <si>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</si>
  <si>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</si>
  <si>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</si>
  <si>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</si>
  <si>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</si>
  <si>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</si>
  <si>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</si>
  <si>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</si>
  <si>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</si>
  <si>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</si>
  <si>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</si>
  <si>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</si>
  <si>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</si>
  <si>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</si>
  <si>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</si>
  <si>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</si>
  <si>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</si>
  <si>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</si>
  <si>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</si>
  <si>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</si>
  <si>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</si>
  <si>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</si>
  <si>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</si>
  <si>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</si>
  <si>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</si>
  <si>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</si>
  <si>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</si>
  <si>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</si>
  <si>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</si>
  <si>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</si>
  <si>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</si>
  <si>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</si>
  <si>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</si>
  <si>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</si>
  <si>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</si>
  <si>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</si>
  <si>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</si>
  <si>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</si>
  <si>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</si>
  <si>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</si>
  <si>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飯塚市立病院事業会計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</si>
  <si>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</si>
  <si>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</si>
  <si>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</si>
  <si>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</si>
  <si>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</si>
  <si>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</si>
  <si>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</si>
  <si>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</si>
  <si>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</si>
  <si>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</si>
  <si>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</si>
  <si>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</si>
  <si>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</si>
  <si>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</si>
  <si>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</si>
  <si>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</si>
  <si>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</si>
  <si>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</si>
  <si>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</si>
  <si>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</si>
  <si>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</si>
  <si>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</si>
  <si>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</si>
  <si>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</si>
  <si>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</si>
  <si>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</si>
  <si>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</si>
  <si>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</si>
  <si>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</si>
  <si>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</si>
  <si>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</si>
  <si>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</si>
  <si>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</si>
  <si>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</si>
  <si>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</si>
  <si>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</si>
  <si>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</si>
  <si>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</si>
  <si>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</si>
  <si>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</si>
  <si>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</si>
  <si>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</si>
  <si>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</si>
  <si>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</si>
  <si>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</si>
  <si>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</si>
  <si>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</si>
  <si>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</si>
  <si>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</si>
  <si>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</si>
  <si>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</si>
  <si>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</si>
  <si>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</si>
  <si>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</si>
  <si>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</si>
  <si>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</si>
  <si>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</si>
  <si>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</si>
  <si>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</si>
  <si>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</si>
  <si>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</si>
  <si>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</si>
  <si>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</si>
  <si>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</si>
  <si>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</si>
  <si>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</si>
  <si>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</si>
  <si>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</si>
  <si>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</si>
  <si>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</si>
  <si>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</si>
  <si>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</si>
  <si>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</si>
  <si>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</si>
  <si>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</si>
  <si>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</si>
  <si>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</si>
  <si>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</si>
  <si>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</si>
  <si>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</si>
  <si>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</si>
  <si>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</si>
  <si>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</si>
  <si>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</si>
  <si>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</si>
  <si>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</si>
  <si>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</si>
  <si>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</si>
  <si>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</si>
  <si>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</si>
  <si>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 4.96</t>
  </si>
  <si>
    <t>小型自動車競走事業特別会計</t>
  </si>
  <si>
    <t>▲ 4.28</t>
  </si>
  <si>
    <t>▲ 5.40</t>
  </si>
  <si>
    <t>▲ 4.81</t>
  </si>
  <si>
    <t>▲ 4.73</t>
  </si>
  <si>
    <t>▲ 4.45</t>
  </si>
  <si>
    <t>水道事業会計</t>
  </si>
  <si>
    <t>一般会計</t>
  </si>
  <si>
    <t>工業用地造成事業特別会計</t>
  </si>
  <si>
    <t>下水道事業会計</t>
  </si>
  <si>
    <t>国民健康保険特別会計</t>
  </si>
  <si>
    <t>介護保険特別会計保険事業勘定</t>
  </si>
  <si>
    <t>後期高齢者医療特別会計</t>
  </si>
  <si>
    <t>その他会計（赤字）</t>
  </si>
  <si>
    <t>その他会計（黒字）</t>
  </si>
  <si>
    <t>-</t>
    <phoneticPr fontId="2"/>
  </si>
  <si>
    <t>-</t>
    <phoneticPr fontId="2"/>
  </si>
  <si>
    <t>飯塚市教育文化振興事業団</t>
    <rPh sb="0" eb="2">
      <t>イイヅカ</t>
    </rPh>
    <rPh sb="2" eb="3">
      <t>シ</t>
    </rPh>
    <rPh sb="3" eb="5">
      <t>キョウイク</t>
    </rPh>
    <rPh sb="5" eb="7">
      <t>ブンカ</t>
    </rPh>
    <rPh sb="7" eb="9">
      <t>シンコウ</t>
    </rPh>
    <rPh sb="9" eb="12">
      <t>ジギョウダン</t>
    </rPh>
    <phoneticPr fontId="2"/>
  </si>
  <si>
    <t>福岡ソフトウエアセンター</t>
    <rPh sb="0" eb="2">
      <t>フクオカ</t>
    </rPh>
    <phoneticPr fontId="2"/>
  </si>
  <si>
    <t>飯塚市土地開発公社</t>
    <rPh sb="0" eb="2">
      <t>イイヅカ</t>
    </rPh>
    <rPh sb="2" eb="3">
      <t>シ</t>
    </rPh>
    <rPh sb="3" eb="5">
      <t>トチ</t>
    </rPh>
    <rPh sb="5" eb="7">
      <t>カイハツ</t>
    </rPh>
    <rPh sb="7" eb="9">
      <t>コウシャ</t>
    </rPh>
    <phoneticPr fontId="2"/>
  </si>
  <si>
    <t>サンビレッジ茜</t>
    <rPh sb="6" eb="7">
      <t>アカネ</t>
    </rPh>
    <phoneticPr fontId="2"/>
  </si>
  <si>
    <t>筑豊勤労者福祉協会</t>
    <rPh sb="0" eb="2">
      <t>チクホウ</t>
    </rPh>
    <rPh sb="2" eb="5">
      <t>キンロウシャ</t>
    </rPh>
    <rPh sb="5" eb="7">
      <t>フクシ</t>
    </rPh>
    <rPh sb="7" eb="9">
      <t>キョウカイ</t>
    </rPh>
    <phoneticPr fontId="2"/>
  </si>
  <si>
    <t>-</t>
    <phoneticPr fontId="2"/>
  </si>
  <si>
    <t>-</t>
    <phoneticPr fontId="2"/>
  </si>
  <si>
    <t>-</t>
    <phoneticPr fontId="2"/>
  </si>
  <si>
    <t>-</t>
    <phoneticPr fontId="2"/>
  </si>
  <si>
    <t>-</t>
    <phoneticPr fontId="2"/>
  </si>
  <si>
    <t>飯塚市・桂川町衛生施設組合（一般会計）</t>
    <rPh sb="14" eb="16">
      <t>イッパン</t>
    </rPh>
    <rPh sb="16" eb="18">
      <t>カイケイ</t>
    </rPh>
    <phoneticPr fontId="24"/>
  </si>
  <si>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</si>
  <si>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</si>
  <si>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</si>
  <si>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ふくおか県央環境施設組合（一般会計）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</si>
  <si>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</si>
  <si>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</si>
  <si>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</si>
  <si>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</si>
  <si>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</si>
  <si>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t>
    <phoneticPr fontId="2"/>
  </si>
  <si>
    <t>飯塚市地域振興基金</t>
    <rPh sb="0" eb="2">
      <t>イイヅカ</t>
    </rPh>
    <rPh sb="2" eb="3">
      <t>シ</t>
    </rPh>
    <rPh sb="3" eb="5">
      <t>チイキ</t>
    </rPh>
    <rPh sb="5" eb="7">
      <t>シンコウ</t>
    </rPh>
    <rPh sb="7" eb="9">
      <t>キキン</t>
    </rPh>
    <phoneticPr fontId="11"/>
  </si>
  <si>
    <t>飯塚市かんがい施設整備基金</t>
    <rPh sb="0" eb="2">
      <t>イイヅカ</t>
    </rPh>
    <rPh sb="2" eb="3">
      <t>シ</t>
    </rPh>
    <rPh sb="7" eb="9">
      <t>シセツ</t>
    </rPh>
    <rPh sb="9" eb="11">
      <t>セイビ</t>
    </rPh>
    <rPh sb="11" eb="13">
      <t>キキン</t>
    </rPh>
    <phoneticPr fontId="11"/>
  </si>
  <si>
    <t>飯塚市霊園施設管理基金</t>
    <rPh sb="0" eb="2">
      <t>イイヅカ</t>
    </rPh>
    <rPh sb="2" eb="3">
      <t>シ</t>
    </rPh>
    <rPh sb="3" eb="5">
      <t>レイエン</t>
    </rPh>
    <rPh sb="5" eb="7">
      <t>シセツ</t>
    </rPh>
    <rPh sb="7" eb="9">
      <t>カンリ</t>
    </rPh>
    <rPh sb="9" eb="11">
      <t>キキン</t>
    </rPh>
    <phoneticPr fontId="11"/>
  </si>
  <si>
    <t>飯塚市ふるさと水と土保全基金</t>
    <rPh sb="0" eb="2">
      <t>イイヅカ</t>
    </rPh>
    <rPh sb="2" eb="3">
      <t>シ</t>
    </rPh>
    <rPh sb="7" eb="8">
      <t>ミズ</t>
    </rPh>
    <rPh sb="9" eb="10">
      <t>ツチ</t>
    </rPh>
    <rPh sb="10" eb="12">
      <t>ホゼン</t>
    </rPh>
    <rPh sb="12" eb="14">
      <t>キキン</t>
    </rPh>
    <phoneticPr fontId="11"/>
  </si>
  <si>
    <t>飯塚市汚水処理施設整備基金</t>
    <rPh sb="0" eb="2">
      <t>イイヅカ</t>
    </rPh>
    <rPh sb="2" eb="3">
      <t>シ</t>
    </rPh>
    <rPh sb="3" eb="5">
      <t>オスイ</t>
    </rPh>
    <rPh sb="5" eb="7">
      <t>ショリ</t>
    </rPh>
    <rPh sb="7" eb="9">
      <t>シセツ</t>
    </rPh>
    <rPh sb="9" eb="11">
      <t>セイビ</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</si>
  <si>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</si>
  <si>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</si>
  <si>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</si>
  <si>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</si>
  <si>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</si>
  <si>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</si>
  <si>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</si>
  <si>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</si>
  <si>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</si>
  <si>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決算においても、実質公債費比率は類似団体平均より低くなっており、その一方で将来負担比率は類似団体平均より大幅に高くなっている。その要因としては、小中学校整備事業及び新庁舎建設事業などの大規模建設事業が平成29年度に完了したことに伴い、その財源として地方債を借り入れたことによる地方債の残高の大幅な増加が挙げられる。今後体育館等建設事業などの大規模建設事業が計画されていることもあり、地方債現在高についてはさらに増加していく見込みであり、将来負担比率・実質公債費比率の動向には注視する必要がある。今後も借入する地方債については、合併特例事業債等の交付税算入率の高いものを活用するなど、これまで以上に公債費の適正化に取り組んでいく必要がある。</t>
    <rPh sb="0" eb="2">
      <t>ヘイセイ</t>
    </rPh>
    <rPh sb="4" eb="6">
      <t>ネンド</t>
    </rPh>
    <rPh sb="6" eb="8">
      <t>ケッサン</t>
    </rPh>
    <rPh sb="14" eb="16">
      <t>ジッシツ</t>
    </rPh>
    <rPh sb="16" eb="19">
      <t>コウサイヒ</t>
    </rPh>
    <rPh sb="19" eb="21">
      <t>ヒリツ</t>
    </rPh>
    <rPh sb="22" eb="24">
      <t>ルイジ</t>
    </rPh>
    <rPh sb="24" eb="26">
      <t>ダンタイ</t>
    </rPh>
    <rPh sb="26" eb="28">
      <t>ヘイキン</t>
    </rPh>
    <rPh sb="30" eb="31">
      <t>ヒク</t>
    </rPh>
    <rPh sb="40" eb="42">
      <t>イッポウ</t>
    </rPh>
    <rPh sb="43" eb="45">
      <t>ショウライ</t>
    </rPh>
    <rPh sb="45" eb="47">
      <t>フタン</t>
    </rPh>
    <rPh sb="47" eb="49">
      <t>ヒリツ</t>
    </rPh>
    <rPh sb="50" eb="52">
      <t>ルイジ</t>
    </rPh>
    <rPh sb="52" eb="54">
      <t>ダンタイ</t>
    </rPh>
    <rPh sb="54" eb="56">
      <t>ヘイキン</t>
    </rPh>
    <rPh sb="58" eb="60">
      <t>オオハバ</t>
    </rPh>
    <rPh sb="61" eb="62">
      <t>タカ</t>
    </rPh>
    <rPh sb="71" eb="73">
      <t>ヨウイン</t>
    </rPh>
    <rPh sb="78" eb="82">
      <t>ショウチュウガッコウ</t>
    </rPh>
    <rPh sb="82" eb="84">
      <t>セイビ</t>
    </rPh>
    <rPh sb="84" eb="86">
      <t>ジギョウ</t>
    </rPh>
    <rPh sb="86" eb="87">
      <t>オヨ</t>
    </rPh>
    <rPh sb="88" eb="91">
      <t>シンチョウシャ</t>
    </rPh>
    <rPh sb="91" eb="93">
      <t>ケンセツ</t>
    </rPh>
    <rPh sb="93" eb="95">
      <t>ジギョウ</t>
    </rPh>
    <rPh sb="98" eb="101">
      <t>ダイキボ</t>
    </rPh>
    <rPh sb="101" eb="103">
      <t>ケンセツ</t>
    </rPh>
    <rPh sb="103" eb="105">
      <t>ジギョウ</t>
    </rPh>
    <rPh sb="106" eb="108">
      <t>ヘイセイ</t>
    </rPh>
    <rPh sb="110" eb="111">
      <t>ネン</t>
    </rPh>
    <rPh sb="111" eb="112">
      <t>ド</t>
    </rPh>
    <rPh sb="113" eb="115">
      <t>カンリョウ</t>
    </rPh>
    <rPh sb="120" eb="121">
      <t>トモナ</t>
    </rPh>
    <rPh sb="125" eb="127">
      <t>ザイゲン</t>
    </rPh>
    <rPh sb="130" eb="133">
      <t>チホウサイ</t>
    </rPh>
    <rPh sb="134" eb="135">
      <t>カ</t>
    </rPh>
    <rPh sb="136" eb="137">
      <t>イ</t>
    </rPh>
    <rPh sb="144" eb="147">
      <t>チホウサイ</t>
    </rPh>
    <rPh sb="148" eb="150">
      <t>ザンダカ</t>
    </rPh>
    <rPh sb="151" eb="153">
      <t>オオハバ</t>
    </rPh>
    <rPh sb="154" eb="156">
      <t>ゾウカ</t>
    </rPh>
    <rPh sb="157" eb="158">
      <t>ア</t>
    </rPh>
    <rPh sb="176" eb="179">
      <t>ダイキボ</t>
    </rPh>
    <rPh sb="179" eb="181">
      <t>ケンセツ</t>
    </rPh>
    <rPh sb="181" eb="183">
      <t>ジギョウ</t>
    </rPh>
    <rPh sb="239" eb="241">
      <t>ドウコウ</t>
    </rPh>
    <rPh sb="243" eb="245">
      <t>チュウシ</t>
    </rPh>
    <rPh sb="247" eb="249">
      <t>ヒツヨウ</t>
    </rPh>
    <rPh sb="253" eb="255">
      <t>コンゴ</t>
    </rPh>
    <rPh sb="276" eb="277">
      <t>トウ</t>
    </rPh>
    <rPh sb="290" eb="292">
      <t>カツヨウ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</si>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</sst>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40632</c:v>
                </c:pt>
                <c:pt idx="1">
                  <c:v>45375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BCAC-4D5E-A857-71B10FC8E4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77223</c:v>
                </c:pt>
                <c:pt idx="1">
                  <c:v>93466</c:v>
                </c:pt>
                <c:pt idx="2">
                  <c:v>98800</c:v>
                </c:pt>
                <c:pt idx="3">
                  <c:v>130541</c:v>
                </c:pt>
                <c:pt idx="4">
                  <c:v>82943</c:v>
                </c:pt>
              </c:numCache>
            </c:numRef>
          </c:val>
          <c:smooth val="0"/>
          <c:extLst xmlns:c16r2="http://schemas.microsoft.com/office/drawing/2015/06/chart">
            <c:ext xmlns:c16="http://schemas.microsoft.com/office/drawing/2014/chart" uri="{C3380CC4-5D6E-409C-BE32-E72D297353CC}">
              <c16:uniqueId val="{00000001-BCAC-4D5E-A857-71B10FC8E42C}"/>
            </c:ext>
          </c:extLst>
        </c:ser>
        <c:dLbls>
          <c:showLegendKey val="0"/>
          <c:showVal val="0"/>
          <c:showCatName val="0"/>
          <c:showSerName val="0"/>
          <c:showPercent val="0"/>
          <c:showBubbleSize val="0"/>
        </c:dLbls>
        <c:marker val="1"/>
        <c:smooth val="0"/>
        <c:axId val="486435256"/>
        <c:axId val="621366424"/>
      </c:lineChart>
      <c:catAx>
        <c:axId val="486435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1366424"/>
        <c:crosses val="autoZero"/>
        <c:auto val="1"/>
        <c:lblAlgn val="ctr"/>
        <c:lblOffset val="100"/>
        <c:tickLblSkip val="1"/>
        <c:tickMarkSkip val="1"/>
        <c:noMultiLvlLbl val="0"/>
      </c:catAx>
      <c:valAx>
        <c:axId val="621366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35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5.04</c:v>
                </c:pt>
                <c:pt idx="1">
                  <c:v>5.84</c:v>
                </c:pt>
                <c:pt idx="2">
                  <c:v>5.51</c:v>
                </c:pt>
                <c:pt idx="3">
                  <c:v>1.84</c:v>
                </c:pt>
                <c:pt idx="4">
                  <c:v>4.92</c:v>
                </c:pt>
              </c:numCache>
            </c:numRef>
          </c:val>
          <c:extLst xmlns:c16r2="http://schemas.microsoft.com/office/drawing/2015/06/chart">
            <c:ext xmlns:c16="http://schemas.microsoft.com/office/drawing/2014/chart" uri="{C3380CC4-5D6E-409C-BE32-E72D297353CC}">
              <c16:uniqueId val="{00000000-C1DC-43CE-8082-7C18FE04AF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22.37</c:v>
                </c:pt>
                <c:pt idx="1">
                  <c:v>24.93</c:v>
                </c:pt>
                <c:pt idx="2">
                  <c:v>26.33</c:v>
                </c:pt>
                <c:pt idx="3">
                  <c:v>26.68</c:v>
                </c:pt>
                <c:pt idx="4">
                  <c:v>25.1</c:v>
                </c:pt>
              </c:numCache>
            </c:numRef>
          </c:val>
          <c:extLst xmlns:c16r2="http://schemas.microsoft.com/office/drawing/2015/06/chart">
            <c:ext xmlns:c16="http://schemas.microsoft.com/office/drawing/2014/chart" uri="{C3380CC4-5D6E-409C-BE32-E72D297353CC}">
              <c16:uniqueId val="{00000001-C1DC-43CE-8082-7C18FE04AFBE}"/>
            </c:ext>
          </c:extLst>
        </c:ser>
        <c:dLbls>
          <c:showLegendKey val="0"/>
          <c:showVal val="0"/>
          <c:showCatName val="0"/>
          <c:showSerName val="0"/>
          <c:showPercent val="0"/>
          <c:showBubbleSize val="0"/>
        </c:dLbls>
        <c:gapWidth val="250"/>
        <c:overlap val="100"/>
        <c:axId val="621367992"/>
        <c:axId val="62136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0.22</c:v>
                </c:pt>
                <c:pt idx="1">
                  <c:v>1.28</c:v>
                </c:pt>
                <c:pt idx="2">
                  <c:v>-0.09</c:v>
                </c:pt>
                <c:pt idx="3">
                  <c:v>-4.96</c:v>
                </c:pt>
                <c:pt idx="4">
                  <c:v>0.81</c:v>
                </c:pt>
              </c:numCache>
            </c:numRef>
          </c:val>
          <c:smooth val="0"/>
          <c:extLst xmlns:c16r2="http://schemas.microsoft.com/office/drawing/2015/06/chart">
            <c:ext xmlns:c16="http://schemas.microsoft.com/office/drawing/2014/chart" uri="{C3380CC4-5D6E-409C-BE32-E72D297353CC}">
              <c16:uniqueId val="{00000002-C1DC-43CE-8082-7C18FE04AFBE}"/>
            </c:ext>
          </c:extLst>
        </c:ser>
        <c:dLbls>
          <c:showLegendKey val="0"/>
          <c:showVal val="0"/>
          <c:showCatName val="0"/>
          <c:showSerName val="0"/>
          <c:showPercent val="0"/>
          <c:showBubbleSize val="0"/>
        </c:dLbls>
        <c:marker val="1"/>
        <c:smooth val="0"/>
        <c:axId val="621367992"/>
        <c:axId val="621368384"/>
      </c:lineChart>
      <c:catAx>
        <c:axId val="62136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1368384"/>
        <c:crosses val="autoZero"/>
        <c:auto val="1"/>
        <c:lblAlgn val="ctr"/>
        <c:lblOffset val="100"/>
        <c:tickLblSkip val="1"/>
        <c:tickMarkSkip val="1"/>
        <c:noMultiLvlLbl val="0"/>
      </c:catAx>
      <c:valAx>
        <c:axId val="62136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36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7.0000000000000007E-2</c:v>
                </c:pt>
                <c:pt idx="4">
                  <c:v>#N/A</c:v>
                </c:pt>
                <c:pt idx="5">
                  <c:v>7.0000000000000007E-2</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0-91F3-42A2-B572-63E8B2B068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1F3-42A2-B572-63E8B2B068D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0.12</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2-91F3-42A2-B572-63E8B2B068DE}"/>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0.21</c:v>
                </c:pt>
                <c:pt idx="4">
                  <c:v>#N/A</c:v>
                </c:pt>
                <c:pt idx="5">
                  <c:v>0.35</c:v>
                </c:pt>
                <c:pt idx="6">
                  <c:v>#N/A</c:v>
                </c:pt>
                <c:pt idx="7">
                  <c:v>0.56000000000000005</c:v>
                </c:pt>
                <c:pt idx="8">
                  <c:v>#N/A</c:v>
                </c:pt>
                <c:pt idx="9">
                  <c:v>0.85</c:v>
                </c:pt>
              </c:numCache>
            </c:numRef>
          </c:val>
          <c:extLst xmlns:c16r2="http://schemas.microsoft.com/office/drawing/2015/06/chart">
            <c:ext xmlns:c16="http://schemas.microsoft.com/office/drawing/2014/chart" uri="{C3380CC4-5D6E-409C-BE32-E72D297353CC}">
              <c16:uniqueId val="{00000003-91F3-42A2-B572-63E8B2B068D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0.94</c:v>
                </c:pt>
                <c:pt idx="2">
                  <c:v>#N/A</c:v>
                </c:pt>
                <c:pt idx="3">
                  <c:v>0.89</c:v>
                </c:pt>
                <c:pt idx="4">
                  <c:v>#N/A</c:v>
                </c:pt>
                <c:pt idx="5">
                  <c:v>0.68</c:v>
                </c:pt>
                <c:pt idx="6">
                  <c:v>#N/A</c:v>
                </c:pt>
                <c:pt idx="7">
                  <c:v>1.55</c:v>
                </c:pt>
                <c:pt idx="8">
                  <c:v>#N/A</c:v>
                </c:pt>
                <c:pt idx="9">
                  <c:v>1.87</c:v>
                </c:pt>
              </c:numCache>
            </c:numRef>
          </c:val>
          <c:extLst xmlns:c16r2="http://schemas.microsoft.com/office/drawing/2015/06/chart">
            <c:ext xmlns:c16="http://schemas.microsoft.com/office/drawing/2014/chart" uri="{C3380CC4-5D6E-409C-BE32-E72D297353CC}">
              <c16:uniqueId val="{00000004-91F3-42A2-B572-63E8B2B068D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1.85</c:v>
                </c:pt>
                <c:pt idx="2">
                  <c:v>#N/A</c:v>
                </c:pt>
                <c:pt idx="3">
                  <c:v>2.08</c:v>
                </c:pt>
                <c:pt idx="4">
                  <c:v>#N/A</c:v>
                </c:pt>
                <c:pt idx="5">
                  <c:v>2.2799999999999998</c:v>
                </c:pt>
                <c:pt idx="6">
                  <c:v>#N/A</c:v>
                </c:pt>
                <c:pt idx="7">
                  <c:v>2.38</c:v>
                </c:pt>
                <c:pt idx="8">
                  <c:v>#N/A</c:v>
                </c:pt>
                <c:pt idx="9">
                  <c:v>2.65</c:v>
                </c:pt>
              </c:numCache>
            </c:numRef>
          </c:val>
          <c:extLst xmlns:c16r2="http://schemas.microsoft.com/office/drawing/2015/06/chart">
            <c:ext xmlns:c16="http://schemas.microsoft.com/office/drawing/2014/chart" uri="{C3380CC4-5D6E-409C-BE32-E72D297353CC}">
              <c16:uniqueId val="{00000005-91F3-42A2-B572-63E8B2B068DE}"/>
            </c:ext>
          </c:extLst>
        </c:ser>
        <c:ser>
          <c:idx val="6"/>
          <c:order val="6"/>
          <c:tx>
            <c:strRef>
              <c:f>データシート!$A$33</c:f>
              <c:strCache>
                <c:ptCount val="1"/>
                <c:pt idx="0">
                  <c:v>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4.01</c:v>
                </c:pt>
                <c:pt idx="6">
                  <c:v>#N/A</c:v>
                </c:pt>
                <c:pt idx="7">
                  <c:v>4.26</c:v>
                </c:pt>
                <c:pt idx="8">
                  <c:v>#N/A</c:v>
                </c:pt>
                <c:pt idx="9">
                  <c:v>4.04</c:v>
                </c:pt>
              </c:numCache>
            </c:numRef>
          </c:val>
          <c:extLst xmlns:c16r2="http://schemas.microsoft.com/office/drawing/2015/06/chart">
            <c:ext xmlns:c16="http://schemas.microsoft.com/office/drawing/2014/chart" uri="{C3380CC4-5D6E-409C-BE32-E72D297353CC}">
              <c16:uniqueId val="{00000006-91F3-42A2-B572-63E8B2B068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4.83</c:v>
                </c:pt>
                <c:pt idx="2">
                  <c:v>#N/A</c:v>
                </c:pt>
                <c:pt idx="3">
                  <c:v>5.81</c:v>
                </c:pt>
                <c:pt idx="4">
                  <c:v>#N/A</c:v>
                </c:pt>
                <c:pt idx="5">
                  <c:v>5.47</c:v>
                </c:pt>
                <c:pt idx="6">
                  <c:v>#N/A</c:v>
                </c:pt>
                <c:pt idx="7">
                  <c:v>1.79</c:v>
                </c:pt>
                <c:pt idx="8">
                  <c:v>#N/A</c:v>
                </c:pt>
                <c:pt idx="9">
                  <c:v>4.91</c:v>
                </c:pt>
              </c:numCache>
            </c:numRef>
          </c:val>
          <c:extLst xmlns:c16r2="http://schemas.microsoft.com/office/drawing/2015/06/chart">
            <c:ext xmlns:c16="http://schemas.microsoft.com/office/drawing/2014/chart" uri="{C3380CC4-5D6E-409C-BE32-E72D297353CC}">
              <c16:uniqueId val="{00000007-91F3-42A2-B572-63E8B2B068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5.62</c:v>
                </c:pt>
                <c:pt idx="2">
                  <c:v>#N/A</c:v>
                </c:pt>
                <c:pt idx="3">
                  <c:v>5.19</c:v>
                </c:pt>
                <c:pt idx="4">
                  <c:v>#N/A</c:v>
                </c:pt>
                <c:pt idx="5">
                  <c:v>5.57</c:v>
                </c:pt>
                <c:pt idx="6">
                  <c:v>#N/A</c:v>
                </c:pt>
                <c:pt idx="7">
                  <c:v>6.07</c:v>
                </c:pt>
                <c:pt idx="8">
                  <c:v>#N/A</c:v>
                </c:pt>
                <c:pt idx="9">
                  <c:v>5.95</c:v>
                </c:pt>
              </c:numCache>
            </c:numRef>
          </c:val>
          <c:extLst xmlns:c16r2="http://schemas.microsoft.com/office/drawing/2015/06/chart">
            <c:ext xmlns:c16="http://schemas.microsoft.com/office/drawing/2014/chart" uri="{C3380CC4-5D6E-409C-BE32-E72D297353CC}">
              <c16:uniqueId val="{00000008-91F3-42A2-B572-63E8B2B068DE}"/>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4.28</c:v>
                </c:pt>
                <c:pt idx="1">
                  <c:v>#N/A</c:v>
                </c:pt>
                <c:pt idx="2">
                  <c:v>5.4</c:v>
                </c:pt>
                <c:pt idx="3">
                  <c:v>#N/A</c:v>
                </c:pt>
                <c:pt idx="4">
                  <c:v>4.8099999999999996</c:v>
                </c:pt>
                <c:pt idx="5">
                  <c:v>#N/A</c:v>
                </c:pt>
                <c:pt idx="6">
                  <c:v>4.7300000000000004</c:v>
                </c:pt>
                <c:pt idx="7">
                  <c:v>#N/A</c:v>
                </c:pt>
                <c:pt idx="8">
                  <c:v>4.45</c:v>
                </c:pt>
                <c:pt idx="9">
                  <c:v>#N/A</c:v>
                </c:pt>
              </c:numCache>
            </c:numRef>
          </c:val>
          <c:extLst xmlns:c16r2="http://schemas.microsoft.com/office/drawing/2015/06/chart">
            <c:ext xmlns:c16="http://schemas.microsoft.com/office/drawing/2014/chart" uri="{C3380CC4-5D6E-409C-BE32-E72D297353CC}">
              <c16:uniqueId val="{00000009-91F3-42A2-B572-63E8B2B068DE}"/>
            </c:ext>
          </c:extLst>
        </c:ser>
        <c:dLbls>
          <c:showLegendKey val="0"/>
          <c:showVal val="0"/>
          <c:showCatName val="0"/>
          <c:showSerName val="0"/>
          <c:showPercent val="0"/>
          <c:showBubbleSize val="0"/>
        </c:dLbls>
        <c:gapWidth val="150"/>
        <c:overlap val="100"/>
        <c:axId val="621369168"/>
        <c:axId val="621369560"/>
      </c:barChart>
      <c:catAx>
        <c:axId val="62136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369560"/>
        <c:crosses val="autoZero"/>
        <c:auto val="1"/>
        <c:lblAlgn val="ctr"/>
        <c:lblOffset val="100"/>
        <c:tickLblSkip val="1"/>
        <c:tickMarkSkip val="1"/>
        <c:noMultiLvlLbl val="0"/>
      </c:catAx>
      <c:valAx>
        <c:axId val="621369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36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5055</c:v>
                </c:pt>
                <c:pt idx="5">
                  <c:v>5452</c:v>
                </c:pt>
                <c:pt idx="8">
                  <c:v>5594</c:v>
                </c:pt>
                <c:pt idx="11">
                  <c:v>5776</c:v>
                </c:pt>
                <c:pt idx="14">
                  <c:v>5701</c:v>
                </c:pt>
              </c:numCache>
            </c:numRef>
          </c:val>
          <c:extLst xmlns:c16r2="http://schemas.microsoft.com/office/drawing/2015/06/chart">
            <c:ext xmlns:c16="http://schemas.microsoft.com/office/drawing/2014/chart" uri="{C3380CC4-5D6E-409C-BE32-E72D297353CC}">
              <c16:uniqueId val="{00000000-4592-4B2D-A069-BB4B7EA133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92-4B2D-A069-BB4B7EA133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126</c:v>
                </c:pt>
                <c:pt idx="3">
                  <c:v>189</c:v>
                </c:pt>
                <c:pt idx="6">
                  <c:v>275</c:v>
                </c:pt>
                <c:pt idx="9">
                  <c:v>125</c:v>
                </c:pt>
                <c:pt idx="12">
                  <c:v>116</c:v>
                </c:pt>
              </c:numCache>
            </c:numRef>
          </c:val>
          <c:extLst xmlns:c16r2="http://schemas.microsoft.com/office/drawing/2015/06/chart">
            <c:ext xmlns:c16="http://schemas.microsoft.com/office/drawing/2014/chart" uri="{C3380CC4-5D6E-409C-BE32-E72D297353CC}">
              <c16:uniqueId val="{00000002-4592-4B2D-A069-BB4B7EA133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183</c:v>
                </c:pt>
                <c:pt idx="3">
                  <c:v>137</c:v>
                </c:pt>
                <c:pt idx="6">
                  <c:v>135</c:v>
                </c:pt>
                <c:pt idx="9">
                  <c:v>71</c:v>
                </c:pt>
                <c:pt idx="12">
                  <c:v>27</c:v>
                </c:pt>
              </c:numCache>
            </c:numRef>
          </c:val>
          <c:extLst xmlns:c16r2="http://schemas.microsoft.com/office/drawing/2015/06/chart">
            <c:ext xmlns:c16="http://schemas.microsoft.com/office/drawing/2014/chart" uri="{C3380CC4-5D6E-409C-BE32-E72D297353CC}">
              <c16:uniqueId val="{00000003-4592-4B2D-A069-BB4B7EA133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512</c:v>
                </c:pt>
                <c:pt idx="3">
                  <c:v>547</c:v>
                </c:pt>
                <c:pt idx="6">
                  <c:v>534</c:v>
                </c:pt>
                <c:pt idx="9">
                  <c:v>539</c:v>
                </c:pt>
                <c:pt idx="12">
                  <c:v>478</c:v>
                </c:pt>
              </c:numCache>
            </c:numRef>
          </c:val>
          <c:extLst xmlns:c16r2="http://schemas.microsoft.com/office/drawing/2015/06/chart">
            <c:ext xmlns:c16="http://schemas.microsoft.com/office/drawing/2014/chart" uri="{C3380CC4-5D6E-409C-BE32-E72D297353CC}">
              <c16:uniqueId val="{00000004-4592-4B2D-A069-BB4B7EA133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92-4B2D-A069-BB4B7EA133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92-4B2D-A069-BB4B7EA133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5717</c:v>
                </c:pt>
                <c:pt idx="3">
                  <c:v>5970</c:v>
                </c:pt>
                <c:pt idx="6">
                  <c:v>6064</c:v>
                </c:pt>
                <c:pt idx="9">
                  <c:v>6120</c:v>
                </c:pt>
                <c:pt idx="12">
                  <c:v>6195</c:v>
                </c:pt>
              </c:numCache>
            </c:numRef>
          </c:val>
          <c:extLst xmlns:c16r2="http://schemas.microsoft.com/office/drawing/2015/06/chart">
            <c:ext xmlns:c16="http://schemas.microsoft.com/office/drawing/2014/chart" uri="{C3380CC4-5D6E-409C-BE32-E72D297353CC}">
              <c16:uniqueId val="{00000007-4592-4B2D-A069-BB4B7EA13372}"/>
            </c:ext>
          </c:extLst>
        </c:ser>
        <c:dLbls>
          <c:showLegendKey val="0"/>
          <c:showVal val="0"/>
          <c:showCatName val="0"/>
          <c:showSerName val="0"/>
          <c:showPercent val="0"/>
          <c:showBubbleSize val="0"/>
        </c:dLbls>
        <c:gapWidth val="100"/>
        <c:overlap val="100"/>
        <c:axId val="621370344"/>
        <c:axId val="62137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1483</c:v>
                </c:pt>
                <c:pt idx="2">
                  <c:v>#N/A</c:v>
                </c:pt>
                <c:pt idx="3">
                  <c:v>#N/A</c:v>
                </c:pt>
                <c:pt idx="4">
                  <c:v>1391</c:v>
                </c:pt>
                <c:pt idx="5">
                  <c:v>#N/A</c:v>
                </c:pt>
                <c:pt idx="6">
                  <c:v>#N/A</c:v>
                </c:pt>
                <c:pt idx="7">
                  <c:v>1414</c:v>
                </c:pt>
                <c:pt idx="8">
                  <c:v>#N/A</c:v>
                </c:pt>
                <c:pt idx="9">
                  <c:v>#N/A</c:v>
                </c:pt>
                <c:pt idx="10">
                  <c:v>1079</c:v>
                </c:pt>
                <c:pt idx="11">
                  <c:v>#N/A</c:v>
                </c:pt>
                <c:pt idx="12">
                  <c:v>#N/A</c:v>
                </c:pt>
                <c:pt idx="13">
                  <c:v>1115</c:v>
                </c:pt>
                <c:pt idx="14">
                  <c:v>#N/A</c:v>
                </c:pt>
              </c:numCache>
            </c:numRef>
          </c:val>
          <c:smooth val="0"/>
          <c:extLst xmlns:c16r2="http://schemas.microsoft.com/office/drawing/2015/06/chart">
            <c:ext xmlns:c16="http://schemas.microsoft.com/office/drawing/2014/chart" uri="{C3380CC4-5D6E-409C-BE32-E72D297353CC}">
              <c16:uniqueId val="{00000008-4592-4B2D-A069-BB4B7EA13372}"/>
            </c:ext>
          </c:extLst>
        </c:ser>
        <c:dLbls>
          <c:showLegendKey val="0"/>
          <c:showVal val="0"/>
          <c:showCatName val="0"/>
          <c:showSerName val="0"/>
          <c:showPercent val="0"/>
          <c:showBubbleSize val="0"/>
        </c:dLbls>
        <c:marker val="1"/>
        <c:smooth val="0"/>
        <c:axId val="621370344"/>
        <c:axId val="621370736"/>
      </c:lineChart>
      <c:catAx>
        <c:axId val="62137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370736"/>
        <c:crosses val="autoZero"/>
        <c:auto val="1"/>
        <c:lblAlgn val="ctr"/>
        <c:lblOffset val="100"/>
        <c:tickLblSkip val="1"/>
        <c:tickMarkSkip val="1"/>
        <c:noMultiLvlLbl val="0"/>
      </c:catAx>
      <c:valAx>
        <c:axId val="62137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37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49580</c:v>
                </c:pt>
                <c:pt idx="5">
                  <c:v>52853</c:v>
                </c:pt>
                <c:pt idx="8">
                  <c:v>56545</c:v>
                </c:pt>
                <c:pt idx="11">
                  <c:v>62895</c:v>
                </c:pt>
                <c:pt idx="14">
                  <c:v>62057</c:v>
                </c:pt>
              </c:numCache>
            </c:numRef>
          </c:val>
          <c:extLst xmlns:c16r2="http://schemas.microsoft.com/office/drawing/2015/06/chart">
            <c:ext xmlns:c16="http://schemas.microsoft.com/office/drawing/2014/chart" uri="{C3380CC4-5D6E-409C-BE32-E72D297353CC}">
              <c16:uniqueId val="{00000000-27F0-4D5D-B309-586AF811E8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6598</c:v>
                </c:pt>
                <c:pt idx="5">
                  <c:v>6249</c:v>
                </c:pt>
                <c:pt idx="8">
                  <c:v>5885</c:v>
                </c:pt>
                <c:pt idx="11">
                  <c:v>5655</c:v>
                </c:pt>
                <c:pt idx="14">
                  <c:v>5567</c:v>
                </c:pt>
              </c:numCache>
            </c:numRef>
          </c:val>
          <c:extLst xmlns:c16r2="http://schemas.microsoft.com/office/drawing/2015/06/chart">
            <c:ext xmlns:c16="http://schemas.microsoft.com/office/drawing/2014/chart" uri="{C3380CC4-5D6E-409C-BE32-E72D297353CC}">
              <c16:uniqueId val="{00000001-27F0-4D5D-B309-586AF811E8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18273</c:v>
                </c:pt>
                <c:pt idx="5">
                  <c:v>19555</c:v>
                </c:pt>
                <c:pt idx="8">
                  <c:v>20824</c:v>
                </c:pt>
                <c:pt idx="11">
                  <c:v>21455</c:v>
                </c:pt>
                <c:pt idx="14">
                  <c:v>21587</c:v>
                </c:pt>
              </c:numCache>
            </c:numRef>
          </c:val>
          <c:extLst xmlns:c16r2="http://schemas.microsoft.com/office/drawing/2015/06/chart">
            <c:ext xmlns:c16="http://schemas.microsoft.com/office/drawing/2014/chart" uri="{C3380CC4-5D6E-409C-BE32-E72D297353CC}">
              <c16:uniqueId val="{00000002-27F0-4D5D-B309-586AF811E8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F0-4D5D-B309-586AF811E8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F0-4D5D-B309-586AF811E8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27F0-4D5D-B309-586AF811E8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10226</c:v>
                </c:pt>
                <c:pt idx="3">
                  <c:v>9840</c:v>
                </c:pt>
                <c:pt idx="6">
                  <c:v>9377</c:v>
                </c:pt>
                <c:pt idx="9">
                  <c:v>8946</c:v>
                </c:pt>
                <c:pt idx="12">
                  <c:v>9095</c:v>
                </c:pt>
              </c:numCache>
            </c:numRef>
          </c:val>
          <c:extLst xmlns:c16r2="http://schemas.microsoft.com/office/drawing/2015/06/chart">
            <c:ext xmlns:c16="http://schemas.microsoft.com/office/drawing/2014/chart" uri="{C3380CC4-5D6E-409C-BE32-E72D297353CC}">
              <c16:uniqueId val="{00000006-27F0-4D5D-B309-586AF811E8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990</c:v>
                </c:pt>
                <c:pt idx="3">
                  <c:v>749</c:v>
                </c:pt>
                <c:pt idx="6">
                  <c:v>505</c:v>
                </c:pt>
                <c:pt idx="9">
                  <c:v>300</c:v>
                </c:pt>
                <c:pt idx="12">
                  <c:v>160</c:v>
                </c:pt>
              </c:numCache>
            </c:numRef>
          </c:val>
          <c:extLst xmlns:c16r2="http://schemas.microsoft.com/office/drawing/2015/06/chart">
            <c:ext xmlns:c16="http://schemas.microsoft.com/office/drawing/2014/chart" uri="{C3380CC4-5D6E-409C-BE32-E72D297353CC}">
              <c16:uniqueId val="{00000007-27F0-4D5D-B309-586AF811E8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7592</c:v>
                </c:pt>
                <c:pt idx="3">
                  <c:v>8764</c:v>
                </c:pt>
                <c:pt idx="6">
                  <c:v>8629</c:v>
                </c:pt>
                <c:pt idx="9">
                  <c:v>8588</c:v>
                </c:pt>
                <c:pt idx="12">
                  <c:v>8024</c:v>
                </c:pt>
              </c:numCache>
            </c:numRef>
          </c:val>
          <c:extLst xmlns:c16r2="http://schemas.microsoft.com/office/drawing/2015/06/chart">
            <c:ext xmlns:c16="http://schemas.microsoft.com/office/drawing/2014/chart" uri="{C3380CC4-5D6E-409C-BE32-E72D297353CC}">
              <c16:uniqueId val="{00000008-27F0-4D5D-B309-586AF811E8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1736</c:v>
                </c:pt>
                <c:pt idx="3">
                  <c:v>1729</c:v>
                </c:pt>
                <c:pt idx="6">
                  <c:v>1593</c:v>
                </c:pt>
                <c:pt idx="9">
                  <c:v>1590</c:v>
                </c:pt>
                <c:pt idx="12">
                  <c:v>1686</c:v>
                </c:pt>
              </c:numCache>
            </c:numRef>
          </c:val>
          <c:extLst xmlns:c16r2="http://schemas.microsoft.com/office/drawing/2015/06/chart">
            <c:ext xmlns:c16="http://schemas.microsoft.com/office/drawing/2014/chart" uri="{C3380CC4-5D6E-409C-BE32-E72D297353CC}">
              <c16:uniqueId val="{00000009-27F0-4D5D-B309-586AF811E8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55741</c:v>
                </c:pt>
                <c:pt idx="3">
                  <c:v>61211</c:v>
                </c:pt>
                <c:pt idx="6">
                  <c:v>67123</c:v>
                </c:pt>
                <c:pt idx="9">
                  <c:v>74939</c:v>
                </c:pt>
                <c:pt idx="12">
                  <c:v>77869</c:v>
                </c:pt>
              </c:numCache>
            </c:numRef>
          </c:val>
          <c:extLst xmlns:c16r2="http://schemas.microsoft.com/office/drawing/2015/06/chart">
            <c:ext xmlns:c16="http://schemas.microsoft.com/office/drawing/2014/chart" uri="{C3380CC4-5D6E-409C-BE32-E72D297353CC}">
              <c16:uniqueId val="{0000000A-27F0-4D5D-B309-586AF811E8F4}"/>
            </c:ext>
          </c:extLst>
        </c:ser>
        <c:dLbls>
          <c:showLegendKey val="0"/>
          <c:showVal val="0"/>
          <c:showCatName val="0"/>
          <c:showSerName val="0"/>
          <c:showPercent val="0"/>
          <c:showBubbleSize val="0"/>
        </c:dLbls>
        <c:gapWidth val="100"/>
        <c:overlap val="100"/>
        <c:axId val="621371128"/>
        <c:axId val="621371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1840</c:v>
                </c:pt>
                <c:pt idx="2">
                  <c:v>#N/A</c:v>
                </c:pt>
                <c:pt idx="3">
                  <c:v>#N/A</c:v>
                </c:pt>
                <c:pt idx="4">
                  <c:v>3636</c:v>
                </c:pt>
                <c:pt idx="5">
                  <c:v>#N/A</c:v>
                </c:pt>
                <c:pt idx="6">
                  <c:v>#N/A</c:v>
                </c:pt>
                <c:pt idx="7">
                  <c:v>3974</c:v>
                </c:pt>
                <c:pt idx="8">
                  <c:v>#N/A</c:v>
                </c:pt>
                <c:pt idx="9">
                  <c:v>#N/A</c:v>
                </c:pt>
                <c:pt idx="10">
                  <c:v>4358</c:v>
                </c:pt>
                <c:pt idx="11">
                  <c:v>#N/A</c:v>
                </c:pt>
                <c:pt idx="12">
                  <c:v>#N/A</c:v>
                </c:pt>
                <c:pt idx="13">
                  <c:v>7624</c:v>
                </c:pt>
                <c:pt idx="14">
                  <c:v>#N/A</c:v>
                </c:pt>
              </c:numCache>
            </c:numRef>
          </c:val>
          <c:smooth val="0"/>
          <c:extLst xmlns:c16r2="http://schemas.microsoft.com/office/drawing/2015/06/chart">
            <c:ext xmlns:c16="http://schemas.microsoft.com/office/drawing/2014/chart" uri="{C3380CC4-5D6E-409C-BE32-E72D297353CC}">
              <c16:uniqueId val="{0000000B-27F0-4D5D-B309-586AF811E8F4}"/>
            </c:ext>
          </c:extLst>
        </c:ser>
        <c:dLbls>
          <c:showLegendKey val="0"/>
          <c:showVal val="0"/>
          <c:showCatName val="0"/>
          <c:showSerName val="0"/>
          <c:showPercent val="0"/>
          <c:showBubbleSize val="0"/>
        </c:dLbls>
        <c:marker val="1"/>
        <c:smooth val="0"/>
        <c:axId val="621371128"/>
        <c:axId val="621371912"/>
      </c:lineChart>
      <c:catAx>
        <c:axId val="62137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1371912"/>
        <c:crosses val="autoZero"/>
        <c:auto val="1"/>
        <c:lblAlgn val="ctr"/>
        <c:lblOffset val="100"/>
        <c:tickLblSkip val="1"/>
        <c:tickMarkSkip val="1"/>
        <c:noMultiLvlLbl val="0"/>
      </c:catAx>
      <c:valAx>
        <c:axId val="621371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37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8807</c:v>
                </c:pt>
                <c:pt idx="1">
                  <c:v>8852</c:v>
                </c:pt>
                <c:pt idx="2">
                  <c:v>8258</c:v>
                </c:pt>
              </c:numCache>
            </c:numRef>
          </c:val>
          <c:extLst xmlns:c16r2="http://schemas.microsoft.com/office/drawing/2015/06/chart">
            <c:ext xmlns:c16="http://schemas.microsoft.com/office/drawing/2014/chart" uri="{C3380CC4-5D6E-409C-BE32-E72D297353CC}">
              <c16:uniqueId val="{00000000-E6E3-44AC-8C42-2E135F054B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6605</c:v>
                </c:pt>
                <c:pt idx="1">
                  <c:v>7136</c:v>
                </c:pt>
                <c:pt idx="2">
                  <c:v>7345</c:v>
                </c:pt>
              </c:numCache>
            </c:numRef>
          </c:val>
          <c:extLst xmlns:c16r2="http://schemas.microsoft.com/office/drawing/2015/06/chart">
            <c:ext xmlns:c16="http://schemas.microsoft.com/office/drawing/2014/chart" uri="{C3380CC4-5D6E-409C-BE32-E72D297353CC}">
              <c16:uniqueId val="{00000001-E6E3-44AC-8C42-2E135F054B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7476</c:v>
                </c:pt>
                <c:pt idx="1">
                  <c:v>7442</c:v>
                </c:pt>
                <c:pt idx="2">
                  <c:v>7432</c:v>
                </c:pt>
              </c:numCache>
            </c:numRef>
          </c:val>
          <c:extLst xmlns:c16r2="http://schemas.microsoft.com/office/drawing/2015/06/chart">
            <c:ext xmlns:c16="http://schemas.microsoft.com/office/drawing/2014/chart" uri="{C3380CC4-5D6E-409C-BE32-E72D297353CC}">
              <c16:uniqueId val="{00000002-E6E3-44AC-8C42-2E135F054BB0}"/>
            </c:ext>
          </c:extLst>
        </c:ser>
        <c:dLbls>
          <c:showLegendKey val="0"/>
          <c:showVal val="0"/>
          <c:showCatName val="0"/>
          <c:showSerName val="0"/>
          <c:showPercent val="0"/>
          <c:showBubbleSize val="0"/>
        </c:dLbls>
        <c:gapWidth val="120"/>
        <c:overlap val="100"/>
        <c:axId val="629298376"/>
        <c:axId val="629298768"/>
      </c:barChart>
      <c:catAx>
        <c:axId val="62929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9298768"/>
        <c:crosses val="autoZero"/>
        <c:auto val="1"/>
        <c:lblAlgn val="ctr"/>
        <c:lblOffset val="100"/>
        <c:tickLblSkip val="1"/>
        <c:tickMarkSkip val="1"/>
        <c:noMultiLvlLbl val="0"/>
      </c:catAx>
      <c:valAx>
        <c:axId val="629298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929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F0-4F2F-84DA-4A4C74202FA4}"/>
                </c:ext>
                <c:ext xmlns:c15="http://schemas.microsoft.com/office/drawing/2012/chart" uri="{CE6537A1-D6FC-4f65-9D91-7224C49458BB}">
                  <c15:dlblFieldTable>
                    <c15:dlblFTEntry>
                      <c15:txfldGUID>{8A36A034-773C-4734-81D4-E64697ACDAAD}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F0-4F2F-84DA-4A4C74202FA4}"/>
                </c:ext>
                <c:ext xmlns:c15="http://schemas.microsoft.com/office/drawing/2012/chart" uri="{CE6537A1-D6FC-4f65-9D91-7224C49458BB}">
                  <c15:dlblFieldTable>
                    <c15:dlblFTEntry>
                      <c15:txfldGUID>{DC8D91D3-3A6C-42F1-8F66-3C70134169BC}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F0-4F2F-84DA-4A4C74202FA4}"/>
                </c:ext>
                <c:ext xmlns:c15="http://schemas.microsoft.com/office/drawing/2012/chart" uri="{CE6537A1-D6FC-4f65-9D91-7224C49458BB}">
                  <c15:dlblFieldTable>
                    <c15:dlblFTEntry>
                      <c15:txfldGUID>{BEBB4AE0-2587-40CF-BC89-7FF436152F2B}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F0-4F2F-84DA-4A4C74202FA4}"/>
                </c:ext>
                <c:ext xmlns:c15="http://schemas.microsoft.com/office/drawing/2012/chart" uri="{CE6537A1-D6FC-4f65-9D91-7224C49458BB}">
                  <c15:dlblFieldTable>
                    <c15:dlblFTEntry>
                      <c15:txfldGUID>{C008EEAC-1DD9-44F8-91F5-A237C01303E7}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F0-4F2F-84DA-4A4C74202FA4}"/>
                </c:ext>
                <c:ext xmlns:c15="http://schemas.microsoft.com/office/drawing/2012/chart" uri="{CE6537A1-D6FC-4f65-9D91-7224C49458BB}">
                  <c15:dlblFieldTable>
                    <c15:dlblFTEntry>
                      <c15:txfldGUID>{62B6F41B-3C1F-4E81-884A-4B9934E0F235}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F0-4F2F-84DA-4A4C74202FA4}"/>
                </c:ext>
                <c:ext xmlns:c15="http://schemas.microsoft.com/office/drawing/2012/chart" uri="{CE6537A1-D6FC-4f65-9D91-7224C49458BB}">
                  <c15:dlblFieldTable>
                    <c15:dlblFTEntry>
                      <c15:txfldGUID>{C5475261-4148-4E0D-8E64-A8C2D937D57A}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F0-4F2F-84DA-4A4C74202FA4}"/>
                </c:ext>
                <c:ext xmlns:c15="http://schemas.microsoft.com/office/drawing/2012/chart" uri="{CE6537A1-D6FC-4f65-9D91-7224C49458BB}">
                  <c15:dlblFieldTable>
                    <c15:dlblFTEntry>
                      <c15:txfldGUID>{A6B83AE4-F37E-435C-BFFE-B08D8D67648D}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F0-4F2F-84DA-4A4C74202FA4}"/>
                </c:ext>
                <c:ext xmlns:c15="http://schemas.microsoft.com/office/drawing/2012/chart" uri="{CE6537A1-D6FC-4f65-9D91-7224C49458BB}">
                  <c15:dlblFieldTable>
                    <c15:dlblFTEntry>
                      <c15:txfldGUID>{20D49503-EE49-4342-951D-3CAED1A0AEF1}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F0-4F2F-84DA-4A4C74202FA4}"/>
                </c:ext>
                <c:ext xmlns:c15="http://schemas.microsoft.com/office/drawing/2012/chart" uri="{CE6537A1-D6FC-4f65-9D91-7224C49458BB}">
                  <c15:dlblFieldTable>
                    <c15:dlblFTEntry>
                      <c15:txfldGUID>{E240BDDB-9F0F-40FE-B362-F094B548597C}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AF0-4F2F-84DA-4A4C74202F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F0-4F2F-84DA-4A4C74202FA4}"/>
                </c:ext>
                <c:ext xmlns:c15="http://schemas.microsoft.com/office/drawing/2012/chart" uri="{CE6537A1-D6FC-4f65-9D91-7224C49458BB}">
                  <c15:dlblFieldTable>
                    <c15:dlblFTEntry>
                      <c15:txfldGUID>{01E6E9B8-A496-471B-813C-D5FF10AA2715}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F0-4F2F-84DA-4A4C74202FA4}"/>
                </c:ext>
                <c:ext xmlns:c15="http://schemas.microsoft.com/office/drawing/2012/chart" uri="{CE6537A1-D6FC-4f65-9D91-7224C49458BB}">
                  <c15:dlblFieldTable>
                    <c15:dlblFTEntry>
                      <c15:txfldGUID>{0A0E47A8-3E15-423B-9742-95E972B6C381}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F0-4F2F-84DA-4A4C74202FA4}"/>
                </c:ext>
                <c:ext xmlns:c15="http://schemas.microsoft.com/office/drawing/2012/chart" uri="{CE6537A1-D6FC-4f65-9D91-7224C49458BB}">
                  <c15:dlblFieldTable>
                    <c15:dlblFTEntry>
                      <c15:txfldGUID>{327FDC55-09D9-4D88-8938-1EC1FDD56ADB}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F0-4F2F-84DA-4A4C74202FA4}"/>
                </c:ext>
                <c:ext xmlns:c15="http://schemas.microsoft.com/office/drawing/2012/chart" uri="{CE6537A1-D6FC-4f65-9D91-7224C49458BB}">
                  <c15:dlblFieldTable>
                    <c15:dlblFTEntry>
                      <c15:txfldGUID>{0FA88B50-0456-4189-8608-13A3AFEC8230}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F0-4F2F-84DA-4A4C74202FA4}"/>
                </c:ext>
                <c:ext xmlns:c15="http://schemas.microsoft.com/office/drawing/2012/chart" uri="{CE6537A1-D6FC-4f65-9D91-7224C49458BB}">
                  <c15:dlblFieldTable>
                    <c15:dlblFTEntry>
                      <c15:txfldGUID>{66C9F128-4719-4FB1-AD53-DC9AFF37BE4F}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F0-4F2F-84DA-4A4C74202FA4}"/>
                </c:ext>
                <c:ext xmlns:c15="http://schemas.microsoft.com/office/drawing/2012/chart" uri="{CE6537A1-D6FC-4f65-9D91-7224C49458BB}">
                  <c15:dlblFieldTable>
                    <c15:dlblFTEntry>
                      <c15:txfldGUID>{08E1BA0A-4169-4C08-AA27-DED771C36231}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F0-4F2F-84DA-4A4C74202FA4}"/>
                </c:ext>
                <c:ext xmlns:c15="http://schemas.microsoft.com/office/drawing/2012/chart" uri="{CE6537A1-D6FC-4f65-9D91-7224C49458BB}">
                  <c15:dlblFieldTable>
                    <c15:dlblFTEntry>
                      <c15:txfldGUID>{73B0FBC8-07E4-4EA4-BE05-527389991327}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F0-4F2F-84DA-4A4C74202FA4}"/>
                </c:ext>
                <c:ext xmlns:c15="http://schemas.microsoft.com/office/drawing/2012/chart" uri="{CE6537A1-D6FC-4f65-9D91-7224C49458BB}">
                  <c15:dlblFieldTable>
                    <c15:dlblFTEntry>
                      <c15:txfldGUID>{6490C728-4438-4E22-AD0F-7A67738BE192}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F0-4F2F-84DA-4A4C74202FA4}"/>
                </c:ext>
                <c:ext xmlns:c15="http://schemas.microsoft.com/office/drawing/2012/chart" uri="{CE6537A1-D6FC-4f65-9D91-7224C49458BB}">
                  <c15:dlblFieldTable>
                    <c15:dlblFTEntry>
                      <c15:txfldGUID>{6E3CC0A8-36A4-48BC-B097-8499333DC20F}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DAF0-4F2F-84DA-4A4C74202FA4}"/>
            </c:ext>
          </c:extLst>
        </c:ser>
        <c:dLbls>
          <c:showLegendKey val="0"/>
          <c:showVal val="1"/>
          <c:showCatName val="0"/>
          <c:showSerName val="0"/>
          <c:showPercent val="0"/>
          <c:showBubbleSize val="0"/>
        </c:dLbls>
        <c:axId val="629299552"/>
        <c:axId val="629299944"/>
      </c:scatterChart>
      <c:valAx>
        <c:axId val="629299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299944"/>
        <c:crosses val="autoZero"/>
        <c:crossBetween val="midCat"/>
      </c:valAx>
      <c:valAx>
        <c:axId val="629299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299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EC-4924-A945-BEC8A165B259}"/>
                </c:ext>
                <c:ext xmlns:c15="http://schemas.microsoft.com/office/drawing/2012/chart" uri="{CE6537A1-D6FC-4f65-9D91-7224C49458BB}">
                  <c15:layout/>
                  <c15:dlblFieldTable>
                    <c15:dlblFTEntry>
                      <c15:txfldGUID>{ADE12D00-5C30-4965-A6D2-331693BF4421}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EC-4924-A945-BEC8A165B259}"/>
                </c:ext>
                <c:ext xmlns:c15="http://schemas.microsoft.com/office/drawing/2012/chart" uri="{CE6537A1-D6FC-4f65-9D91-7224C49458BB}">
                  <c15:dlblFieldTable>
                    <c15:dlblFTEntry>
                      <c15:txfldGUID>{2D123F6F-361F-476C-A5F7-AB39B90BD63D}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EC-4924-A945-BEC8A165B259}"/>
                </c:ext>
                <c:ext xmlns:c15="http://schemas.microsoft.com/office/drawing/2012/chart" uri="{CE6537A1-D6FC-4f65-9D91-7224C49458BB}">
                  <c15:dlblFieldTable>
                    <c15:dlblFTEntry>
                      <c15:txfldGUID>{0A69EEAA-6529-4AE4-93BD-3695D16C5FAC}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EC-4924-A945-BEC8A165B259}"/>
                </c:ext>
                <c:ext xmlns:c15="http://schemas.microsoft.com/office/drawing/2012/chart" uri="{CE6537A1-D6FC-4f65-9D91-7224C49458BB}">
                  <c15:dlblFieldTable>
                    <c15:dlblFTEntry>
                      <c15:txfldGUID>{E8F8DFE3-E0AE-40BF-A69D-FBC04B14E8A6}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EC-4924-A945-BEC8A165B259}"/>
                </c:ext>
                <c:ext xmlns:c15="http://schemas.microsoft.com/office/drawing/2012/chart" uri="{CE6537A1-D6FC-4f65-9D91-7224C49458BB}">
                  <c15:dlblFieldTable>
                    <c15:dlblFTEntry>
                      <c15:txfldGUID>{91A51C8E-8BE6-44DD-A1B2-4382300C7E53}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EC-4924-A945-BEC8A165B259}"/>
                </c:ext>
                <c:ext xmlns:c15="http://schemas.microsoft.com/office/drawing/2012/chart" uri="{CE6537A1-D6FC-4f65-9D91-7224C49458BB}">
                  <c15:layout/>
                  <c15:dlblFieldTable>
                    <c15:dlblFTEntry>
                      <c15:txfldGUID>{BD125D0B-031D-449A-8FD0-F5B947A1D8E0}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EC-4924-A945-BEC8A165B259}"/>
                </c:ext>
                <c:ext xmlns:c15="http://schemas.microsoft.com/office/drawing/2012/chart" uri="{CE6537A1-D6FC-4f65-9D91-7224C49458BB}">
                  <c15:layout/>
                  <c15:dlblFieldTable>
                    <c15:dlblFTEntry>
                      <c15:txfldGUID>{080BC1EB-D98E-48B7-B90F-F679449EA745}</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EC-4924-A945-BEC8A165B259}"/>
                </c:ext>
                <c:ext xmlns:c15="http://schemas.microsoft.com/office/drawing/2012/chart" uri="{CE6537A1-D6FC-4f65-9D91-7224C49458BB}">
                  <c15:layout/>
                  <c15:dlblFieldTable>
                    <c15:dlblFTEntry>
                      <c15:txfldGUID>{AA68F8AA-759F-4DDE-B5E1-AE3AB36648F4}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EC-4924-A945-BEC8A165B259}"/>
                </c:ext>
                <c:ext xmlns:c15="http://schemas.microsoft.com/office/drawing/2012/chart" uri="{CE6537A1-D6FC-4f65-9D91-7224C49458BB}">
                  <c15:layout/>
                  <c15:dlblFieldTable>
                    <c15:dlblFTEntry>
                      <c15:txfldGUID>{E1B08918-5C90-4B80-8481-B4D1E419E40E}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6.3</c:v>
                </c:pt>
                <c:pt idx="16">
                  <c:v>5</c:v>
                </c:pt>
                <c:pt idx="24">
                  <c:v>4.5</c:v>
                </c:pt>
                <c:pt idx="32">
                  <c:v>4.2</c:v>
                </c:pt>
              </c:numCache>
            </c:numRef>
          </c:xVal>
          <c:yVal>
            <c:numRef>
              <c:f>公会計指標分析・財政指標組合せ分析表!$BP$73:$DC$73</c:f>
              <c:numCache>
                <c:formatCode>#,##0.0;"▲ "#,##0.0</c:formatCode>
                <c:ptCount val="40"/>
                <c:pt idx="0">
                  <c:v>6.5</c:v>
                </c:pt>
                <c:pt idx="8">
                  <c:v>12.9</c:v>
                </c:pt>
                <c:pt idx="16">
                  <c:v>14</c:v>
                </c:pt>
                <c:pt idx="24">
                  <c:v>15.6</c:v>
                </c:pt>
                <c:pt idx="32">
                  <c:v>27.5</c:v>
                </c:pt>
              </c:numCache>
            </c:numRef>
          </c:yVal>
          <c:smooth val="0"/>
          <c:extLst xmlns:c16r2="http://schemas.microsoft.com/office/drawing/2015/06/chart">
            <c:ext xmlns:c16="http://schemas.microsoft.com/office/drawing/2014/chart" uri="{C3380CC4-5D6E-409C-BE32-E72D297353CC}">
              <c16:uniqueId val="{00000009-1DEC-4924-A945-BEC8A165B2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EC-4924-A945-BEC8A165B259}"/>
                </c:ext>
                <c:ext xmlns:c15="http://schemas.microsoft.com/office/drawing/2012/chart" uri="{CE6537A1-D6FC-4f65-9D91-7224C49458BB}">
                  <c15:layout/>
                  <c15:dlblFieldTable>
                    <c15:dlblFTEntry>
                      <c15:txfldGUID>{50E6522C-5D3A-41B9-91FB-2F050EF5B842}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EC-4924-A945-BEC8A165B259}"/>
                </c:ext>
                <c:ext xmlns:c15="http://schemas.microsoft.com/office/drawing/2012/chart" uri="{CE6537A1-D6FC-4f65-9D91-7224C49458BB}">
                  <c15:dlblFieldTable>
                    <c15:dlblFTEntry>
                      <c15:txfldGUID>{E94A53F8-4D8F-4DE2-9EC6-54555B29618C}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EC-4924-A945-BEC8A165B259}"/>
                </c:ext>
                <c:ext xmlns:c15="http://schemas.microsoft.com/office/drawing/2012/chart" uri="{CE6537A1-D6FC-4f65-9D91-7224C49458BB}">
                  <c15:dlblFieldTable>
                    <c15:dlblFTEntry>
                      <c15:txfldGUID>{010F3CBF-EDB2-4671-B852-B06774E86505}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EC-4924-A945-BEC8A165B259}"/>
                </c:ext>
                <c:ext xmlns:c15="http://schemas.microsoft.com/office/drawing/2012/chart" uri="{CE6537A1-D6FC-4f65-9D91-7224C49458BB}">
                  <c15:dlblFieldTable>
                    <c15:dlblFTEntry>
                      <c15:txfldGUID>{343776B8-8A6A-49B8-A691-E3BE32A6368A}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EC-4924-A945-BEC8A165B259}"/>
                </c:ext>
                <c:ext xmlns:c15="http://schemas.microsoft.com/office/drawing/2012/chart" uri="{CE6537A1-D6FC-4f65-9D91-7224C49458BB}">
                  <c15:dlblFieldTable>
                    <c15:dlblFTEntry>
                      <c15:txfldGUID>{CF4A77A6-1749-44A7-916E-0A4325B47886}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EC-4924-A945-BEC8A165B259}"/>
                </c:ext>
                <c:ext xmlns:c15="http://schemas.microsoft.com/office/drawing/2012/chart" uri="{CE6537A1-D6FC-4f65-9D91-7224C49458BB}">
                  <c15:layout/>
                  <c15:dlblFieldTable>
                    <c15:dlblFTEntry>
                      <c15:txfldGUID>{4FF45955-41F9-4B46-92FF-540AB51A6562}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EC-4924-A945-BEC8A165B259}"/>
                </c:ext>
                <c:ext xmlns:c15="http://schemas.microsoft.com/office/drawing/2012/chart" uri="{CE6537A1-D6FC-4f65-9D91-7224C49458BB}">
                  <c15:layout/>
                  <c15:dlblFieldTable>
                    <c15:dlblFTEntry>
                      <c15:txfldGUID>{BB7A7C1E-9153-422C-8E4E-D377B881CAB8}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EC-4924-A945-BEC8A165B259}"/>
                </c:ext>
                <c:ext xmlns:c15="http://schemas.microsoft.com/office/drawing/2012/chart" uri="{CE6537A1-D6FC-4f65-9D91-7224C49458BB}">
                  <c15:layout/>
                  <c15:dlblFieldTable>
                    <c15:dlblFTEntry>
                      <c15:txfldGUID>{62F8F6FE-498C-4E71-9799-3D21DD478A91}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EC-4924-A945-BEC8A165B259}"/>
                </c:ext>
                <c:ext xmlns:c15="http://schemas.microsoft.com/office/drawing/2012/chart" uri="{CE6537A1-D6FC-4f65-9D91-7224C49458BB}">
                  <c15:layout/>
                  <c15:dlblFieldTable>
                    <c15:dlblFTEntry>
                      <c15:txfldGUID>{E04FC151-A090-4514-AE16-13CD3DA15496}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5.4</c:v>
                </c:pt>
                <c:pt idx="8">
                  <c:v>4.4000000000000004</c:v>
                </c:pt>
                <c:pt idx="16">
                  <c:v>5.3</c:v>
                </c:pt>
                <c:pt idx="24">
                  <c:v>5</c:v>
                </c:pt>
                <c:pt idx="32">
                  <c:v>4.8</c:v>
                </c:pt>
              </c:numCache>
            </c:numRef>
          </c:xVal>
          <c:yVal>
            <c:numRef>
              <c:f>公会計指標分析・財政指標組合せ分析表!$BP$77:$DC$77</c:f>
              <c:numCache>
                <c:formatCode>#,##0.0;"▲ "#,##0.0</c:formatCode>
                <c:ptCount val="40"/>
                <c:pt idx="0">
                  <c:v>0</c:v>
                </c:pt>
                <c:pt idx="8">
                  <c:v>0</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1DEC-4924-A945-BEC8A165B259}"/>
            </c:ext>
          </c:extLst>
        </c:ser>
        <c:dLbls>
          <c:showLegendKey val="0"/>
          <c:showVal val="1"/>
          <c:showCatName val="0"/>
          <c:showSerName val="0"/>
          <c:showPercent val="0"/>
          <c:showBubbleSize val="0"/>
        </c:dLbls>
        <c:axId val="629300728"/>
        <c:axId val="629301120"/>
      </c:scatterChart>
      <c:valAx>
        <c:axId val="629300728"/>
        <c:scaling>
          <c:orientation val="minMax"/>
          <c:max val="8.6"/>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301120"/>
        <c:crosses val="autoZero"/>
        <c:crossBetween val="midCat"/>
      </c:valAx>
      <c:valAx>
        <c:axId val="62930112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30072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元利償還金については、合併特例事業債、臨時財政対策債の元金償還の開始などで増加しているが、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水道事業会計と一部事務組合の地方債の償還が一部終了したことで減となった。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普通交付税措置率の高い地方債を活用することで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、算入公債費は前年度と同水準で推移しており、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実質公債費比率としては前年度比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年度には小中学校施設整備事業、新庁舎建設事業などの大型事業が完了するが、今後は交流センター整備事業や体育館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、筑豊ハイツ整備事業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などが計画されて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おり、今後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増加していく見込みであることから、健全な財政運営に努めるため、事業費の適正化や事業実施年度の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調整</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などにより償還額の平準化及び実質公債費比率の急激な上昇を抑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えていく必要がある。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将来負担額においては、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一般会計等に係る地方債の現在高において、発行可能額にて借入を実施していることによる臨時財政対策債の増はもとより、合併特例事業債の有効活用を基本とした大型事業の実施により、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充当可能財源においては、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普通建設事業の実施に際して、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合併特例事業債など交付税措置率の高い地方債を積極的に活用しているが、一部償還の終了により、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交付税算入見込額が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838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。その結果、</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将来負担比率としては前年度比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小中学校施設整備事業、新庁舎建設事業などの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大型事業が完了するが、今後は交流センター整備事業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体育館等建設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、筑豊ハイツ整備事業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計画されていることから、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将来負担額の推移には注意する必要がある。今後も引き続き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事務事業のゼロベースからの見直し・統廃合を継続して実施していくことで、健全な行政運営に努めていく。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福岡県飯塚市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万円、債券運用及び預金利子収入を約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万円積み立てた一方、歳入不足が見込まれたため、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千万円の取崩し行っ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万円、債券運用及び預金利子収入を約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万円積立を行っ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合併特例措置の終了による地方交付税の減額など</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歳入の減が見込まれる中、施設の更新事業など大型事業実施を予定していることから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、基金の取崩を行いながら財政収支の均衡を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図る財政運営が予想される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しかし、本市の第</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次行財政改革大綱において、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2023</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年度の財政調整基金と減債基金の残高の合計を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64</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億円以上と決定しており、その目標を達成できるよう財政状況の改善に取り組むこととしている。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　　　　　：人材育成に関する事業を推進するため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かんがい施設整備基金　：かんがい施設の維持管理及び改良事業を実施するため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霊園施設管理基金　　　：飯塚霊園施設の維持管理のため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ふるさと水と土保全基金：土地改良施設機能を適正に発揮させるための集落共同活動強化に対する支援事業、並びに農林業の活性化及び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汚水処理施設整備基金　：うぐいす台住宅団地汚水処理施設の整備等のため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汚水処理施設整備基金：汚水処理施設の今後の整備にかかる財源として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かんがい施設整備基金：かんがい施設の維持管理にかかる経費に財源として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その他特定目的基金全体における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債券運用及び預金利子収入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各基金の設置目的を達成するため、必要に応じて積立・取崩を行っていく。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歳入不足が見込まれたため、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万円の取崩による減。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債券運用及び預金利子収入を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基金を取崩しながらの財政運営となる見込みであるが、第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次行財政改革大綱で設定する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年度時点で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財政調整基金と減債基金の合計基金残高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を達成できるよう財政状況の改善に取り組む。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債券運用及び預金利子収入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住宅新築資金等貸付特別会計減債基金を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基金を取崩しながらの財政運営となる見込みであるが、第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次行財政改革大綱で設定する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年度時点で、財政調整基金と減債基金の合計基金残高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億円以上を達成できるよう財政状況の改善に取り組む</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129,801
128,522
214.07
67,417,459
65,647,378
1,618,875
32,895,189
77,796,860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債務償還可能年数については、類似団体平均よりも高くなっている。その要因としては、平成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年度に大型事業が集中し、その財源として借り入れた地方債の現在高が大幅に増加したことが挙げれられる。</a:t>
          </a:r>
          <a:endParaRPr lang="ja-JP" altLang="ja-JP">
            <a:effectLst/>
          </a:endParaRPr>
        </a:p>
        <a:p>
          <a:r>
            <a:rPr kumimoji="1" lang="ja-JP" altLang="ja-JP" sz="1100">
              <a:solidFill>
                <a:schemeClr val="dk1"/>
              </a:solidFill>
              <a:effectLst/>
              <a:latin typeface="+mn-lt"/>
              <a:ea typeface="+mn-ea"/>
              <a:cs typeface="+mn-cs"/>
            </a:rPr>
            <a:t>今後も大型事業がいくつか予定されていることから、地方債残高等の動向を注視しながら、事業費の削減等の手法も視野に入れ、将来負担額の増加の抑止を図る必要がある。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69" name="テキスト ボックス 68"/>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1" name="テキスト ボックス 70"/>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77" name="直線コネクタ 76"/>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80"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81" name="直線コネクタ 80"/>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82"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83" name="フローチャート: 判断 82"/>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73872</xdr:rowOff>
    </xdr:from>
    <xdr:to>
      <xdr:col>76</xdr:col>
      <xdr:colOff>73025</xdr:colOff>
      <xdr:row>31</xdr:row>
      <xdr:rowOff>4022</xdr:rowOff>
    </xdr:to>
    <xdr:sp macro="" textlink="">
      <xdr:nvSpPr>
        <xdr:cNvPr id="89" name="楕円 88"/>
        <xdr:cNvSpPr/>
      </xdr:nvSpPr>
      <xdr:spPr>
        <a:xfrm>
          <a:off x="14744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96749</xdr:rowOff>
    </xdr:from>
    <xdr:ext cx="340478" cy="259045"/>
    <xdr:sp macro="" textlink="">
      <xdr:nvSpPr>
        <xdr:cNvPr id="90" name="債務償還可能年数該当値テキスト"/>
        <xdr:cNvSpPr txBox="1"/>
      </xdr:nvSpPr>
      <xdr:spPr>
        <a:xfrm>
          <a:off x="14846300" y="58403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129,801
128,522
214.07
67,417,459
65,647,378
1,618,875
32,895,189
77,796,860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129,801
128,522
214.07
67,417,459
65,647,378
1,618,875
32,895,189
77,796,860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129,801
128,522
214.07
67,417,459
65,647,378
1,618,875
32,895,189
77,796,860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旧産炭地特有の経済構造として、生活保護率が高いなど低所得者が多く、併せて人口の減少、高齢化の進展に伴う税収等の低迷により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類似団体平均を大きく下回っている。今後は、公共施設等総合管理計画に基づく施設の統廃合や、地方版総合戦略に掲げた魅力あるまちづくりにかかる施策を実施していく必要があることから、事業費の適正化や事業実施年度の平準化などの見直しを実施するとともに、地方税の徴収率の向上や企業誘致の促進などにより財政基盤の強化を図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9" name="直線コネクタ 68"/>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9"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歳入においては、地方税が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百万円の増となったものの、合併算定替の逓減により、地方交付税が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573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百万円と大きく減少し、歳出面においては、経常的一般財源の物件費が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473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百万円の増、扶助費が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百万円の増となっている。その結果、経常収支比率比率は前年度に比べ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ポイント悪化している。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今後の対応としては、平成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年度から始ま</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普通交付税の合併算定替の逓減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の影響を注視しつつ</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自施策の実現に向け、施策評価を活用した予算配分を行い、事務事業の選択と集中による施策具現化サイクルの確立や、施設カルテや固定資産台帳を活用した公共施設の集中化・効率化・最適化を実施し、限られた財源の中で財政の健全化を保ちながら計画的かつ効率的な財政運営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46736</xdr:rowOff>
    </xdr:to>
    <xdr:cxnSp macro="">
      <xdr:nvCxnSpPr>
        <xdr:cNvPr id="130" name="直線コネクタ 129"/>
        <xdr:cNvCxnSpPr/>
      </xdr:nvCxnSpPr>
      <xdr:spPr>
        <a:xfrm>
          <a:off x="4114800" y="1069848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62</xdr:row>
      <xdr:rowOff>68580</xdr:rowOff>
    </xdr:to>
    <xdr:cxnSp macro="">
      <xdr:nvCxnSpPr>
        <xdr:cNvPr id="133" name="直線コネクタ 132"/>
        <xdr:cNvCxnSpPr/>
      </xdr:nvCxnSpPr>
      <xdr:spPr>
        <a:xfrm>
          <a:off x="3225800" y="1051991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61</xdr:row>
      <xdr:rowOff>143510</xdr:rowOff>
    </xdr:to>
    <xdr:cxnSp macro="">
      <xdr:nvCxnSpPr>
        <xdr:cNvPr id="136" name="直線コネクタ 135"/>
        <xdr:cNvCxnSpPr/>
      </xdr:nvCxnSpPr>
      <xdr:spPr>
        <a:xfrm flipV="1">
          <a:off x="2336800" y="105199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143510</xdr:rowOff>
    </xdr:to>
    <xdr:cxnSp macro="">
      <xdr:nvCxnSpPr>
        <xdr:cNvPr id="139" name="直線コネクタ 138"/>
        <xdr:cNvCxnSpPr/>
      </xdr:nvCxnSpPr>
      <xdr:spPr>
        <a:xfrm>
          <a:off x="1447800" y="104813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41" name="テキスト ボックス 140"/>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9" name="楕円 148"/>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139463</xdr:rowOff>
    </xdr:from>
    <xdr:ext cx="762000" cy="259045"/>
    <xdr:sp macro="" textlink="">
      <xdr:nvSpPr>
        <xdr:cNvPr id="150" name="財政構造の弾力性該当値テキスト"/>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53" name="楕円 152"/>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54" name="テキスト ボックス 153"/>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8" name="テキスト ボックス 157"/>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１人当たり人件費・物件費等決算額が類似団体平均を上回っているのは、維持補修費が依然として高い水準にあることが主な原因となっている。合併により重複した施設や老朽化した施設の維持管理に経費がかかっており、公共施設総合管理計画に基づく施設の統廃合、長期継続契約等による管理経費の合理化、行財政改革実施計画の確実な実施など総合的な歳出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54328</xdr:rowOff>
    </xdr:from>
    <xdr:to>
      <xdr:col>23</xdr:col>
      <xdr:colOff>133350</xdr:colOff>
      <xdr:row>85</xdr:row>
      <xdr:rowOff>60327</xdr:rowOff>
    </xdr:to>
    <xdr:cxnSp macro="">
      <xdr:nvCxnSpPr>
        <xdr:cNvPr id="195" name="直線コネクタ 194"/>
        <xdr:cNvCxnSpPr/>
      </xdr:nvCxnSpPr>
      <xdr:spPr>
        <a:xfrm>
          <a:off x="4114800" y="14627578"/>
          <a:ext cx="8382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54328</xdr:rowOff>
    </xdr:from>
    <xdr:to>
      <xdr:col>19</xdr:col>
      <xdr:colOff>133350</xdr:colOff>
      <xdr:row>85</xdr:row>
      <xdr:rowOff>101986</xdr:rowOff>
    </xdr:to>
    <xdr:cxnSp macro="">
      <xdr:nvCxnSpPr>
        <xdr:cNvPr id="198" name="直線コネクタ 197"/>
        <xdr:cNvCxnSpPr/>
      </xdr:nvCxnSpPr>
      <xdr:spPr>
        <a:xfrm flipV="1">
          <a:off x="3225800" y="14627578"/>
          <a:ext cx="8890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163885</xdr:rowOff>
    </xdr:from>
    <xdr:to>
      <xdr:col>15</xdr:col>
      <xdr:colOff>82550</xdr:colOff>
      <xdr:row>85</xdr:row>
      <xdr:rowOff>101986</xdr:rowOff>
    </xdr:to>
    <xdr:cxnSp macro="">
      <xdr:nvCxnSpPr>
        <xdr:cNvPr id="201" name="直線コネクタ 200"/>
        <xdr:cNvCxnSpPr/>
      </xdr:nvCxnSpPr>
      <xdr:spPr>
        <a:xfrm>
          <a:off x="2336800" y="14565685"/>
          <a:ext cx="889000" cy="1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123174</xdr:rowOff>
    </xdr:from>
    <xdr:to>
      <xdr:col>11</xdr:col>
      <xdr:colOff>31750</xdr:colOff>
      <xdr:row>84</xdr:row>
      <xdr:rowOff>163885</xdr:rowOff>
    </xdr:to>
    <xdr:cxnSp macro="">
      <xdr:nvCxnSpPr>
        <xdr:cNvPr id="204" name="直線コネクタ 203"/>
        <xdr:cNvCxnSpPr/>
      </xdr:nvCxnSpPr>
      <xdr:spPr>
        <a:xfrm>
          <a:off x="1447800" y="14524974"/>
          <a:ext cx="889000" cy="4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50296</xdr:rowOff>
    </xdr:from>
    <xdr:to>
      <xdr:col>11</xdr:col>
      <xdr:colOff>82550</xdr:colOff>
      <xdr:row>84</xdr:row>
      <xdr:rowOff>151896</xdr:rowOff>
    </xdr:to>
    <xdr:sp macro="" textlink="">
      <xdr:nvSpPr>
        <xdr:cNvPr id="205" name="フローチャート: 判断 204"/>
        <xdr:cNvSpPr/>
      </xdr:nvSpPr>
      <xdr:spPr>
        <a:xfrm>
          <a:off x="2286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162073</xdr:rowOff>
    </xdr:from>
    <xdr:ext cx="762000" cy="259045"/>
    <xdr:sp macro="" textlink="">
      <xdr:nvSpPr>
        <xdr:cNvPr id="206" name="テキスト ボックス 205"/>
        <xdr:cNvSpPr txBox="1"/>
      </xdr:nvSpPr>
      <xdr:spPr>
        <a:xfrm>
          <a:off x="1955800" y="1422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152251</xdr:rowOff>
    </xdr:from>
    <xdr:to>
      <xdr:col>7</xdr:col>
      <xdr:colOff>31750</xdr:colOff>
      <xdr:row>84</xdr:row>
      <xdr:rowOff>82401</xdr:rowOff>
    </xdr:to>
    <xdr:sp macro="" textlink="">
      <xdr:nvSpPr>
        <xdr:cNvPr id="207" name="フローチャート: 判断 206"/>
        <xdr:cNvSpPr/>
      </xdr:nvSpPr>
      <xdr:spPr>
        <a:xfrm>
          <a:off x="1397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92578</xdr:rowOff>
    </xdr:from>
    <xdr:ext cx="762000" cy="259045"/>
    <xdr:sp macro="" textlink="">
      <xdr:nvSpPr>
        <xdr:cNvPr id="208" name="テキスト ボックス 207"/>
        <xdr:cNvSpPr txBox="1"/>
      </xdr:nvSpPr>
      <xdr:spPr>
        <a:xfrm>
          <a:off x="1066800" y="1415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9527</xdr:rowOff>
    </xdr:from>
    <xdr:to>
      <xdr:col>23</xdr:col>
      <xdr:colOff>184150</xdr:colOff>
      <xdr:row>85</xdr:row>
      <xdr:rowOff>111127</xdr:rowOff>
    </xdr:to>
    <xdr:sp macro="" textlink="">
      <xdr:nvSpPr>
        <xdr:cNvPr id="214" name="楕円 213"/>
        <xdr:cNvSpPr/>
      </xdr:nvSpPr>
      <xdr:spPr>
        <a:xfrm>
          <a:off x="4902200" y="145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153054</xdr:rowOff>
    </xdr:from>
    <xdr:ext cx="762000" cy="259045"/>
    <xdr:sp macro="" textlink="">
      <xdr:nvSpPr>
        <xdr:cNvPr id="215" name="人件費・物件費等の状況該当値テキスト"/>
        <xdr:cNvSpPr txBox="1"/>
      </xdr:nvSpPr>
      <xdr:spPr>
        <a:xfrm>
          <a:off x="5041900" y="1455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3528</xdr:rowOff>
    </xdr:from>
    <xdr:to>
      <xdr:col>19</xdr:col>
      <xdr:colOff>184150</xdr:colOff>
      <xdr:row>85</xdr:row>
      <xdr:rowOff>105128</xdr:rowOff>
    </xdr:to>
    <xdr:sp macro="" textlink="">
      <xdr:nvSpPr>
        <xdr:cNvPr id="216" name="楕円 215"/>
        <xdr:cNvSpPr/>
      </xdr:nvSpPr>
      <xdr:spPr>
        <a:xfrm>
          <a:off x="4064000" y="145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89905</xdr:rowOff>
    </xdr:from>
    <xdr:ext cx="736600" cy="259045"/>
    <xdr:sp macro="" textlink="">
      <xdr:nvSpPr>
        <xdr:cNvPr id="217" name="テキスト ボックス 216"/>
        <xdr:cNvSpPr txBox="1"/>
      </xdr:nvSpPr>
      <xdr:spPr>
        <a:xfrm>
          <a:off x="3733800" y="1466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51186</xdr:rowOff>
    </xdr:from>
    <xdr:to>
      <xdr:col>15</xdr:col>
      <xdr:colOff>133350</xdr:colOff>
      <xdr:row>85</xdr:row>
      <xdr:rowOff>152786</xdr:rowOff>
    </xdr:to>
    <xdr:sp macro="" textlink="">
      <xdr:nvSpPr>
        <xdr:cNvPr id="218" name="楕円 217"/>
        <xdr:cNvSpPr/>
      </xdr:nvSpPr>
      <xdr:spPr>
        <a:xfrm>
          <a:off x="3175000" y="146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137563</xdr:rowOff>
    </xdr:from>
    <xdr:ext cx="762000" cy="259045"/>
    <xdr:sp macro="" textlink="">
      <xdr:nvSpPr>
        <xdr:cNvPr id="219" name="テキスト ボックス 218"/>
        <xdr:cNvSpPr txBox="1"/>
      </xdr:nvSpPr>
      <xdr:spPr>
        <a:xfrm>
          <a:off x="2844800" y="1471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113085</xdr:rowOff>
    </xdr:from>
    <xdr:to>
      <xdr:col>11</xdr:col>
      <xdr:colOff>82550</xdr:colOff>
      <xdr:row>85</xdr:row>
      <xdr:rowOff>43235</xdr:rowOff>
    </xdr:to>
    <xdr:sp macro="" textlink="">
      <xdr:nvSpPr>
        <xdr:cNvPr id="220" name="楕円 219"/>
        <xdr:cNvSpPr/>
      </xdr:nvSpPr>
      <xdr:spPr>
        <a:xfrm>
          <a:off x="2286000" y="145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28012</xdr:rowOff>
    </xdr:from>
    <xdr:ext cx="762000" cy="259045"/>
    <xdr:sp macro="" textlink="">
      <xdr:nvSpPr>
        <xdr:cNvPr id="221" name="テキスト ボックス 220"/>
        <xdr:cNvSpPr txBox="1"/>
      </xdr:nvSpPr>
      <xdr:spPr>
        <a:xfrm>
          <a:off x="1955800" y="146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72374</xdr:rowOff>
    </xdr:from>
    <xdr:to>
      <xdr:col>7</xdr:col>
      <xdr:colOff>31750</xdr:colOff>
      <xdr:row>85</xdr:row>
      <xdr:rowOff>2524</xdr:rowOff>
    </xdr:to>
    <xdr:sp macro="" textlink="">
      <xdr:nvSpPr>
        <xdr:cNvPr id="222" name="楕円 221"/>
        <xdr:cNvSpPr/>
      </xdr:nvSpPr>
      <xdr:spPr>
        <a:xfrm>
          <a:off x="1397000" y="14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158751</xdr:rowOff>
    </xdr:from>
    <xdr:ext cx="762000" cy="259045"/>
    <xdr:sp macro="" textlink="">
      <xdr:nvSpPr>
        <xdr:cNvPr id="223" name="テキスト ボックス 222"/>
        <xdr:cNvSpPr txBox="1"/>
      </xdr:nvSpPr>
      <xdr:spPr>
        <a:xfrm>
          <a:off x="1066800" y="1456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年度数値を引用。</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a:t>
          </a:r>
          <a:r>
            <a:rPr lang="en-US" altLang="ja-JP" sz="1100" b="0" i="0" baseline="0">
              <a:solidFill>
                <a:schemeClr val="dk1"/>
              </a:solidFill>
              <a:effectLst/>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年度類似団体関係数値（平均値、最大値及び最小値、順位）は、平成</a:t>
          </a:r>
          <a:r>
            <a:rPr lang="en-US" altLang="ja-JP" sz="1100" b="0" i="0" baseline="0">
              <a:solidFill>
                <a:schemeClr val="dk1"/>
              </a:solidFill>
              <a:effectLst/>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年度の選定団体によるもの。</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9" name="直線コネクタ 258"/>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147562</xdr:rowOff>
    </xdr:to>
    <xdr:cxnSp macro="">
      <xdr:nvCxnSpPr>
        <xdr:cNvPr id="262" name="直線コネクタ 261"/>
        <xdr:cNvCxnSpPr/>
      </xdr:nvCxnSpPr>
      <xdr:spPr>
        <a:xfrm flipV="1">
          <a:off x="15290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147562</xdr:rowOff>
    </xdr:to>
    <xdr:cxnSp macro="">
      <xdr:nvCxnSpPr>
        <xdr:cNvPr id="265" name="直線コネクタ 264"/>
        <xdr:cNvCxnSpPr/>
      </xdr:nvCxnSpPr>
      <xdr:spPr>
        <a:xfrm>
          <a:off x="14401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136071</xdr:rowOff>
    </xdr:to>
    <xdr:cxnSp macro="">
      <xdr:nvCxnSpPr>
        <xdr:cNvPr id="268" name="直線コネクタ 267"/>
        <xdr:cNvCxnSpPr/>
      </xdr:nvCxnSpPr>
      <xdr:spPr>
        <a:xfrm>
          <a:off x="13512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0" name="テキスト ボックス 269"/>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2" name="テキスト ボックス 27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2" name="楕円 281"/>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3" name="テキスト ボックス 282"/>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4" name="楕円 28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5" name="テキスト ボックス 284"/>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6" name="楕円 285"/>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7" name="テキスト ボックス 286"/>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年度数値を引用。</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年度数値、人口：平成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日現在の人口）</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a:t>
          </a:r>
          <a:r>
            <a:rPr lang="en-US" altLang="ja-JP" sz="1100" b="0" i="0" baseline="0">
              <a:solidFill>
                <a:schemeClr val="dk1"/>
              </a:solidFill>
              <a:effectLst/>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年度類似団体関係数値（平均値、最大値及び最小値、順位）は、平成</a:t>
          </a:r>
          <a:r>
            <a:rPr lang="en-US" altLang="ja-JP" sz="1100" b="0" i="0" baseline="0">
              <a:solidFill>
                <a:schemeClr val="dk1"/>
              </a:solidFill>
              <a:effectLst/>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年度の選定団体によるもの。</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136948</xdr:rowOff>
    </xdr:to>
    <xdr:cxnSp macro="">
      <xdr:nvCxnSpPr>
        <xdr:cNvPr id="322" name="直線コネクタ 321"/>
        <xdr:cNvCxnSpPr/>
      </xdr:nvCxnSpPr>
      <xdr:spPr>
        <a:xfrm>
          <a:off x="16179800" y="1076282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144992</xdr:rowOff>
    </xdr:to>
    <xdr:cxnSp macro="">
      <xdr:nvCxnSpPr>
        <xdr:cNvPr id="325" name="直線コネクタ 324"/>
        <xdr:cNvCxnSpPr/>
      </xdr:nvCxnSpPr>
      <xdr:spPr>
        <a:xfrm flipV="1">
          <a:off x="15290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140970</xdr:rowOff>
    </xdr:from>
    <xdr:to>
      <xdr:col>72</xdr:col>
      <xdr:colOff>203200</xdr:colOff>
      <xdr:row>62</xdr:row>
      <xdr:rowOff>144992</xdr:rowOff>
    </xdr:to>
    <xdr:cxnSp macro="">
      <xdr:nvCxnSpPr>
        <xdr:cNvPr id="328" name="直線コネクタ 327"/>
        <xdr:cNvCxnSpPr/>
      </xdr:nvCxnSpPr>
      <xdr:spPr>
        <a:xfrm>
          <a:off x="14401800" y="107708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62</xdr:row>
      <xdr:rowOff>159068</xdr:rowOff>
    </xdr:to>
    <xdr:cxnSp macro="">
      <xdr:nvCxnSpPr>
        <xdr:cNvPr id="331" name="直線コネクタ 330"/>
        <xdr:cNvCxnSpPr/>
      </xdr:nvCxnSpPr>
      <xdr:spPr>
        <a:xfrm flipV="1">
          <a:off x="13512800" y="107708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80116</xdr:rowOff>
    </xdr:from>
    <xdr:to>
      <xdr:col>68</xdr:col>
      <xdr:colOff>203200</xdr:colOff>
      <xdr:row>63</xdr:row>
      <xdr:rowOff>10266</xdr:rowOff>
    </xdr:to>
    <xdr:sp macro="" textlink="">
      <xdr:nvSpPr>
        <xdr:cNvPr id="332" name="フローチャート: 判断 331"/>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20443</xdr:rowOff>
    </xdr:from>
    <xdr:ext cx="762000" cy="259045"/>
    <xdr:sp macro="" textlink="">
      <xdr:nvSpPr>
        <xdr:cNvPr id="333" name="テキスト ボックス 332"/>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34" name="フローチャート: 判断 333"/>
        <xdr:cNvSpPr/>
      </xdr:nvSpPr>
      <xdr:spPr>
        <a:xfrm>
          <a:off x="13462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35" name="テキスト ボックス 334"/>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86148</xdr:rowOff>
    </xdr:from>
    <xdr:to>
      <xdr:col>81</xdr:col>
      <xdr:colOff>95250</xdr:colOff>
      <xdr:row>63</xdr:row>
      <xdr:rowOff>16298</xdr:rowOff>
    </xdr:to>
    <xdr:sp macro="" textlink="">
      <xdr:nvSpPr>
        <xdr:cNvPr id="341" name="楕円 340"/>
        <xdr:cNvSpPr/>
      </xdr:nvSpPr>
      <xdr:spPr>
        <a:xfrm>
          <a:off x="16967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102675</xdr:rowOff>
    </xdr:from>
    <xdr:ext cx="762000" cy="259045"/>
    <xdr:sp macro="" textlink="">
      <xdr:nvSpPr>
        <xdr:cNvPr id="342" name="定員管理の状況該当値テキスト"/>
        <xdr:cNvSpPr txBox="1"/>
      </xdr:nvSpPr>
      <xdr:spPr>
        <a:xfrm>
          <a:off x="17106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3" name="楕円 342"/>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22454</xdr:rowOff>
    </xdr:from>
    <xdr:ext cx="736600" cy="259045"/>
    <xdr:sp macro="" textlink="">
      <xdr:nvSpPr>
        <xdr:cNvPr id="344" name="テキスト ボックス 343"/>
        <xdr:cNvSpPr txBox="1"/>
      </xdr:nvSpPr>
      <xdr:spPr>
        <a:xfrm>
          <a:off x="15798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5" name="楕円 344"/>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34519</xdr:rowOff>
    </xdr:from>
    <xdr:ext cx="762000" cy="259045"/>
    <xdr:sp macro="" textlink="">
      <xdr:nvSpPr>
        <xdr:cNvPr id="346" name="テキスト ボックス 345"/>
        <xdr:cNvSpPr txBox="1"/>
      </xdr:nvSpPr>
      <xdr:spPr>
        <a:xfrm>
          <a:off x="14909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47" name="楕円 346"/>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48" name="テキスト ボックス 34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49" name="楕円 348"/>
        <xdr:cNvSpPr/>
      </xdr:nvSpPr>
      <xdr:spPr>
        <a:xfrm>
          <a:off x="13462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50" name="テキスト ボックス 349"/>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公債費については、合併特例事業債、臨時財政対策債の元金償還の開始などで増加しているが、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水道事業会計と一部事務組合の地方債の償還が一部終了したことで減となった。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普通交付税措置率の高い地方債を活用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、実質公債費比率としては前年度比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年度には小中学校施設整備事業、新庁舎建設事業などの大型事業が完了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、今後は交流センター整備事業や体育館等建設事業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、筑豊ハイツ整備事業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などが計画されて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公債費が増加していく見込みであることから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健全な財政運営に努めるため、事業費の適正化や事業実施年度の調整などの工夫により償還額の平準化及び実質公債費比率の急激な上昇を抑えていく</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120015</xdr:rowOff>
    </xdr:from>
    <xdr:to>
      <xdr:col>81</xdr:col>
      <xdr:colOff>44450</xdr:colOff>
      <xdr:row>38</xdr:row>
      <xdr:rowOff>138113</xdr:rowOff>
    </xdr:to>
    <xdr:cxnSp macro="">
      <xdr:nvCxnSpPr>
        <xdr:cNvPr id="380" name="直線コネクタ 379"/>
        <xdr:cNvCxnSpPr/>
      </xdr:nvCxnSpPr>
      <xdr:spPr>
        <a:xfrm flipV="1">
          <a:off x="16179800" y="663511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138113</xdr:rowOff>
    </xdr:from>
    <xdr:to>
      <xdr:col>77</xdr:col>
      <xdr:colOff>44450</xdr:colOff>
      <xdr:row>38</xdr:row>
      <xdr:rowOff>168275</xdr:rowOff>
    </xdr:to>
    <xdr:cxnSp macro="">
      <xdr:nvCxnSpPr>
        <xdr:cNvPr id="383" name="直線コネクタ 382"/>
        <xdr:cNvCxnSpPr/>
      </xdr:nvCxnSpPr>
      <xdr:spPr>
        <a:xfrm flipV="1">
          <a:off x="15290800" y="66532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168275</xdr:rowOff>
    </xdr:from>
    <xdr:to>
      <xdr:col>72</xdr:col>
      <xdr:colOff>203200</xdr:colOff>
      <xdr:row>39</xdr:row>
      <xdr:rowOff>75247</xdr:rowOff>
    </xdr:to>
    <xdr:cxnSp macro="">
      <xdr:nvCxnSpPr>
        <xdr:cNvPr id="386" name="直線コネクタ 385"/>
        <xdr:cNvCxnSpPr/>
      </xdr:nvCxnSpPr>
      <xdr:spPr>
        <a:xfrm flipV="1">
          <a:off x="14401800" y="66833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75247</xdr:rowOff>
    </xdr:from>
    <xdr:to>
      <xdr:col>68</xdr:col>
      <xdr:colOff>152400</xdr:colOff>
      <xdr:row>40</xdr:row>
      <xdr:rowOff>18415</xdr:rowOff>
    </xdr:to>
    <xdr:cxnSp macro="">
      <xdr:nvCxnSpPr>
        <xdr:cNvPr id="389" name="直線コネクタ 388"/>
        <xdr:cNvCxnSpPr/>
      </xdr:nvCxnSpPr>
      <xdr:spPr>
        <a:xfrm flipV="1">
          <a:off x="13512800" y="676179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81280</xdr:rowOff>
    </xdr:from>
    <xdr:to>
      <xdr:col>68</xdr:col>
      <xdr:colOff>203200</xdr:colOff>
      <xdr:row>39</xdr:row>
      <xdr:rowOff>11430</xdr:rowOff>
    </xdr:to>
    <xdr:sp macro="" textlink="">
      <xdr:nvSpPr>
        <xdr:cNvPr id="390" name="フローチャート: 判断 389"/>
        <xdr:cNvSpPr/>
      </xdr:nvSpPr>
      <xdr:spPr>
        <a:xfrm>
          <a:off x="14351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391" name="テキスト ボックス 390"/>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392" name="フローチャート: 判断 391"/>
        <xdr:cNvSpPr/>
      </xdr:nvSpPr>
      <xdr:spPr>
        <a:xfrm>
          <a:off x="1346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81932</xdr:rowOff>
    </xdr:from>
    <xdr:ext cx="762000" cy="259045"/>
    <xdr:sp macro="" textlink="">
      <xdr:nvSpPr>
        <xdr:cNvPr id="393" name="テキスト ボックス 392"/>
        <xdr:cNvSpPr txBox="1"/>
      </xdr:nvSpPr>
      <xdr:spPr>
        <a:xfrm>
          <a:off x="13131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69215</xdr:rowOff>
    </xdr:from>
    <xdr:to>
      <xdr:col>81</xdr:col>
      <xdr:colOff>95250</xdr:colOff>
      <xdr:row>38</xdr:row>
      <xdr:rowOff>170815</xdr:rowOff>
    </xdr:to>
    <xdr:sp macro="" textlink="">
      <xdr:nvSpPr>
        <xdr:cNvPr id="399" name="楕円 398"/>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85742</xdr:rowOff>
    </xdr:from>
    <xdr:ext cx="762000" cy="259045"/>
    <xdr:sp macro="" textlink="">
      <xdr:nvSpPr>
        <xdr:cNvPr id="400"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87313</xdr:rowOff>
    </xdr:from>
    <xdr:to>
      <xdr:col>77</xdr:col>
      <xdr:colOff>95250</xdr:colOff>
      <xdr:row>39</xdr:row>
      <xdr:rowOff>17463</xdr:rowOff>
    </xdr:to>
    <xdr:sp macro="" textlink="">
      <xdr:nvSpPr>
        <xdr:cNvPr id="401" name="楕円 400"/>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27640</xdr:rowOff>
    </xdr:from>
    <xdr:ext cx="736600" cy="259045"/>
    <xdr:sp macro="" textlink="">
      <xdr:nvSpPr>
        <xdr:cNvPr id="402" name="テキスト ボックス 401"/>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117475</xdr:rowOff>
    </xdr:from>
    <xdr:to>
      <xdr:col>73</xdr:col>
      <xdr:colOff>44450</xdr:colOff>
      <xdr:row>39</xdr:row>
      <xdr:rowOff>47625</xdr:rowOff>
    </xdr:to>
    <xdr:sp macro="" textlink="">
      <xdr:nvSpPr>
        <xdr:cNvPr id="403" name="楕円 402"/>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404" name="テキスト ボックス 403"/>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24447</xdr:rowOff>
    </xdr:from>
    <xdr:to>
      <xdr:col>68</xdr:col>
      <xdr:colOff>203200</xdr:colOff>
      <xdr:row>39</xdr:row>
      <xdr:rowOff>126047</xdr:rowOff>
    </xdr:to>
    <xdr:sp macro="" textlink="">
      <xdr:nvSpPr>
        <xdr:cNvPr id="405" name="楕円 404"/>
        <xdr:cNvSpPr/>
      </xdr:nvSpPr>
      <xdr:spPr>
        <a:xfrm>
          <a:off x="14351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110824</xdr:rowOff>
    </xdr:from>
    <xdr:ext cx="762000" cy="259045"/>
    <xdr:sp macro="" textlink="">
      <xdr:nvSpPr>
        <xdr:cNvPr id="406" name="テキスト ボックス 405"/>
        <xdr:cNvSpPr txBox="1"/>
      </xdr:nvSpPr>
      <xdr:spPr>
        <a:xfrm>
          <a:off x="14020800" y="67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139065</xdr:rowOff>
    </xdr:from>
    <xdr:to>
      <xdr:col>64</xdr:col>
      <xdr:colOff>152400</xdr:colOff>
      <xdr:row>40</xdr:row>
      <xdr:rowOff>69215</xdr:rowOff>
    </xdr:to>
    <xdr:sp macro="" textlink="">
      <xdr:nvSpPr>
        <xdr:cNvPr id="407" name="楕円 406"/>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53992</xdr:rowOff>
    </xdr:from>
    <xdr:ext cx="762000" cy="259045"/>
    <xdr:sp macro="" textlink="">
      <xdr:nvSpPr>
        <xdr:cNvPr id="408" name="テキスト ボックス 407"/>
        <xdr:cNvSpPr txBox="1"/>
      </xdr:nvSpPr>
      <xdr:spPr>
        <a:xfrm>
          <a:off x="13131800" y="69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合併特例事業債の有効活用を基本とした大型事業の実施により地方債現在高</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した。充当可能財源における交付税算入見込額も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838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百万円減少したことにより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と大幅に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大型事業の継続実施や施設の老朽化対策等で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地方債現在高の増加は続く見込みであるため、事業費の適正化を図りつつ、合併特例事業債等の交付税措置率の高い地方債を活用することにより将来負担の適正化を図る。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92166</xdr:rowOff>
    </xdr:from>
    <xdr:to>
      <xdr:col>81</xdr:col>
      <xdr:colOff>44450</xdr:colOff>
      <xdr:row>15</xdr:row>
      <xdr:rowOff>57452</xdr:rowOff>
    </xdr:to>
    <xdr:cxnSp macro="">
      <xdr:nvCxnSpPr>
        <xdr:cNvPr id="444" name="直線コネクタ 443"/>
        <xdr:cNvCxnSpPr/>
      </xdr:nvCxnSpPr>
      <xdr:spPr>
        <a:xfrm>
          <a:off x="16179800" y="2492466"/>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73781</xdr:rowOff>
    </xdr:from>
    <xdr:to>
      <xdr:col>77</xdr:col>
      <xdr:colOff>44450</xdr:colOff>
      <xdr:row>14</xdr:row>
      <xdr:rowOff>92166</xdr:rowOff>
    </xdr:to>
    <xdr:cxnSp macro="">
      <xdr:nvCxnSpPr>
        <xdr:cNvPr id="447" name="直線コネクタ 446"/>
        <xdr:cNvCxnSpPr/>
      </xdr:nvCxnSpPr>
      <xdr:spPr>
        <a:xfrm>
          <a:off x="15290800" y="247408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61141</xdr:rowOff>
    </xdr:from>
    <xdr:to>
      <xdr:col>72</xdr:col>
      <xdr:colOff>203200</xdr:colOff>
      <xdr:row>14</xdr:row>
      <xdr:rowOff>73781</xdr:rowOff>
    </xdr:to>
    <xdr:cxnSp macro="">
      <xdr:nvCxnSpPr>
        <xdr:cNvPr id="450" name="直線コネクタ 449"/>
        <xdr:cNvCxnSpPr/>
      </xdr:nvCxnSpPr>
      <xdr:spPr>
        <a:xfrm>
          <a:off x="14401800" y="246144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153022</xdr:rowOff>
    </xdr:from>
    <xdr:ext cx="762000" cy="259045"/>
    <xdr:sp macro="" textlink="">
      <xdr:nvSpPr>
        <xdr:cNvPr id="452" name="テキスト ボックス 451"/>
        <xdr:cNvSpPr txBox="1"/>
      </xdr:nvSpPr>
      <xdr:spPr>
        <a:xfrm>
          <a:off x="14909800" y="25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159052</xdr:rowOff>
    </xdr:from>
    <xdr:to>
      <xdr:col>68</xdr:col>
      <xdr:colOff>152400</xdr:colOff>
      <xdr:row>14</xdr:row>
      <xdr:rowOff>61141</xdr:rowOff>
    </xdr:to>
    <xdr:cxnSp macro="">
      <xdr:nvCxnSpPr>
        <xdr:cNvPr id="453" name="直線コネクタ 452"/>
        <xdr:cNvCxnSpPr/>
      </xdr:nvCxnSpPr>
      <xdr:spPr>
        <a:xfrm>
          <a:off x="13512800" y="2387902"/>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6652</xdr:rowOff>
    </xdr:from>
    <xdr:to>
      <xdr:col>81</xdr:col>
      <xdr:colOff>95250</xdr:colOff>
      <xdr:row>15</xdr:row>
      <xdr:rowOff>108252</xdr:rowOff>
    </xdr:to>
    <xdr:sp macro="" textlink="">
      <xdr:nvSpPr>
        <xdr:cNvPr id="463" name="楕円 462"/>
        <xdr:cNvSpPr/>
      </xdr:nvSpPr>
      <xdr:spPr>
        <a:xfrm>
          <a:off x="16967200" y="2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150179</xdr:rowOff>
    </xdr:from>
    <xdr:ext cx="762000" cy="259045"/>
    <xdr:sp macro="" textlink="">
      <xdr:nvSpPr>
        <xdr:cNvPr id="464" name="将来負担の状況該当値テキスト"/>
        <xdr:cNvSpPr txBox="1"/>
      </xdr:nvSpPr>
      <xdr:spPr>
        <a:xfrm>
          <a:off x="17106900" y="255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41366</xdr:rowOff>
    </xdr:from>
    <xdr:to>
      <xdr:col>77</xdr:col>
      <xdr:colOff>95250</xdr:colOff>
      <xdr:row>14</xdr:row>
      <xdr:rowOff>142966</xdr:rowOff>
    </xdr:to>
    <xdr:sp macro="" textlink="">
      <xdr:nvSpPr>
        <xdr:cNvPr id="465" name="楕円 464"/>
        <xdr:cNvSpPr/>
      </xdr:nvSpPr>
      <xdr:spPr>
        <a:xfrm>
          <a:off x="16129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127743</xdr:rowOff>
    </xdr:from>
    <xdr:ext cx="736600" cy="259045"/>
    <xdr:sp macro="" textlink="">
      <xdr:nvSpPr>
        <xdr:cNvPr id="466" name="テキスト ボックス 465"/>
        <xdr:cNvSpPr txBox="1"/>
      </xdr:nvSpPr>
      <xdr:spPr>
        <a:xfrm>
          <a:off x="15798800" y="252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22981</xdr:rowOff>
    </xdr:from>
    <xdr:to>
      <xdr:col>73</xdr:col>
      <xdr:colOff>44450</xdr:colOff>
      <xdr:row>14</xdr:row>
      <xdr:rowOff>124581</xdr:rowOff>
    </xdr:to>
    <xdr:sp macro="" textlink="">
      <xdr:nvSpPr>
        <xdr:cNvPr id="467" name="楕円 466"/>
        <xdr:cNvSpPr/>
      </xdr:nvSpPr>
      <xdr:spPr>
        <a:xfrm>
          <a:off x="15240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134758</xdr:rowOff>
    </xdr:from>
    <xdr:ext cx="762000" cy="259045"/>
    <xdr:sp macro="" textlink="">
      <xdr:nvSpPr>
        <xdr:cNvPr id="468" name="テキスト ボックス 467"/>
        <xdr:cNvSpPr txBox="1"/>
      </xdr:nvSpPr>
      <xdr:spPr>
        <a:xfrm>
          <a:off x="14909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xdr:rowOff>
    </xdr:from>
    <xdr:to>
      <xdr:col>68</xdr:col>
      <xdr:colOff>203200</xdr:colOff>
      <xdr:row>14</xdr:row>
      <xdr:rowOff>111941</xdr:rowOff>
    </xdr:to>
    <xdr:sp macro="" textlink="">
      <xdr:nvSpPr>
        <xdr:cNvPr id="469" name="楕円 468"/>
        <xdr:cNvSpPr/>
      </xdr:nvSpPr>
      <xdr:spPr>
        <a:xfrm>
          <a:off x="14351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96718</xdr:rowOff>
    </xdr:from>
    <xdr:ext cx="762000" cy="259045"/>
    <xdr:sp macro="" textlink="">
      <xdr:nvSpPr>
        <xdr:cNvPr id="470" name="テキスト ボックス 469"/>
        <xdr:cNvSpPr txBox="1"/>
      </xdr:nvSpPr>
      <xdr:spPr>
        <a:xfrm>
          <a:off x="14020800" y="249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71" name="楕円 470"/>
        <xdr:cNvSpPr/>
      </xdr:nvSpPr>
      <xdr:spPr>
        <a:xfrm>
          <a:off x="13462000" y="2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23179</xdr:rowOff>
    </xdr:from>
    <xdr:ext cx="762000" cy="259045"/>
    <xdr:sp macro="" textlink="">
      <xdr:nvSpPr>
        <xdr:cNvPr id="472" name="テキスト ボックス 471"/>
        <xdr:cNvSpPr txBox="1"/>
      </xdr:nvSpPr>
      <xdr:spPr>
        <a:xfrm>
          <a:off x="13131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129,801
128,522
214.07
67,417,459
65,647,378
1,618,875
32,895,189
77,796,860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類似団体平均に比べ人件費に係る経常収支比率が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ポイント下回っている。これは、平成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年度に策定した行財政改革実施計画に従って、平成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日現在の普通会計での職員数が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1,022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人にであったのに対し、平成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日現在の普通会計での職員数は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760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の目標以上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の削減を達成している。今後も市民サービスを維持しながら全体的な事務事業の見直し、機構改革等の取り組みを推進し、適正な定員管理のもとに人件費の抑制を図る。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34</xdr:row>
      <xdr:rowOff>165100</xdr:rowOff>
    </xdr:to>
    <xdr:cxnSp macro="">
      <xdr:nvCxnSpPr>
        <xdr:cNvPr id="66" name="直線コネクタ 65"/>
        <xdr:cNvCxnSpPr/>
      </xdr:nvCxnSpPr>
      <xdr:spPr>
        <a:xfrm flipV="1">
          <a:off x="3987800" y="598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165100</xdr:rowOff>
    </xdr:to>
    <xdr:cxnSp macro="">
      <xdr:nvCxnSpPr>
        <xdr:cNvPr id="69" name="直線コネクタ 68"/>
        <xdr:cNvCxnSpPr/>
      </xdr:nvCxnSpPr>
      <xdr:spPr>
        <a:xfrm>
          <a:off x="3098800" y="589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111760</xdr:rowOff>
    </xdr:to>
    <xdr:cxnSp macro="">
      <xdr:nvCxnSpPr>
        <xdr:cNvPr id="72" name="直線コネクタ 71"/>
        <xdr:cNvCxnSpPr/>
      </xdr:nvCxnSpPr>
      <xdr:spPr>
        <a:xfrm flipV="1">
          <a:off x="2209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134620</xdr:rowOff>
    </xdr:to>
    <xdr:cxnSp macro="">
      <xdr:nvCxnSpPr>
        <xdr:cNvPr id="75" name="直線コネクタ 74"/>
        <xdr:cNvCxnSpPr/>
      </xdr:nvCxnSpPr>
      <xdr:spPr>
        <a:xfrm flipV="1">
          <a:off x="1320800" y="594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に比べ物件費に係る経常収支比率が低くなっている主な要因として、ごみ処理業務等の一部を一部事務組合が行っていることが挙げられる。今後、業務の民間委託が進むにつれて物件費が増加することが予想されるため、公共施設等総合管理計画に基づく実施計画を策定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公共施設の再編・集中及び最適化の取組みを更に進め、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施設管理経費の全体的な見直しを実施するとともに、各種委託業務の見直しなど物件費の水準を低く保つための取り組みを行う。</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16</xdr:row>
      <xdr:rowOff>30988</xdr:rowOff>
    </xdr:to>
    <xdr:cxnSp macro="">
      <xdr:nvCxnSpPr>
        <xdr:cNvPr id="125" name="直線コネクタ 124"/>
        <xdr:cNvCxnSpPr/>
      </xdr:nvCxnSpPr>
      <xdr:spPr>
        <a:xfrm>
          <a:off x="15671800" y="263702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65278</xdr:rowOff>
    </xdr:to>
    <xdr:cxnSp macro="">
      <xdr:nvCxnSpPr>
        <xdr:cNvPr id="128" name="直線コネクタ 127"/>
        <xdr:cNvCxnSpPr/>
      </xdr:nvCxnSpPr>
      <xdr:spPr>
        <a:xfrm>
          <a:off x="14782800" y="2573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1270</xdr:rowOff>
    </xdr:to>
    <xdr:cxnSp macro="">
      <xdr:nvCxnSpPr>
        <xdr:cNvPr id="131" name="直線コネクタ 130"/>
        <xdr:cNvCxnSpPr/>
      </xdr:nvCxnSpPr>
      <xdr:spPr>
        <a:xfrm>
          <a:off x="13893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15</xdr:row>
      <xdr:rowOff>1270</xdr:rowOff>
    </xdr:to>
    <xdr:cxnSp macro="">
      <xdr:nvCxnSpPr>
        <xdr:cNvPr id="134" name="直線コネクタ 133"/>
        <xdr:cNvCxnSpPr/>
      </xdr:nvCxnSpPr>
      <xdr:spPr>
        <a:xfrm>
          <a:off x="13004800" y="2536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6" name="楕円 145"/>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7" name="テキスト ボックス 146"/>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85344</xdr:rowOff>
    </xdr:from>
    <xdr:to>
      <xdr:col>65</xdr:col>
      <xdr:colOff>53975</xdr:colOff>
      <xdr:row>15</xdr:row>
      <xdr:rowOff>15494</xdr:rowOff>
    </xdr:to>
    <xdr:sp macro="" textlink="">
      <xdr:nvSpPr>
        <xdr:cNvPr id="152" name="楕円 151"/>
        <xdr:cNvSpPr/>
      </xdr:nvSpPr>
      <xdr:spPr>
        <a:xfrm>
          <a:off x="12954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25671</xdr:rowOff>
    </xdr:from>
    <xdr:ext cx="762000" cy="259045"/>
    <xdr:sp macro="" textlink="">
      <xdr:nvSpPr>
        <xdr:cNvPr id="153" name="テキスト ボックス 152"/>
        <xdr:cNvSpPr txBox="1"/>
      </xdr:nvSpPr>
      <xdr:spPr>
        <a:xfrm>
          <a:off x="12623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扶助費に係る経常収支比率が類似団体を大きく上回っている。これは、旧産炭地域特有の経済構造として、生活保護率が高いなど低所得者が多いことが大きな要因であ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る。また、障がい者支援給付費に関しても増加傾向であるため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ポイント増となっている。今後も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資格審査等の適正化を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図り、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就労支援等自立に向けた取り組みを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実施</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することで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増大する扶助費の抑制を図る。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146050</xdr:rowOff>
    </xdr:to>
    <xdr:cxnSp macro="">
      <xdr:nvCxnSpPr>
        <xdr:cNvPr id="188" name="直線コネクタ 187"/>
        <xdr:cNvCxnSpPr/>
      </xdr:nvCxnSpPr>
      <xdr:spPr>
        <a:xfrm>
          <a:off x="3987800" y="9853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80735</xdr:rowOff>
    </xdr:to>
    <xdr:cxnSp macro="">
      <xdr:nvCxnSpPr>
        <xdr:cNvPr id="191" name="直線コネクタ 190"/>
        <xdr:cNvCxnSpPr/>
      </xdr:nvCxnSpPr>
      <xdr:spPr>
        <a:xfrm>
          <a:off x="3098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156935</xdr:rowOff>
    </xdr:to>
    <xdr:cxnSp macro="">
      <xdr:nvCxnSpPr>
        <xdr:cNvPr id="194" name="直線コネクタ 193"/>
        <xdr:cNvCxnSpPr/>
      </xdr:nvCxnSpPr>
      <xdr:spPr>
        <a:xfrm flipV="1">
          <a:off x="2209800" y="9853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26307</xdr:rowOff>
    </xdr:from>
    <xdr:to>
      <xdr:col>11</xdr:col>
      <xdr:colOff>9525</xdr:colOff>
      <xdr:row>57</xdr:row>
      <xdr:rowOff>156935</xdr:rowOff>
    </xdr:to>
    <xdr:cxnSp macro="">
      <xdr:nvCxnSpPr>
        <xdr:cNvPr id="197" name="直線コネクタ 196"/>
        <xdr:cNvCxnSpPr/>
      </xdr:nvCxnSpPr>
      <xdr:spPr>
        <a:xfrm>
          <a:off x="1320800" y="9798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9" name="テキスト ボックス 198"/>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0" name="フローチャート: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1" name="テキスト ボックス 200"/>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5" name="楕円 214"/>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6" name="テキスト ボックス 215"/>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して同水準となっているが、繰出金の増加が懸念される。原因としては、高齢化の進展等が影響し、後期高齢者医療特別会計、介護保険特別会計などで繰出金が増加傾向にあり、普通会計の負担増につながっている。本市が掲げている「健幸都市いいづか」を実現するために健康づくり事業や介護予防事業等の推進に取り組んでおり、医療費・サービス給付費の抑制と保険料適正化による収入増といった双方の取り組みにより、負担額を減らすよう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57150</xdr:rowOff>
    </xdr:to>
    <xdr:cxnSp macro="">
      <xdr:nvCxnSpPr>
        <xdr:cNvPr id="249" name="直線コネクタ 248"/>
        <xdr:cNvCxnSpPr/>
      </xdr:nvCxnSpPr>
      <xdr:spPr>
        <a:xfrm>
          <a:off x="15671800" y="977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57</xdr:row>
      <xdr:rowOff>6350</xdr:rowOff>
    </xdr:to>
    <xdr:cxnSp macro="">
      <xdr:nvCxnSpPr>
        <xdr:cNvPr id="252" name="直線コネクタ 251"/>
        <xdr:cNvCxnSpPr/>
      </xdr:nvCxnSpPr>
      <xdr:spPr>
        <a:xfrm>
          <a:off x="14782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101600</xdr:rowOff>
    </xdr:to>
    <xdr:cxnSp macro="">
      <xdr:nvCxnSpPr>
        <xdr:cNvPr id="255" name="直線コネクタ 254"/>
        <xdr:cNvCxnSpPr/>
      </xdr:nvCxnSpPr>
      <xdr:spPr>
        <a:xfrm>
          <a:off x="13893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88900</xdr:rowOff>
    </xdr:to>
    <xdr:cxnSp macro="">
      <xdr:nvCxnSpPr>
        <xdr:cNvPr id="258" name="直線コネクタ 257"/>
        <xdr:cNvCxnSpPr/>
      </xdr:nvCxnSpPr>
      <xdr:spPr>
        <a:xfrm>
          <a:off x="13004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61" name="フローチャート: 判断 260"/>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62" name="テキスト ボックス 261"/>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8" name="楕円 267"/>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9"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0" name="楕円 269"/>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71" name="テキスト ボックス 270"/>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50800</xdr:rowOff>
    </xdr:from>
    <xdr:to>
      <xdr:col>74</xdr:col>
      <xdr:colOff>31750</xdr:colOff>
      <xdr:row>56</xdr:row>
      <xdr:rowOff>152400</xdr:rowOff>
    </xdr:to>
    <xdr:sp macro="" textlink="">
      <xdr:nvSpPr>
        <xdr:cNvPr id="272" name="楕円 271"/>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73" name="テキスト ボックス 272"/>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5" name="テキスト ボックス 274"/>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146050</xdr:rowOff>
    </xdr:from>
    <xdr:to>
      <xdr:col>65</xdr:col>
      <xdr:colOff>53975</xdr:colOff>
      <xdr:row>56</xdr:row>
      <xdr:rowOff>76200</xdr:rowOff>
    </xdr:to>
    <xdr:sp macro="" textlink="">
      <xdr:nvSpPr>
        <xdr:cNvPr id="276" name="楕円 275"/>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7" name="テキスト ボックス 276"/>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に比べ補助費等に係る経常収支比率が高くなっている主な要因として、一部事務組合負担金や企業会計・外郭団体等をはじめとする各種補助金の経費が高いことが挙げられる。負担金・補助金等については、行財政改革実施計画や補助金のあり方検討委員会等の指針を踏まえ、合理化を図るとともに、外郭団体の運営・事業についても効率化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95250</xdr:rowOff>
    </xdr:from>
    <xdr:to>
      <xdr:col>82</xdr:col>
      <xdr:colOff>107950</xdr:colOff>
      <xdr:row>39</xdr:row>
      <xdr:rowOff>133350</xdr:rowOff>
    </xdr:to>
    <xdr:cxnSp macro="">
      <xdr:nvCxnSpPr>
        <xdr:cNvPr id="310" name="直線コネクタ 309"/>
        <xdr:cNvCxnSpPr/>
      </xdr:nvCxnSpPr>
      <xdr:spPr>
        <a:xfrm>
          <a:off x="15671800" y="678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19050</xdr:rowOff>
    </xdr:from>
    <xdr:to>
      <xdr:col>78</xdr:col>
      <xdr:colOff>69850</xdr:colOff>
      <xdr:row>39</xdr:row>
      <xdr:rowOff>95250</xdr:rowOff>
    </xdr:to>
    <xdr:cxnSp macro="">
      <xdr:nvCxnSpPr>
        <xdr:cNvPr id="313" name="直線コネクタ 312"/>
        <xdr:cNvCxnSpPr/>
      </xdr:nvCxnSpPr>
      <xdr:spPr>
        <a:xfrm>
          <a:off x="14782800" y="670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19050</xdr:rowOff>
    </xdr:from>
    <xdr:to>
      <xdr:col>73</xdr:col>
      <xdr:colOff>180975</xdr:colOff>
      <xdr:row>39</xdr:row>
      <xdr:rowOff>57150</xdr:rowOff>
    </xdr:to>
    <xdr:cxnSp macro="">
      <xdr:nvCxnSpPr>
        <xdr:cNvPr id="316" name="直線コネクタ 315"/>
        <xdr:cNvCxnSpPr/>
      </xdr:nvCxnSpPr>
      <xdr:spPr>
        <a:xfrm flipV="1">
          <a:off x="138938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44450</xdr:rowOff>
    </xdr:from>
    <xdr:to>
      <xdr:col>69</xdr:col>
      <xdr:colOff>92075</xdr:colOff>
      <xdr:row>39</xdr:row>
      <xdr:rowOff>57150</xdr:rowOff>
    </xdr:to>
    <xdr:cxnSp macro="">
      <xdr:nvCxnSpPr>
        <xdr:cNvPr id="319" name="直線コネクタ 318"/>
        <xdr:cNvCxnSpPr/>
      </xdr:nvCxnSpPr>
      <xdr:spPr>
        <a:xfrm>
          <a:off x="130048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44450</xdr:rowOff>
    </xdr:from>
    <xdr:to>
      <xdr:col>69</xdr:col>
      <xdr:colOff>142875</xdr:colOff>
      <xdr:row>37</xdr:row>
      <xdr:rowOff>146050</xdr:rowOff>
    </xdr:to>
    <xdr:sp macro="" textlink="">
      <xdr:nvSpPr>
        <xdr:cNvPr id="320" name="フローチャート: 判断 319"/>
        <xdr:cNvSpPr/>
      </xdr:nvSpPr>
      <xdr:spPr>
        <a:xfrm>
          <a:off x="13843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156227</xdr:rowOff>
    </xdr:from>
    <xdr:ext cx="762000" cy="259045"/>
    <xdr:sp macro="" textlink="">
      <xdr:nvSpPr>
        <xdr:cNvPr id="321" name="テキスト ボックス 320"/>
        <xdr:cNvSpPr txBox="1"/>
      </xdr:nvSpPr>
      <xdr:spPr>
        <a:xfrm>
          <a:off x="13512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2" name="フローチャート: 判断 321"/>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23" name="テキスト ボックス 322"/>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82550</xdr:rowOff>
    </xdr:from>
    <xdr:to>
      <xdr:col>82</xdr:col>
      <xdr:colOff>158750</xdr:colOff>
      <xdr:row>40</xdr:row>
      <xdr:rowOff>12700</xdr:rowOff>
    </xdr:to>
    <xdr:sp macro="" textlink="">
      <xdr:nvSpPr>
        <xdr:cNvPr id="329" name="楕円 328"/>
        <xdr:cNvSpPr/>
      </xdr:nvSpPr>
      <xdr:spPr>
        <a:xfrm>
          <a:off x="164592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54627</xdr:rowOff>
    </xdr:from>
    <xdr:ext cx="762000" cy="259045"/>
    <xdr:sp macro="" textlink="">
      <xdr:nvSpPr>
        <xdr:cNvPr id="330" name="補助費等該当値テキスト"/>
        <xdr:cNvSpPr txBox="1"/>
      </xdr:nvSpPr>
      <xdr:spPr>
        <a:xfrm>
          <a:off x="16598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44450</xdr:rowOff>
    </xdr:from>
    <xdr:to>
      <xdr:col>78</xdr:col>
      <xdr:colOff>120650</xdr:colOff>
      <xdr:row>39</xdr:row>
      <xdr:rowOff>146050</xdr:rowOff>
    </xdr:to>
    <xdr:sp macro="" textlink="">
      <xdr:nvSpPr>
        <xdr:cNvPr id="331" name="楕円 330"/>
        <xdr:cNvSpPr/>
      </xdr:nvSpPr>
      <xdr:spPr>
        <a:xfrm>
          <a:off x="15621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130827</xdr:rowOff>
    </xdr:from>
    <xdr:ext cx="736600" cy="259045"/>
    <xdr:sp macro="" textlink="">
      <xdr:nvSpPr>
        <xdr:cNvPr id="332" name="テキスト ボックス 331"/>
        <xdr:cNvSpPr txBox="1"/>
      </xdr:nvSpPr>
      <xdr:spPr>
        <a:xfrm>
          <a:off x="15290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139700</xdr:rowOff>
    </xdr:from>
    <xdr:to>
      <xdr:col>74</xdr:col>
      <xdr:colOff>31750</xdr:colOff>
      <xdr:row>39</xdr:row>
      <xdr:rowOff>69850</xdr:rowOff>
    </xdr:to>
    <xdr:sp macro="" textlink="">
      <xdr:nvSpPr>
        <xdr:cNvPr id="333" name="楕円 332"/>
        <xdr:cNvSpPr/>
      </xdr:nvSpPr>
      <xdr:spPr>
        <a:xfrm>
          <a:off x="14732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54627</xdr:rowOff>
    </xdr:from>
    <xdr:ext cx="762000" cy="259045"/>
    <xdr:sp macro="" textlink="">
      <xdr:nvSpPr>
        <xdr:cNvPr id="334" name="テキスト ボックス 333"/>
        <xdr:cNvSpPr txBox="1"/>
      </xdr:nvSpPr>
      <xdr:spPr>
        <a:xfrm>
          <a:off x="14401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6350</xdr:rowOff>
    </xdr:from>
    <xdr:to>
      <xdr:col>69</xdr:col>
      <xdr:colOff>142875</xdr:colOff>
      <xdr:row>39</xdr:row>
      <xdr:rowOff>107950</xdr:rowOff>
    </xdr:to>
    <xdr:sp macro="" textlink="">
      <xdr:nvSpPr>
        <xdr:cNvPr id="335" name="楕円 334"/>
        <xdr:cNvSpPr/>
      </xdr:nvSpPr>
      <xdr:spPr>
        <a:xfrm>
          <a:off x="13843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36" name="テキスト ボックス 335"/>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165100</xdr:rowOff>
    </xdr:from>
    <xdr:to>
      <xdr:col>65</xdr:col>
      <xdr:colOff>53975</xdr:colOff>
      <xdr:row>39</xdr:row>
      <xdr:rowOff>95250</xdr:rowOff>
    </xdr:to>
    <xdr:sp macro="" textlink="">
      <xdr:nvSpPr>
        <xdr:cNvPr id="337" name="楕円 336"/>
        <xdr:cNvSpPr/>
      </xdr:nvSpPr>
      <xdr:spPr>
        <a:xfrm>
          <a:off x="12954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80027</xdr:rowOff>
    </xdr:from>
    <xdr:ext cx="762000" cy="259045"/>
    <xdr:sp macro="" textlink="">
      <xdr:nvSpPr>
        <xdr:cNvPr id="338" name="テキスト ボックス 337"/>
        <xdr:cNvSpPr txBox="1"/>
      </xdr:nvSpPr>
      <xdr:spPr>
        <a:xfrm>
          <a:off x="12623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公債費については、合併特例事業債、臨時財政対策債の元金償還の開始などで増加している。今後も、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交流センター</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整備事業や体育館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、筑豊ハイツ再整備事業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の大型事業が継続するため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、公債費は増加していく見込みである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健全な財政運営に努めるため、事業費の適正化や事業実施年度の分散などにより公債費負担の均衡を図る。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77</xdr:row>
      <xdr:rowOff>170435</xdr:rowOff>
    </xdr:to>
    <xdr:cxnSp macro="">
      <xdr:nvCxnSpPr>
        <xdr:cNvPr id="368" name="直線コネクタ 367"/>
        <xdr:cNvCxnSpPr/>
      </xdr:nvCxnSpPr>
      <xdr:spPr>
        <a:xfrm>
          <a:off x="3987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152146</xdr:rowOff>
    </xdr:to>
    <xdr:cxnSp macro="">
      <xdr:nvCxnSpPr>
        <xdr:cNvPr id="371" name="直線コネクタ 370"/>
        <xdr:cNvCxnSpPr/>
      </xdr:nvCxnSpPr>
      <xdr:spPr>
        <a:xfrm>
          <a:off x="3098800" y="133309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138430</xdr:rowOff>
    </xdr:to>
    <xdr:cxnSp macro="">
      <xdr:nvCxnSpPr>
        <xdr:cNvPr id="374" name="直線コネクタ 373"/>
        <xdr:cNvCxnSpPr/>
      </xdr:nvCxnSpPr>
      <xdr:spPr>
        <a:xfrm flipV="1">
          <a:off x="2209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138430</xdr:rowOff>
    </xdr:to>
    <xdr:cxnSp macro="">
      <xdr:nvCxnSpPr>
        <xdr:cNvPr id="377" name="直線コネクタ 376"/>
        <xdr:cNvCxnSpPr/>
      </xdr:nvCxnSpPr>
      <xdr:spPr>
        <a:xfrm>
          <a:off x="1320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8" name="フローチャート: 判断 377"/>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79" name="テキスト ボックス 37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1" name="テキスト ボックス 380"/>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7" name="楕円 386"/>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8"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9" name="楕円 388"/>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0" name="テキスト ボックス 389"/>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91" name="楕円 390"/>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92" name="テキスト ボックス 391"/>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3" name="楕円 392"/>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4" name="テキスト ボックス 39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95" name="楕円 394"/>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96" name="テキスト ボックス 395"/>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類似団体平均に比べ扶助費は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ポイント、補助費等は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ポイント上回っているが、人件費は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ポイント、物件費は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ポイント下回っている状況である。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76708</xdr:rowOff>
    </xdr:to>
    <xdr:cxnSp macro="">
      <xdr:nvCxnSpPr>
        <xdr:cNvPr id="427" name="直線コネクタ 426"/>
        <xdr:cNvCxnSpPr/>
      </xdr:nvCxnSpPr>
      <xdr:spPr>
        <a:xfrm>
          <a:off x="15671800" y="133263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124713</xdr:rowOff>
    </xdr:to>
    <xdr:cxnSp macro="">
      <xdr:nvCxnSpPr>
        <xdr:cNvPr id="430" name="直線コネクタ 429"/>
        <xdr:cNvCxnSpPr/>
      </xdr:nvCxnSpPr>
      <xdr:spPr>
        <a:xfrm>
          <a:off x="14782800" y="13180061"/>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46989</xdr:rowOff>
    </xdr:to>
    <xdr:cxnSp macro="">
      <xdr:nvCxnSpPr>
        <xdr:cNvPr id="433" name="直線コネクタ 432"/>
        <xdr:cNvCxnSpPr/>
      </xdr:nvCxnSpPr>
      <xdr:spPr>
        <a:xfrm flipV="1">
          <a:off x="13893800" y="13180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46989</xdr:rowOff>
    </xdr:to>
    <xdr:cxnSp macro="">
      <xdr:nvCxnSpPr>
        <xdr:cNvPr id="436" name="直線コネクタ 435"/>
        <xdr:cNvCxnSpPr/>
      </xdr:nvCxnSpPr>
      <xdr:spPr>
        <a:xfrm>
          <a:off x="13004800" y="131617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8" name="テキスト ボックス 437"/>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6" name="楕円 445"/>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7"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8" name="楕円 447"/>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49" name="テキスト ボックス 448"/>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0" name="楕円 44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1" name="テキスト ボックス 45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2" name="楕円 451"/>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3" name="テキスト ボックス 45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4" name="楕円 453"/>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5" name="テキスト ボックス 45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42429</xdr:rowOff>
    </xdr:from>
    <xdr:to>
      <xdr:col>29</xdr:col>
      <xdr:colOff>127000</xdr:colOff>
      <xdr:row>15</xdr:row>
      <xdr:rowOff>91872</xdr:rowOff>
    </xdr:to>
    <xdr:cxnSp macro="">
      <xdr:nvCxnSpPr>
        <xdr:cNvPr id="52" name="直線コネクタ 51"/>
        <xdr:cNvCxnSpPr/>
      </xdr:nvCxnSpPr>
      <xdr:spPr bwMode="auto">
        <a:xfrm>
          <a:off x="5003800" y="2661804"/>
          <a:ext cx="647700" cy="4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20810</xdr:rowOff>
    </xdr:from>
    <xdr:to>
      <xdr:col>26</xdr:col>
      <xdr:colOff>50800</xdr:colOff>
      <xdr:row>15</xdr:row>
      <xdr:rowOff>42429</xdr:rowOff>
    </xdr:to>
    <xdr:cxnSp macro="">
      <xdr:nvCxnSpPr>
        <xdr:cNvPr id="55" name="直線コネクタ 54"/>
        <xdr:cNvCxnSpPr/>
      </xdr:nvCxnSpPr>
      <xdr:spPr bwMode="auto">
        <a:xfrm>
          <a:off x="4305300" y="2640185"/>
          <a:ext cx="6985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13658</xdr:rowOff>
    </xdr:from>
    <xdr:to>
      <xdr:col>22</xdr:col>
      <xdr:colOff>114300</xdr:colOff>
      <xdr:row>15</xdr:row>
      <xdr:rowOff>20810</xdr:rowOff>
    </xdr:to>
    <xdr:cxnSp macro="">
      <xdr:nvCxnSpPr>
        <xdr:cNvPr id="58" name="直線コネクタ 57"/>
        <xdr:cNvCxnSpPr/>
      </xdr:nvCxnSpPr>
      <xdr:spPr bwMode="auto">
        <a:xfrm>
          <a:off x="3606800" y="2633033"/>
          <a:ext cx="6985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13658</xdr:rowOff>
    </xdr:from>
    <xdr:to>
      <xdr:col>18</xdr:col>
      <xdr:colOff>177800</xdr:colOff>
      <xdr:row>15</xdr:row>
      <xdr:rowOff>66301</xdr:rowOff>
    </xdr:to>
    <xdr:cxnSp macro="">
      <xdr:nvCxnSpPr>
        <xdr:cNvPr id="61" name="直線コネクタ 60"/>
        <xdr:cNvCxnSpPr/>
      </xdr:nvCxnSpPr>
      <xdr:spPr bwMode="auto">
        <a:xfrm flipV="1">
          <a:off x="2908300" y="2633033"/>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92833</xdr:rowOff>
    </xdr:from>
    <xdr:to>
      <xdr:col>19</xdr:col>
      <xdr:colOff>38100</xdr:colOff>
      <xdr:row>17</xdr:row>
      <xdr:rowOff>22983</xdr:rowOff>
    </xdr:to>
    <xdr:sp macro="" textlink="">
      <xdr:nvSpPr>
        <xdr:cNvPr id="62" name="フローチャート: 判断 61"/>
        <xdr:cNvSpPr/>
      </xdr:nvSpPr>
      <xdr:spPr bwMode="auto">
        <a:xfrm>
          <a:off x="3556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7760</xdr:rowOff>
    </xdr:from>
    <xdr:ext cx="762000" cy="259045"/>
    <xdr:sp macro="" textlink="">
      <xdr:nvSpPr>
        <xdr:cNvPr id="63" name="テキスト ボックス 62"/>
        <xdr:cNvSpPr txBox="1"/>
      </xdr:nvSpPr>
      <xdr:spPr>
        <a:xfrm>
          <a:off x="3225800" y="297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123923</xdr:rowOff>
    </xdr:from>
    <xdr:to>
      <xdr:col>15</xdr:col>
      <xdr:colOff>101600</xdr:colOff>
      <xdr:row>17</xdr:row>
      <xdr:rowOff>54073</xdr:rowOff>
    </xdr:to>
    <xdr:sp macro="" textlink="">
      <xdr:nvSpPr>
        <xdr:cNvPr id="64" name="フローチャート: 判断 63"/>
        <xdr:cNvSpPr/>
      </xdr:nvSpPr>
      <xdr:spPr bwMode="auto">
        <a:xfrm>
          <a:off x="2857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38850</xdr:rowOff>
    </xdr:from>
    <xdr:ext cx="762000" cy="259045"/>
    <xdr:sp macro="" textlink="">
      <xdr:nvSpPr>
        <xdr:cNvPr id="65" name="テキスト ボックス 64"/>
        <xdr:cNvSpPr txBox="1"/>
      </xdr:nvSpPr>
      <xdr:spPr>
        <a:xfrm>
          <a:off x="2527300" y="30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41072</xdr:rowOff>
    </xdr:from>
    <xdr:to>
      <xdr:col>29</xdr:col>
      <xdr:colOff>177800</xdr:colOff>
      <xdr:row>15</xdr:row>
      <xdr:rowOff>142672</xdr:rowOff>
    </xdr:to>
    <xdr:sp macro="" textlink="">
      <xdr:nvSpPr>
        <xdr:cNvPr id="71" name="楕円 70"/>
        <xdr:cNvSpPr/>
      </xdr:nvSpPr>
      <xdr:spPr bwMode="auto">
        <a:xfrm>
          <a:off x="5600700" y="26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57599</xdr:rowOff>
    </xdr:from>
    <xdr:ext cx="762000" cy="259045"/>
    <xdr:sp macro="" textlink="">
      <xdr:nvSpPr>
        <xdr:cNvPr id="72" name="人口1人当たり決算額の推移該当値テキスト130"/>
        <xdr:cNvSpPr txBox="1"/>
      </xdr:nvSpPr>
      <xdr:spPr>
        <a:xfrm>
          <a:off x="5740400" y="250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163079</xdr:rowOff>
    </xdr:from>
    <xdr:to>
      <xdr:col>26</xdr:col>
      <xdr:colOff>101600</xdr:colOff>
      <xdr:row>15</xdr:row>
      <xdr:rowOff>93229</xdr:rowOff>
    </xdr:to>
    <xdr:sp macro="" textlink="">
      <xdr:nvSpPr>
        <xdr:cNvPr id="73" name="楕円 72"/>
        <xdr:cNvSpPr/>
      </xdr:nvSpPr>
      <xdr:spPr bwMode="auto">
        <a:xfrm>
          <a:off x="4953000" y="26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103406</xdr:rowOff>
    </xdr:from>
    <xdr:ext cx="736600" cy="259045"/>
    <xdr:sp macro="" textlink="">
      <xdr:nvSpPr>
        <xdr:cNvPr id="74" name="テキスト ボックス 73"/>
        <xdr:cNvSpPr txBox="1"/>
      </xdr:nvSpPr>
      <xdr:spPr>
        <a:xfrm>
          <a:off x="4622800" y="237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141460</xdr:rowOff>
    </xdr:from>
    <xdr:to>
      <xdr:col>22</xdr:col>
      <xdr:colOff>165100</xdr:colOff>
      <xdr:row>15</xdr:row>
      <xdr:rowOff>71610</xdr:rowOff>
    </xdr:to>
    <xdr:sp macro="" textlink="">
      <xdr:nvSpPr>
        <xdr:cNvPr id="75" name="楕円 74"/>
        <xdr:cNvSpPr/>
      </xdr:nvSpPr>
      <xdr:spPr bwMode="auto">
        <a:xfrm>
          <a:off x="4254500" y="25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81787</xdr:rowOff>
    </xdr:from>
    <xdr:ext cx="762000" cy="259045"/>
    <xdr:sp macro="" textlink="">
      <xdr:nvSpPr>
        <xdr:cNvPr id="76" name="テキスト ボックス 75"/>
        <xdr:cNvSpPr txBox="1"/>
      </xdr:nvSpPr>
      <xdr:spPr>
        <a:xfrm>
          <a:off x="3924300" y="2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134308</xdr:rowOff>
    </xdr:from>
    <xdr:to>
      <xdr:col>19</xdr:col>
      <xdr:colOff>38100</xdr:colOff>
      <xdr:row>15</xdr:row>
      <xdr:rowOff>64458</xdr:rowOff>
    </xdr:to>
    <xdr:sp macro="" textlink="">
      <xdr:nvSpPr>
        <xdr:cNvPr id="77" name="楕円 76"/>
        <xdr:cNvSpPr/>
      </xdr:nvSpPr>
      <xdr:spPr bwMode="auto">
        <a:xfrm>
          <a:off x="3556000" y="258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74635</xdr:rowOff>
    </xdr:from>
    <xdr:ext cx="762000" cy="259045"/>
    <xdr:sp macro="" textlink="">
      <xdr:nvSpPr>
        <xdr:cNvPr id="78" name="テキスト ボックス 77"/>
        <xdr:cNvSpPr txBox="1"/>
      </xdr:nvSpPr>
      <xdr:spPr>
        <a:xfrm>
          <a:off x="3225800" y="23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15501</xdr:rowOff>
    </xdr:from>
    <xdr:to>
      <xdr:col>15</xdr:col>
      <xdr:colOff>101600</xdr:colOff>
      <xdr:row>15</xdr:row>
      <xdr:rowOff>117101</xdr:rowOff>
    </xdr:to>
    <xdr:sp macro="" textlink="">
      <xdr:nvSpPr>
        <xdr:cNvPr id="79" name="楕円 78"/>
        <xdr:cNvSpPr/>
      </xdr:nvSpPr>
      <xdr:spPr bwMode="auto">
        <a:xfrm>
          <a:off x="2857500" y="26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127278</xdr:rowOff>
    </xdr:from>
    <xdr:ext cx="762000" cy="259045"/>
    <xdr:sp macro="" textlink="">
      <xdr:nvSpPr>
        <xdr:cNvPr id="80" name="テキスト ボックス 79"/>
        <xdr:cNvSpPr txBox="1"/>
      </xdr:nvSpPr>
      <xdr:spPr>
        <a:xfrm>
          <a:off x="2527300" y="240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237261</xdr:rowOff>
    </xdr:from>
    <xdr:to>
      <xdr:col>29</xdr:col>
      <xdr:colOff>127000</xdr:colOff>
      <xdr:row>35</xdr:row>
      <xdr:rowOff>249301</xdr:rowOff>
    </xdr:to>
    <xdr:cxnSp macro="">
      <xdr:nvCxnSpPr>
        <xdr:cNvPr id="113" name="直線コネクタ 112"/>
        <xdr:cNvCxnSpPr/>
      </xdr:nvCxnSpPr>
      <xdr:spPr bwMode="auto">
        <a:xfrm flipV="1">
          <a:off x="5003800" y="6847611"/>
          <a:ext cx="6477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222038</xdr:rowOff>
    </xdr:from>
    <xdr:ext cx="762000" cy="259045"/>
    <xdr:sp macro="" textlink="">
      <xdr:nvSpPr>
        <xdr:cNvPr id="114" name="人口1人当たり決算額の推移平均値テキスト445"/>
        <xdr:cNvSpPr txBox="1"/>
      </xdr:nvSpPr>
      <xdr:spPr>
        <a:xfrm>
          <a:off x="5740400" y="683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152908</xdr:rowOff>
    </xdr:from>
    <xdr:to>
      <xdr:col>26</xdr:col>
      <xdr:colOff>50800</xdr:colOff>
      <xdr:row>35</xdr:row>
      <xdr:rowOff>249301</xdr:rowOff>
    </xdr:to>
    <xdr:cxnSp macro="">
      <xdr:nvCxnSpPr>
        <xdr:cNvPr id="116" name="直線コネクタ 115"/>
        <xdr:cNvCxnSpPr/>
      </xdr:nvCxnSpPr>
      <xdr:spPr bwMode="auto">
        <a:xfrm>
          <a:off x="4305300" y="6763258"/>
          <a:ext cx="698500" cy="9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152908</xdr:rowOff>
    </xdr:from>
    <xdr:to>
      <xdr:col>22</xdr:col>
      <xdr:colOff>114300</xdr:colOff>
      <xdr:row>35</xdr:row>
      <xdr:rowOff>160833</xdr:rowOff>
    </xdr:to>
    <xdr:cxnSp macro="">
      <xdr:nvCxnSpPr>
        <xdr:cNvPr id="119" name="直線コネクタ 118"/>
        <xdr:cNvCxnSpPr/>
      </xdr:nvCxnSpPr>
      <xdr:spPr bwMode="auto">
        <a:xfrm flipV="1">
          <a:off x="3606800" y="6763258"/>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135610</xdr:rowOff>
    </xdr:from>
    <xdr:to>
      <xdr:col>18</xdr:col>
      <xdr:colOff>177800</xdr:colOff>
      <xdr:row>35</xdr:row>
      <xdr:rowOff>160833</xdr:rowOff>
    </xdr:to>
    <xdr:cxnSp macro="">
      <xdr:nvCxnSpPr>
        <xdr:cNvPr id="122" name="直線コネクタ 121"/>
        <xdr:cNvCxnSpPr/>
      </xdr:nvCxnSpPr>
      <xdr:spPr bwMode="auto">
        <a:xfrm>
          <a:off x="2908300" y="6745960"/>
          <a:ext cx="698500" cy="2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295084</xdr:rowOff>
    </xdr:from>
    <xdr:to>
      <xdr:col>19</xdr:col>
      <xdr:colOff>38100</xdr:colOff>
      <xdr:row>36</xdr:row>
      <xdr:rowOff>53784</xdr:rowOff>
    </xdr:to>
    <xdr:sp macro="" textlink="">
      <xdr:nvSpPr>
        <xdr:cNvPr id="123" name="フローチャート: 判断 122"/>
        <xdr:cNvSpPr/>
      </xdr:nvSpPr>
      <xdr:spPr bwMode="auto">
        <a:xfrm>
          <a:off x="35560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38561</xdr:rowOff>
    </xdr:from>
    <xdr:ext cx="762000" cy="259045"/>
    <xdr:sp macro="" textlink="">
      <xdr:nvSpPr>
        <xdr:cNvPr id="124" name="テキスト ボックス 123"/>
        <xdr:cNvSpPr txBox="1"/>
      </xdr:nvSpPr>
      <xdr:spPr>
        <a:xfrm>
          <a:off x="3225800" y="699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200292</xdr:rowOff>
    </xdr:from>
    <xdr:to>
      <xdr:col>15</xdr:col>
      <xdr:colOff>101600</xdr:colOff>
      <xdr:row>35</xdr:row>
      <xdr:rowOff>301892</xdr:rowOff>
    </xdr:to>
    <xdr:sp macro="" textlink="">
      <xdr:nvSpPr>
        <xdr:cNvPr id="125" name="フローチャート: 判断 124"/>
        <xdr:cNvSpPr/>
      </xdr:nvSpPr>
      <xdr:spPr bwMode="auto">
        <a:xfrm>
          <a:off x="28575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286669</xdr:rowOff>
    </xdr:from>
    <xdr:ext cx="762000" cy="259045"/>
    <xdr:sp macro="" textlink="">
      <xdr:nvSpPr>
        <xdr:cNvPr id="126" name="テキスト ボックス 125"/>
        <xdr:cNvSpPr txBox="1"/>
      </xdr:nvSpPr>
      <xdr:spPr>
        <a:xfrm>
          <a:off x="2527300" y="689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186461</xdr:rowOff>
    </xdr:from>
    <xdr:to>
      <xdr:col>29</xdr:col>
      <xdr:colOff>177800</xdr:colOff>
      <xdr:row>35</xdr:row>
      <xdr:rowOff>288061</xdr:rowOff>
    </xdr:to>
    <xdr:sp macro="" textlink="">
      <xdr:nvSpPr>
        <xdr:cNvPr id="132" name="楕円 131"/>
        <xdr:cNvSpPr/>
      </xdr:nvSpPr>
      <xdr:spPr bwMode="auto">
        <a:xfrm>
          <a:off x="5600700" y="679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31538</xdr:rowOff>
    </xdr:from>
    <xdr:ext cx="762000" cy="259045"/>
    <xdr:sp macro="" textlink="">
      <xdr:nvSpPr>
        <xdr:cNvPr id="133" name="人口1人当たり決算額の推移該当値テキスト445"/>
        <xdr:cNvSpPr txBox="1"/>
      </xdr:nvSpPr>
      <xdr:spPr>
        <a:xfrm>
          <a:off x="5740400" y="664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198501</xdr:rowOff>
    </xdr:from>
    <xdr:to>
      <xdr:col>26</xdr:col>
      <xdr:colOff>101600</xdr:colOff>
      <xdr:row>35</xdr:row>
      <xdr:rowOff>300101</xdr:rowOff>
    </xdr:to>
    <xdr:sp macro="" textlink="">
      <xdr:nvSpPr>
        <xdr:cNvPr id="134" name="楕円 133"/>
        <xdr:cNvSpPr/>
      </xdr:nvSpPr>
      <xdr:spPr bwMode="auto">
        <a:xfrm>
          <a:off x="49530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284878</xdr:rowOff>
    </xdr:from>
    <xdr:ext cx="736600" cy="259045"/>
    <xdr:sp macro="" textlink="">
      <xdr:nvSpPr>
        <xdr:cNvPr id="135" name="テキスト ボックス 134"/>
        <xdr:cNvSpPr txBox="1"/>
      </xdr:nvSpPr>
      <xdr:spPr>
        <a:xfrm>
          <a:off x="4622800" y="689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102108</xdr:rowOff>
    </xdr:from>
    <xdr:to>
      <xdr:col>22</xdr:col>
      <xdr:colOff>165100</xdr:colOff>
      <xdr:row>35</xdr:row>
      <xdr:rowOff>203708</xdr:rowOff>
    </xdr:to>
    <xdr:sp macro="" textlink="">
      <xdr:nvSpPr>
        <xdr:cNvPr id="136" name="楕円 135"/>
        <xdr:cNvSpPr/>
      </xdr:nvSpPr>
      <xdr:spPr bwMode="auto">
        <a:xfrm>
          <a:off x="4254500" y="671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213885</xdr:rowOff>
    </xdr:from>
    <xdr:ext cx="762000" cy="259045"/>
    <xdr:sp macro="" textlink="">
      <xdr:nvSpPr>
        <xdr:cNvPr id="137" name="テキスト ボックス 136"/>
        <xdr:cNvSpPr txBox="1"/>
      </xdr:nvSpPr>
      <xdr:spPr>
        <a:xfrm>
          <a:off x="3924300" y="648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110033</xdr:rowOff>
    </xdr:from>
    <xdr:to>
      <xdr:col>19</xdr:col>
      <xdr:colOff>38100</xdr:colOff>
      <xdr:row>35</xdr:row>
      <xdr:rowOff>211633</xdr:rowOff>
    </xdr:to>
    <xdr:sp macro="" textlink="">
      <xdr:nvSpPr>
        <xdr:cNvPr id="138" name="楕円 137"/>
        <xdr:cNvSpPr/>
      </xdr:nvSpPr>
      <xdr:spPr bwMode="auto">
        <a:xfrm>
          <a:off x="3556000" y="672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221810</xdr:rowOff>
    </xdr:from>
    <xdr:ext cx="762000" cy="259045"/>
    <xdr:sp macro="" textlink="">
      <xdr:nvSpPr>
        <xdr:cNvPr id="139" name="テキスト ボックス 138"/>
        <xdr:cNvSpPr txBox="1"/>
      </xdr:nvSpPr>
      <xdr:spPr>
        <a:xfrm>
          <a:off x="3225800" y="648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84810</xdr:rowOff>
    </xdr:from>
    <xdr:to>
      <xdr:col>15</xdr:col>
      <xdr:colOff>101600</xdr:colOff>
      <xdr:row>35</xdr:row>
      <xdr:rowOff>186410</xdr:rowOff>
    </xdr:to>
    <xdr:sp macro="" textlink="">
      <xdr:nvSpPr>
        <xdr:cNvPr id="140" name="楕円 139"/>
        <xdr:cNvSpPr/>
      </xdr:nvSpPr>
      <xdr:spPr bwMode="auto">
        <a:xfrm>
          <a:off x="2857500" y="669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196587</xdr:rowOff>
    </xdr:from>
    <xdr:ext cx="762000" cy="259045"/>
    <xdr:sp macro="" textlink="">
      <xdr:nvSpPr>
        <xdr:cNvPr id="141" name="テキスト ボックス 140"/>
        <xdr:cNvSpPr txBox="1"/>
      </xdr:nvSpPr>
      <xdr:spPr>
        <a:xfrm>
          <a:off x="2527300" y="646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129,801
128,522
214.07
67,417,459
65,647,378
1,618,875
32,895,189
77,796,860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161842</xdr:rowOff>
    </xdr:from>
    <xdr:to>
      <xdr:col>24</xdr:col>
      <xdr:colOff>63500</xdr:colOff>
      <xdr:row>35</xdr:row>
      <xdr:rowOff>16517</xdr:rowOff>
    </xdr:to>
    <xdr:cxnSp macro="">
      <xdr:nvCxnSpPr>
        <xdr:cNvPr id="63" name="直線コネクタ 62"/>
        <xdr:cNvCxnSpPr/>
      </xdr:nvCxnSpPr>
      <xdr:spPr>
        <a:xfrm>
          <a:off x="3797300" y="599114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161842</xdr:rowOff>
    </xdr:from>
    <xdr:to>
      <xdr:col>19</xdr:col>
      <xdr:colOff>177800</xdr:colOff>
      <xdr:row>35</xdr:row>
      <xdr:rowOff>43884</xdr:rowOff>
    </xdr:to>
    <xdr:cxnSp macro="">
      <xdr:nvCxnSpPr>
        <xdr:cNvPr id="66" name="直線コネクタ 65"/>
        <xdr:cNvCxnSpPr/>
      </xdr:nvCxnSpPr>
      <xdr:spPr>
        <a:xfrm flipV="1">
          <a:off x="2908300" y="5991142"/>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18575</xdr:rowOff>
    </xdr:from>
    <xdr:to>
      <xdr:col>15</xdr:col>
      <xdr:colOff>50800</xdr:colOff>
      <xdr:row>35</xdr:row>
      <xdr:rowOff>43884</xdr:rowOff>
    </xdr:to>
    <xdr:cxnSp macro="">
      <xdr:nvCxnSpPr>
        <xdr:cNvPr id="69" name="直線コネクタ 68"/>
        <xdr:cNvCxnSpPr/>
      </xdr:nvCxnSpPr>
      <xdr:spPr>
        <a:xfrm>
          <a:off x="2019300" y="601932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18575</xdr:rowOff>
    </xdr:from>
    <xdr:to>
      <xdr:col>10</xdr:col>
      <xdr:colOff>114300</xdr:colOff>
      <xdr:row>35</xdr:row>
      <xdr:rowOff>20665</xdr:rowOff>
    </xdr:to>
    <xdr:cxnSp macro="">
      <xdr:nvCxnSpPr>
        <xdr:cNvPr id="72" name="直線コネクタ 71"/>
        <xdr:cNvCxnSpPr/>
      </xdr:nvCxnSpPr>
      <xdr:spPr>
        <a:xfrm flipV="1">
          <a:off x="1130300" y="601932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90141</xdr:rowOff>
    </xdr:from>
    <xdr:to>
      <xdr:col>10</xdr:col>
      <xdr:colOff>165100</xdr:colOff>
      <xdr:row>35</xdr:row>
      <xdr:rowOff>20291</xdr:rowOff>
    </xdr:to>
    <xdr:sp macro="" textlink="">
      <xdr:nvSpPr>
        <xdr:cNvPr id="73" name="フローチャート: 判断 72"/>
        <xdr:cNvSpPr/>
      </xdr:nvSpPr>
      <xdr:spPr>
        <a:xfrm>
          <a:off x="1968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36818</xdr:rowOff>
    </xdr:from>
    <xdr:ext cx="534377" cy="259045"/>
    <xdr:sp macro="" textlink="">
      <xdr:nvSpPr>
        <xdr:cNvPr id="74" name="テキスト ボックス 73"/>
        <xdr:cNvSpPr txBox="1"/>
      </xdr:nvSpPr>
      <xdr:spPr>
        <a:xfrm>
          <a:off x="1752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137559</xdr:rowOff>
    </xdr:from>
    <xdr:to>
      <xdr:col>6</xdr:col>
      <xdr:colOff>38100</xdr:colOff>
      <xdr:row>35</xdr:row>
      <xdr:rowOff>67709</xdr:rowOff>
    </xdr:to>
    <xdr:sp macro="" textlink="">
      <xdr:nvSpPr>
        <xdr:cNvPr id="75" name="フローチャート: 判断 74"/>
        <xdr:cNvSpPr/>
      </xdr:nvSpPr>
      <xdr:spPr>
        <a:xfrm>
          <a:off x="1079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84236</xdr:rowOff>
    </xdr:from>
    <xdr:ext cx="534377" cy="259045"/>
    <xdr:sp macro="" textlink="">
      <xdr:nvSpPr>
        <xdr:cNvPr id="76" name="テキスト ボックス 75"/>
        <xdr:cNvSpPr txBox="1"/>
      </xdr:nvSpPr>
      <xdr:spPr>
        <a:xfrm>
          <a:off x="863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137167</xdr:rowOff>
    </xdr:from>
    <xdr:to>
      <xdr:col>24</xdr:col>
      <xdr:colOff>114300</xdr:colOff>
      <xdr:row>35</xdr:row>
      <xdr:rowOff>67317</xdr:rowOff>
    </xdr:to>
    <xdr:sp macro="" textlink="">
      <xdr:nvSpPr>
        <xdr:cNvPr id="82" name="楕円 81"/>
        <xdr:cNvSpPr/>
      </xdr:nvSpPr>
      <xdr:spPr>
        <a:xfrm>
          <a:off x="4584700" y="59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115594</xdr:rowOff>
    </xdr:from>
    <xdr:ext cx="534377" cy="259045"/>
    <xdr:sp macro="" textlink="">
      <xdr:nvSpPr>
        <xdr:cNvPr id="83" name="人件費該当値テキスト"/>
        <xdr:cNvSpPr txBox="1"/>
      </xdr:nvSpPr>
      <xdr:spPr>
        <a:xfrm>
          <a:off x="4686300" y="59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111042</xdr:rowOff>
    </xdr:from>
    <xdr:to>
      <xdr:col>20</xdr:col>
      <xdr:colOff>38100</xdr:colOff>
      <xdr:row>35</xdr:row>
      <xdr:rowOff>41192</xdr:rowOff>
    </xdr:to>
    <xdr:sp macro="" textlink="">
      <xdr:nvSpPr>
        <xdr:cNvPr id="84" name="楕円 83"/>
        <xdr:cNvSpPr/>
      </xdr:nvSpPr>
      <xdr:spPr>
        <a:xfrm>
          <a:off x="3746500" y="5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32319</xdr:rowOff>
    </xdr:from>
    <xdr:ext cx="534377" cy="259045"/>
    <xdr:sp macro="" textlink="">
      <xdr:nvSpPr>
        <xdr:cNvPr id="85" name="テキスト ボックス 84"/>
        <xdr:cNvSpPr txBox="1"/>
      </xdr:nvSpPr>
      <xdr:spPr>
        <a:xfrm>
          <a:off x="3530111" y="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164534</xdr:rowOff>
    </xdr:from>
    <xdr:to>
      <xdr:col>15</xdr:col>
      <xdr:colOff>101600</xdr:colOff>
      <xdr:row>35</xdr:row>
      <xdr:rowOff>94684</xdr:rowOff>
    </xdr:to>
    <xdr:sp macro="" textlink="">
      <xdr:nvSpPr>
        <xdr:cNvPr id="86" name="楕円 85"/>
        <xdr:cNvSpPr/>
      </xdr:nvSpPr>
      <xdr:spPr>
        <a:xfrm>
          <a:off x="2857500" y="59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85811</xdr:rowOff>
    </xdr:from>
    <xdr:ext cx="534377" cy="259045"/>
    <xdr:sp macro="" textlink="">
      <xdr:nvSpPr>
        <xdr:cNvPr id="87" name="テキスト ボックス 86"/>
        <xdr:cNvSpPr txBox="1"/>
      </xdr:nvSpPr>
      <xdr:spPr>
        <a:xfrm>
          <a:off x="2641111" y="60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139225</xdr:rowOff>
    </xdr:from>
    <xdr:to>
      <xdr:col>10</xdr:col>
      <xdr:colOff>165100</xdr:colOff>
      <xdr:row>35</xdr:row>
      <xdr:rowOff>69375</xdr:rowOff>
    </xdr:to>
    <xdr:sp macro="" textlink="">
      <xdr:nvSpPr>
        <xdr:cNvPr id="88" name="楕円 87"/>
        <xdr:cNvSpPr/>
      </xdr:nvSpPr>
      <xdr:spPr>
        <a:xfrm>
          <a:off x="1968500" y="59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60502</xdr:rowOff>
    </xdr:from>
    <xdr:ext cx="534377" cy="259045"/>
    <xdr:sp macro="" textlink="">
      <xdr:nvSpPr>
        <xdr:cNvPr id="89" name="テキスト ボックス 88"/>
        <xdr:cNvSpPr txBox="1"/>
      </xdr:nvSpPr>
      <xdr:spPr>
        <a:xfrm>
          <a:off x="1752111" y="60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141315</xdr:rowOff>
    </xdr:from>
    <xdr:to>
      <xdr:col>6</xdr:col>
      <xdr:colOff>38100</xdr:colOff>
      <xdr:row>35</xdr:row>
      <xdr:rowOff>71465</xdr:rowOff>
    </xdr:to>
    <xdr:sp macro="" textlink="">
      <xdr:nvSpPr>
        <xdr:cNvPr id="90" name="楕円 89"/>
        <xdr:cNvSpPr/>
      </xdr:nvSpPr>
      <xdr:spPr>
        <a:xfrm>
          <a:off x="1079500" y="5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62592</xdr:rowOff>
    </xdr:from>
    <xdr:ext cx="534377" cy="259045"/>
    <xdr:sp macro="" textlink="">
      <xdr:nvSpPr>
        <xdr:cNvPr id="91" name="テキスト ボックス 90"/>
        <xdr:cNvSpPr txBox="1"/>
      </xdr:nvSpPr>
      <xdr:spPr>
        <a:xfrm>
          <a:off x="863111" y="60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67348</xdr:rowOff>
    </xdr:from>
    <xdr:to>
      <xdr:col>24</xdr:col>
      <xdr:colOff>63500</xdr:colOff>
      <xdr:row>56</xdr:row>
      <xdr:rowOff>86939</xdr:rowOff>
    </xdr:to>
    <xdr:cxnSp macro="">
      <xdr:nvCxnSpPr>
        <xdr:cNvPr id="119" name="直線コネクタ 118"/>
        <xdr:cNvCxnSpPr/>
      </xdr:nvCxnSpPr>
      <xdr:spPr>
        <a:xfrm flipV="1">
          <a:off x="3797300" y="9668548"/>
          <a:ext cx="8382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51598</xdr:rowOff>
    </xdr:from>
    <xdr:to>
      <xdr:col>19</xdr:col>
      <xdr:colOff>177800</xdr:colOff>
      <xdr:row>56</xdr:row>
      <xdr:rowOff>86939</xdr:rowOff>
    </xdr:to>
    <xdr:cxnSp macro="">
      <xdr:nvCxnSpPr>
        <xdr:cNvPr id="122" name="直線コネクタ 121"/>
        <xdr:cNvCxnSpPr/>
      </xdr:nvCxnSpPr>
      <xdr:spPr>
        <a:xfrm>
          <a:off x="2908300" y="9652798"/>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51598</xdr:rowOff>
    </xdr:from>
    <xdr:to>
      <xdr:col>15</xdr:col>
      <xdr:colOff>50800</xdr:colOff>
      <xdr:row>57</xdr:row>
      <xdr:rowOff>29697</xdr:rowOff>
    </xdr:to>
    <xdr:cxnSp macro="">
      <xdr:nvCxnSpPr>
        <xdr:cNvPr id="125" name="直線コネクタ 124"/>
        <xdr:cNvCxnSpPr/>
      </xdr:nvCxnSpPr>
      <xdr:spPr>
        <a:xfrm flipV="1">
          <a:off x="2019300" y="9652798"/>
          <a:ext cx="889000" cy="1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29697</xdr:rowOff>
    </xdr:from>
    <xdr:to>
      <xdr:col>10</xdr:col>
      <xdr:colOff>114300</xdr:colOff>
      <xdr:row>57</xdr:row>
      <xdr:rowOff>56764</xdr:rowOff>
    </xdr:to>
    <xdr:cxnSp macro="">
      <xdr:nvCxnSpPr>
        <xdr:cNvPr id="128" name="直線コネクタ 127"/>
        <xdr:cNvCxnSpPr/>
      </xdr:nvCxnSpPr>
      <xdr:spPr>
        <a:xfrm flipV="1">
          <a:off x="1130300" y="9802347"/>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14194</xdr:rowOff>
    </xdr:from>
    <xdr:to>
      <xdr:col>10</xdr:col>
      <xdr:colOff>165100</xdr:colOff>
      <xdr:row>57</xdr:row>
      <xdr:rowOff>115794</xdr:rowOff>
    </xdr:to>
    <xdr:sp macro="" textlink="">
      <xdr:nvSpPr>
        <xdr:cNvPr id="129" name="フローチャート: 判断 128"/>
        <xdr:cNvSpPr/>
      </xdr:nvSpPr>
      <xdr:spPr>
        <a:xfrm>
          <a:off x="1968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106921</xdr:rowOff>
    </xdr:from>
    <xdr:ext cx="534377" cy="259045"/>
    <xdr:sp macro="" textlink="">
      <xdr:nvSpPr>
        <xdr:cNvPr id="130" name="テキスト ボックス 129"/>
        <xdr:cNvSpPr txBox="1"/>
      </xdr:nvSpPr>
      <xdr:spPr>
        <a:xfrm>
          <a:off x="1752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72989</xdr:rowOff>
    </xdr:from>
    <xdr:to>
      <xdr:col>6</xdr:col>
      <xdr:colOff>38100</xdr:colOff>
      <xdr:row>58</xdr:row>
      <xdr:rowOff>3139</xdr:rowOff>
    </xdr:to>
    <xdr:sp macro="" textlink="">
      <xdr:nvSpPr>
        <xdr:cNvPr id="131" name="フローチャート: 判断 130"/>
        <xdr:cNvSpPr/>
      </xdr:nvSpPr>
      <xdr:spPr>
        <a:xfrm>
          <a:off x="1079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165716</xdr:rowOff>
    </xdr:from>
    <xdr:ext cx="534377" cy="259045"/>
    <xdr:sp macro="" textlink="">
      <xdr:nvSpPr>
        <xdr:cNvPr id="132" name="テキスト ボックス 131"/>
        <xdr:cNvSpPr txBox="1"/>
      </xdr:nvSpPr>
      <xdr:spPr>
        <a:xfrm>
          <a:off x="863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16548</xdr:rowOff>
    </xdr:from>
    <xdr:to>
      <xdr:col>24</xdr:col>
      <xdr:colOff>114300</xdr:colOff>
      <xdr:row>56</xdr:row>
      <xdr:rowOff>118148</xdr:rowOff>
    </xdr:to>
    <xdr:sp macro="" textlink="">
      <xdr:nvSpPr>
        <xdr:cNvPr id="138" name="楕円 137"/>
        <xdr:cNvSpPr/>
      </xdr:nvSpPr>
      <xdr:spPr>
        <a:xfrm>
          <a:off x="4584700" y="96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39425</xdr:rowOff>
    </xdr:from>
    <xdr:ext cx="534377" cy="259045"/>
    <xdr:sp macro="" textlink="">
      <xdr:nvSpPr>
        <xdr:cNvPr id="139" name="物件費該当値テキスト"/>
        <xdr:cNvSpPr txBox="1"/>
      </xdr:nvSpPr>
      <xdr:spPr>
        <a:xfrm>
          <a:off x="4686300" y="94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36139</xdr:rowOff>
    </xdr:from>
    <xdr:to>
      <xdr:col>20</xdr:col>
      <xdr:colOff>38100</xdr:colOff>
      <xdr:row>56</xdr:row>
      <xdr:rowOff>137739</xdr:rowOff>
    </xdr:to>
    <xdr:sp macro="" textlink="">
      <xdr:nvSpPr>
        <xdr:cNvPr id="140" name="楕円 139"/>
        <xdr:cNvSpPr/>
      </xdr:nvSpPr>
      <xdr:spPr>
        <a:xfrm>
          <a:off x="3746500" y="96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154266</xdr:rowOff>
    </xdr:from>
    <xdr:ext cx="534377" cy="259045"/>
    <xdr:sp macro="" textlink="">
      <xdr:nvSpPr>
        <xdr:cNvPr id="141" name="テキスト ボックス 140"/>
        <xdr:cNvSpPr txBox="1"/>
      </xdr:nvSpPr>
      <xdr:spPr>
        <a:xfrm>
          <a:off x="3530111" y="94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798</xdr:rowOff>
    </xdr:from>
    <xdr:to>
      <xdr:col>15</xdr:col>
      <xdr:colOff>101600</xdr:colOff>
      <xdr:row>56</xdr:row>
      <xdr:rowOff>102398</xdr:rowOff>
    </xdr:to>
    <xdr:sp macro="" textlink="">
      <xdr:nvSpPr>
        <xdr:cNvPr id="142" name="楕円 141"/>
        <xdr:cNvSpPr/>
      </xdr:nvSpPr>
      <xdr:spPr>
        <a:xfrm>
          <a:off x="28575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118925</xdr:rowOff>
    </xdr:from>
    <xdr:ext cx="534377" cy="259045"/>
    <xdr:sp macro="" textlink="">
      <xdr:nvSpPr>
        <xdr:cNvPr id="143" name="テキスト ボックス 142"/>
        <xdr:cNvSpPr txBox="1"/>
      </xdr:nvSpPr>
      <xdr:spPr>
        <a:xfrm>
          <a:off x="2641111" y="93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150347</xdr:rowOff>
    </xdr:from>
    <xdr:to>
      <xdr:col>10</xdr:col>
      <xdr:colOff>165100</xdr:colOff>
      <xdr:row>57</xdr:row>
      <xdr:rowOff>80497</xdr:rowOff>
    </xdr:to>
    <xdr:sp macro="" textlink="">
      <xdr:nvSpPr>
        <xdr:cNvPr id="144" name="楕円 143"/>
        <xdr:cNvSpPr/>
      </xdr:nvSpPr>
      <xdr:spPr>
        <a:xfrm>
          <a:off x="1968500" y="97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97024</xdr:rowOff>
    </xdr:from>
    <xdr:ext cx="534377" cy="259045"/>
    <xdr:sp macro="" textlink="">
      <xdr:nvSpPr>
        <xdr:cNvPr id="145" name="テキスト ボックス 144"/>
        <xdr:cNvSpPr txBox="1"/>
      </xdr:nvSpPr>
      <xdr:spPr>
        <a:xfrm>
          <a:off x="1752111" y="952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5964</xdr:rowOff>
    </xdr:from>
    <xdr:to>
      <xdr:col>6</xdr:col>
      <xdr:colOff>38100</xdr:colOff>
      <xdr:row>57</xdr:row>
      <xdr:rowOff>107564</xdr:rowOff>
    </xdr:to>
    <xdr:sp macro="" textlink="">
      <xdr:nvSpPr>
        <xdr:cNvPr id="146" name="楕円 145"/>
        <xdr:cNvSpPr/>
      </xdr:nvSpPr>
      <xdr:spPr>
        <a:xfrm>
          <a:off x="1079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124091</xdr:rowOff>
    </xdr:from>
    <xdr:ext cx="534377" cy="259045"/>
    <xdr:sp macro="" textlink="">
      <xdr:nvSpPr>
        <xdr:cNvPr id="147" name="テキスト ボックス 146"/>
        <xdr:cNvSpPr txBox="1"/>
      </xdr:nvSpPr>
      <xdr:spPr>
        <a:xfrm>
          <a:off x="863111" y="95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143764</xdr:rowOff>
    </xdr:from>
    <xdr:to>
      <xdr:col>24</xdr:col>
      <xdr:colOff>63500</xdr:colOff>
      <xdr:row>75</xdr:row>
      <xdr:rowOff>38608</xdr:rowOff>
    </xdr:to>
    <xdr:cxnSp macro="">
      <xdr:nvCxnSpPr>
        <xdr:cNvPr id="176" name="直線コネクタ 175"/>
        <xdr:cNvCxnSpPr/>
      </xdr:nvCxnSpPr>
      <xdr:spPr>
        <a:xfrm flipV="1">
          <a:off x="3797300" y="1283106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11811</xdr:rowOff>
    </xdr:from>
    <xdr:to>
      <xdr:col>19</xdr:col>
      <xdr:colOff>177800</xdr:colOff>
      <xdr:row>75</xdr:row>
      <xdr:rowOff>38608</xdr:rowOff>
    </xdr:to>
    <xdr:cxnSp macro="">
      <xdr:nvCxnSpPr>
        <xdr:cNvPr id="179" name="直線コネクタ 178"/>
        <xdr:cNvCxnSpPr/>
      </xdr:nvCxnSpPr>
      <xdr:spPr>
        <a:xfrm>
          <a:off x="2908300" y="12870561"/>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11811</xdr:rowOff>
    </xdr:from>
    <xdr:to>
      <xdr:col>15</xdr:col>
      <xdr:colOff>50800</xdr:colOff>
      <xdr:row>75</xdr:row>
      <xdr:rowOff>37084</xdr:rowOff>
    </xdr:to>
    <xdr:cxnSp macro="">
      <xdr:nvCxnSpPr>
        <xdr:cNvPr id="182" name="直線コネクタ 181"/>
        <xdr:cNvCxnSpPr/>
      </xdr:nvCxnSpPr>
      <xdr:spPr>
        <a:xfrm flipV="1">
          <a:off x="2019300" y="12870561"/>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4" name="テキスト ボックス 183"/>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27559</xdr:rowOff>
    </xdr:from>
    <xdr:to>
      <xdr:col>10</xdr:col>
      <xdr:colOff>114300</xdr:colOff>
      <xdr:row>75</xdr:row>
      <xdr:rowOff>37084</xdr:rowOff>
    </xdr:to>
    <xdr:cxnSp macro="">
      <xdr:nvCxnSpPr>
        <xdr:cNvPr id="185" name="直線コネクタ 184"/>
        <xdr:cNvCxnSpPr/>
      </xdr:nvCxnSpPr>
      <xdr:spPr>
        <a:xfrm>
          <a:off x="1130300" y="128863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1270</xdr:rowOff>
    </xdr:to>
    <xdr:sp macro="" textlink="">
      <xdr:nvSpPr>
        <xdr:cNvPr id="186" name="フローチャート: 判断 185"/>
        <xdr:cNvSpPr/>
      </xdr:nvSpPr>
      <xdr:spPr>
        <a:xfrm>
          <a:off x="1968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163847</xdr:rowOff>
    </xdr:from>
    <xdr:ext cx="469744" cy="259045"/>
    <xdr:sp macro="" textlink="">
      <xdr:nvSpPr>
        <xdr:cNvPr id="187" name="テキスト ボックス 186"/>
        <xdr:cNvSpPr txBox="1"/>
      </xdr:nvSpPr>
      <xdr:spPr>
        <a:xfrm>
          <a:off x="1784428"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83693</xdr:rowOff>
    </xdr:from>
    <xdr:to>
      <xdr:col>6</xdr:col>
      <xdr:colOff>38100</xdr:colOff>
      <xdr:row>77</xdr:row>
      <xdr:rowOff>13843</xdr:rowOff>
    </xdr:to>
    <xdr:sp macro="" textlink="">
      <xdr:nvSpPr>
        <xdr:cNvPr id="188" name="フローチャート: 判断 187"/>
        <xdr:cNvSpPr/>
      </xdr:nvSpPr>
      <xdr:spPr>
        <a:xfrm>
          <a:off x="1079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4970</xdr:rowOff>
    </xdr:from>
    <xdr:ext cx="469744" cy="259045"/>
    <xdr:sp macro="" textlink="">
      <xdr:nvSpPr>
        <xdr:cNvPr id="189" name="テキスト ボックス 188"/>
        <xdr:cNvSpPr txBox="1"/>
      </xdr:nvSpPr>
      <xdr:spPr>
        <a:xfrm>
          <a:off x="895428" y="1320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92964</xdr:rowOff>
    </xdr:from>
    <xdr:to>
      <xdr:col>24</xdr:col>
      <xdr:colOff>114300</xdr:colOff>
      <xdr:row>75</xdr:row>
      <xdr:rowOff>23114</xdr:rowOff>
    </xdr:to>
    <xdr:sp macro="" textlink="">
      <xdr:nvSpPr>
        <xdr:cNvPr id="195" name="楕円 194"/>
        <xdr:cNvSpPr/>
      </xdr:nvSpPr>
      <xdr:spPr>
        <a:xfrm>
          <a:off x="4584700" y="127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115841</xdr:rowOff>
    </xdr:from>
    <xdr:ext cx="469744" cy="259045"/>
    <xdr:sp macro="" textlink="">
      <xdr:nvSpPr>
        <xdr:cNvPr id="196" name="維持補修費該当値テキスト"/>
        <xdr:cNvSpPr txBox="1"/>
      </xdr:nvSpPr>
      <xdr:spPr>
        <a:xfrm>
          <a:off x="4686300" y="1263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159258</xdr:rowOff>
    </xdr:from>
    <xdr:to>
      <xdr:col>20</xdr:col>
      <xdr:colOff>38100</xdr:colOff>
      <xdr:row>75</xdr:row>
      <xdr:rowOff>89408</xdr:rowOff>
    </xdr:to>
    <xdr:sp macro="" textlink="">
      <xdr:nvSpPr>
        <xdr:cNvPr id="197" name="楕円 196"/>
        <xdr:cNvSpPr/>
      </xdr:nvSpPr>
      <xdr:spPr>
        <a:xfrm>
          <a:off x="3746500" y="128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105935</xdr:rowOff>
    </xdr:from>
    <xdr:ext cx="469744" cy="259045"/>
    <xdr:sp macro="" textlink="">
      <xdr:nvSpPr>
        <xdr:cNvPr id="198" name="テキスト ボックス 197"/>
        <xdr:cNvSpPr txBox="1"/>
      </xdr:nvSpPr>
      <xdr:spPr>
        <a:xfrm>
          <a:off x="3562428" y="1262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132461</xdr:rowOff>
    </xdr:from>
    <xdr:to>
      <xdr:col>15</xdr:col>
      <xdr:colOff>101600</xdr:colOff>
      <xdr:row>75</xdr:row>
      <xdr:rowOff>62611</xdr:rowOff>
    </xdr:to>
    <xdr:sp macro="" textlink="">
      <xdr:nvSpPr>
        <xdr:cNvPr id="199" name="楕円 198"/>
        <xdr:cNvSpPr/>
      </xdr:nvSpPr>
      <xdr:spPr>
        <a:xfrm>
          <a:off x="2857500" y="128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79138</xdr:rowOff>
    </xdr:from>
    <xdr:ext cx="469744" cy="259045"/>
    <xdr:sp macro="" textlink="">
      <xdr:nvSpPr>
        <xdr:cNvPr id="200" name="テキスト ボックス 199"/>
        <xdr:cNvSpPr txBox="1"/>
      </xdr:nvSpPr>
      <xdr:spPr>
        <a:xfrm>
          <a:off x="2673428" y="125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157734</xdr:rowOff>
    </xdr:from>
    <xdr:to>
      <xdr:col>10</xdr:col>
      <xdr:colOff>165100</xdr:colOff>
      <xdr:row>75</xdr:row>
      <xdr:rowOff>87884</xdr:rowOff>
    </xdr:to>
    <xdr:sp macro="" textlink="">
      <xdr:nvSpPr>
        <xdr:cNvPr id="201" name="楕円 200"/>
        <xdr:cNvSpPr/>
      </xdr:nvSpPr>
      <xdr:spPr>
        <a:xfrm>
          <a:off x="1968500" y="12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104411</xdr:rowOff>
    </xdr:from>
    <xdr:ext cx="469744" cy="259045"/>
    <xdr:sp macro="" textlink="">
      <xdr:nvSpPr>
        <xdr:cNvPr id="202" name="テキスト ボックス 201"/>
        <xdr:cNvSpPr txBox="1"/>
      </xdr:nvSpPr>
      <xdr:spPr>
        <a:xfrm>
          <a:off x="1784428" y="126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148209</xdr:rowOff>
    </xdr:from>
    <xdr:to>
      <xdr:col>6</xdr:col>
      <xdr:colOff>38100</xdr:colOff>
      <xdr:row>75</xdr:row>
      <xdr:rowOff>78359</xdr:rowOff>
    </xdr:to>
    <xdr:sp macro="" textlink="">
      <xdr:nvSpPr>
        <xdr:cNvPr id="203" name="楕円 202"/>
        <xdr:cNvSpPr/>
      </xdr:nvSpPr>
      <xdr:spPr>
        <a:xfrm>
          <a:off x="1079500" y="128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94886</xdr:rowOff>
    </xdr:from>
    <xdr:ext cx="469744" cy="259045"/>
    <xdr:sp macro="" textlink="">
      <xdr:nvSpPr>
        <xdr:cNvPr id="204" name="テキスト ボックス 203"/>
        <xdr:cNvSpPr txBox="1"/>
      </xdr:nvSpPr>
      <xdr:spPr>
        <a:xfrm>
          <a:off x="895428" y="1261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41757</xdr:rowOff>
    </xdr:from>
    <xdr:to>
      <xdr:col>24</xdr:col>
      <xdr:colOff>63500</xdr:colOff>
      <xdr:row>91</xdr:row>
      <xdr:rowOff>102108</xdr:rowOff>
    </xdr:to>
    <xdr:cxnSp macro="">
      <xdr:nvCxnSpPr>
        <xdr:cNvPr id="234" name="直線コネクタ 233"/>
        <xdr:cNvCxnSpPr/>
      </xdr:nvCxnSpPr>
      <xdr:spPr>
        <a:xfrm flipV="1">
          <a:off x="3797300" y="15643707"/>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102108</xdr:rowOff>
    </xdr:from>
    <xdr:to>
      <xdr:col>19</xdr:col>
      <xdr:colOff>177800</xdr:colOff>
      <xdr:row>91</xdr:row>
      <xdr:rowOff>161226</xdr:rowOff>
    </xdr:to>
    <xdr:cxnSp macro="">
      <xdr:nvCxnSpPr>
        <xdr:cNvPr id="237" name="直線コネクタ 236"/>
        <xdr:cNvCxnSpPr/>
      </xdr:nvCxnSpPr>
      <xdr:spPr>
        <a:xfrm flipV="1">
          <a:off x="2908300" y="15704058"/>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161226</xdr:rowOff>
    </xdr:from>
    <xdr:to>
      <xdr:col>15</xdr:col>
      <xdr:colOff>50800</xdr:colOff>
      <xdr:row>91</xdr:row>
      <xdr:rowOff>168224</xdr:rowOff>
    </xdr:to>
    <xdr:cxnSp macro="">
      <xdr:nvCxnSpPr>
        <xdr:cNvPr id="240" name="直線コネクタ 239"/>
        <xdr:cNvCxnSpPr/>
      </xdr:nvCxnSpPr>
      <xdr:spPr>
        <a:xfrm flipV="1">
          <a:off x="2019300" y="1576317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2" name="テキスト ボックス 241"/>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168224</xdr:rowOff>
    </xdr:from>
    <xdr:to>
      <xdr:col>10</xdr:col>
      <xdr:colOff>114300</xdr:colOff>
      <xdr:row>92</xdr:row>
      <xdr:rowOff>93002</xdr:rowOff>
    </xdr:to>
    <xdr:cxnSp macro="">
      <xdr:nvCxnSpPr>
        <xdr:cNvPr id="243" name="直線コネクタ 242"/>
        <xdr:cNvCxnSpPr/>
      </xdr:nvCxnSpPr>
      <xdr:spPr>
        <a:xfrm flipV="1">
          <a:off x="1130300" y="15770174"/>
          <a:ext cx="889000" cy="9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70244</xdr:rowOff>
    </xdr:from>
    <xdr:to>
      <xdr:col>10</xdr:col>
      <xdr:colOff>165100</xdr:colOff>
      <xdr:row>97</xdr:row>
      <xdr:rowOff>394</xdr:rowOff>
    </xdr:to>
    <xdr:sp macro="" textlink="">
      <xdr:nvSpPr>
        <xdr:cNvPr id="244" name="フローチャート: 判断 243"/>
        <xdr:cNvSpPr/>
      </xdr:nvSpPr>
      <xdr:spPr>
        <a:xfrm>
          <a:off x="1968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162971</xdr:rowOff>
    </xdr:from>
    <xdr:ext cx="534377" cy="259045"/>
    <xdr:sp macro="" textlink="">
      <xdr:nvSpPr>
        <xdr:cNvPr id="245" name="テキスト ボックス 244"/>
        <xdr:cNvSpPr txBox="1"/>
      </xdr:nvSpPr>
      <xdr:spPr>
        <a:xfrm>
          <a:off x="1752111" y="16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46" name="フローチャート: 判断 245"/>
        <xdr:cNvSpPr/>
      </xdr:nvSpPr>
      <xdr:spPr>
        <a:xfrm>
          <a:off x="1079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60165</xdr:rowOff>
    </xdr:from>
    <xdr:ext cx="534377" cy="259045"/>
    <xdr:sp macro="" textlink="">
      <xdr:nvSpPr>
        <xdr:cNvPr id="247" name="テキスト ボックス 246"/>
        <xdr:cNvSpPr txBox="1"/>
      </xdr:nvSpPr>
      <xdr:spPr>
        <a:xfrm>
          <a:off x="863111" y="166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162407</xdr:rowOff>
    </xdr:from>
    <xdr:to>
      <xdr:col>24</xdr:col>
      <xdr:colOff>114300</xdr:colOff>
      <xdr:row>91</xdr:row>
      <xdr:rowOff>92557</xdr:rowOff>
    </xdr:to>
    <xdr:sp macro="" textlink="">
      <xdr:nvSpPr>
        <xdr:cNvPr id="253" name="楕円 252"/>
        <xdr:cNvSpPr/>
      </xdr:nvSpPr>
      <xdr:spPr>
        <a:xfrm>
          <a:off x="4584700" y="155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110189</xdr:rowOff>
    </xdr:from>
    <xdr:ext cx="599010" cy="259045"/>
    <xdr:sp macro="" textlink="">
      <xdr:nvSpPr>
        <xdr:cNvPr id="254" name="扶助費該当値テキスト"/>
        <xdr:cNvSpPr txBox="1"/>
      </xdr:nvSpPr>
      <xdr:spPr>
        <a:xfrm>
          <a:off x="4686300" y="155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51308</xdr:rowOff>
    </xdr:from>
    <xdr:to>
      <xdr:col>20</xdr:col>
      <xdr:colOff>38100</xdr:colOff>
      <xdr:row>91</xdr:row>
      <xdr:rowOff>152908</xdr:rowOff>
    </xdr:to>
    <xdr:sp macro="" textlink="">
      <xdr:nvSpPr>
        <xdr:cNvPr id="255" name="楕円 254"/>
        <xdr:cNvSpPr/>
      </xdr:nvSpPr>
      <xdr:spPr>
        <a:xfrm>
          <a:off x="3746500" y="156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169435</xdr:rowOff>
    </xdr:from>
    <xdr:ext cx="599010" cy="259045"/>
    <xdr:sp macro="" textlink="">
      <xdr:nvSpPr>
        <xdr:cNvPr id="256" name="テキスト ボックス 255"/>
        <xdr:cNvSpPr txBox="1"/>
      </xdr:nvSpPr>
      <xdr:spPr>
        <a:xfrm>
          <a:off x="3497795" y="154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110426</xdr:rowOff>
    </xdr:from>
    <xdr:to>
      <xdr:col>15</xdr:col>
      <xdr:colOff>101600</xdr:colOff>
      <xdr:row>92</xdr:row>
      <xdr:rowOff>40576</xdr:rowOff>
    </xdr:to>
    <xdr:sp macro="" textlink="">
      <xdr:nvSpPr>
        <xdr:cNvPr id="257" name="楕円 256"/>
        <xdr:cNvSpPr/>
      </xdr:nvSpPr>
      <xdr:spPr>
        <a:xfrm>
          <a:off x="2857500" y="157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57103</xdr:rowOff>
    </xdr:from>
    <xdr:ext cx="599010" cy="259045"/>
    <xdr:sp macro="" textlink="">
      <xdr:nvSpPr>
        <xdr:cNvPr id="258" name="テキスト ボックス 257"/>
        <xdr:cNvSpPr txBox="1"/>
      </xdr:nvSpPr>
      <xdr:spPr>
        <a:xfrm>
          <a:off x="2608795" y="1548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117424</xdr:rowOff>
    </xdr:from>
    <xdr:to>
      <xdr:col>10</xdr:col>
      <xdr:colOff>165100</xdr:colOff>
      <xdr:row>92</xdr:row>
      <xdr:rowOff>47574</xdr:rowOff>
    </xdr:to>
    <xdr:sp macro="" textlink="">
      <xdr:nvSpPr>
        <xdr:cNvPr id="259" name="楕円 258"/>
        <xdr:cNvSpPr/>
      </xdr:nvSpPr>
      <xdr:spPr>
        <a:xfrm>
          <a:off x="1968500" y="15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64101</xdr:rowOff>
    </xdr:from>
    <xdr:ext cx="599010" cy="259045"/>
    <xdr:sp macro="" textlink="">
      <xdr:nvSpPr>
        <xdr:cNvPr id="260" name="テキスト ボックス 259"/>
        <xdr:cNvSpPr txBox="1"/>
      </xdr:nvSpPr>
      <xdr:spPr>
        <a:xfrm>
          <a:off x="1719795" y="154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42202</xdr:rowOff>
    </xdr:from>
    <xdr:to>
      <xdr:col>6</xdr:col>
      <xdr:colOff>38100</xdr:colOff>
      <xdr:row>92</xdr:row>
      <xdr:rowOff>143802</xdr:rowOff>
    </xdr:to>
    <xdr:sp macro="" textlink="">
      <xdr:nvSpPr>
        <xdr:cNvPr id="261" name="楕円 260"/>
        <xdr:cNvSpPr/>
      </xdr:nvSpPr>
      <xdr:spPr>
        <a:xfrm>
          <a:off x="1079500" y="158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160329</xdr:rowOff>
    </xdr:from>
    <xdr:ext cx="599010" cy="259045"/>
    <xdr:sp macro="" textlink="">
      <xdr:nvSpPr>
        <xdr:cNvPr id="262" name="テキスト ボックス 261"/>
        <xdr:cNvSpPr txBox="1"/>
      </xdr:nvSpPr>
      <xdr:spPr>
        <a:xfrm>
          <a:off x="830795" y="1559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51727</xdr:rowOff>
    </xdr:from>
    <xdr:to>
      <xdr:col>55</xdr:col>
      <xdr:colOff>0</xdr:colOff>
      <xdr:row>36</xdr:row>
      <xdr:rowOff>52857</xdr:rowOff>
    </xdr:to>
    <xdr:cxnSp macro="">
      <xdr:nvCxnSpPr>
        <xdr:cNvPr id="291" name="直線コネクタ 290"/>
        <xdr:cNvCxnSpPr/>
      </xdr:nvCxnSpPr>
      <xdr:spPr>
        <a:xfrm>
          <a:off x="9639300" y="6223927"/>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24079</xdr:rowOff>
    </xdr:from>
    <xdr:to>
      <xdr:col>50</xdr:col>
      <xdr:colOff>114300</xdr:colOff>
      <xdr:row>36</xdr:row>
      <xdr:rowOff>51727</xdr:rowOff>
    </xdr:to>
    <xdr:cxnSp macro="">
      <xdr:nvCxnSpPr>
        <xdr:cNvPr id="294" name="直線コネクタ 293"/>
        <xdr:cNvCxnSpPr/>
      </xdr:nvCxnSpPr>
      <xdr:spPr>
        <a:xfrm>
          <a:off x="8750300" y="6196279"/>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24079</xdr:rowOff>
    </xdr:from>
    <xdr:to>
      <xdr:col>45</xdr:col>
      <xdr:colOff>177800</xdr:colOff>
      <xdr:row>36</xdr:row>
      <xdr:rowOff>30125</xdr:rowOff>
    </xdr:to>
    <xdr:cxnSp macro="">
      <xdr:nvCxnSpPr>
        <xdr:cNvPr id="297" name="直線コネクタ 296"/>
        <xdr:cNvCxnSpPr/>
      </xdr:nvCxnSpPr>
      <xdr:spPr>
        <a:xfrm flipV="1">
          <a:off x="7861300" y="6196279"/>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30125</xdr:rowOff>
    </xdr:from>
    <xdr:to>
      <xdr:col>41</xdr:col>
      <xdr:colOff>50800</xdr:colOff>
      <xdr:row>36</xdr:row>
      <xdr:rowOff>60261</xdr:rowOff>
    </xdr:to>
    <xdr:cxnSp macro="">
      <xdr:nvCxnSpPr>
        <xdr:cNvPr id="300" name="直線コネクタ 299"/>
        <xdr:cNvCxnSpPr/>
      </xdr:nvCxnSpPr>
      <xdr:spPr>
        <a:xfrm flipV="1">
          <a:off x="6972300" y="6202325"/>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156515</xdr:rowOff>
    </xdr:from>
    <xdr:to>
      <xdr:col>41</xdr:col>
      <xdr:colOff>101600</xdr:colOff>
      <xdr:row>37</xdr:row>
      <xdr:rowOff>86665</xdr:rowOff>
    </xdr:to>
    <xdr:sp macro="" textlink="">
      <xdr:nvSpPr>
        <xdr:cNvPr id="301" name="フローチャート: 判断 300"/>
        <xdr:cNvSpPr/>
      </xdr:nvSpPr>
      <xdr:spPr>
        <a:xfrm>
          <a:off x="7810500" y="63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77792</xdr:rowOff>
    </xdr:from>
    <xdr:ext cx="534377" cy="259045"/>
    <xdr:sp macro="" textlink="">
      <xdr:nvSpPr>
        <xdr:cNvPr id="302" name="テキスト ボックス 301"/>
        <xdr:cNvSpPr txBox="1"/>
      </xdr:nvSpPr>
      <xdr:spPr>
        <a:xfrm>
          <a:off x="7594111" y="64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141503</xdr:rowOff>
    </xdr:from>
    <xdr:to>
      <xdr:col>36</xdr:col>
      <xdr:colOff>165100</xdr:colOff>
      <xdr:row>37</xdr:row>
      <xdr:rowOff>71653</xdr:rowOff>
    </xdr:to>
    <xdr:sp macro="" textlink="">
      <xdr:nvSpPr>
        <xdr:cNvPr id="303" name="フローチャート: 判断 302"/>
        <xdr:cNvSpPr/>
      </xdr:nvSpPr>
      <xdr:spPr>
        <a:xfrm>
          <a:off x="6921500" y="63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62780</xdr:rowOff>
    </xdr:from>
    <xdr:ext cx="534377" cy="259045"/>
    <xdr:sp macro="" textlink="">
      <xdr:nvSpPr>
        <xdr:cNvPr id="304" name="テキスト ボックス 303"/>
        <xdr:cNvSpPr txBox="1"/>
      </xdr:nvSpPr>
      <xdr:spPr>
        <a:xfrm>
          <a:off x="6705111" y="64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2057</xdr:rowOff>
    </xdr:from>
    <xdr:to>
      <xdr:col>55</xdr:col>
      <xdr:colOff>50800</xdr:colOff>
      <xdr:row>36</xdr:row>
      <xdr:rowOff>103657</xdr:rowOff>
    </xdr:to>
    <xdr:sp macro="" textlink="">
      <xdr:nvSpPr>
        <xdr:cNvPr id="310" name="楕円 309"/>
        <xdr:cNvSpPr/>
      </xdr:nvSpPr>
      <xdr:spPr>
        <a:xfrm>
          <a:off x="10426700" y="61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24934</xdr:rowOff>
    </xdr:from>
    <xdr:ext cx="534377" cy="259045"/>
    <xdr:sp macro="" textlink="">
      <xdr:nvSpPr>
        <xdr:cNvPr id="311" name="補助費等該当値テキスト"/>
        <xdr:cNvSpPr txBox="1"/>
      </xdr:nvSpPr>
      <xdr:spPr>
        <a:xfrm>
          <a:off x="10528300" y="60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927</xdr:rowOff>
    </xdr:from>
    <xdr:to>
      <xdr:col>50</xdr:col>
      <xdr:colOff>165100</xdr:colOff>
      <xdr:row>36</xdr:row>
      <xdr:rowOff>102527</xdr:rowOff>
    </xdr:to>
    <xdr:sp macro="" textlink="">
      <xdr:nvSpPr>
        <xdr:cNvPr id="312" name="楕円 311"/>
        <xdr:cNvSpPr/>
      </xdr:nvSpPr>
      <xdr:spPr>
        <a:xfrm>
          <a:off x="9588500" y="61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119054</xdr:rowOff>
    </xdr:from>
    <xdr:ext cx="534377" cy="259045"/>
    <xdr:sp macro="" textlink="">
      <xdr:nvSpPr>
        <xdr:cNvPr id="313" name="テキスト ボックス 312"/>
        <xdr:cNvSpPr txBox="1"/>
      </xdr:nvSpPr>
      <xdr:spPr>
        <a:xfrm>
          <a:off x="9372111" y="59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144729</xdr:rowOff>
    </xdr:from>
    <xdr:to>
      <xdr:col>46</xdr:col>
      <xdr:colOff>38100</xdr:colOff>
      <xdr:row>36</xdr:row>
      <xdr:rowOff>74879</xdr:rowOff>
    </xdr:to>
    <xdr:sp macro="" textlink="">
      <xdr:nvSpPr>
        <xdr:cNvPr id="314" name="楕円 313"/>
        <xdr:cNvSpPr/>
      </xdr:nvSpPr>
      <xdr:spPr>
        <a:xfrm>
          <a:off x="8699500" y="61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91406</xdr:rowOff>
    </xdr:from>
    <xdr:ext cx="534377" cy="259045"/>
    <xdr:sp macro="" textlink="">
      <xdr:nvSpPr>
        <xdr:cNvPr id="315" name="テキスト ボックス 314"/>
        <xdr:cNvSpPr txBox="1"/>
      </xdr:nvSpPr>
      <xdr:spPr>
        <a:xfrm>
          <a:off x="8483111" y="59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150775</xdr:rowOff>
    </xdr:from>
    <xdr:to>
      <xdr:col>41</xdr:col>
      <xdr:colOff>101600</xdr:colOff>
      <xdr:row>36</xdr:row>
      <xdr:rowOff>80925</xdr:rowOff>
    </xdr:to>
    <xdr:sp macro="" textlink="">
      <xdr:nvSpPr>
        <xdr:cNvPr id="316" name="楕円 315"/>
        <xdr:cNvSpPr/>
      </xdr:nvSpPr>
      <xdr:spPr>
        <a:xfrm>
          <a:off x="7810500" y="6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97452</xdr:rowOff>
    </xdr:from>
    <xdr:ext cx="534377" cy="259045"/>
    <xdr:sp macro="" textlink="">
      <xdr:nvSpPr>
        <xdr:cNvPr id="317" name="テキスト ボックス 316"/>
        <xdr:cNvSpPr txBox="1"/>
      </xdr:nvSpPr>
      <xdr:spPr>
        <a:xfrm>
          <a:off x="7594111" y="59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9461</xdr:rowOff>
    </xdr:from>
    <xdr:to>
      <xdr:col>36</xdr:col>
      <xdr:colOff>165100</xdr:colOff>
      <xdr:row>36</xdr:row>
      <xdr:rowOff>111061</xdr:rowOff>
    </xdr:to>
    <xdr:sp macro="" textlink="">
      <xdr:nvSpPr>
        <xdr:cNvPr id="318" name="楕円 317"/>
        <xdr:cNvSpPr/>
      </xdr:nvSpPr>
      <xdr:spPr>
        <a:xfrm>
          <a:off x="69215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127588</xdr:rowOff>
    </xdr:from>
    <xdr:ext cx="534377" cy="259045"/>
    <xdr:sp macro="" textlink="">
      <xdr:nvSpPr>
        <xdr:cNvPr id="319" name="テキスト ボックス 318"/>
        <xdr:cNvSpPr txBox="1"/>
      </xdr:nvSpPr>
      <xdr:spPr>
        <a:xfrm>
          <a:off x="6705111" y="59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49447</xdr:rowOff>
    </xdr:from>
    <xdr:to>
      <xdr:col>55</xdr:col>
      <xdr:colOff>0</xdr:colOff>
      <xdr:row>54</xdr:row>
      <xdr:rowOff>53235</xdr:rowOff>
    </xdr:to>
    <xdr:cxnSp macro="">
      <xdr:nvCxnSpPr>
        <xdr:cNvPr id="350" name="直線コネクタ 349"/>
        <xdr:cNvCxnSpPr/>
      </xdr:nvCxnSpPr>
      <xdr:spPr>
        <a:xfrm>
          <a:off x="9639300" y="8793397"/>
          <a:ext cx="838200" cy="5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49447</xdr:rowOff>
    </xdr:from>
    <xdr:to>
      <xdr:col>50</xdr:col>
      <xdr:colOff>114300</xdr:colOff>
      <xdr:row>53</xdr:row>
      <xdr:rowOff>52070</xdr:rowOff>
    </xdr:to>
    <xdr:cxnSp macro="">
      <xdr:nvCxnSpPr>
        <xdr:cNvPr id="353" name="直線コネクタ 352"/>
        <xdr:cNvCxnSpPr/>
      </xdr:nvCxnSpPr>
      <xdr:spPr>
        <a:xfrm flipV="1">
          <a:off x="8750300" y="8793397"/>
          <a:ext cx="889000" cy="3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52070</xdr:rowOff>
    </xdr:from>
    <xdr:to>
      <xdr:col>45</xdr:col>
      <xdr:colOff>177800</xdr:colOff>
      <xdr:row>53</xdr:row>
      <xdr:rowOff>110134</xdr:rowOff>
    </xdr:to>
    <xdr:cxnSp macro="">
      <xdr:nvCxnSpPr>
        <xdr:cNvPr id="356" name="直線コネクタ 355"/>
        <xdr:cNvCxnSpPr/>
      </xdr:nvCxnSpPr>
      <xdr:spPr>
        <a:xfrm flipV="1">
          <a:off x="7861300" y="9138920"/>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110134</xdr:rowOff>
    </xdr:from>
    <xdr:to>
      <xdr:col>41</xdr:col>
      <xdr:colOff>50800</xdr:colOff>
      <xdr:row>54</xdr:row>
      <xdr:rowOff>115501</xdr:rowOff>
    </xdr:to>
    <xdr:cxnSp macro="">
      <xdr:nvCxnSpPr>
        <xdr:cNvPr id="359" name="直線コネクタ 358"/>
        <xdr:cNvCxnSpPr/>
      </xdr:nvCxnSpPr>
      <xdr:spPr>
        <a:xfrm flipV="1">
          <a:off x="6972300" y="9196984"/>
          <a:ext cx="889000" cy="17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68490</xdr:rowOff>
    </xdr:from>
    <xdr:to>
      <xdr:col>41</xdr:col>
      <xdr:colOff>101600</xdr:colOff>
      <xdr:row>56</xdr:row>
      <xdr:rowOff>170090</xdr:rowOff>
    </xdr:to>
    <xdr:sp macro="" textlink="">
      <xdr:nvSpPr>
        <xdr:cNvPr id="360" name="フローチャート: 判断 359"/>
        <xdr:cNvSpPr/>
      </xdr:nvSpPr>
      <xdr:spPr>
        <a:xfrm>
          <a:off x="7810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161217</xdr:rowOff>
    </xdr:from>
    <xdr:ext cx="534377" cy="259045"/>
    <xdr:sp macro="" textlink="">
      <xdr:nvSpPr>
        <xdr:cNvPr id="361" name="テキスト ボックス 360"/>
        <xdr:cNvSpPr txBox="1"/>
      </xdr:nvSpPr>
      <xdr:spPr>
        <a:xfrm>
          <a:off x="7594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120121</xdr:rowOff>
    </xdr:from>
    <xdr:to>
      <xdr:col>36</xdr:col>
      <xdr:colOff>165100</xdr:colOff>
      <xdr:row>57</xdr:row>
      <xdr:rowOff>50271</xdr:rowOff>
    </xdr:to>
    <xdr:sp macro="" textlink="">
      <xdr:nvSpPr>
        <xdr:cNvPr id="362" name="フローチャート: 判断 361"/>
        <xdr:cNvSpPr/>
      </xdr:nvSpPr>
      <xdr:spPr>
        <a:xfrm>
          <a:off x="6921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41398</xdr:rowOff>
    </xdr:from>
    <xdr:ext cx="534377" cy="259045"/>
    <xdr:sp macro="" textlink="">
      <xdr:nvSpPr>
        <xdr:cNvPr id="363" name="テキスト ボックス 362"/>
        <xdr:cNvSpPr txBox="1"/>
      </xdr:nvSpPr>
      <xdr:spPr>
        <a:xfrm>
          <a:off x="6705111" y="98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2435</xdr:rowOff>
    </xdr:from>
    <xdr:to>
      <xdr:col>55</xdr:col>
      <xdr:colOff>50800</xdr:colOff>
      <xdr:row>54</xdr:row>
      <xdr:rowOff>104035</xdr:rowOff>
    </xdr:to>
    <xdr:sp macro="" textlink="">
      <xdr:nvSpPr>
        <xdr:cNvPr id="369" name="楕円 368"/>
        <xdr:cNvSpPr/>
      </xdr:nvSpPr>
      <xdr:spPr>
        <a:xfrm>
          <a:off x="10426700" y="92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25312</xdr:rowOff>
    </xdr:from>
    <xdr:ext cx="534377" cy="259045"/>
    <xdr:sp macro="" textlink="">
      <xdr:nvSpPr>
        <xdr:cNvPr id="370" name="普通建設事業費該当値テキスト"/>
        <xdr:cNvSpPr txBox="1"/>
      </xdr:nvSpPr>
      <xdr:spPr>
        <a:xfrm>
          <a:off x="10528300" y="91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170097</xdr:rowOff>
    </xdr:from>
    <xdr:to>
      <xdr:col>50</xdr:col>
      <xdr:colOff>165100</xdr:colOff>
      <xdr:row>51</xdr:row>
      <xdr:rowOff>100247</xdr:rowOff>
    </xdr:to>
    <xdr:sp macro="" textlink="">
      <xdr:nvSpPr>
        <xdr:cNvPr id="371" name="楕円 370"/>
        <xdr:cNvSpPr/>
      </xdr:nvSpPr>
      <xdr:spPr>
        <a:xfrm>
          <a:off x="9588500" y="87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116774</xdr:rowOff>
    </xdr:from>
    <xdr:ext cx="599010" cy="259045"/>
    <xdr:sp macro="" textlink="">
      <xdr:nvSpPr>
        <xdr:cNvPr id="372" name="テキスト ボックス 371"/>
        <xdr:cNvSpPr txBox="1"/>
      </xdr:nvSpPr>
      <xdr:spPr>
        <a:xfrm>
          <a:off x="9339795" y="851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1270</xdr:rowOff>
    </xdr:from>
    <xdr:to>
      <xdr:col>46</xdr:col>
      <xdr:colOff>38100</xdr:colOff>
      <xdr:row>53</xdr:row>
      <xdr:rowOff>102870</xdr:rowOff>
    </xdr:to>
    <xdr:sp macro="" textlink="">
      <xdr:nvSpPr>
        <xdr:cNvPr id="373" name="楕円 372"/>
        <xdr:cNvSpPr/>
      </xdr:nvSpPr>
      <xdr:spPr>
        <a:xfrm>
          <a:off x="8699500" y="90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119397</xdr:rowOff>
    </xdr:from>
    <xdr:ext cx="534377" cy="259045"/>
    <xdr:sp macro="" textlink="">
      <xdr:nvSpPr>
        <xdr:cNvPr id="374" name="テキスト ボックス 373"/>
        <xdr:cNvSpPr txBox="1"/>
      </xdr:nvSpPr>
      <xdr:spPr>
        <a:xfrm>
          <a:off x="8483111" y="88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59334</xdr:rowOff>
    </xdr:from>
    <xdr:to>
      <xdr:col>41</xdr:col>
      <xdr:colOff>101600</xdr:colOff>
      <xdr:row>53</xdr:row>
      <xdr:rowOff>160934</xdr:rowOff>
    </xdr:to>
    <xdr:sp macro="" textlink="">
      <xdr:nvSpPr>
        <xdr:cNvPr id="375" name="楕円 374"/>
        <xdr:cNvSpPr/>
      </xdr:nvSpPr>
      <xdr:spPr>
        <a:xfrm>
          <a:off x="7810500" y="91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6011</xdr:rowOff>
    </xdr:from>
    <xdr:ext cx="534377" cy="259045"/>
    <xdr:sp macro="" textlink="">
      <xdr:nvSpPr>
        <xdr:cNvPr id="376" name="テキスト ボックス 375"/>
        <xdr:cNvSpPr txBox="1"/>
      </xdr:nvSpPr>
      <xdr:spPr>
        <a:xfrm>
          <a:off x="7594111" y="89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64701</xdr:rowOff>
    </xdr:from>
    <xdr:to>
      <xdr:col>36</xdr:col>
      <xdr:colOff>165100</xdr:colOff>
      <xdr:row>54</xdr:row>
      <xdr:rowOff>166301</xdr:rowOff>
    </xdr:to>
    <xdr:sp macro="" textlink="">
      <xdr:nvSpPr>
        <xdr:cNvPr id="377" name="楕円 376"/>
        <xdr:cNvSpPr/>
      </xdr:nvSpPr>
      <xdr:spPr>
        <a:xfrm>
          <a:off x="6921500" y="93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11378</xdr:rowOff>
    </xdr:from>
    <xdr:ext cx="534377" cy="259045"/>
    <xdr:sp macro="" textlink="">
      <xdr:nvSpPr>
        <xdr:cNvPr id="378" name="テキスト ボックス 377"/>
        <xdr:cNvSpPr txBox="1"/>
      </xdr:nvSpPr>
      <xdr:spPr>
        <a:xfrm>
          <a:off x="6705111" y="909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30544</xdr:rowOff>
    </xdr:from>
    <xdr:to>
      <xdr:col>54</xdr:col>
      <xdr:colOff>189865</xdr:colOff>
      <xdr:row>78</xdr:row>
      <xdr:rowOff>139700</xdr:rowOff>
    </xdr:to>
    <xdr:cxnSp macro="">
      <xdr:nvCxnSpPr>
        <xdr:cNvPr id="400" name="直線コネクタ 399"/>
        <xdr:cNvCxnSpPr/>
      </xdr:nvCxnSpPr>
      <xdr:spPr>
        <a:xfrm flipV="1">
          <a:off x="10475595" y="12374944"/>
          <a:ext cx="1270" cy="113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148671</xdr:rowOff>
    </xdr:from>
    <xdr:ext cx="534377" cy="259045"/>
    <xdr:sp macro="" textlink="">
      <xdr:nvSpPr>
        <xdr:cNvPr id="403" name="普通建設事業費 （ うち新規整備　）最大値テキスト"/>
        <xdr:cNvSpPr txBox="1"/>
      </xdr:nvSpPr>
      <xdr:spPr>
        <a:xfrm>
          <a:off x="10528300" y="121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30544</xdr:rowOff>
    </xdr:from>
    <xdr:to>
      <xdr:col>55</xdr:col>
      <xdr:colOff>88900</xdr:colOff>
      <xdr:row>72</xdr:row>
      <xdr:rowOff>30544</xdr:rowOff>
    </xdr:to>
    <xdr:cxnSp macro="">
      <xdr:nvCxnSpPr>
        <xdr:cNvPr id="404" name="直線コネクタ 403"/>
        <xdr:cNvCxnSpPr/>
      </xdr:nvCxnSpPr>
      <xdr:spPr>
        <a:xfrm>
          <a:off x="10388600" y="123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151473</xdr:rowOff>
    </xdr:from>
    <xdr:to>
      <xdr:col>55</xdr:col>
      <xdr:colOff>0</xdr:colOff>
      <xdr:row>78</xdr:row>
      <xdr:rowOff>31550</xdr:rowOff>
    </xdr:to>
    <xdr:cxnSp macro="">
      <xdr:nvCxnSpPr>
        <xdr:cNvPr id="405" name="直線コネクタ 404"/>
        <xdr:cNvCxnSpPr/>
      </xdr:nvCxnSpPr>
      <xdr:spPr>
        <a:xfrm>
          <a:off x="9639300" y="13353123"/>
          <a:ext cx="8382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43654</xdr:rowOff>
    </xdr:from>
    <xdr:ext cx="534377" cy="259045"/>
    <xdr:sp macro="" textlink="">
      <xdr:nvSpPr>
        <xdr:cNvPr id="406" name="普通建設事業費 （ うち新規整備　）平均値テキスト"/>
        <xdr:cNvSpPr txBox="1"/>
      </xdr:nvSpPr>
      <xdr:spPr>
        <a:xfrm>
          <a:off x="10528300" y="1307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20777</xdr:rowOff>
    </xdr:from>
    <xdr:to>
      <xdr:col>55</xdr:col>
      <xdr:colOff>50800</xdr:colOff>
      <xdr:row>77</xdr:row>
      <xdr:rowOff>122377</xdr:rowOff>
    </xdr:to>
    <xdr:sp macro="" textlink="">
      <xdr:nvSpPr>
        <xdr:cNvPr id="407" name="フローチャート: 判断 406"/>
        <xdr:cNvSpPr/>
      </xdr:nvSpPr>
      <xdr:spPr>
        <a:xfrm>
          <a:off x="10426700" y="1322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164206</xdr:rowOff>
    </xdr:from>
    <xdr:to>
      <xdr:col>50</xdr:col>
      <xdr:colOff>114300</xdr:colOff>
      <xdr:row>77</xdr:row>
      <xdr:rowOff>151473</xdr:rowOff>
    </xdr:to>
    <xdr:cxnSp macro="">
      <xdr:nvCxnSpPr>
        <xdr:cNvPr id="408" name="直線コネクタ 407"/>
        <xdr:cNvCxnSpPr/>
      </xdr:nvCxnSpPr>
      <xdr:spPr>
        <a:xfrm>
          <a:off x="8750300" y="12165706"/>
          <a:ext cx="889000" cy="11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39545</xdr:rowOff>
    </xdr:from>
    <xdr:to>
      <xdr:col>50</xdr:col>
      <xdr:colOff>165100</xdr:colOff>
      <xdr:row>77</xdr:row>
      <xdr:rowOff>141145</xdr:rowOff>
    </xdr:to>
    <xdr:sp macro="" textlink="">
      <xdr:nvSpPr>
        <xdr:cNvPr id="409" name="フローチャート: 判断 408"/>
        <xdr:cNvSpPr/>
      </xdr:nvSpPr>
      <xdr:spPr>
        <a:xfrm>
          <a:off x="9588500" y="132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157672</xdr:rowOff>
    </xdr:from>
    <xdr:ext cx="469744" cy="259045"/>
    <xdr:sp macro="" textlink="">
      <xdr:nvSpPr>
        <xdr:cNvPr id="410" name="テキスト ボックス 409"/>
        <xdr:cNvSpPr txBox="1"/>
      </xdr:nvSpPr>
      <xdr:spPr>
        <a:xfrm>
          <a:off x="9404428" y="1301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164206</xdr:rowOff>
    </xdr:from>
    <xdr:to>
      <xdr:col>45</xdr:col>
      <xdr:colOff>177800</xdr:colOff>
      <xdr:row>73</xdr:row>
      <xdr:rowOff>151587</xdr:rowOff>
    </xdr:to>
    <xdr:cxnSp macro="">
      <xdr:nvCxnSpPr>
        <xdr:cNvPr id="411" name="直線コネクタ 410"/>
        <xdr:cNvCxnSpPr/>
      </xdr:nvCxnSpPr>
      <xdr:spPr>
        <a:xfrm flipV="1">
          <a:off x="7861300" y="12165706"/>
          <a:ext cx="889000" cy="50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24778</xdr:rowOff>
    </xdr:from>
    <xdr:to>
      <xdr:col>46</xdr:col>
      <xdr:colOff>38100</xdr:colOff>
      <xdr:row>76</xdr:row>
      <xdr:rowOff>126378</xdr:rowOff>
    </xdr:to>
    <xdr:sp macro="" textlink="">
      <xdr:nvSpPr>
        <xdr:cNvPr id="412" name="フローチャート: 判断 411"/>
        <xdr:cNvSpPr/>
      </xdr:nvSpPr>
      <xdr:spPr>
        <a:xfrm>
          <a:off x="8699500" y="130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117505</xdr:rowOff>
    </xdr:from>
    <xdr:ext cx="534377" cy="259045"/>
    <xdr:sp macro="" textlink="">
      <xdr:nvSpPr>
        <xdr:cNvPr id="413" name="テキスト ボックス 412"/>
        <xdr:cNvSpPr txBox="1"/>
      </xdr:nvSpPr>
      <xdr:spPr>
        <a:xfrm>
          <a:off x="8483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72715</xdr:rowOff>
    </xdr:from>
    <xdr:to>
      <xdr:col>41</xdr:col>
      <xdr:colOff>101600</xdr:colOff>
      <xdr:row>77</xdr:row>
      <xdr:rowOff>2865</xdr:rowOff>
    </xdr:to>
    <xdr:sp macro="" textlink="">
      <xdr:nvSpPr>
        <xdr:cNvPr id="414" name="フローチャート: 判断 413"/>
        <xdr:cNvSpPr/>
      </xdr:nvSpPr>
      <xdr:spPr>
        <a:xfrm>
          <a:off x="7810500" y="1310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165442</xdr:rowOff>
    </xdr:from>
    <xdr:ext cx="534377" cy="259045"/>
    <xdr:sp macro="" textlink="">
      <xdr:nvSpPr>
        <xdr:cNvPr id="415" name="テキスト ボックス 414"/>
        <xdr:cNvSpPr txBox="1"/>
      </xdr:nvSpPr>
      <xdr:spPr>
        <a:xfrm>
          <a:off x="7594111" y="131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152200</xdr:rowOff>
    </xdr:from>
    <xdr:to>
      <xdr:col>55</xdr:col>
      <xdr:colOff>50800</xdr:colOff>
      <xdr:row>78</xdr:row>
      <xdr:rowOff>82350</xdr:rowOff>
    </xdr:to>
    <xdr:sp macro="" textlink="">
      <xdr:nvSpPr>
        <xdr:cNvPr id="421" name="楕円 420"/>
        <xdr:cNvSpPr/>
      </xdr:nvSpPr>
      <xdr:spPr>
        <a:xfrm>
          <a:off x="10426700" y="133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67127</xdr:rowOff>
    </xdr:from>
    <xdr:ext cx="469744" cy="259045"/>
    <xdr:sp macro="" textlink="">
      <xdr:nvSpPr>
        <xdr:cNvPr id="422" name="普通建設事業費 （ うち新規整備　）該当値テキスト"/>
        <xdr:cNvSpPr txBox="1"/>
      </xdr:nvSpPr>
      <xdr:spPr>
        <a:xfrm>
          <a:off x="10528300" y="1326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100673</xdr:rowOff>
    </xdr:from>
    <xdr:to>
      <xdr:col>50</xdr:col>
      <xdr:colOff>165100</xdr:colOff>
      <xdr:row>78</xdr:row>
      <xdr:rowOff>30823</xdr:rowOff>
    </xdr:to>
    <xdr:sp macro="" textlink="">
      <xdr:nvSpPr>
        <xdr:cNvPr id="423" name="楕円 422"/>
        <xdr:cNvSpPr/>
      </xdr:nvSpPr>
      <xdr:spPr>
        <a:xfrm>
          <a:off x="95885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21950</xdr:rowOff>
    </xdr:from>
    <xdr:ext cx="469744" cy="259045"/>
    <xdr:sp macro="" textlink="">
      <xdr:nvSpPr>
        <xdr:cNvPr id="424" name="テキスト ボックス 423"/>
        <xdr:cNvSpPr txBox="1"/>
      </xdr:nvSpPr>
      <xdr:spPr>
        <a:xfrm>
          <a:off x="9404428" y="1339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113406</xdr:rowOff>
    </xdr:from>
    <xdr:to>
      <xdr:col>46</xdr:col>
      <xdr:colOff>38100</xdr:colOff>
      <xdr:row>71</xdr:row>
      <xdr:rowOff>43556</xdr:rowOff>
    </xdr:to>
    <xdr:sp macro="" textlink="">
      <xdr:nvSpPr>
        <xdr:cNvPr id="425" name="楕円 424"/>
        <xdr:cNvSpPr/>
      </xdr:nvSpPr>
      <xdr:spPr>
        <a:xfrm>
          <a:off x="8699500" y="121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60083</xdr:rowOff>
    </xdr:from>
    <xdr:ext cx="534377" cy="259045"/>
    <xdr:sp macro="" textlink="">
      <xdr:nvSpPr>
        <xdr:cNvPr id="426" name="テキスト ボックス 425"/>
        <xdr:cNvSpPr txBox="1"/>
      </xdr:nvSpPr>
      <xdr:spPr>
        <a:xfrm>
          <a:off x="8483111" y="118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100787</xdr:rowOff>
    </xdr:from>
    <xdr:to>
      <xdr:col>41</xdr:col>
      <xdr:colOff>101600</xdr:colOff>
      <xdr:row>74</xdr:row>
      <xdr:rowOff>30937</xdr:rowOff>
    </xdr:to>
    <xdr:sp macro="" textlink="">
      <xdr:nvSpPr>
        <xdr:cNvPr id="427" name="楕円 426"/>
        <xdr:cNvSpPr/>
      </xdr:nvSpPr>
      <xdr:spPr>
        <a:xfrm>
          <a:off x="7810500" y="126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47464</xdr:rowOff>
    </xdr:from>
    <xdr:ext cx="534377" cy="259045"/>
    <xdr:sp macro="" textlink="">
      <xdr:nvSpPr>
        <xdr:cNvPr id="428" name="テキスト ボックス 427"/>
        <xdr:cNvSpPr txBox="1"/>
      </xdr:nvSpPr>
      <xdr:spPr>
        <a:xfrm>
          <a:off x="7594111" y="123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2" name="直線コネクタ 451"/>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3"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4" name="直線コネクタ 453"/>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5"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56" name="直線コネクタ 455"/>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134683</xdr:rowOff>
    </xdr:from>
    <xdr:to>
      <xdr:col>55</xdr:col>
      <xdr:colOff>0</xdr:colOff>
      <xdr:row>93</xdr:row>
      <xdr:rowOff>168821</xdr:rowOff>
    </xdr:to>
    <xdr:cxnSp macro="">
      <xdr:nvCxnSpPr>
        <xdr:cNvPr id="457" name="直線コネクタ 456"/>
        <xdr:cNvCxnSpPr/>
      </xdr:nvCxnSpPr>
      <xdr:spPr>
        <a:xfrm>
          <a:off x="9639300" y="15565183"/>
          <a:ext cx="838200" cy="54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58"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59" name="フローチャート: 判断 458"/>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134683</xdr:rowOff>
    </xdr:from>
    <xdr:to>
      <xdr:col>50</xdr:col>
      <xdr:colOff>114300</xdr:colOff>
      <xdr:row>97</xdr:row>
      <xdr:rowOff>107290</xdr:rowOff>
    </xdr:to>
    <xdr:cxnSp macro="">
      <xdr:nvCxnSpPr>
        <xdr:cNvPr id="460" name="直線コネクタ 459"/>
        <xdr:cNvCxnSpPr/>
      </xdr:nvCxnSpPr>
      <xdr:spPr>
        <a:xfrm flipV="1">
          <a:off x="8750300" y="15565183"/>
          <a:ext cx="889000" cy="11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1" name="フローチャート: 判断 460"/>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149559</xdr:rowOff>
    </xdr:from>
    <xdr:ext cx="534377" cy="259045"/>
    <xdr:sp macro="" textlink="">
      <xdr:nvSpPr>
        <xdr:cNvPr id="462" name="テキスト ボックス 461"/>
        <xdr:cNvSpPr txBox="1"/>
      </xdr:nvSpPr>
      <xdr:spPr>
        <a:xfrm>
          <a:off x="9372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45389</xdr:rowOff>
    </xdr:from>
    <xdr:to>
      <xdr:col>45</xdr:col>
      <xdr:colOff>177800</xdr:colOff>
      <xdr:row>97</xdr:row>
      <xdr:rowOff>107290</xdr:rowOff>
    </xdr:to>
    <xdr:cxnSp macro="">
      <xdr:nvCxnSpPr>
        <xdr:cNvPr id="463" name="直線コネクタ 462"/>
        <xdr:cNvCxnSpPr/>
      </xdr:nvCxnSpPr>
      <xdr:spPr>
        <a:xfrm>
          <a:off x="7861300" y="16504589"/>
          <a:ext cx="889000" cy="2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4" name="フローチャート: 判断 463"/>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5" name="テキスト ボックス 464"/>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57099</xdr:rowOff>
    </xdr:from>
    <xdr:to>
      <xdr:col>41</xdr:col>
      <xdr:colOff>101600</xdr:colOff>
      <xdr:row>97</xdr:row>
      <xdr:rowOff>158699</xdr:rowOff>
    </xdr:to>
    <xdr:sp macro="" textlink="">
      <xdr:nvSpPr>
        <xdr:cNvPr id="466" name="フローチャート: 判断 465"/>
        <xdr:cNvSpPr/>
      </xdr:nvSpPr>
      <xdr:spPr>
        <a:xfrm>
          <a:off x="7810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149826</xdr:rowOff>
    </xdr:from>
    <xdr:ext cx="534377" cy="259045"/>
    <xdr:sp macro="" textlink="">
      <xdr:nvSpPr>
        <xdr:cNvPr id="467" name="テキスト ボックス 466"/>
        <xdr:cNvSpPr txBox="1"/>
      </xdr:nvSpPr>
      <xdr:spPr>
        <a:xfrm>
          <a:off x="7594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118021</xdr:rowOff>
    </xdr:from>
    <xdr:to>
      <xdr:col>55</xdr:col>
      <xdr:colOff>50800</xdr:colOff>
      <xdr:row>94</xdr:row>
      <xdr:rowOff>48171</xdr:rowOff>
    </xdr:to>
    <xdr:sp macro="" textlink="">
      <xdr:nvSpPr>
        <xdr:cNvPr id="473" name="楕円 472"/>
        <xdr:cNvSpPr/>
      </xdr:nvSpPr>
      <xdr:spPr>
        <a:xfrm>
          <a:off x="10426700" y="1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140898</xdr:rowOff>
    </xdr:from>
    <xdr:ext cx="534377" cy="259045"/>
    <xdr:sp macro="" textlink="">
      <xdr:nvSpPr>
        <xdr:cNvPr id="474" name="普通建設事業費 （ うち更新整備　）該当値テキスト"/>
        <xdr:cNvSpPr txBox="1"/>
      </xdr:nvSpPr>
      <xdr:spPr>
        <a:xfrm>
          <a:off x="10528300" y="159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83883</xdr:rowOff>
    </xdr:from>
    <xdr:to>
      <xdr:col>50</xdr:col>
      <xdr:colOff>165100</xdr:colOff>
      <xdr:row>91</xdr:row>
      <xdr:rowOff>14033</xdr:rowOff>
    </xdr:to>
    <xdr:sp macro="" textlink="">
      <xdr:nvSpPr>
        <xdr:cNvPr id="475" name="楕円 474"/>
        <xdr:cNvSpPr/>
      </xdr:nvSpPr>
      <xdr:spPr>
        <a:xfrm>
          <a:off x="9588500" y="155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30560</xdr:rowOff>
    </xdr:from>
    <xdr:ext cx="599010" cy="259045"/>
    <xdr:sp macro="" textlink="">
      <xdr:nvSpPr>
        <xdr:cNvPr id="476" name="テキスト ボックス 475"/>
        <xdr:cNvSpPr txBox="1"/>
      </xdr:nvSpPr>
      <xdr:spPr>
        <a:xfrm>
          <a:off x="9339795" y="152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56490</xdr:rowOff>
    </xdr:from>
    <xdr:to>
      <xdr:col>46</xdr:col>
      <xdr:colOff>38100</xdr:colOff>
      <xdr:row>97</xdr:row>
      <xdr:rowOff>158090</xdr:rowOff>
    </xdr:to>
    <xdr:sp macro="" textlink="">
      <xdr:nvSpPr>
        <xdr:cNvPr id="477" name="楕円 476"/>
        <xdr:cNvSpPr/>
      </xdr:nvSpPr>
      <xdr:spPr>
        <a:xfrm>
          <a:off x="8699500" y="166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3167</xdr:rowOff>
    </xdr:from>
    <xdr:ext cx="534377" cy="259045"/>
    <xdr:sp macro="" textlink="">
      <xdr:nvSpPr>
        <xdr:cNvPr id="478" name="テキスト ボックス 477"/>
        <xdr:cNvSpPr txBox="1"/>
      </xdr:nvSpPr>
      <xdr:spPr>
        <a:xfrm>
          <a:off x="8483111" y="164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166039</xdr:rowOff>
    </xdr:from>
    <xdr:to>
      <xdr:col>41</xdr:col>
      <xdr:colOff>101600</xdr:colOff>
      <xdr:row>96</xdr:row>
      <xdr:rowOff>96189</xdr:rowOff>
    </xdr:to>
    <xdr:sp macro="" textlink="">
      <xdr:nvSpPr>
        <xdr:cNvPr id="479" name="楕円 478"/>
        <xdr:cNvSpPr/>
      </xdr:nvSpPr>
      <xdr:spPr>
        <a:xfrm>
          <a:off x="7810500" y="164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112716</xdr:rowOff>
    </xdr:from>
    <xdr:ext cx="534377" cy="259045"/>
    <xdr:sp macro="" textlink="">
      <xdr:nvSpPr>
        <xdr:cNvPr id="480" name="テキスト ボックス 479"/>
        <xdr:cNvSpPr txBox="1"/>
      </xdr:nvSpPr>
      <xdr:spPr>
        <a:xfrm>
          <a:off x="7594111" y="162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4" name="テキスト ボックス 49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6" name="テキスト ボックス 49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98" name="テキスト ボックス 49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0" name="テキスト ボックス 49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2" name="テキスト ボックス 50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06" name="直線コネクタ 505"/>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09"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0" name="直線コネクタ 509"/>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44668</xdr:rowOff>
    </xdr:from>
    <xdr:to>
      <xdr:col>85</xdr:col>
      <xdr:colOff>127000</xdr:colOff>
      <xdr:row>38</xdr:row>
      <xdr:rowOff>139700</xdr:rowOff>
    </xdr:to>
    <xdr:cxnSp macro="">
      <xdr:nvCxnSpPr>
        <xdr:cNvPr id="511" name="直線コネクタ 510"/>
        <xdr:cNvCxnSpPr/>
      </xdr:nvCxnSpPr>
      <xdr:spPr>
        <a:xfrm>
          <a:off x="15481300" y="6388318"/>
          <a:ext cx="838200" cy="2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2"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3" name="フローチャート: 判断 512"/>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44668</xdr:rowOff>
    </xdr:from>
    <xdr:to>
      <xdr:col>81</xdr:col>
      <xdr:colOff>50800</xdr:colOff>
      <xdr:row>37</xdr:row>
      <xdr:rowOff>89408</xdr:rowOff>
    </xdr:to>
    <xdr:cxnSp macro="">
      <xdr:nvCxnSpPr>
        <xdr:cNvPr id="514" name="直線コネクタ 513"/>
        <xdr:cNvCxnSpPr/>
      </xdr:nvCxnSpPr>
      <xdr:spPr>
        <a:xfrm flipV="1">
          <a:off x="14592300" y="6388318"/>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5" name="フローチャート: 判断 514"/>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131988</xdr:rowOff>
    </xdr:from>
    <xdr:ext cx="378565" cy="259045"/>
    <xdr:sp macro="" textlink="">
      <xdr:nvSpPr>
        <xdr:cNvPr id="516" name="テキスト ボックス 515"/>
        <xdr:cNvSpPr txBox="1"/>
      </xdr:nvSpPr>
      <xdr:spPr>
        <a:xfrm>
          <a:off x="15292017" y="664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89408</xdr:rowOff>
    </xdr:from>
    <xdr:to>
      <xdr:col>76</xdr:col>
      <xdr:colOff>114300</xdr:colOff>
      <xdr:row>37</xdr:row>
      <xdr:rowOff>160927</xdr:rowOff>
    </xdr:to>
    <xdr:cxnSp macro="">
      <xdr:nvCxnSpPr>
        <xdr:cNvPr id="517" name="直線コネクタ 516"/>
        <xdr:cNvCxnSpPr/>
      </xdr:nvCxnSpPr>
      <xdr:spPr>
        <a:xfrm flipV="1">
          <a:off x="13703300" y="6433058"/>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18" name="フローチャート: 判断 517"/>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156481</xdr:rowOff>
    </xdr:from>
    <xdr:ext cx="378565" cy="259045"/>
    <xdr:sp macro="" textlink="">
      <xdr:nvSpPr>
        <xdr:cNvPr id="519" name="テキスト ボックス 518"/>
        <xdr:cNvSpPr txBox="1"/>
      </xdr:nvSpPr>
      <xdr:spPr>
        <a:xfrm>
          <a:off x="1440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61323</xdr:rowOff>
    </xdr:from>
    <xdr:to>
      <xdr:col>71</xdr:col>
      <xdr:colOff>177800</xdr:colOff>
      <xdr:row>37</xdr:row>
      <xdr:rowOff>160927</xdr:rowOff>
    </xdr:to>
    <xdr:cxnSp macro="">
      <xdr:nvCxnSpPr>
        <xdr:cNvPr id="520" name="直線コネクタ 519"/>
        <xdr:cNvCxnSpPr/>
      </xdr:nvCxnSpPr>
      <xdr:spPr>
        <a:xfrm>
          <a:off x="12814300" y="6404973"/>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97717</xdr:rowOff>
    </xdr:from>
    <xdr:to>
      <xdr:col>72</xdr:col>
      <xdr:colOff>38100</xdr:colOff>
      <xdr:row>39</xdr:row>
      <xdr:rowOff>27867</xdr:rowOff>
    </xdr:to>
    <xdr:sp macro="" textlink="">
      <xdr:nvSpPr>
        <xdr:cNvPr id="521" name="フローチャート: 判断 520"/>
        <xdr:cNvSpPr/>
      </xdr:nvSpPr>
      <xdr:spPr>
        <a:xfrm>
          <a:off x="13652500" y="661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18994</xdr:rowOff>
    </xdr:from>
    <xdr:ext cx="378565" cy="259045"/>
    <xdr:sp macro="" textlink="">
      <xdr:nvSpPr>
        <xdr:cNvPr id="522" name="テキスト ボックス 521"/>
        <xdr:cNvSpPr txBox="1"/>
      </xdr:nvSpPr>
      <xdr:spPr>
        <a:xfrm>
          <a:off x="13514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115026</xdr:rowOff>
    </xdr:from>
    <xdr:to>
      <xdr:col>67</xdr:col>
      <xdr:colOff>101600</xdr:colOff>
      <xdr:row>39</xdr:row>
      <xdr:rowOff>45176</xdr:rowOff>
    </xdr:to>
    <xdr:sp macro="" textlink="">
      <xdr:nvSpPr>
        <xdr:cNvPr id="523" name="フローチャート: 判断 522"/>
        <xdr:cNvSpPr/>
      </xdr:nvSpPr>
      <xdr:spPr>
        <a:xfrm>
          <a:off x="1276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36303</xdr:rowOff>
    </xdr:from>
    <xdr:ext cx="378565" cy="259045"/>
    <xdr:sp macro="" textlink="">
      <xdr:nvSpPr>
        <xdr:cNvPr id="524" name="テキスト ボックス 523"/>
        <xdr:cNvSpPr txBox="1"/>
      </xdr:nvSpPr>
      <xdr:spPr>
        <a:xfrm>
          <a:off x="1262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67327</xdr:rowOff>
    </xdr:from>
    <xdr:ext cx="378565" cy="259045"/>
    <xdr:sp macro="" textlink="">
      <xdr:nvSpPr>
        <xdr:cNvPr id="531" name="災害復旧事業費該当値テキスト"/>
        <xdr:cNvSpPr txBox="1"/>
      </xdr:nvSpPr>
      <xdr:spPr>
        <a:xfrm>
          <a:off x="16370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165318</xdr:rowOff>
    </xdr:from>
    <xdr:to>
      <xdr:col>81</xdr:col>
      <xdr:colOff>101600</xdr:colOff>
      <xdr:row>37</xdr:row>
      <xdr:rowOff>95468</xdr:rowOff>
    </xdr:to>
    <xdr:sp macro="" textlink="">
      <xdr:nvSpPr>
        <xdr:cNvPr id="532" name="楕円 531"/>
        <xdr:cNvSpPr/>
      </xdr:nvSpPr>
      <xdr:spPr>
        <a:xfrm>
          <a:off x="15430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111995</xdr:rowOff>
    </xdr:from>
    <xdr:ext cx="469744" cy="259045"/>
    <xdr:sp macro="" textlink="">
      <xdr:nvSpPr>
        <xdr:cNvPr id="533" name="テキスト ボックス 532"/>
        <xdr:cNvSpPr txBox="1"/>
      </xdr:nvSpPr>
      <xdr:spPr>
        <a:xfrm>
          <a:off x="15246428" y="61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38608</xdr:rowOff>
    </xdr:from>
    <xdr:to>
      <xdr:col>76</xdr:col>
      <xdr:colOff>165100</xdr:colOff>
      <xdr:row>37</xdr:row>
      <xdr:rowOff>140208</xdr:rowOff>
    </xdr:to>
    <xdr:sp macro="" textlink="">
      <xdr:nvSpPr>
        <xdr:cNvPr id="534" name="楕円 533"/>
        <xdr:cNvSpPr/>
      </xdr:nvSpPr>
      <xdr:spPr>
        <a:xfrm>
          <a:off x="14541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156735</xdr:rowOff>
    </xdr:from>
    <xdr:ext cx="469744" cy="259045"/>
    <xdr:sp macro="" textlink="">
      <xdr:nvSpPr>
        <xdr:cNvPr id="535" name="テキスト ボックス 534"/>
        <xdr:cNvSpPr txBox="1"/>
      </xdr:nvSpPr>
      <xdr:spPr>
        <a:xfrm>
          <a:off x="1435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110127</xdr:rowOff>
    </xdr:from>
    <xdr:to>
      <xdr:col>72</xdr:col>
      <xdr:colOff>38100</xdr:colOff>
      <xdr:row>38</xdr:row>
      <xdr:rowOff>40277</xdr:rowOff>
    </xdr:to>
    <xdr:sp macro="" textlink="">
      <xdr:nvSpPr>
        <xdr:cNvPr id="536" name="楕円 535"/>
        <xdr:cNvSpPr/>
      </xdr:nvSpPr>
      <xdr:spPr>
        <a:xfrm>
          <a:off x="13652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56804</xdr:rowOff>
    </xdr:from>
    <xdr:ext cx="378565" cy="259045"/>
    <xdr:sp macro="" textlink="">
      <xdr:nvSpPr>
        <xdr:cNvPr id="537" name="テキスト ボックス 536"/>
        <xdr:cNvSpPr txBox="1"/>
      </xdr:nvSpPr>
      <xdr:spPr>
        <a:xfrm>
          <a:off x="13514017" y="622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10523</xdr:rowOff>
    </xdr:from>
    <xdr:to>
      <xdr:col>67</xdr:col>
      <xdr:colOff>101600</xdr:colOff>
      <xdr:row>37</xdr:row>
      <xdr:rowOff>112123</xdr:rowOff>
    </xdr:to>
    <xdr:sp macro="" textlink="">
      <xdr:nvSpPr>
        <xdr:cNvPr id="538" name="楕円 537"/>
        <xdr:cNvSpPr/>
      </xdr:nvSpPr>
      <xdr:spPr>
        <a:xfrm>
          <a:off x="12763500" y="63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128650</xdr:rowOff>
    </xdr:from>
    <xdr:ext cx="469744" cy="259045"/>
    <xdr:sp macro="" textlink="">
      <xdr:nvSpPr>
        <xdr:cNvPr id="539" name="テキスト ボックス 538"/>
        <xdr:cNvSpPr txBox="1"/>
      </xdr:nvSpPr>
      <xdr:spPr>
        <a:xfrm>
          <a:off x="12579428" y="612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2" name="直線コネクタ 611"/>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3"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4" name="直線コネクタ 613"/>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5"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16" name="直線コネクタ 615"/>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166198</xdr:rowOff>
    </xdr:from>
    <xdr:to>
      <xdr:col>85</xdr:col>
      <xdr:colOff>127000</xdr:colOff>
      <xdr:row>74</xdr:row>
      <xdr:rowOff>7607</xdr:rowOff>
    </xdr:to>
    <xdr:cxnSp macro="">
      <xdr:nvCxnSpPr>
        <xdr:cNvPr id="617" name="直線コネクタ 616"/>
        <xdr:cNvCxnSpPr/>
      </xdr:nvCxnSpPr>
      <xdr:spPr>
        <a:xfrm flipV="1">
          <a:off x="15481300" y="12682048"/>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18"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19" name="フローチャート: 判断 618"/>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7607</xdr:rowOff>
    </xdr:from>
    <xdr:to>
      <xdr:col>81</xdr:col>
      <xdr:colOff>50800</xdr:colOff>
      <xdr:row>74</xdr:row>
      <xdr:rowOff>18790</xdr:rowOff>
    </xdr:to>
    <xdr:cxnSp macro="">
      <xdr:nvCxnSpPr>
        <xdr:cNvPr id="620" name="直線コネクタ 619"/>
        <xdr:cNvCxnSpPr/>
      </xdr:nvCxnSpPr>
      <xdr:spPr>
        <a:xfrm flipV="1">
          <a:off x="14592300" y="12694907"/>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1" name="フローチャート: 判断 620"/>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2" name="テキスト ボックス 621"/>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18790</xdr:rowOff>
    </xdr:from>
    <xdr:to>
      <xdr:col>76</xdr:col>
      <xdr:colOff>114300</xdr:colOff>
      <xdr:row>74</xdr:row>
      <xdr:rowOff>34830</xdr:rowOff>
    </xdr:to>
    <xdr:cxnSp macro="">
      <xdr:nvCxnSpPr>
        <xdr:cNvPr id="623" name="直線コネクタ 622"/>
        <xdr:cNvCxnSpPr/>
      </xdr:nvCxnSpPr>
      <xdr:spPr>
        <a:xfrm flipV="1">
          <a:off x="13703300" y="12706090"/>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4" name="フローチャート: 判断 623"/>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5" name="テキスト ボックス 624"/>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34830</xdr:rowOff>
    </xdr:from>
    <xdr:to>
      <xdr:col>71</xdr:col>
      <xdr:colOff>177800</xdr:colOff>
      <xdr:row>74</xdr:row>
      <xdr:rowOff>71596</xdr:rowOff>
    </xdr:to>
    <xdr:cxnSp macro="">
      <xdr:nvCxnSpPr>
        <xdr:cNvPr id="626" name="直線コネクタ 625"/>
        <xdr:cNvCxnSpPr/>
      </xdr:nvCxnSpPr>
      <xdr:spPr>
        <a:xfrm flipV="1">
          <a:off x="12814300" y="12722130"/>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61030</xdr:rowOff>
    </xdr:from>
    <xdr:to>
      <xdr:col>72</xdr:col>
      <xdr:colOff>38100</xdr:colOff>
      <xdr:row>75</xdr:row>
      <xdr:rowOff>162629</xdr:rowOff>
    </xdr:to>
    <xdr:sp macro="" textlink="">
      <xdr:nvSpPr>
        <xdr:cNvPr id="627" name="フローチャート: 判断 626"/>
        <xdr:cNvSpPr/>
      </xdr:nvSpPr>
      <xdr:spPr>
        <a:xfrm>
          <a:off x="13652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153757</xdr:rowOff>
    </xdr:from>
    <xdr:ext cx="534377" cy="259045"/>
    <xdr:sp macro="" textlink="">
      <xdr:nvSpPr>
        <xdr:cNvPr id="628" name="テキスト ボックス 627"/>
        <xdr:cNvSpPr txBox="1"/>
      </xdr:nvSpPr>
      <xdr:spPr>
        <a:xfrm>
          <a:off x="13436111" y="130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48781</xdr:rowOff>
    </xdr:from>
    <xdr:to>
      <xdr:col>67</xdr:col>
      <xdr:colOff>101600</xdr:colOff>
      <xdr:row>75</xdr:row>
      <xdr:rowOff>150382</xdr:rowOff>
    </xdr:to>
    <xdr:sp macro="" textlink="">
      <xdr:nvSpPr>
        <xdr:cNvPr id="629" name="フローチャート: 判断 628"/>
        <xdr:cNvSpPr/>
      </xdr:nvSpPr>
      <xdr:spPr>
        <a:xfrm>
          <a:off x="12763500" y="129075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141507</xdr:rowOff>
    </xdr:from>
    <xdr:ext cx="534377" cy="259045"/>
    <xdr:sp macro="" textlink="">
      <xdr:nvSpPr>
        <xdr:cNvPr id="630" name="テキスト ボックス 629"/>
        <xdr:cNvSpPr txBox="1"/>
      </xdr:nvSpPr>
      <xdr:spPr>
        <a:xfrm>
          <a:off x="12547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115398</xdr:rowOff>
    </xdr:from>
    <xdr:to>
      <xdr:col>85</xdr:col>
      <xdr:colOff>177800</xdr:colOff>
      <xdr:row>74</xdr:row>
      <xdr:rowOff>45548</xdr:rowOff>
    </xdr:to>
    <xdr:sp macro="" textlink="">
      <xdr:nvSpPr>
        <xdr:cNvPr id="636" name="楕円 635"/>
        <xdr:cNvSpPr/>
      </xdr:nvSpPr>
      <xdr:spPr>
        <a:xfrm>
          <a:off x="16268700" y="126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138275</xdr:rowOff>
    </xdr:from>
    <xdr:ext cx="534377" cy="259045"/>
    <xdr:sp macro="" textlink="">
      <xdr:nvSpPr>
        <xdr:cNvPr id="637" name="公債費該当値テキスト"/>
        <xdr:cNvSpPr txBox="1"/>
      </xdr:nvSpPr>
      <xdr:spPr>
        <a:xfrm>
          <a:off x="16370300" y="124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128257</xdr:rowOff>
    </xdr:from>
    <xdr:to>
      <xdr:col>81</xdr:col>
      <xdr:colOff>101600</xdr:colOff>
      <xdr:row>74</xdr:row>
      <xdr:rowOff>58407</xdr:rowOff>
    </xdr:to>
    <xdr:sp macro="" textlink="">
      <xdr:nvSpPr>
        <xdr:cNvPr id="638" name="楕円 637"/>
        <xdr:cNvSpPr/>
      </xdr:nvSpPr>
      <xdr:spPr>
        <a:xfrm>
          <a:off x="15430500" y="126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74934</xdr:rowOff>
    </xdr:from>
    <xdr:ext cx="534377" cy="259045"/>
    <xdr:sp macro="" textlink="">
      <xdr:nvSpPr>
        <xdr:cNvPr id="639" name="テキスト ボックス 638"/>
        <xdr:cNvSpPr txBox="1"/>
      </xdr:nvSpPr>
      <xdr:spPr>
        <a:xfrm>
          <a:off x="15214111" y="124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139440</xdr:rowOff>
    </xdr:from>
    <xdr:to>
      <xdr:col>76</xdr:col>
      <xdr:colOff>165100</xdr:colOff>
      <xdr:row>74</xdr:row>
      <xdr:rowOff>69590</xdr:rowOff>
    </xdr:to>
    <xdr:sp macro="" textlink="">
      <xdr:nvSpPr>
        <xdr:cNvPr id="640" name="楕円 639"/>
        <xdr:cNvSpPr/>
      </xdr:nvSpPr>
      <xdr:spPr>
        <a:xfrm>
          <a:off x="14541500" y="12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86117</xdr:rowOff>
    </xdr:from>
    <xdr:ext cx="534377" cy="259045"/>
    <xdr:sp macro="" textlink="">
      <xdr:nvSpPr>
        <xdr:cNvPr id="641" name="テキスト ボックス 640"/>
        <xdr:cNvSpPr txBox="1"/>
      </xdr:nvSpPr>
      <xdr:spPr>
        <a:xfrm>
          <a:off x="14325111" y="124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155480</xdr:rowOff>
    </xdr:from>
    <xdr:to>
      <xdr:col>72</xdr:col>
      <xdr:colOff>38100</xdr:colOff>
      <xdr:row>74</xdr:row>
      <xdr:rowOff>85630</xdr:rowOff>
    </xdr:to>
    <xdr:sp macro="" textlink="">
      <xdr:nvSpPr>
        <xdr:cNvPr id="642" name="楕円 641"/>
        <xdr:cNvSpPr/>
      </xdr:nvSpPr>
      <xdr:spPr>
        <a:xfrm>
          <a:off x="13652500" y="126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102157</xdr:rowOff>
    </xdr:from>
    <xdr:ext cx="534377" cy="259045"/>
    <xdr:sp macro="" textlink="">
      <xdr:nvSpPr>
        <xdr:cNvPr id="643" name="テキスト ボックス 642"/>
        <xdr:cNvSpPr txBox="1"/>
      </xdr:nvSpPr>
      <xdr:spPr>
        <a:xfrm>
          <a:off x="13436111" y="124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20796</xdr:rowOff>
    </xdr:from>
    <xdr:to>
      <xdr:col>67</xdr:col>
      <xdr:colOff>101600</xdr:colOff>
      <xdr:row>74</xdr:row>
      <xdr:rowOff>122396</xdr:rowOff>
    </xdr:to>
    <xdr:sp macro="" textlink="">
      <xdr:nvSpPr>
        <xdr:cNvPr id="644" name="楕円 643"/>
        <xdr:cNvSpPr/>
      </xdr:nvSpPr>
      <xdr:spPr>
        <a:xfrm>
          <a:off x="12763500" y="12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138923</xdr:rowOff>
    </xdr:from>
    <xdr:ext cx="534377" cy="259045"/>
    <xdr:sp macro="" textlink="">
      <xdr:nvSpPr>
        <xdr:cNvPr id="645" name="テキスト ボックス 644"/>
        <xdr:cNvSpPr txBox="1"/>
      </xdr:nvSpPr>
      <xdr:spPr>
        <a:xfrm>
          <a:off x="12547111" y="124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69" name="直線コネクタ 668"/>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0"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1" name="直線コネクタ 670"/>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2"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3" name="直線コネクタ 672"/>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34590</xdr:rowOff>
    </xdr:from>
    <xdr:to>
      <xdr:col>85</xdr:col>
      <xdr:colOff>127000</xdr:colOff>
      <xdr:row>99</xdr:row>
      <xdr:rowOff>36517</xdr:rowOff>
    </xdr:to>
    <xdr:cxnSp macro="">
      <xdr:nvCxnSpPr>
        <xdr:cNvPr id="674" name="直線コネクタ 673"/>
        <xdr:cNvCxnSpPr/>
      </xdr:nvCxnSpPr>
      <xdr:spPr>
        <a:xfrm>
          <a:off x="15481300" y="17008140"/>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5"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76" name="フローチャート: 判断 675"/>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34590</xdr:rowOff>
    </xdr:from>
    <xdr:to>
      <xdr:col>81</xdr:col>
      <xdr:colOff>50800</xdr:colOff>
      <xdr:row>99</xdr:row>
      <xdr:rowOff>36875</xdr:rowOff>
    </xdr:to>
    <xdr:cxnSp macro="">
      <xdr:nvCxnSpPr>
        <xdr:cNvPr id="677" name="直線コネクタ 676"/>
        <xdr:cNvCxnSpPr/>
      </xdr:nvCxnSpPr>
      <xdr:spPr>
        <a:xfrm flipV="1">
          <a:off x="14592300" y="1700814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78" name="フローチャート: 判断 677"/>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79" name="テキスト ボックス 678"/>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171239</xdr:rowOff>
    </xdr:from>
    <xdr:to>
      <xdr:col>76</xdr:col>
      <xdr:colOff>114300</xdr:colOff>
      <xdr:row>99</xdr:row>
      <xdr:rowOff>36875</xdr:rowOff>
    </xdr:to>
    <xdr:cxnSp macro="">
      <xdr:nvCxnSpPr>
        <xdr:cNvPr id="680" name="直線コネクタ 679"/>
        <xdr:cNvCxnSpPr/>
      </xdr:nvCxnSpPr>
      <xdr:spPr>
        <a:xfrm>
          <a:off x="13703300" y="16973339"/>
          <a:ext cx="889000" cy="3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1" name="フローチャート: 判断 680"/>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2" name="テキスト ボックス 681"/>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54942</xdr:rowOff>
    </xdr:from>
    <xdr:to>
      <xdr:col>71</xdr:col>
      <xdr:colOff>177800</xdr:colOff>
      <xdr:row>98</xdr:row>
      <xdr:rowOff>171239</xdr:rowOff>
    </xdr:to>
    <xdr:cxnSp macro="">
      <xdr:nvCxnSpPr>
        <xdr:cNvPr id="683" name="直線コネクタ 682"/>
        <xdr:cNvCxnSpPr/>
      </xdr:nvCxnSpPr>
      <xdr:spPr>
        <a:xfrm>
          <a:off x="12814300" y="16857042"/>
          <a:ext cx="889000" cy="1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109162</xdr:rowOff>
    </xdr:from>
    <xdr:to>
      <xdr:col>72</xdr:col>
      <xdr:colOff>38100</xdr:colOff>
      <xdr:row>99</xdr:row>
      <xdr:rowOff>39312</xdr:rowOff>
    </xdr:to>
    <xdr:sp macro="" textlink="">
      <xdr:nvSpPr>
        <xdr:cNvPr id="684" name="フローチャート: 判断 683"/>
        <xdr:cNvSpPr/>
      </xdr:nvSpPr>
      <xdr:spPr>
        <a:xfrm>
          <a:off x="13652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55839</xdr:rowOff>
    </xdr:from>
    <xdr:ext cx="469744" cy="259045"/>
    <xdr:sp macro="" textlink="">
      <xdr:nvSpPr>
        <xdr:cNvPr id="685" name="テキスト ボックス 684"/>
        <xdr:cNvSpPr txBox="1"/>
      </xdr:nvSpPr>
      <xdr:spPr>
        <a:xfrm>
          <a:off x="13468428" y="166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86004</xdr:rowOff>
    </xdr:from>
    <xdr:to>
      <xdr:col>67</xdr:col>
      <xdr:colOff>101600</xdr:colOff>
      <xdr:row>99</xdr:row>
      <xdr:rowOff>16154</xdr:rowOff>
    </xdr:to>
    <xdr:sp macro="" textlink="">
      <xdr:nvSpPr>
        <xdr:cNvPr id="686" name="フローチャート: 判断 685"/>
        <xdr:cNvSpPr/>
      </xdr:nvSpPr>
      <xdr:spPr>
        <a:xfrm>
          <a:off x="12763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7281</xdr:rowOff>
    </xdr:from>
    <xdr:ext cx="534377" cy="259045"/>
    <xdr:sp macro="" textlink="">
      <xdr:nvSpPr>
        <xdr:cNvPr id="687" name="テキスト ボックス 686"/>
        <xdr:cNvSpPr txBox="1"/>
      </xdr:nvSpPr>
      <xdr:spPr>
        <a:xfrm>
          <a:off x="12547111" y="169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157167</xdr:rowOff>
    </xdr:from>
    <xdr:to>
      <xdr:col>85</xdr:col>
      <xdr:colOff>177800</xdr:colOff>
      <xdr:row>99</xdr:row>
      <xdr:rowOff>87317</xdr:rowOff>
    </xdr:to>
    <xdr:sp macro="" textlink="">
      <xdr:nvSpPr>
        <xdr:cNvPr id="693" name="楕円 692"/>
        <xdr:cNvSpPr/>
      </xdr:nvSpPr>
      <xdr:spPr>
        <a:xfrm>
          <a:off x="16268700" y="169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72094</xdr:rowOff>
    </xdr:from>
    <xdr:ext cx="469744" cy="259045"/>
    <xdr:sp macro="" textlink="">
      <xdr:nvSpPr>
        <xdr:cNvPr id="694" name="積立金該当値テキスト"/>
        <xdr:cNvSpPr txBox="1"/>
      </xdr:nvSpPr>
      <xdr:spPr>
        <a:xfrm>
          <a:off x="16370300" y="1687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155240</xdr:rowOff>
    </xdr:from>
    <xdr:to>
      <xdr:col>81</xdr:col>
      <xdr:colOff>101600</xdr:colOff>
      <xdr:row>99</xdr:row>
      <xdr:rowOff>85390</xdr:rowOff>
    </xdr:to>
    <xdr:sp macro="" textlink="">
      <xdr:nvSpPr>
        <xdr:cNvPr id="695" name="楕円 694"/>
        <xdr:cNvSpPr/>
      </xdr:nvSpPr>
      <xdr:spPr>
        <a:xfrm>
          <a:off x="15430500" y="169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76517</xdr:rowOff>
    </xdr:from>
    <xdr:ext cx="469744" cy="259045"/>
    <xdr:sp macro="" textlink="">
      <xdr:nvSpPr>
        <xdr:cNvPr id="696" name="テキスト ボックス 695"/>
        <xdr:cNvSpPr txBox="1"/>
      </xdr:nvSpPr>
      <xdr:spPr>
        <a:xfrm>
          <a:off x="15246428" y="170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157525</xdr:rowOff>
    </xdr:from>
    <xdr:to>
      <xdr:col>76</xdr:col>
      <xdr:colOff>165100</xdr:colOff>
      <xdr:row>99</xdr:row>
      <xdr:rowOff>87675</xdr:rowOff>
    </xdr:to>
    <xdr:sp macro="" textlink="">
      <xdr:nvSpPr>
        <xdr:cNvPr id="697" name="楕円 696"/>
        <xdr:cNvSpPr/>
      </xdr:nvSpPr>
      <xdr:spPr>
        <a:xfrm>
          <a:off x="14541500" y="169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78802</xdr:rowOff>
    </xdr:from>
    <xdr:ext cx="378565" cy="259045"/>
    <xdr:sp macro="" textlink="">
      <xdr:nvSpPr>
        <xdr:cNvPr id="698" name="テキスト ボックス 697"/>
        <xdr:cNvSpPr txBox="1"/>
      </xdr:nvSpPr>
      <xdr:spPr>
        <a:xfrm>
          <a:off x="14403017" y="1705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120439</xdr:rowOff>
    </xdr:from>
    <xdr:to>
      <xdr:col>72</xdr:col>
      <xdr:colOff>38100</xdr:colOff>
      <xdr:row>99</xdr:row>
      <xdr:rowOff>50589</xdr:rowOff>
    </xdr:to>
    <xdr:sp macro="" textlink="">
      <xdr:nvSpPr>
        <xdr:cNvPr id="699" name="楕円 698"/>
        <xdr:cNvSpPr/>
      </xdr:nvSpPr>
      <xdr:spPr>
        <a:xfrm>
          <a:off x="13652500" y="169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41716</xdr:rowOff>
    </xdr:from>
    <xdr:ext cx="469744" cy="259045"/>
    <xdr:sp macro="" textlink="">
      <xdr:nvSpPr>
        <xdr:cNvPr id="700" name="テキスト ボックス 699"/>
        <xdr:cNvSpPr txBox="1"/>
      </xdr:nvSpPr>
      <xdr:spPr>
        <a:xfrm>
          <a:off x="13468428" y="1701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701" name="楕円 700"/>
        <xdr:cNvSpPr/>
      </xdr:nvSpPr>
      <xdr:spPr>
        <a:xfrm>
          <a:off x="12763500" y="168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122269</xdr:rowOff>
    </xdr:from>
    <xdr:ext cx="534377" cy="259045"/>
    <xdr:sp macro="" textlink="">
      <xdr:nvSpPr>
        <xdr:cNvPr id="702" name="テキスト ボックス 701"/>
        <xdr:cNvSpPr txBox="1"/>
      </xdr:nvSpPr>
      <xdr:spPr>
        <a:xfrm>
          <a:off x="12547111" y="165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28" name="直線コネクタ 727"/>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1"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2" name="直線コネクタ 731"/>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44014</xdr:rowOff>
    </xdr:from>
    <xdr:to>
      <xdr:col>116</xdr:col>
      <xdr:colOff>63500</xdr:colOff>
      <xdr:row>38</xdr:row>
      <xdr:rowOff>148953</xdr:rowOff>
    </xdr:to>
    <xdr:cxnSp macro="">
      <xdr:nvCxnSpPr>
        <xdr:cNvPr id="733" name="直線コネクタ 732"/>
        <xdr:cNvCxnSpPr/>
      </xdr:nvCxnSpPr>
      <xdr:spPr>
        <a:xfrm>
          <a:off x="21323300" y="6559114"/>
          <a:ext cx="838200" cy="1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104121</xdr:rowOff>
    </xdr:from>
    <xdr:ext cx="378565" cy="259045"/>
    <xdr:sp macro="" textlink="">
      <xdr:nvSpPr>
        <xdr:cNvPr id="734" name="投資及び出資金平均値テキスト"/>
        <xdr:cNvSpPr txBox="1"/>
      </xdr:nvSpPr>
      <xdr:spPr>
        <a:xfrm>
          <a:off x="22212300" y="6619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5" name="フローチャート: 判断 734"/>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99096</xdr:rowOff>
    </xdr:from>
    <xdr:to>
      <xdr:col>111</xdr:col>
      <xdr:colOff>177800</xdr:colOff>
      <xdr:row>38</xdr:row>
      <xdr:rowOff>44014</xdr:rowOff>
    </xdr:to>
    <xdr:cxnSp macro="">
      <xdr:nvCxnSpPr>
        <xdr:cNvPr id="736" name="直線コネクタ 735"/>
        <xdr:cNvCxnSpPr/>
      </xdr:nvCxnSpPr>
      <xdr:spPr>
        <a:xfrm>
          <a:off x="20434300" y="6271296"/>
          <a:ext cx="889000" cy="28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37" name="フローチャート: 判断 736"/>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72988</xdr:rowOff>
    </xdr:from>
    <xdr:ext cx="378565" cy="259045"/>
    <xdr:sp macro="" textlink="">
      <xdr:nvSpPr>
        <xdr:cNvPr id="738" name="テキスト ボックス 737"/>
        <xdr:cNvSpPr txBox="1"/>
      </xdr:nvSpPr>
      <xdr:spPr>
        <a:xfrm>
          <a:off x="21134017" y="6759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167894</xdr:rowOff>
    </xdr:from>
    <xdr:to>
      <xdr:col>107</xdr:col>
      <xdr:colOff>50800</xdr:colOff>
      <xdr:row>36</xdr:row>
      <xdr:rowOff>99096</xdr:rowOff>
    </xdr:to>
    <xdr:cxnSp macro="">
      <xdr:nvCxnSpPr>
        <xdr:cNvPr id="739" name="直線コネクタ 738"/>
        <xdr:cNvCxnSpPr/>
      </xdr:nvCxnSpPr>
      <xdr:spPr>
        <a:xfrm>
          <a:off x="19545300" y="5825744"/>
          <a:ext cx="889000" cy="44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0" name="フローチャート: 判断 739"/>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57748</xdr:rowOff>
    </xdr:from>
    <xdr:ext cx="378565" cy="259045"/>
    <xdr:sp macro="" textlink="">
      <xdr:nvSpPr>
        <xdr:cNvPr id="741" name="テキスト ボックス 740"/>
        <xdr:cNvSpPr txBox="1"/>
      </xdr:nvSpPr>
      <xdr:spPr>
        <a:xfrm>
          <a:off x="20245017" y="674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167894</xdr:rowOff>
    </xdr:from>
    <xdr:to>
      <xdr:col>102</xdr:col>
      <xdr:colOff>114300</xdr:colOff>
      <xdr:row>36</xdr:row>
      <xdr:rowOff>115425</xdr:rowOff>
    </xdr:to>
    <xdr:cxnSp macro="">
      <xdr:nvCxnSpPr>
        <xdr:cNvPr id="742" name="直線コネクタ 741"/>
        <xdr:cNvCxnSpPr/>
      </xdr:nvCxnSpPr>
      <xdr:spPr>
        <a:xfrm flipV="1">
          <a:off x="18656300" y="5825744"/>
          <a:ext cx="889000" cy="4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3" name="フローチャート: 判断 742"/>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103903</xdr:rowOff>
    </xdr:from>
    <xdr:ext cx="469744" cy="259045"/>
    <xdr:sp macro="" textlink="">
      <xdr:nvSpPr>
        <xdr:cNvPr id="744" name="テキスト ボックス 743"/>
        <xdr:cNvSpPr txBox="1"/>
      </xdr:nvSpPr>
      <xdr:spPr>
        <a:xfrm>
          <a:off x="19310428" y="66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99785</xdr:rowOff>
    </xdr:from>
    <xdr:to>
      <xdr:col>98</xdr:col>
      <xdr:colOff>38100</xdr:colOff>
      <xdr:row>39</xdr:row>
      <xdr:rowOff>29935</xdr:rowOff>
    </xdr:to>
    <xdr:sp macro="" textlink="">
      <xdr:nvSpPr>
        <xdr:cNvPr id="745" name="フローチャート: 判断 744"/>
        <xdr:cNvSpPr/>
      </xdr:nvSpPr>
      <xdr:spPr>
        <a:xfrm>
          <a:off x="186055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21062</xdr:rowOff>
    </xdr:from>
    <xdr:ext cx="469744" cy="259045"/>
    <xdr:sp macro="" textlink="">
      <xdr:nvSpPr>
        <xdr:cNvPr id="746" name="テキスト ボックス 745"/>
        <xdr:cNvSpPr txBox="1"/>
      </xdr:nvSpPr>
      <xdr:spPr>
        <a:xfrm>
          <a:off x="18421428" y="67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98153</xdr:rowOff>
    </xdr:from>
    <xdr:to>
      <xdr:col>116</xdr:col>
      <xdr:colOff>114300</xdr:colOff>
      <xdr:row>39</xdr:row>
      <xdr:rowOff>28303</xdr:rowOff>
    </xdr:to>
    <xdr:sp macro="" textlink="">
      <xdr:nvSpPr>
        <xdr:cNvPr id="752" name="楕円 751"/>
        <xdr:cNvSpPr/>
      </xdr:nvSpPr>
      <xdr:spPr>
        <a:xfrm>
          <a:off x="22110700" y="66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57530</xdr:rowOff>
    </xdr:from>
    <xdr:ext cx="469744" cy="259045"/>
    <xdr:sp macro="" textlink="">
      <xdr:nvSpPr>
        <xdr:cNvPr id="753" name="投資及び出資金該当値テキスト"/>
        <xdr:cNvSpPr txBox="1"/>
      </xdr:nvSpPr>
      <xdr:spPr>
        <a:xfrm>
          <a:off x="22212300" y="640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164664</xdr:rowOff>
    </xdr:from>
    <xdr:to>
      <xdr:col>112</xdr:col>
      <xdr:colOff>38100</xdr:colOff>
      <xdr:row>38</xdr:row>
      <xdr:rowOff>94814</xdr:rowOff>
    </xdr:to>
    <xdr:sp macro="" textlink="">
      <xdr:nvSpPr>
        <xdr:cNvPr id="754" name="楕円 753"/>
        <xdr:cNvSpPr/>
      </xdr:nvSpPr>
      <xdr:spPr>
        <a:xfrm>
          <a:off x="21272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111342</xdr:rowOff>
    </xdr:from>
    <xdr:ext cx="469744" cy="259045"/>
    <xdr:sp macro="" textlink="">
      <xdr:nvSpPr>
        <xdr:cNvPr id="755" name="テキスト ボックス 754"/>
        <xdr:cNvSpPr txBox="1"/>
      </xdr:nvSpPr>
      <xdr:spPr>
        <a:xfrm>
          <a:off x="21088428" y="628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48296</xdr:rowOff>
    </xdr:from>
    <xdr:to>
      <xdr:col>107</xdr:col>
      <xdr:colOff>101600</xdr:colOff>
      <xdr:row>36</xdr:row>
      <xdr:rowOff>149896</xdr:rowOff>
    </xdr:to>
    <xdr:sp macro="" textlink="">
      <xdr:nvSpPr>
        <xdr:cNvPr id="756" name="楕円 755"/>
        <xdr:cNvSpPr/>
      </xdr:nvSpPr>
      <xdr:spPr>
        <a:xfrm>
          <a:off x="20383500" y="62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166423</xdr:rowOff>
    </xdr:from>
    <xdr:ext cx="469744" cy="259045"/>
    <xdr:sp macro="" textlink="">
      <xdr:nvSpPr>
        <xdr:cNvPr id="757" name="テキスト ボックス 756"/>
        <xdr:cNvSpPr txBox="1"/>
      </xdr:nvSpPr>
      <xdr:spPr>
        <a:xfrm>
          <a:off x="20199428" y="59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117094</xdr:rowOff>
    </xdr:from>
    <xdr:to>
      <xdr:col>102</xdr:col>
      <xdr:colOff>165100</xdr:colOff>
      <xdr:row>34</xdr:row>
      <xdr:rowOff>47244</xdr:rowOff>
    </xdr:to>
    <xdr:sp macro="" textlink="">
      <xdr:nvSpPr>
        <xdr:cNvPr id="758" name="楕円 757"/>
        <xdr:cNvSpPr/>
      </xdr:nvSpPr>
      <xdr:spPr>
        <a:xfrm>
          <a:off x="19494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63771</xdr:rowOff>
    </xdr:from>
    <xdr:ext cx="469744" cy="259045"/>
    <xdr:sp macro="" textlink="">
      <xdr:nvSpPr>
        <xdr:cNvPr id="759" name="テキスト ボックス 758"/>
        <xdr:cNvSpPr txBox="1"/>
      </xdr:nvSpPr>
      <xdr:spPr>
        <a:xfrm>
          <a:off x="19310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64625</xdr:rowOff>
    </xdr:from>
    <xdr:to>
      <xdr:col>98</xdr:col>
      <xdr:colOff>38100</xdr:colOff>
      <xdr:row>36</xdr:row>
      <xdr:rowOff>166225</xdr:rowOff>
    </xdr:to>
    <xdr:sp macro="" textlink="">
      <xdr:nvSpPr>
        <xdr:cNvPr id="760" name="楕円 759"/>
        <xdr:cNvSpPr/>
      </xdr:nvSpPr>
      <xdr:spPr>
        <a:xfrm>
          <a:off x="18605500" y="62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11302</xdr:rowOff>
    </xdr:from>
    <xdr:ext cx="469744" cy="259045"/>
    <xdr:sp macro="" textlink="">
      <xdr:nvSpPr>
        <xdr:cNvPr id="761" name="テキスト ボックス 760"/>
        <xdr:cNvSpPr txBox="1"/>
      </xdr:nvSpPr>
      <xdr:spPr>
        <a:xfrm>
          <a:off x="18421428" y="601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87" name="直線コネクタ 786"/>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0"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1" name="直線コネクタ 790"/>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79448</xdr:rowOff>
    </xdr:from>
    <xdr:to>
      <xdr:col>116</xdr:col>
      <xdr:colOff>63500</xdr:colOff>
      <xdr:row>59</xdr:row>
      <xdr:rowOff>81015</xdr:rowOff>
    </xdr:to>
    <xdr:cxnSp macro="">
      <xdr:nvCxnSpPr>
        <xdr:cNvPr id="792" name="直線コネクタ 791"/>
        <xdr:cNvCxnSpPr/>
      </xdr:nvCxnSpPr>
      <xdr:spPr>
        <a:xfrm>
          <a:off x="21323300" y="10194998"/>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3"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4" name="フローチャート: 判断 793"/>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78533</xdr:rowOff>
    </xdr:from>
    <xdr:to>
      <xdr:col>111</xdr:col>
      <xdr:colOff>177800</xdr:colOff>
      <xdr:row>59</xdr:row>
      <xdr:rowOff>79448</xdr:rowOff>
    </xdr:to>
    <xdr:cxnSp macro="">
      <xdr:nvCxnSpPr>
        <xdr:cNvPr id="795" name="直線コネクタ 794"/>
        <xdr:cNvCxnSpPr/>
      </xdr:nvCxnSpPr>
      <xdr:spPr>
        <a:xfrm>
          <a:off x="20434300" y="101940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796" name="フローチャート: 判断 795"/>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797" name="テキスト ボックス 796"/>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74974</xdr:rowOff>
    </xdr:from>
    <xdr:to>
      <xdr:col>107</xdr:col>
      <xdr:colOff>50800</xdr:colOff>
      <xdr:row>59</xdr:row>
      <xdr:rowOff>78533</xdr:rowOff>
    </xdr:to>
    <xdr:cxnSp macro="">
      <xdr:nvCxnSpPr>
        <xdr:cNvPr id="798" name="直線コネクタ 797"/>
        <xdr:cNvCxnSpPr/>
      </xdr:nvCxnSpPr>
      <xdr:spPr>
        <a:xfrm>
          <a:off x="19545300" y="10190524"/>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799" name="フローチャート: 判断 798"/>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0" name="テキスト ボックス 799"/>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62106</xdr:rowOff>
    </xdr:from>
    <xdr:to>
      <xdr:col>102</xdr:col>
      <xdr:colOff>114300</xdr:colOff>
      <xdr:row>59</xdr:row>
      <xdr:rowOff>74974</xdr:rowOff>
    </xdr:to>
    <xdr:cxnSp macro="">
      <xdr:nvCxnSpPr>
        <xdr:cNvPr id="801" name="直線コネクタ 800"/>
        <xdr:cNvCxnSpPr/>
      </xdr:nvCxnSpPr>
      <xdr:spPr>
        <a:xfrm>
          <a:off x="18656300" y="10177656"/>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103432</xdr:rowOff>
    </xdr:from>
    <xdr:to>
      <xdr:col>102</xdr:col>
      <xdr:colOff>165100</xdr:colOff>
      <xdr:row>59</xdr:row>
      <xdr:rowOff>33582</xdr:rowOff>
    </xdr:to>
    <xdr:sp macro="" textlink="">
      <xdr:nvSpPr>
        <xdr:cNvPr id="802" name="フローチャート: 判断 801"/>
        <xdr:cNvSpPr/>
      </xdr:nvSpPr>
      <xdr:spPr>
        <a:xfrm>
          <a:off x="19494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50109</xdr:rowOff>
    </xdr:from>
    <xdr:ext cx="469744" cy="259045"/>
    <xdr:sp macro="" textlink="">
      <xdr:nvSpPr>
        <xdr:cNvPr id="803" name="テキスト ボックス 802"/>
        <xdr:cNvSpPr txBox="1"/>
      </xdr:nvSpPr>
      <xdr:spPr>
        <a:xfrm>
          <a:off x="19310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56177</xdr:rowOff>
    </xdr:from>
    <xdr:to>
      <xdr:col>98</xdr:col>
      <xdr:colOff>38100</xdr:colOff>
      <xdr:row>58</xdr:row>
      <xdr:rowOff>157777</xdr:rowOff>
    </xdr:to>
    <xdr:sp macro="" textlink="">
      <xdr:nvSpPr>
        <xdr:cNvPr id="804" name="フローチャート: 判断 803"/>
        <xdr:cNvSpPr/>
      </xdr:nvSpPr>
      <xdr:spPr>
        <a:xfrm>
          <a:off x="18605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2854</xdr:rowOff>
    </xdr:from>
    <xdr:ext cx="469744" cy="259045"/>
    <xdr:sp macro="" textlink="">
      <xdr:nvSpPr>
        <xdr:cNvPr id="805" name="テキスト ボックス 804"/>
        <xdr:cNvSpPr txBox="1"/>
      </xdr:nvSpPr>
      <xdr:spPr>
        <a:xfrm>
          <a:off x="18421428"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30215</xdr:rowOff>
    </xdr:from>
    <xdr:to>
      <xdr:col>116</xdr:col>
      <xdr:colOff>114300</xdr:colOff>
      <xdr:row>59</xdr:row>
      <xdr:rowOff>131815</xdr:rowOff>
    </xdr:to>
    <xdr:sp macro="" textlink="">
      <xdr:nvSpPr>
        <xdr:cNvPr id="811" name="楕円 810"/>
        <xdr:cNvSpPr/>
      </xdr:nvSpPr>
      <xdr:spPr>
        <a:xfrm>
          <a:off x="221107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116592</xdr:rowOff>
    </xdr:from>
    <xdr:ext cx="378565" cy="259045"/>
    <xdr:sp macro="" textlink="">
      <xdr:nvSpPr>
        <xdr:cNvPr id="812" name="貸付金該当値テキスト"/>
        <xdr:cNvSpPr txBox="1"/>
      </xdr:nvSpPr>
      <xdr:spPr>
        <a:xfrm>
          <a:off x="22212300" y="100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28648</xdr:rowOff>
    </xdr:from>
    <xdr:to>
      <xdr:col>112</xdr:col>
      <xdr:colOff>38100</xdr:colOff>
      <xdr:row>59</xdr:row>
      <xdr:rowOff>130248</xdr:rowOff>
    </xdr:to>
    <xdr:sp macro="" textlink="">
      <xdr:nvSpPr>
        <xdr:cNvPr id="813" name="楕円 812"/>
        <xdr:cNvSpPr/>
      </xdr:nvSpPr>
      <xdr:spPr>
        <a:xfrm>
          <a:off x="21272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121375</xdr:rowOff>
    </xdr:from>
    <xdr:ext cx="378565" cy="259045"/>
    <xdr:sp macro="" textlink="">
      <xdr:nvSpPr>
        <xdr:cNvPr id="814" name="テキスト ボックス 813"/>
        <xdr:cNvSpPr txBox="1"/>
      </xdr:nvSpPr>
      <xdr:spPr>
        <a:xfrm>
          <a:off x="21134017" y="1023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27733</xdr:rowOff>
    </xdr:from>
    <xdr:to>
      <xdr:col>107</xdr:col>
      <xdr:colOff>101600</xdr:colOff>
      <xdr:row>59</xdr:row>
      <xdr:rowOff>129333</xdr:rowOff>
    </xdr:to>
    <xdr:sp macro="" textlink="">
      <xdr:nvSpPr>
        <xdr:cNvPr id="815" name="楕円 814"/>
        <xdr:cNvSpPr/>
      </xdr:nvSpPr>
      <xdr:spPr>
        <a:xfrm>
          <a:off x="20383500" y="101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120460</xdr:rowOff>
    </xdr:from>
    <xdr:ext cx="378565" cy="259045"/>
    <xdr:sp macro="" textlink="">
      <xdr:nvSpPr>
        <xdr:cNvPr id="816" name="テキスト ボックス 815"/>
        <xdr:cNvSpPr txBox="1"/>
      </xdr:nvSpPr>
      <xdr:spPr>
        <a:xfrm>
          <a:off x="20245017" y="1023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24174</xdr:rowOff>
    </xdr:from>
    <xdr:to>
      <xdr:col>102</xdr:col>
      <xdr:colOff>165100</xdr:colOff>
      <xdr:row>59</xdr:row>
      <xdr:rowOff>125774</xdr:rowOff>
    </xdr:to>
    <xdr:sp macro="" textlink="">
      <xdr:nvSpPr>
        <xdr:cNvPr id="817" name="楕円 816"/>
        <xdr:cNvSpPr/>
      </xdr:nvSpPr>
      <xdr:spPr>
        <a:xfrm>
          <a:off x="19494500" y="101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116901</xdr:rowOff>
    </xdr:from>
    <xdr:ext cx="378565" cy="259045"/>
    <xdr:sp macro="" textlink="">
      <xdr:nvSpPr>
        <xdr:cNvPr id="818" name="テキスト ボックス 817"/>
        <xdr:cNvSpPr txBox="1"/>
      </xdr:nvSpPr>
      <xdr:spPr>
        <a:xfrm>
          <a:off x="19356017" y="10232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11306</xdr:rowOff>
    </xdr:from>
    <xdr:to>
      <xdr:col>98</xdr:col>
      <xdr:colOff>38100</xdr:colOff>
      <xdr:row>59</xdr:row>
      <xdr:rowOff>112906</xdr:rowOff>
    </xdr:to>
    <xdr:sp macro="" textlink="">
      <xdr:nvSpPr>
        <xdr:cNvPr id="819" name="楕円 818"/>
        <xdr:cNvSpPr/>
      </xdr:nvSpPr>
      <xdr:spPr>
        <a:xfrm>
          <a:off x="18605500" y="101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104033</xdr:rowOff>
    </xdr:from>
    <xdr:ext cx="469744" cy="259045"/>
    <xdr:sp macro="" textlink="">
      <xdr:nvSpPr>
        <xdr:cNvPr id="820" name="テキスト ボックス 819"/>
        <xdr:cNvSpPr txBox="1"/>
      </xdr:nvSpPr>
      <xdr:spPr>
        <a:xfrm>
          <a:off x="18421428" y="1021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5" name="直線コネクタ 844"/>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46"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47" name="直線コネクタ 846"/>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48"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49" name="直線コネクタ 848"/>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67501</xdr:rowOff>
    </xdr:from>
    <xdr:to>
      <xdr:col>116</xdr:col>
      <xdr:colOff>63500</xdr:colOff>
      <xdr:row>73</xdr:row>
      <xdr:rowOff>135661</xdr:rowOff>
    </xdr:to>
    <xdr:cxnSp macro="">
      <xdr:nvCxnSpPr>
        <xdr:cNvPr id="850" name="直線コネクタ 849"/>
        <xdr:cNvCxnSpPr/>
      </xdr:nvCxnSpPr>
      <xdr:spPr>
        <a:xfrm flipV="1">
          <a:off x="21323300" y="12583351"/>
          <a:ext cx="8382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1"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2" name="フローチャート: 判断 851"/>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135661</xdr:rowOff>
    </xdr:from>
    <xdr:to>
      <xdr:col>111</xdr:col>
      <xdr:colOff>177800</xdr:colOff>
      <xdr:row>74</xdr:row>
      <xdr:rowOff>1512</xdr:rowOff>
    </xdr:to>
    <xdr:cxnSp macro="">
      <xdr:nvCxnSpPr>
        <xdr:cNvPr id="853" name="直線コネクタ 852"/>
        <xdr:cNvCxnSpPr/>
      </xdr:nvCxnSpPr>
      <xdr:spPr>
        <a:xfrm flipV="1">
          <a:off x="20434300" y="12651511"/>
          <a:ext cx="8890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4" name="フローチャート: 判断 853"/>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5" name="テキスト ボックス 854"/>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1512</xdr:rowOff>
    </xdr:from>
    <xdr:to>
      <xdr:col>107</xdr:col>
      <xdr:colOff>50800</xdr:colOff>
      <xdr:row>74</xdr:row>
      <xdr:rowOff>114097</xdr:rowOff>
    </xdr:to>
    <xdr:cxnSp macro="">
      <xdr:nvCxnSpPr>
        <xdr:cNvPr id="856" name="直線コネクタ 855"/>
        <xdr:cNvCxnSpPr/>
      </xdr:nvCxnSpPr>
      <xdr:spPr>
        <a:xfrm flipV="1">
          <a:off x="19545300" y="12688812"/>
          <a:ext cx="8890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57" name="フローチャート: 判断 856"/>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58" name="テキスト ボックス 857"/>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114097</xdr:rowOff>
    </xdr:from>
    <xdr:to>
      <xdr:col>102</xdr:col>
      <xdr:colOff>114300</xdr:colOff>
      <xdr:row>75</xdr:row>
      <xdr:rowOff>34392</xdr:rowOff>
    </xdr:to>
    <xdr:cxnSp macro="">
      <xdr:nvCxnSpPr>
        <xdr:cNvPr id="859" name="直線コネクタ 858"/>
        <xdr:cNvCxnSpPr/>
      </xdr:nvCxnSpPr>
      <xdr:spPr>
        <a:xfrm flipV="1">
          <a:off x="18656300" y="12801397"/>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122809</xdr:rowOff>
    </xdr:from>
    <xdr:to>
      <xdr:col>102</xdr:col>
      <xdr:colOff>165100</xdr:colOff>
      <xdr:row>76</xdr:row>
      <xdr:rowOff>52958</xdr:rowOff>
    </xdr:to>
    <xdr:sp macro="" textlink="">
      <xdr:nvSpPr>
        <xdr:cNvPr id="860" name="フローチャート: 判断 859"/>
        <xdr:cNvSpPr/>
      </xdr:nvSpPr>
      <xdr:spPr>
        <a:xfrm>
          <a:off x="19494500" y="129815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44087</xdr:rowOff>
    </xdr:from>
    <xdr:ext cx="534377" cy="259045"/>
    <xdr:sp macro="" textlink="">
      <xdr:nvSpPr>
        <xdr:cNvPr id="861" name="テキスト ボックス 860"/>
        <xdr:cNvSpPr txBox="1"/>
      </xdr:nvSpPr>
      <xdr:spPr>
        <a:xfrm>
          <a:off x="19278111" y="130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21349</xdr:rowOff>
    </xdr:from>
    <xdr:to>
      <xdr:col>98</xdr:col>
      <xdr:colOff>38100</xdr:colOff>
      <xdr:row>76</xdr:row>
      <xdr:rowOff>122949</xdr:rowOff>
    </xdr:to>
    <xdr:sp macro="" textlink="">
      <xdr:nvSpPr>
        <xdr:cNvPr id="862" name="フローチャート: 判断 861"/>
        <xdr:cNvSpPr/>
      </xdr:nvSpPr>
      <xdr:spPr>
        <a:xfrm>
          <a:off x="18605500" y="130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114076</xdr:rowOff>
    </xdr:from>
    <xdr:ext cx="534377" cy="259045"/>
    <xdr:sp macro="" textlink="">
      <xdr:nvSpPr>
        <xdr:cNvPr id="863" name="テキスト ボックス 862"/>
        <xdr:cNvSpPr txBox="1"/>
      </xdr:nvSpPr>
      <xdr:spPr>
        <a:xfrm>
          <a:off x="18389111" y="131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16701</xdr:rowOff>
    </xdr:from>
    <xdr:to>
      <xdr:col>116</xdr:col>
      <xdr:colOff>114300</xdr:colOff>
      <xdr:row>73</xdr:row>
      <xdr:rowOff>118301</xdr:rowOff>
    </xdr:to>
    <xdr:sp macro="" textlink="">
      <xdr:nvSpPr>
        <xdr:cNvPr id="869" name="楕円 868"/>
        <xdr:cNvSpPr/>
      </xdr:nvSpPr>
      <xdr:spPr>
        <a:xfrm>
          <a:off x="22110700" y="125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39578</xdr:rowOff>
    </xdr:from>
    <xdr:ext cx="534377" cy="259045"/>
    <xdr:sp macro="" textlink="">
      <xdr:nvSpPr>
        <xdr:cNvPr id="870" name="繰出金該当値テキスト"/>
        <xdr:cNvSpPr txBox="1"/>
      </xdr:nvSpPr>
      <xdr:spPr>
        <a:xfrm>
          <a:off x="22212300" y="123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84861</xdr:rowOff>
    </xdr:from>
    <xdr:to>
      <xdr:col>112</xdr:col>
      <xdr:colOff>38100</xdr:colOff>
      <xdr:row>74</xdr:row>
      <xdr:rowOff>15011</xdr:rowOff>
    </xdr:to>
    <xdr:sp macro="" textlink="">
      <xdr:nvSpPr>
        <xdr:cNvPr id="871" name="楕円 870"/>
        <xdr:cNvSpPr/>
      </xdr:nvSpPr>
      <xdr:spPr>
        <a:xfrm>
          <a:off x="21272500" y="126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31538</xdr:rowOff>
    </xdr:from>
    <xdr:ext cx="534377" cy="259045"/>
    <xdr:sp macro="" textlink="">
      <xdr:nvSpPr>
        <xdr:cNvPr id="872" name="テキスト ボックス 871"/>
        <xdr:cNvSpPr txBox="1"/>
      </xdr:nvSpPr>
      <xdr:spPr>
        <a:xfrm>
          <a:off x="21056111" y="123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122162</xdr:rowOff>
    </xdr:from>
    <xdr:to>
      <xdr:col>107</xdr:col>
      <xdr:colOff>101600</xdr:colOff>
      <xdr:row>74</xdr:row>
      <xdr:rowOff>52312</xdr:rowOff>
    </xdr:to>
    <xdr:sp macro="" textlink="">
      <xdr:nvSpPr>
        <xdr:cNvPr id="873" name="楕円 872"/>
        <xdr:cNvSpPr/>
      </xdr:nvSpPr>
      <xdr:spPr>
        <a:xfrm>
          <a:off x="20383500" y="12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68839</xdr:rowOff>
    </xdr:from>
    <xdr:ext cx="534377" cy="259045"/>
    <xdr:sp macro="" textlink="">
      <xdr:nvSpPr>
        <xdr:cNvPr id="874" name="テキスト ボックス 873"/>
        <xdr:cNvSpPr txBox="1"/>
      </xdr:nvSpPr>
      <xdr:spPr>
        <a:xfrm>
          <a:off x="20167111" y="124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63297</xdr:rowOff>
    </xdr:from>
    <xdr:to>
      <xdr:col>102</xdr:col>
      <xdr:colOff>165100</xdr:colOff>
      <xdr:row>74</xdr:row>
      <xdr:rowOff>164897</xdr:rowOff>
    </xdr:to>
    <xdr:sp macro="" textlink="">
      <xdr:nvSpPr>
        <xdr:cNvPr id="875" name="楕円 874"/>
        <xdr:cNvSpPr/>
      </xdr:nvSpPr>
      <xdr:spPr>
        <a:xfrm>
          <a:off x="19494500" y="127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9974</xdr:rowOff>
    </xdr:from>
    <xdr:ext cx="534377" cy="259045"/>
    <xdr:sp macro="" textlink="">
      <xdr:nvSpPr>
        <xdr:cNvPr id="876" name="テキスト ボックス 875"/>
        <xdr:cNvSpPr txBox="1"/>
      </xdr:nvSpPr>
      <xdr:spPr>
        <a:xfrm>
          <a:off x="19278111" y="125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155042</xdr:rowOff>
    </xdr:from>
    <xdr:to>
      <xdr:col>98</xdr:col>
      <xdr:colOff>38100</xdr:colOff>
      <xdr:row>75</xdr:row>
      <xdr:rowOff>85192</xdr:rowOff>
    </xdr:to>
    <xdr:sp macro="" textlink="">
      <xdr:nvSpPr>
        <xdr:cNvPr id="877" name="楕円 876"/>
        <xdr:cNvSpPr/>
      </xdr:nvSpPr>
      <xdr:spPr>
        <a:xfrm>
          <a:off x="18605500" y="128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101719</xdr:rowOff>
    </xdr:from>
    <xdr:ext cx="534377" cy="259045"/>
    <xdr:sp macro="" textlink="">
      <xdr:nvSpPr>
        <xdr:cNvPr id="878" name="テキスト ボックス 877"/>
        <xdr:cNvSpPr txBox="1"/>
      </xdr:nvSpPr>
      <xdr:spPr>
        <a:xfrm>
          <a:off x="18389111" y="12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　：　歳出決算総額は、住民一人当たり</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58,165</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円となっており、類似団体と比較して一人当たりコストが平成</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年度決算において</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高い状況となっている。これは、</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ふるさと応援寄附事業に関する経費の増加や、北部九州豪雨に伴う清掃工場管理運営経費が増加によるもので</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、臨時的経費に分類され毎年度実施する事業ではない</a:t>
          </a:r>
          <a:endPar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他の経常的に支出して</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物件費においては</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公共施設等総合管理計画に基づく実施計画に基づき、施設管理経費の全体的な見直しを実施するとともに、各種委託業務の見直しなど物件費の水準を低く保つための取組を行う。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　：　歳出決算総額は、住民一人当たり</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168,212</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なっており、類似団体と比較して一人当たりコストが高い状況となっている。</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これは、旧産炭地域特有の経済構造として、生活保護率が高いなど低所得者が多いことが大きな要因であ</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る。また、障がい者支援給付費に関しても増加傾向であるため、今後も</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資格審査等の適正化を図</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引続き</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就労支援等自立に向けた取り組みを実施</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することで、</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増大する扶助費の抑制を図る。</a:t>
          </a:r>
          <a:endParaRPr kumimoji="0"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　：　歳出決算総額は、住民一人当たり</a:t>
          </a:r>
          <a:r>
            <a:rPr kumimoji="0"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5,968</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円となっており、類似団体と比較して一人当たりのコストが高い状況となっている。これは、合併団体のため類似施設が多いことと、</a:t>
          </a:r>
          <a:r>
            <a:rPr kumimoji="0"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年以上経過している公共施設が多いことから、施設の老朽化による経費の増加が大きな要因である。</a:t>
          </a:r>
          <a:endPar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○普通建設事業費（うち新規整備）</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　歳出決算総額は、住民一人当たり</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4,731</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低い</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状況となっている。これは、</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主要施策として計画されていた大型事業に前年度、前々年度までに着手し、平成</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年度は、更新事業が中心となったことが要因である。</a:t>
          </a:r>
          <a:endPar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○普通建設事業費（うち</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更新</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　歳出決算総額は、住民一人当たり</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71,207</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円となっており、類似団体と比較して一人当たりコストが高い状況となっている。これは、</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校の小中一貫校の建設事業や新庁舎建設事業</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が継続して行われているものであり</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交流センター</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整備事業や体育館</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等建設</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、筑豊ハイツ再整備</a:t>
          </a:r>
          <a:endParaRPr kumimoji="0"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事業</a:t>
          </a:r>
          <a:r>
            <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などが計画されて</a:t>
          </a:r>
          <a:r>
            <a:rPr kumimoji="0"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いることから</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引続き高い水準となることが見込まれる</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129,801
128,522
214.07
67,417,459
65,647,378
1,618,875
32,895,189
77,796,860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45974</xdr:rowOff>
    </xdr:from>
    <xdr:to>
      <xdr:col>24</xdr:col>
      <xdr:colOff>63500</xdr:colOff>
      <xdr:row>36</xdr:row>
      <xdr:rowOff>55880</xdr:rowOff>
    </xdr:to>
    <xdr:cxnSp macro="">
      <xdr:nvCxnSpPr>
        <xdr:cNvPr id="61" name="直線コネクタ 60"/>
        <xdr:cNvCxnSpPr/>
      </xdr:nvCxnSpPr>
      <xdr:spPr>
        <a:xfrm flipV="1">
          <a:off x="3797300" y="621817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36068</xdr:rowOff>
    </xdr:from>
    <xdr:to>
      <xdr:col>19</xdr:col>
      <xdr:colOff>177800</xdr:colOff>
      <xdr:row>36</xdr:row>
      <xdr:rowOff>55880</xdr:rowOff>
    </xdr:to>
    <xdr:cxnSp macro="">
      <xdr:nvCxnSpPr>
        <xdr:cNvPr id="64" name="直線コネクタ 63"/>
        <xdr:cNvCxnSpPr/>
      </xdr:nvCxnSpPr>
      <xdr:spPr>
        <a:xfrm>
          <a:off x="2908300" y="6036818"/>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36068</xdr:rowOff>
    </xdr:from>
    <xdr:to>
      <xdr:col>15</xdr:col>
      <xdr:colOff>50800</xdr:colOff>
      <xdr:row>35</xdr:row>
      <xdr:rowOff>121412</xdr:rowOff>
    </xdr:to>
    <xdr:cxnSp macro="">
      <xdr:nvCxnSpPr>
        <xdr:cNvPr id="67" name="直線コネクタ 66"/>
        <xdr:cNvCxnSpPr/>
      </xdr:nvCxnSpPr>
      <xdr:spPr>
        <a:xfrm flipV="1">
          <a:off x="2019300" y="603681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121412</xdr:rowOff>
    </xdr:from>
    <xdr:to>
      <xdr:col>10</xdr:col>
      <xdr:colOff>114300</xdr:colOff>
      <xdr:row>35</xdr:row>
      <xdr:rowOff>138176</xdr:rowOff>
    </xdr:to>
    <xdr:cxnSp macro="">
      <xdr:nvCxnSpPr>
        <xdr:cNvPr id="70" name="直線コネクタ 69"/>
        <xdr:cNvCxnSpPr/>
      </xdr:nvCxnSpPr>
      <xdr:spPr>
        <a:xfrm flipV="1">
          <a:off x="1130300" y="612216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99568</xdr:rowOff>
    </xdr:from>
    <xdr:to>
      <xdr:col>10</xdr:col>
      <xdr:colOff>165100</xdr:colOff>
      <xdr:row>36</xdr:row>
      <xdr:rowOff>29718</xdr:rowOff>
    </xdr:to>
    <xdr:sp macro="" textlink="">
      <xdr:nvSpPr>
        <xdr:cNvPr id="71" name="フローチャート: 判断 70"/>
        <xdr:cNvSpPr/>
      </xdr:nvSpPr>
      <xdr:spPr>
        <a:xfrm>
          <a:off x="1968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20845</xdr:rowOff>
    </xdr:from>
    <xdr:ext cx="469744" cy="259045"/>
    <xdr:sp macro="" textlink="">
      <xdr:nvSpPr>
        <xdr:cNvPr id="72" name="テキスト ボックス 71"/>
        <xdr:cNvSpPr txBox="1"/>
      </xdr:nvSpPr>
      <xdr:spPr>
        <a:xfrm>
          <a:off x="1784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73" name="フローチャート: 判断 72"/>
        <xdr:cNvSpPr/>
      </xdr:nvSpPr>
      <xdr:spPr>
        <a:xfrm>
          <a:off x="1079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38371</xdr:rowOff>
    </xdr:from>
    <xdr:ext cx="469744" cy="259045"/>
    <xdr:sp macro="" textlink="">
      <xdr:nvSpPr>
        <xdr:cNvPr id="74" name="テキスト ボックス 73"/>
        <xdr:cNvSpPr txBox="1"/>
      </xdr:nvSpPr>
      <xdr:spPr>
        <a:xfrm>
          <a:off x="895428"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166624</xdr:rowOff>
    </xdr:from>
    <xdr:to>
      <xdr:col>24</xdr:col>
      <xdr:colOff>114300</xdr:colOff>
      <xdr:row>36</xdr:row>
      <xdr:rowOff>96774</xdr:rowOff>
    </xdr:to>
    <xdr:sp macro="" textlink="">
      <xdr:nvSpPr>
        <xdr:cNvPr id="80" name="楕円 79"/>
        <xdr:cNvSpPr/>
      </xdr:nvSpPr>
      <xdr:spPr>
        <a:xfrm>
          <a:off x="4584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18051</xdr:rowOff>
    </xdr:from>
    <xdr:ext cx="469744" cy="259045"/>
    <xdr:sp macro="" textlink="">
      <xdr:nvSpPr>
        <xdr:cNvPr id="81" name="議会費該当値テキスト"/>
        <xdr:cNvSpPr txBox="1"/>
      </xdr:nvSpPr>
      <xdr:spPr>
        <a:xfrm>
          <a:off x="4686300" y="60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5080</xdr:rowOff>
    </xdr:from>
    <xdr:to>
      <xdr:col>20</xdr:col>
      <xdr:colOff>38100</xdr:colOff>
      <xdr:row>36</xdr:row>
      <xdr:rowOff>106680</xdr:rowOff>
    </xdr:to>
    <xdr:sp macro="" textlink="">
      <xdr:nvSpPr>
        <xdr:cNvPr id="82" name="楕円 81"/>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97807</xdr:rowOff>
    </xdr:from>
    <xdr:ext cx="469744" cy="259045"/>
    <xdr:sp macro="" textlink="">
      <xdr:nvSpPr>
        <xdr:cNvPr id="83" name="テキスト ボックス 82"/>
        <xdr:cNvSpPr txBox="1"/>
      </xdr:nvSpPr>
      <xdr:spPr>
        <a:xfrm>
          <a:off x="3562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156718</xdr:rowOff>
    </xdr:from>
    <xdr:to>
      <xdr:col>15</xdr:col>
      <xdr:colOff>101600</xdr:colOff>
      <xdr:row>35</xdr:row>
      <xdr:rowOff>86868</xdr:rowOff>
    </xdr:to>
    <xdr:sp macro="" textlink="">
      <xdr:nvSpPr>
        <xdr:cNvPr id="84" name="楕円 83"/>
        <xdr:cNvSpPr/>
      </xdr:nvSpPr>
      <xdr:spPr>
        <a:xfrm>
          <a:off x="2857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103395</xdr:rowOff>
    </xdr:from>
    <xdr:ext cx="469744" cy="259045"/>
    <xdr:sp macro="" textlink="">
      <xdr:nvSpPr>
        <xdr:cNvPr id="85" name="テキスト ボックス 84"/>
        <xdr:cNvSpPr txBox="1"/>
      </xdr:nvSpPr>
      <xdr:spPr>
        <a:xfrm>
          <a:off x="2673428"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70612</xdr:rowOff>
    </xdr:from>
    <xdr:to>
      <xdr:col>10</xdr:col>
      <xdr:colOff>165100</xdr:colOff>
      <xdr:row>36</xdr:row>
      <xdr:rowOff>762</xdr:rowOff>
    </xdr:to>
    <xdr:sp macro="" textlink="">
      <xdr:nvSpPr>
        <xdr:cNvPr id="86" name="楕円 85"/>
        <xdr:cNvSpPr/>
      </xdr:nvSpPr>
      <xdr:spPr>
        <a:xfrm>
          <a:off x="1968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17289</xdr:rowOff>
    </xdr:from>
    <xdr:ext cx="469744" cy="259045"/>
    <xdr:sp macro="" textlink="">
      <xdr:nvSpPr>
        <xdr:cNvPr id="87" name="テキスト ボックス 86"/>
        <xdr:cNvSpPr txBox="1"/>
      </xdr:nvSpPr>
      <xdr:spPr>
        <a:xfrm>
          <a:off x="1784428"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87376</xdr:rowOff>
    </xdr:from>
    <xdr:to>
      <xdr:col>6</xdr:col>
      <xdr:colOff>38100</xdr:colOff>
      <xdr:row>36</xdr:row>
      <xdr:rowOff>17526</xdr:rowOff>
    </xdr:to>
    <xdr:sp macro="" textlink="">
      <xdr:nvSpPr>
        <xdr:cNvPr id="88" name="楕円 87"/>
        <xdr:cNvSpPr/>
      </xdr:nvSpPr>
      <xdr:spPr>
        <a:xfrm>
          <a:off x="1079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34053</xdr:rowOff>
    </xdr:from>
    <xdr:ext cx="469744" cy="259045"/>
    <xdr:sp macro="" textlink="">
      <xdr:nvSpPr>
        <xdr:cNvPr id="89" name="テキスト ボックス 88"/>
        <xdr:cNvSpPr txBox="1"/>
      </xdr:nvSpPr>
      <xdr:spPr>
        <a:xfrm>
          <a:off x="895428"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126244</xdr:rowOff>
    </xdr:from>
    <xdr:to>
      <xdr:col>24</xdr:col>
      <xdr:colOff>63500</xdr:colOff>
      <xdr:row>57</xdr:row>
      <xdr:rowOff>118230</xdr:rowOff>
    </xdr:to>
    <xdr:cxnSp macro="">
      <xdr:nvCxnSpPr>
        <xdr:cNvPr id="116" name="直線コネクタ 115"/>
        <xdr:cNvCxnSpPr/>
      </xdr:nvCxnSpPr>
      <xdr:spPr>
        <a:xfrm>
          <a:off x="3797300" y="9727444"/>
          <a:ext cx="838200" cy="1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126244</xdr:rowOff>
    </xdr:from>
    <xdr:to>
      <xdr:col>19</xdr:col>
      <xdr:colOff>177800</xdr:colOff>
      <xdr:row>57</xdr:row>
      <xdr:rowOff>92412</xdr:rowOff>
    </xdr:to>
    <xdr:cxnSp macro="">
      <xdr:nvCxnSpPr>
        <xdr:cNvPr id="119" name="直線コネクタ 118"/>
        <xdr:cNvCxnSpPr/>
      </xdr:nvCxnSpPr>
      <xdr:spPr>
        <a:xfrm flipV="1">
          <a:off x="2908300" y="9727444"/>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92412</xdr:rowOff>
    </xdr:from>
    <xdr:to>
      <xdr:col>15</xdr:col>
      <xdr:colOff>50800</xdr:colOff>
      <xdr:row>57</xdr:row>
      <xdr:rowOff>95910</xdr:rowOff>
    </xdr:to>
    <xdr:cxnSp macro="">
      <xdr:nvCxnSpPr>
        <xdr:cNvPr id="122" name="直線コネクタ 121"/>
        <xdr:cNvCxnSpPr/>
      </xdr:nvCxnSpPr>
      <xdr:spPr>
        <a:xfrm flipV="1">
          <a:off x="2019300" y="9865062"/>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145819</xdr:rowOff>
    </xdr:from>
    <xdr:ext cx="534377" cy="259045"/>
    <xdr:sp macro="" textlink="">
      <xdr:nvSpPr>
        <xdr:cNvPr id="124" name="テキスト ボックス 123"/>
        <xdr:cNvSpPr txBox="1"/>
      </xdr:nvSpPr>
      <xdr:spPr>
        <a:xfrm>
          <a:off x="2641111" y="9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88622</xdr:rowOff>
    </xdr:from>
    <xdr:to>
      <xdr:col>10</xdr:col>
      <xdr:colOff>114300</xdr:colOff>
      <xdr:row>57</xdr:row>
      <xdr:rowOff>95910</xdr:rowOff>
    </xdr:to>
    <xdr:cxnSp macro="">
      <xdr:nvCxnSpPr>
        <xdr:cNvPr id="125" name="直線コネクタ 124"/>
        <xdr:cNvCxnSpPr/>
      </xdr:nvCxnSpPr>
      <xdr:spPr>
        <a:xfrm>
          <a:off x="1130300" y="9861272"/>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71686</xdr:rowOff>
    </xdr:from>
    <xdr:to>
      <xdr:col>10</xdr:col>
      <xdr:colOff>165100</xdr:colOff>
      <xdr:row>58</xdr:row>
      <xdr:rowOff>1836</xdr:rowOff>
    </xdr:to>
    <xdr:sp macro="" textlink="">
      <xdr:nvSpPr>
        <xdr:cNvPr id="126" name="フローチャート: 判断 125"/>
        <xdr:cNvSpPr/>
      </xdr:nvSpPr>
      <xdr:spPr>
        <a:xfrm>
          <a:off x="1968500" y="98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164413</xdr:rowOff>
    </xdr:from>
    <xdr:ext cx="534377" cy="259045"/>
    <xdr:sp macro="" textlink="">
      <xdr:nvSpPr>
        <xdr:cNvPr id="127" name="テキスト ボックス 126"/>
        <xdr:cNvSpPr txBox="1"/>
      </xdr:nvSpPr>
      <xdr:spPr>
        <a:xfrm>
          <a:off x="1752111" y="99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77319</xdr:rowOff>
    </xdr:from>
    <xdr:to>
      <xdr:col>6</xdr:col>
      <xdr:colOff>38100</xdr:colOff>
      <xdr:row>58</xdr:row>
      <xdr:rowOff>7469</xdr:rowOff>
    </xdr:to>
    <xdr:sp macro="" textlink="">
      <xdr:nvSpPr>
        <xdr:cNvPr id="128" name="フローチャート: 判断 127"/>
        <xdr:cNvSpPr/>
      </xdr:nvSpPr>
      <xdr:spPr>
        <a:xfrm>
          <a:off x="1079500" y="984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170046</xdr:rowOff>
    </xdr:from>
    <xdr:ext cx="534377" cy="259045"/>
    <xdr:sp macro="" textlink="">
      <xdr:nvSpPr>
        <xdr:cNvPr id="129" name="テキスト ボックス 128"/>
        <xdr:cNvSpPr txBox="1"/>
      </xdr:nvSpPr>
      <xdr:spPr>
        <a:xfrm>
          <a:off x="863111" y="99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67430</xdr:rowOff>
    </xdr:from>
    <xdr:to>
      <xdr:col>24</xdr:col>
      <xdr:colOff>114300</xdr:colOff>
      <xdr:row>57</xdr:row>
      <xdr:rowOff>169030</xdr:rowOff>
    </xdr:to>
    <xdr:sp macro="" textlink="">
      <xdr:nvSpPr>
        <xdr:cNvPr id="135" name="楕円 134"/>
        <xdr:cNvSpPr/>
      </xdr:nvSpPr>
      <xdr:spPr>
        <a:xfrm>
          <a:off x="4584700" y="98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75444</xdr:rowOff>
    </xdr:from>
    <xdr:to>
      <xdr:col>20</xdr:col>
      <xdr:colOff>38100</xdr:colOff>
      <xdr:row>57</xdr:row>
      <xdr:rowOff>5594</xdr:rowOff>
    </xdr:to>
    <xdr:sp macro="" textlink="">
      <xdr:nvSpPr>
        <xdr:cNvPr id="137" name="楕円 136"/>
        <xdr:cNvSpPr/>
      </xdr:nvSpPr>
      <xdr:spPr>
        <a:xfrm>
          <a:off x="3746500" y="9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22121</xdr:rowOff>
    </xdr:from>
    <xdr:ext cx="534377" cy="259045"/>
    <xdr:sp macro="" textlink="">
      <xdr:nvSpPr>
        <xdr:cNvPr id="138" name="テキスト ボックス 137"/>
        <xdr:cNvSpPr txBox="1"/>
      </xdr:nvSpPr>
      <xdr:spPr>
        <a:xfrm>
          <a:off x="3530111" y="94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41612</xdr:rowOff>
    </xdr:from>
    <xdr:to>
      <xdr:col>15</xdr:col>
      <xdr:colOff>101600</xdr:colOff>
      <xdr:row>57</xdr:row>
      <xdr:rowOff>143212</xdr:rowOff>
    </xdr:to>
    <xdr:sp macro="" textlink="">
      <xdr:nvSpPr>
        <xdr:cNvPr id="139" name="楕円 138"/>
        <xdr:cNvSpPr/>
      </xdr:nvSpPr>
      <xdr:spPr>
        <a:xfrm>
          <a:off x="2857500" y="98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159739</xdr:rowOff>
    </xdr:from>
    <xdr:ext cx="534377" cy="259045"/>
    <xdr:sp macro="" textlink="">
      <xdr:nvSpPr>
        <xdr:cNvPr id="140" name="テキスト ボックス 139"/>
        <xdr:cNvSpPr txBox="1"/>
      </xdr:nvSpPr>
      <xdr:spPr>
        <a:xfrm>
          <a:off x="2641111" y="95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45110</xdr:rowOff>
    </xdr:from>
    <xdr:to>
      <xdr:col>10</xdr:col>
      <xdr:colOff>165100</xdr:colOff>
      <xdr:row>57</xdr:row>
      <xdr:rowOff>146710</xdr:rowOff>
    </xdr:to>
    <xdr:sp macro="" textlink="">
      <xdr:nvSpPr>
        <xdr:cNvPr id="141" name="楕円 140"/>
        <xdr:cNvSpPr/>
      </xdr:nvSpPr>
      <xdr:spPr>
        <a:xfrm>
          <a:off x="1968500" y="98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163237</xdr:rowOff>
    </xdr:from>
    <xdr:ext cx="534377" cy="259045"/>
    <xdr:sp macro="" textlink="">
      <xdr:nvSpPr>
        <xdr:cNvPr id="142" name="テキスト ボックス 141"/>
        <xdr:cNvSpPr txBox="1"/>
      </xdr:nvSpPr>
      <xdr:spPr>
        <a:xfrm>
          <a:off x="1752111" y="95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37822</xdr:rowOff>
    </xdr:from>
    <xdr:to>
      <xdr:col>6</xdr:col>
      <xdr:colOff>38100</xdr:colOff>
      <xdr:row>57</xdr:row>
      <xdr:rowOff>139422</xdr:rowOff>
    </xdr:to>
    <xdr:sp macro="" textlink="">
      <xdr:nvSpPr>
        <xdr:cNvPr id="143" name="楕円 142"/>
        <xdr:cNvSpPr/>
      </xdr:nvSpPr>
      <xdr:spPr>
        <a:xfrm>
          <a:off x="1079500" y="98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155949</xdr:rowOff>
    </xdr:from>
    <xdr:ext cx="534377" cy="259045"/>
    <xdr:sp macro="" textlink="">
      <xdr:nvSpPr>
        <xdr:cNvPr id="144" name="テキスト ボックス 143"/>
        <xdr:cNvSpPr txBox="1"/>
      </xdr:nvSpPr>
      <xdr:spPr>
        <a:xfrm>
          <a:off x="863111" y="95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37712</xdr:rowOff>
    </xdr:from>
    <xdr:to>
      <xdr:col>24</xdr:col>
      <xdr:colOff>63500</xdr:colOff>
      <xdr:row>70</xdr:row>
      <xdr:rowOff>64959</xdr:rowOff>
    </xdr:to>
    <xdr:cxnSp macro="">
      <xdr:nvCxnSpPr>
        <xdr:cNvPr id="176" name="直線コネクタ 175"/>
        <xdr:cNvCxnSpPr/>
      </xdr:nvCxnSpPr>
      <xdr:spPr>
        <a:xfrm flipV="1">
          <a:off x="3797300" y="12039212"/>
          <a:ext cx="8382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64959</xdr:rowOff>
    </xdr:from>
    <xdr:to>
      <xdr:col>19</xdr:col>
      <xdr:colOff>177800</xdr:colOff>
      <xdr:row>70</xdr:row>
      <xdr:rowOff>136793</xdr:rowOff>
    </xdr:to>
    <xdr:cxnSp macro="">
      <xdr:nvCxnSpPr>
        <xdr:cNvPr id="179" name="直線コネクタ 178"/>
        <xdr:cNvCxnSpPr/>
      </xdr:nvCxnSpPr>
      <xdr:spPr>
        <a:xfrm flipV="1">
          <a:off x="2908300" y="12066459"/>
          <a:ext cx="8890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136793</xdr:rowOff>
    </xdr:from>
    <xdr:to>
      <xdr:col>15</xdr:col>
      <xdr:colOff>50800</xdr:colOff>
      <xdr:row>70</xdr:row>
      <xdr:rowOff>159926</xdr:rowOff>
    </xdr:to>
    <xdr:cxnSp macro="">
      <xdr:nvCxnSpPr>
        <xdr:cNvPr id="182" name="直線コネクタ 181"/>
        <xdr:cNvCxnSpPr/>
      </xdr:nvCxnSpPr>
      <xdr:spPr>
        <a:xfrm flipV="1">
          <a:off x="2019300" y="12138293"/>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159926</xdr:rowOff>
    </xdr:from>
    <xdr:to>
      <xdr:col>10</xdr:col>
      <xdr:colOff>114300</xdr:colOff>
      <xdr:row>71</xdr:row>
      <xdr:rowOff>92608</xdr:rowOff>
    </xdr:to>
    <xdr:cxnSp macro="">
      <xdr:nvCxnSpPr>
        <xdr:cNvPr id="185" name="直線コネクタ 184"/>
        <xdr:cNvCxnSpPr/>
      </xdr:nvCxnSpPr>
      <xdr:spPr>
        <a:xfrm flipV="1">
          <a:off x="1130300" y="12161426"/>
          <a:ext cx="889000" cy="10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122450</xdr:rowOff>
    </xdr:from>
    <xdr:to>
      <xdr:col>10</xdr:col>
      <xdr:colOff>165100</xdr:colOff>
      <xdr:row>76</xdr:row>
      <xdr:rowOff>52600</xdr:rowOff>
    </xdr:to>
    <xdr:sp macro="" textlink="">
      <xdr:nvSpPr>
        <xdr:cNvPr id="186" name="フローチャート: 判断 185"/>
        <xdr:cNvSpPr/>
      </xdr:nvSpPr>
      <xdr:spPr>
        <a:xfrm>
          <a:off x="1968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43727</xdr:rowOff>
    </xdr:from>
    <xdr:ext cx="599010" cy="259045"/>
    <xdr:sp macro="" textlink="">
      <xdr:nvSpPr>
        <xdr:cNvPr id="187" name="テキスト ボックス 186"/>
        <xdr:cNvSpPr txBox="1"/>
      </xdr:nvSpPr>
      <xdr:spPr>
        <a:xfrm>
          <a:off x="1719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44149</xdr:rowOff>
    </xdr:from>
    <xdr:to>
      <xdr:col>6</xdr:col>
      <xdr:colOff>38100</xdr:colOff>
      <xdr:row>76</xdr:row>
      <xdr:rowOff>145749</xdr:rowOff>
    </xdr:to>
    <xdr:sp macro="" textlink="">
      <xdr:nvSpPr>
        <xdr:cNvPr id="188" name="フローチャート: 判断 187"/>
        <xdr:cNvSpPr/>
      </xdr:nvSpPr>
      <xdr:spPr>
        <a:xfrm>
          <a:off x="1079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136876</xdr:rowOff>
    </xdr:from>
    <xdr:ext cx="599010" cy="259045"/>
    <xdr:sp macro="" textlink="">
      <xdr:nvSpPr>
        <xdr:cNvPr id="189" name="テキスト ボックス 188"/>
        <xdr:cNvSpPr txBox="1"/>
      </xdr:nvSpPr>
      <xdr:spPr>
        <a:xfrm>
          <a:off x="830795" y="1316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158362</xdr:rowOff>
    </xdr:from>
    <xdr:to>
      <xdr:col>24</xdr:col>
      <xdr:colOff>114300</xdr:colOff>
      <xdr:row>70</xdr:row>
      <xdr:rowOff>88512</xdr:rowOff>
    </xdr:to>
    <xdr:sp macro="" textlink="">
      <xdr:nvSpPr>
        <xdr:cNvPr id="195" name="楕円 194"/>
        <xdr:cNvSpPr/>
      </xdr:nvSpPr>
      <xdr:spPr>
        <a:xfrm>
          <a:off x="4584700" y="119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111389</xdr:rowOff>
    </xdr:from>
    <xdr:ext cx="599010" cy="259045"/>
    <xdr:sp macro="" textlink="">
      <xdr:nvSpPr>
        <xdr:cNvPr id="196" name="民生費該当値テキスト"/>
        <xdr:cNvSpPr txBox="1"/>
      </xdr:nvSpPr>
      <xdr:spPr>
        <a:xfrm>
          <a:off x="4686300" y="119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14159</xdr:rowOff>
    </xdr:from>
    <xdr:to>
      <xdr:col>20</xdr:col>
      <xdr:colOff>38100</xdr:colOff>
      <xdr:row>70</xdr:row>
      <xdr:rowOff>115759</xdr:rowOff>
    </xdr:to>
    <xdr:sp macro="" textlink="">
      <xdr:nvSpPr>
        <xdr:cNvPr id="197" name="楕円 196"/>
        <xdr:cNvSpPr/>
      </xdr:nvSpPr>
      <xdr:spPr>
        <a:xfrm>
          <a:off x="3746500" y="120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132286</xdr:rowOff>
    </xdr:from>
    <xdr:ext cx="599010" cy="259045"/>
    <xdr:sp macro="" textlink="">
      <xdr:nvSpPr>
        <xdr:cNvPr id="198" name="テキスト ボックス 197"/>
        <xdr:cNvSpPr txBox="1"/>
      </xdr:nvSpPr>
      <xdr:spPr>
        <a:xfrm>
          <a:off x="3497795" y="1179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85993</xdr:rowOff>
    </xdr:from>
    <xdr:to>
      <xdr:col>15</xdr:col>
      <xdr:colOff>101600</xdr:colOff>
      <xdr:row>71</xdr:row>
      <xdr:rowOff>16143</xdr:rowOff>
    </xdr:to>
    <xdr:sp macro="" textlink="">
      <xdr:nvSpPr>
        <xdr:cNvPr id="199" name="楕円 198"/>
        <xdr:cNvSpPr/>
      </xdr:nvSpPr>
      <xdr:spPr>
        <a:xfrm>
          <a:off x="2857500" y="120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32670</xdr:rowOff>
    </xdr:from>
    <xdr:ext cx="599010" cy="259045"/>
    <xdr:sp macro="" textlink="">
      <xdr:nvSpPr>
        <xdr:cNvPr id="200" name="テキスト ボックス 199"/>
        <xdr:cNvSpPr txBox="1"/>
      </xdr:nvSpPr>
      <xdr:spPr>
        <a:xfrm>
          <a:off x="2608795" y="118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109126</xdr:rowOff>
    </xdr:from>
    <xdr:to>
      <xdr:col>10</xdr:col>
      <xdr:colOff>165100</xdr:colOff>
      <xdr:row>71</xdr:row>
      <xdr:rowOff>39276</xdr:rowOff>
    </xdr:to>
    <xdr:sp macro="" textlink="">
      <xdr:nvSpPr>
        <xdr:cNvPr id="201" name="楕円 200"/>
        <xdr:cNvSpPr/>
      </xdr:nvSpPr>
      <xdr:spPr>
        <a:xfrm>
          <a:off x="1968500" y="12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55803</xdr:rowOff>
    </xdr:from>
    <xdr:ext cx="599010" cy="259045"/>
    <xdr:sp macro="" textlink="">
      <xdr:nvSpPr>
        <xdr:cNvPr id="202" name="テキスト ボックス 201"/>
        <xdr:cNvSpPr txBox="1"/>
      </xdr:nvSpPr>
      <xdr:spPr>
        <a:xfrm>
          <a:off x="1719795" y="1188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41808</xdr:rowOff>
    </xdr:from>
    <xdr:to>
      <xdr:col>6</xdr:col>
      <xdr:colOff>38100</xdr:colOff>
      <xdr:row>71</xdr:row>
      <xdr:rowOff>143408</xdr:rowOff>
    </xdr:to>
    <xdr:sp macro="" textlink="">
      <xdr:nvSpPr>
        <xdr:cNvPr id="203" name="楕円 202"/>
        <xdr:cNvSpPr/>
      </xdr:nvSpPr>
      <xdr:spPr>
        <a:xfrm>
          <a:off x="1079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159935</xdr:rowOff>
    </xdr:from>
    <xdr:ext cx="599010" cy="259045"/>
    <xdr:sp macro="" textlink="">
      <xdr:nvSpPr>
        <xdr:cNvPr id="204" name="テキスト ボックス 203"/>
        <xdr:cNvSpPr txBox="1"/>
      </xdr:nvSpPr>
      <xdr:spPr>
        <a:xfrm>
          <a:off x="830795" y="1198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9536</xdr:rowOff>
    </xdr:from>
    <xdr:to>
      <xdr:col>24</xdr:col>
      <xdr:colOff>63500</xdr:colOff>
      <xdr:row>96</xdr:row>
      <xdr:rowOff>104449</xdr:rowOff>
    </xdr:to>
    <xdr:cxnSp macro="">
      <xdr:nvCxnSpPr>
        <xdr:cNvPr id="232" name="直線コネクタ 231"/>
        <xdr:cNvCxnSpPr/>
      </xdr:nvCxnSpPr>
      <xdr:spPr>
        <a:xfrm>
          <a:off x="3797300" y="16468736"/>
          <a:ext cx="838200" cy="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32303</xdr:rowOff>
    </xdr:from>
    <xdr:to>
      <xdr:col>19</xdr:col>
      <xdr:colOff>177800</xdr:colOff>
      <xdr:row>96</xdr:row>
      <xdr:rowOff>9536</xdr:rowOff>
    </xdr:to>
    <xdr:cxnSp macro="">
      <xdr:nvCxnSpPr>
        <xdr:cNvPr id="235" name="直線コネクタ 234"/>
        <xdr:cNvCxnSpPr/>
      </xdr:nvCxnSpPr>
      <xdr:spPr>
        <a:xfrm>
          <a:off x="2908300" y="16320053"/>
          <a:ext cx="889000" cy="1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113250</xdr:rowOff>
    </xdr:from>
    <xdr:to>
      <xdr:col>15</xdr:col>
      <xdr:colOff>50800</xdr:colOff>
      <xdr:row>95</xdr:row>
      <xdr:rowOff>32303</xdr:rowOff>
    </xdr:to>
    <xdr:cxnSp macro="">
      <xdr:nvCxnSpPr>
        <xdr:cNvPr id="238" name="直線コネクタ 237"/>
        <xdr:cNvCxnSpPr/>
      </xdr:nvCxnSpPr>
      <xdr:spPr>
        <a:xfrm>
          <a:off x="2019300" y="16229550"/>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113250</xdr:rowOff>
    </xdr:from>
    <xdr:to>
      <xdr:col>10</xdr:col>
      <xdr:colOff>114300</xdr:colOff>
      <xdr:row>95</xdr:row>
      <xdr:rowOff>48786</xdr:rowOff>
    </xdr:to>
    <xdr:cxnSp macro="">
      <xdr:nvCxnSpPr>
        <xdr:cNvPr id="241" name="直線コネクタ 240"/>
        <xdr:cNvCxnSpPr/>
      </xdr:nvCxnSpPr>
      <xdr:spPr>
        <a:xfrm flipV="1">
          <a:off x="1130300" y="16229550"/>
          <a:ext cx="889000" cy="1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105885</xdr:rowOff>
    </xdr:from>
    <xdr:to>
      <xdr:col>10</xdr:col>
      <xdr:colOff>165100</xdr:colOff>
      <xdr:row>97</xdr:row>
      <xdr:rowOff>36035</xdr:rowOff>
    </xdr:to>
    <xdr:sp macro="" textlink="">
      <xdr:nvSpPr>
        <xdr:cNvPr id="242" name="フローチャート: 判断 241"/>
        <xdr:cNvSpPr/>
      </xdr:nvSpPr>
      <xdr:spPr>
        <a:xfrm>
          <a:off x="1968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27162</xdr:rowOff>
    </xdr:from>
    <xdr:ext cx="534377" cy="259045"/>
    <xdr:sp macro="" textlink="">
      <xdr:nvSpPr>
        <xdr:cNvPr id="243" name="テキスト ボックス 242"/>
        <xdr:cNvSpPr txBox="1"/>
      </xdr:nvSpPr>
      <xdr:spPr>
        <a:xfrm>
          <a:off x="1752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136060</xdr:rowOff>
    </xdr:from>
    <xdr:to>
      <xdr:col>6</xdr:col>
      <xdr:colOff>38100</xdr:colOff>
      <xdr:row>97</xdr:row>
      <xdr:rowOff>66210</xdr:rowOff>
    </xdr:to>
    <xdr:sp macro="" textlink="">
      <xdr:nvSpPr>
        <xdr:cNvPr id="244" name="フローチャート: 判断 243"/>
        <xdr:cNvSpPr/>
      </xdr:nvSpPr>
      <xdr:spPr>
        <a:xfrm>
          <a:off x="1079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57337</xdr:rowOff>
    </xdr:from>
    <xdr:ext cx="534377" cy="259045"/>
    <xdr:sp macro="" textlink="">
      <xdr:nvSpPr>
        <xdr:cNvPr id="245" name="テキスト ボックス 244"/>
        <xdr:cNvSpPr txBox="1"/>
      </xdr:nvSpPr>
      <xdr:spPr>
        <a:xfrm>
          <a:off x="863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53649</xdr:rowOff>
    </xdr:from>
    <xdr:to>
      <xdr:col>24</xdr:col>
      <xdr:colOff>114300</xdr:colOff>
      <xdr:row>96</xdr:row>
      <xdr:rowOff>155249</xdr:rowOff>
    </xdr:to>
    <xdr:sp macro="" textlink="">
      <xdr:nvSpPr>
        <xdr:cNvPr id="251" name="楕円 250"/>
        <xdr:cNvSpPr/>
      </xdr:nvSpPr>
      <xdr:spPr>
        <a:xfrm>
          <a:off x="4584700" y="16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76526</xdr:rowOff>
    </xdr:from>
    <xdr:ext cx="534377" cy="259045"/>
    <xdr:sp macro="" textlink="">
      <xdr:nvSpPr>
        <xdr:cNvPr id="252" name="衛生費該当値テキスト"/>
        <xdr:cNvSpPr txBox="1"/>
      </xdr:nvSpPr>
      <xdr:spPr>
        <a:xfrm>
          <a:off x="4686300" y="1636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130186</xdr:rowOff>
    </xdr:from>
    <xdr:to>
      <xdr:col>20</xdr:col>
      <xdr:colOff>38100</xdr:colOff>
      <xdr:row>96</xdr:row>
      <xdr:rowOff>60336</xdr:rowOff>
    </xdr:to>
    <xdr:sp macro="" textlink="">
      <xdr:nvSpPr>
        <xdr:cNvPr id="253" name="楕円 252"/>
        <xdr:cNvSpPr/>
      </xdr:nvSpPr>
      <xdr:spPr>
        <a:xfrm>
          <a:off x="3746500" y="164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76863</xdr:rowOff>
    </xdr:from>
    <xdr:ext cx="534377" cy="259045"/>
    <xdr:sp macro="" textlink="">
      <xdr:nvSpPr>
        <xdr:cNvPr id="254" name="テキスト ボックス 253"/>
        <xdr:cNvSpPr txBox="1"/>
      </xdr:nvSpPr>
      <xdr:spPr>
        <a:xfrm>
          <a:off x="3530111" y="161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152953</xdr:rowOff>
    </xdr:from>
    <xdr:to>
      <xdr:col>15</xdr:col>
      <xdr:colOff>101600</xdr:colOff>
      <xdr:row>95</xdr:row>
      <xdr:rowOff>83103</xdr:rowOff>
    </xdr:to>
    <xdr:sp macro="" textlink="">
      <xdr:nvSpPr>
        <xdr:cNvPr id="255" name="楕円 254"/>
        <xdr:cNvSpPr/>
      </xdr:nvSpPr>
      <xdr:spPr>
        <a:xfrm>
          <a:off x="2857500" y="162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99630</xdr:rowOff>
    </xdr:from>
    <xdr:ext cx="534377" cy="259045"/>
    <xdr:sp macro="" textlink="">
      <xdr:nvSpPr>
        <xdr:cNvPr id="256" name="テキスト ボックス 255"/>
        <xdr:cNvSpPr txBox="1"/>
      </xdr:nvSpPr>
      <xdr:spPr>
        <a:xfrm>
          <a:off x="2641111" y="160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62450</xdr:rowOff>
    </xdr:from>
    <xdr:to>
      <xdr:col>10</xdr:col>
      <xdr:colOff>165100</xdr:colOff>
      <xdr:row>94</xdr:row>
      <xdr:rowOff>164050</xdr:rowOff>
    </xdr:to>
    <xdr:sp macro="" textlink="">
      <xdr:nvSpPr>
        <xdr:cNvPr id="257" name="楕円 256"/>
        <xdr:cNvSpPr/>
      </xdr:nvSpPr>
      <xdr:spPr>
        <a:xfrm>
          <a:off x="1968500" y="161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9127</xdr:rowOff>
    </xdr:from>
    <xdr:ext cx="534377" cy="259045"/>
    <xdr:sp macro="" textlink="">
      <xdr:nvSpPr>
        <xdr:cNvPr id="258" name="テキスト ボックス 257"/>
        <xdr:cNvSpPr txBox="1"/>
      </xdr:nvSpPr>
      <xdr:spPr>
        <a:xfrm>
          <a:off x="1752111" y="159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169436</xdr:rowOff>
    </xdr:from>
    <xdr:to>
      <xdr:col>6</xdr:col>
      <xdr:colOff>38100</xdr:colOff>
      <xdr:row>95</xdr:row>
      <xdr:rowOff>99586</xdr:rowOff>
    </xdr:to>
    <xdr:sp macro="" textlink="">
      <xdr:nvSpPr>
        <xdr:cNvPr id="259" name="楕円 258"/>
        <xdr:cNvSpPr/>
      </xdr:nvSpPr>
      <xdr:spPr>
        <a:xfrm>
          <a:off x="1079500" y="162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116113</xdr:rowOff>
    </xdr:from>
    <xdr:ext cx="534377" cy="259045"/>
    <xdr:sp macro="" textlink="">
      <xdr:nvSpPr>
        <xdr:cNvPr id="260" name="テキスト ボックス 259"/>
        <xdr:cNvSpPr txBox="1"/>
      </xdr:nvSpPr>
      <xdr:spPr>
        <a:xfrm>
          <a:off x="863111" y="160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134442</xdr:rowOff>
    </xdr:from>
    <xdr:to>
      <xdr:col>55</xdr:col>
      <xdr:colOff>0</xdr:colOff>
      <xdr:row>38</xdr:row>
      <xdr:rowOff>134900</xdr:rowOff>
    </xdr:to>
    <xdr:cxnSp macro="">
      <xdr:nvCxnSpPr>
        <xdr:cNvPr id="287" name="直線コネクタ 286"/>
        <xdr:cNvCxnSpPr/>
      </xdr:nvCxnSpPr>
      <xdr:spPr>
        <a:xfrm>
          <a:off x="9639300" y="664954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18771</xdr:rowOff>
    </xdr:from>
    <xdr:to>
      <xdr:col>50</xdr:col>
      <xdr:colOff>114300</xdr:colOff>
      <xdr:row>38</xdr:row>
      <xdr:rowOff>134442</xdr:rowOff>
    </xdr:to>
    <xdr:cxnSp macro="">
      <xdr:nvCxnSpPr>
        <xdr:cNvPr id="290" name="直線コネクタ 289"/>
        <xdr:cNvCxnSpPr/>
      </xdr:nvCxnSpPr>
      <xdr:spPr>
        <a:xfrm>
          <a:off x="8750300" y="6533871"/>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154331</xdr:rowOff>
    </xdr:from>
    <xdr:to>
      <xdr:col>45</xdr:col>
      <xdr:colOff>177800</xdr:colOff>
      <xdr:row>38</xdr:row>
      <xdr:rowOff>18771</xdr:rowOff>
    </xdr:to>
    <xdr:cxnSp macro="">
      <xdr:nvCxnSpPr>
        <xdr:cNvPr id="293" name="直線コネクタ 292"/>
        <xdr:cNvCxnSpPr/>
      </xdr:nvCxnSpPr>
      <xdr:spPr>
        <a:xfrm>
          <a:off x="7861300" y="6497981"/>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154331</xdr:rowOff>
    </xdr:from>
    <xdr:to>
      <xdr:col>41</xdr:col>
      <xdr:colOff>50800</xdr:colOff>
      <xdr:row>37</xdr:row>
      <xdr:rowOff>165303</xdr:rowOff>
    </xdr:to>
    <xdr:cxnSp macro="">
      <xdr:nvCxnSpPr>
        <xdr:cNvPr id="296" name="直線コネクタ 295"/>
        <xdr:cNvCxnSpPr/>
      </xdr:nvCxnSpPr>
      <xdr:spPr>
        <a:xfrm flipV="1">
          <a:off x="6972300" y="649798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7" name="フローチャート: 判断 296"/>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298" name="テキスト ボックス 297"/>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34722</xdr:rowOff>
    </xdr:from>
    <xdr:to>
      <xdr:col>36</xdr:col>
      <xdr:colOff>165100</xdr:colOff>
      <xdr:row>36</xdr:row>
      <xdr:rowOff>136322</xdr:rowOff>
    </xdr:to>
    <xdr:sp macro="" textlink="">
      <xdr:nvSpPr>
        <xdr:cNvPr id="299" name="フローチャート: 判断 298"/>
        <xdr:cNvSpPr/>
      </xdr:nvSpPr>
      <xdr:spPr>
        <a:xfrm>
          <a:off x="692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152849</xdr:rowOff>
    </xdr:from>
    <xdr:ext cx="469744" cy="259045"/>
    <xdr:sp macro="" textlink="">
      <xdr:nvSpPr>
        <xdr:cNvPr id="300" name="テキスト ボックス 299"/>
        <xdr:cNvSpPr txBox="1"/>
      </xdr:nvSpPr>
      <xdr:spPr>
        <a:xfrm>
          <a:off x="6737428"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84100</xdr:rowOff>
    </xdr:from>
    <xdr:to>
      <xdr:col>55</xdr:col>
      <xdr:colOff>50800</xdr:colOff>
      <xdr:row>39</xdr:row>
      <xdr:rowOff>14250</xdr:rowOff>
    </xdr:to>
    <xdr:sp macro="" textlink="">
      <xdr:nvSpPr>
        <xdr:cNvPr id="306" name="楕円 305"/>
        <xdr:cNvSpPr/>
      </xdr:nvSpPr>
      <xdr:spPr>
        <a:xfrm>
          <a:off x="104267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170477</xdr:rowOff>
    </xdr:from>
    <xdr:ext cx="313932" cy="259045"/>
    <xdr:sp macro="" textlink="">
      <xdr:nvSpPr>
        <xdr:cNvPr id="307" name="労働費該当値テキスト"/>
        <xdr:cNvSpPr txBox="1"/>
      </xdr:nvSpPr>
      <xdr:spPr>
        <a:xfrm>
          <a:off x="10528300" y="651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83642</xdr:rowOff>
    </xdr:from>
    <xdr:to>
      <xdr:col>50</xdr:col>
      <xdr:colOff>165100</xdr:colOff>
      <xdr:row>39</xdr:row>
      <xdr:rowOff>13792</xdr:rowOff>
    </xdr:to>
    <xdr:sp macro="" textlink="">
      <xdr:nvSpPr>
        <xdr:cNvPr id="308" name="楕円 307"/>
        <xdr:cNvSpPr/>
      </xdr:nvSpPr>
      <xdr:spPr>
        <a:xfrm>
          <a:off x="9588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4919</xdr:rowOff>
    </xdr:from>
    <xdr:ext cx="313932" cy="259045"/>
    <xdr:sp macro="" textlink="">
      <xdr:nvSpPr>
        <xdr:cNvPr id="309" name="テキスト ボックス 308"/>
        <xdr:cNvSpPr txBox="1"/>
      </xdr:nvSpPr>
      <xdr:spPr>
        <a:xfrm>
          <a:off x="9482333" y="6691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139421</xdr:rowOff>
    </xdr:from>
    <xdr:to>
      <xdr:col>46</xdr:col>
      <xdr:colOff>38100</xdr:colOff>
      <xdr:row>38</xdr:row>
      <xdr:rowOff>69571</xdr:rowOff>
    </xdr:to>
    <xdr:sp macro="" textlink="">
      <xdr:nvSpPr>
        <xdr:cNvPr id="310" name="楕円 309"/>
        <xdr:cNvSpPr/>
      </xdr:nvSpPr>
      <xdr:spPr>
        <a:xfrm>
          <a:off x="8699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60698</xdr:rowOff>
    </xdr:from>
    <xdr:ext cx="378565" cy="259045"/>
    <xdr:sp macro="" textlink="">
      <xdr:nvSpPr>
        <xdr:cNvPr id="311" name="テキスト ボックス 310"/>
        <xdr:cNvSpPr txBox="1"/>
      </xdr:nvSpPr>
      <xdr:spPr>
        <a:xfrm>
          <a:off x="8561017" y="6575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103531</xdr:rowOff>
    </xdr:from>
    <xdr:to>
      <xdr:col>41</xdr:col>
      <xdr:colOff>101600</xdr:colOff>
      <xdr:row>38</xdr:row>
      <xdr:rowOff>33680</xdr:rowOff>
    </xdr:to>
    <xdr:sp macro="" textlink="">
      <xdr:nvSpPr>
        <xdr:cNvPr id="312" name="楕円 311"/>
        <xdr:cNvSpPr/>
      </xdr:nvSpPr>
      <xdr:spPr>
        <a:xfrm>
          <a:off x="7810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24807</xdr:rowOff>
    </xdr:from>
    <xdr:ext cx="378565" cy="259045"/>
    <xdr:sp macro="" textlink="">
      <xdr:nvSpPr>
        <xdr:cNvPr id="313" name="テキスト ボックス 312"/>
        <xdr:cNvSpPr txBox="1"/>
      </xdr:nvSpPr>
      <xdr:spPr>
        <a:xfrm>
          <a:off x="7672017" y="653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114503</xdr:rowOff>
    </xdr:from>
    <xdr:to>
      <xdr:col>36</xdr:col>
      <xdr:colOff>165100</xdr:colOff>
      <xdr:row>38</xdr:row>
      <xdr:rowOff>44653</xdr:rowOff>
    </xdr:to>
    <xdr:sp macro="" textlink="">
      <xdr:nvSpPr>
        <xdr:cNvPr id="314" name="楕円 313"/>
        <xdr:cNvSpPr/>
      </xdr:nvSpPr>
      <xdr:spPr>
        <a:xfrm>
          <a:off x="6921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35780</xdr:rowOff>
    </xdr:from>
    <xdr:ext cx="378565" cy="259045"/>
    <xdr:sp macro="" textlink="">
      <xdr:nvSpPr>
        <xdr:cNvPr id="315" name="テキスト ボックス 314"/>
        <xdr:cNvSpPr txBox="1"/>
      </xdr:nvSpPr>
      <xdr:spPr>
        <a:xfrm>
          <a:off x="6783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108191</xdr:rowOff>
    </xdr:from>
    <xdr:to>
      <xdr:col>55</xdr:col>
      <xdr:colOff>0</xdr:colOff>
      <xdr:row>57</xdr:row>
      <xdr:rowOff>118555</xdr:rowOff>
    </xdr:to>
    <xdr:cxnSp macro="">
      <xdr:nvCxnSpPr>
        <xdr:cNvPr id="344" name="直線コネクタ 343"/>
        <xdr:cNvCxnSpPr/>
      </xdr:nvCxnSpPr>
      <xdr:spPr>
        <a:xfrm>
          <a:off x="9639300" y="9880841"/>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5" name="農林水産業費平均値テキスト"/>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80683</xdr:rowOff>
    </xdr:from>
    <xdr:to>
      <xdr:col>50</xdr:col>
      <xdr:colOff>114300</xdr:colOff>
      <xdr:row>57</xdr:row>
      <xdr:rowOff>108191</xdr:rowOff>
    </xdr:to>
    <xdr:cxnSp macro="">
      <xdr:nvCxnSpPr>
        <xdr:cNvPr id="347" name="直線コネクタ 346"/>
        <xdr:cNvCxnSpPr/>
      </xdr:nvCxnSpPr>
      <xdr:spPr>
        <a:xfrm>
          <a:off x="8750300" y="9853333"/>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53442</xdr:rowOff>
    </xdr:from>
    <xdr:to>
      <xdr:col>45</xdr:col>
      <xdr:colOff>177800</xdr:colOff>
      <xdr:row>57</xdr:row>
      <xdr:rowOff>80683</xdr:rowOff>
    </xdr:to>
    <xdr:cxnSp macro="">
      <xdr:nvCxnSpPr>
        <xdr:cNvPr id="350" name="直線コネクタ 349"/>
        <xdr:cNvCxnSpPr/>
      </xdr:nvCxnSpPr>
      <xdr:spPr>
        <a:xfrm>
          <a:off x="7861300" y="9826092"/>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48526</xdr:rowOff>
    </xdr:from>
    <xdr:to>
      <xdr:col>41</xdr:col>
      <xdr:colOff>50800</xdr:colOff>
      <xdr:row>57</xdr:row>
      <xdr:rowOff>53442</xdr:rowOff>
    </xdr:to>
    <xdr:cxnSp macro="">
      <xdr:nvCxnSpPr>
        <xdr:cNvPr id="353" name="直線コネクタ 352"/>
        <xdr:cNvCxnSpPr/>
      </xdr:nvCxnSpPr>
      <xdr:spPr>
        <a:xfrm>
          <a:off x="6972300" y="982117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56972</xdr:rowOff>
    </xdr:from>
    <xdr:to>
      <xdr:col>41</xdr:col>
      <xdr:colOff>101600</xdr:colOff>
      <xdr:row>58</xdr:row>
      <xdr:rowOff>158572</xdr:rowOff>
    </xdr:to>
    <xdr:sp macro="" textlink="">
      <xdr:nvSpPr>
        <xdr:cNvPr id="354" name="フローチャート: 判断 353"/>
        <xdr:cNvSpPr/>
      </xdr:nvSpPr>
      <xdr:spPr>
        <a:xfrm>
          <a:off x="7810500" y="100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149699</xdr:rowOff>
    </xdr:from>
    <xdr:ext cx="469744" cy="259045"/>
    <xdr:sp macro="" textlink="">
      <xdr:nvSpPr>
        <xdr:cNvPr id="355" name="テキスト ボックス 354"/>
        <xdr:cNvSpPr txBox="1"/>
      </xdr:nvSpPr>
      <xdr:spPr>
        <a:xfrm>
          <a:off x="7626428" y="1009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64173</xdr:rowOff>
    </xdr:from>
    <xdr:to>
      <xdr:col>36</xdr:col>
      <xdr:colOff>165100</xdr:colOff>
      <xdr:row>58</xdr:row>
      <xdr:rowOff>165773</xdr:rowOff>
    </xdr:to>
    <xdr:sp macro="" textlink="">
      <xdr:nvSpPr>
        <xdr:cNvPr id="356" name="フローチャート: 判断 355"/>
        <xdr:cNvSpPr/>
      </xdr:nvSpPr>
      <xdr:spPr>
        <a:xfrm>
          <a:off x="6921500" y="10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156900</xdr:rowOff>
    </xdr:from>
    <xdr:ext cx="469744" cy="259045"/>
    <xdr:sp macro="" textlink="">
      <xdr:nvSpPr>
        <xdr:cNvPr id="357" name="テキスト ボックス 356"/>
        <xdr:cNvSpPr txBox="1"/>
      </xdr:nvSpPr>
      <xdr:spPr>
        <a:xfrm>
          <a:off x="6737428" y="101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67755</xdr:rowOff>
    </xdr:from>
    <xdr:to>
      <xdr:col>55</xdr:col>
      <xdr:colOff>50800</xdr:colOff>
      <xdr:row>57</xdr:row>
      <xdr:rowOff>169355</xdr:rowOff>
    </xdr:to>
    <xdr:sp macro="" textlink="">
      <xdr:nvSpPr>
        <xdr:cNvPr id="363" name="楕円 362"/>
        <xdr:cNvSpPr/>
      </xdr:nvSpPr>
      <xdr:spPr>
        <a:xfrm>
          <a:off x="10426700" y="98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90632</xdr:rowOff>
    </xdr:from>
    <xdr:ext cx="469744" cy="259045"/>
    <xdr:sp macro="" textlink="">
      <xdr:nvSpPr>
        <xdr:cNvPr id="364" name="農林水産業費該当値テキスト"/>
        <xdr:cNvSpPr txBox="1"/>
      </xdr:nvSpPr>
      <xdr:spPr>
        <a:xfrm>
          <a:off x="10528300" y="969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57391</xdr:rowOff>
    </xdr:from>
    <xdr:to>
      <xdr:col>50</xdr:col>
      <xdr:colOff>165100</xdr:colOff>
      <xdr:row>57</xdr:row>
      <xdr:rowOff>158991</xdr:rowOff>
    </xdr:to>
    <xdr:sp macro="" textlink="">
      <xdr:nvSpPr>
        <xdr:cNvPr id="365" name="楕円 364"/>
        <xdr:cNvSpPr/>
      </xdr:nvSpPr>
      <xdr:spPr>
        <a:xfrm>
          <a:off x="9588500" y="98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4068</xdr:rowOff>
    </xdr:from>
    <xdr:ext cx="469744" cy="259045"/>
    <xdr:sp macro="" textlink="">
      <xdr:nvSpPr>
        <xdr:cNvPr id="366" name="テキスト ボックス 365"/>
        <xdr:cNvSpPr txBox="1"/>
      </xdr:nvSpPr>
      <xdr:spPr>
        <a:xfrm>
          <a:off x="9404428" y="960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29883</xdr:rowOff>
    </xdr:from>
    <xdr:to>
      <xdr:col>46</xdr:col>
      <xdr:colOff>38100</xdr:colOff>
      <xdr:row>57</xdr:row>
      <xdr:rowOff>131483</xdr:rowOff>
    </xdr:to>
    <xdr:sp macro="" textlink="">
      <xdr:nvSpPr>
        <xdr:cNvPr id="367" name="楕円 366"/>
        <xdr:cNvSpPr/>
      </xdr:nvSpPr>
      <xdr:spPr>
        <a:xfrm>
          <a:off x="8699500" y="9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148010</xdr:rowOff>
    </xdr:from>
    <xdr:ext cx="469744" cy="259045"/>
    <xdr:sp macro="" textlink="">
      <xdr:nvSpPr>
        <xdr:cNvPr id="368" name="テキスト ボックス 367"/>
        <xdr:cNvSpPr txBox="1"/>
      </xdr:nvSpPr>
      <xdr:spPr>
        <a:xfrm>
          <a:off x="8515428" y="957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2642</xdr:rowOff>
    </xdr:from>
    <xdr:to>
      <xdr:col>41</xdr:col>
      <xdr:colOff>101600</xdr:colOff>
      <xdr:row>57</xdr:row>
      <xdr:rowOff>104242</xdr:rowOff>
    </xdr:to>
    <xdr:sp macro="" textlink="">
      <xdr:nvSpPr>
        <xdr:cNvPr id="369" name="楕円 368"/>
        <xdr:cNvSpPr/>
      </xdr:nvSpPr>
      <xdr:spPr>
        <a:xfrm>
          <a:off x="7810500" y="97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120769</xdr:rowOff>
    </xdr:from>
    <xdr:ext cx="469744" cy="259045"/>
    <xdr:sp macro="" textlink="">
      <xdr:nvSpPr>
        <xdr:cNvPr id="370" name="テキスト ボックス 369"/>
        <xdr:cNvSpPr txBox="1"/>
      </xdr:nvSpPr>
      <xdr:spPr>
        <a:xfrm>
          <a:off x="7626428" y="95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169176</xdr:rowOff>
    </xdr:from>
    <xdr:to>
      <xdr:col>36</xdr:col>
      <xdr:colOff>165100</xdr:colOff>
      <xdr:row>57</xdr:row>
      <xdr:rowOff>99326</xdr:rowOff>
    </xdr:to>
    <xdr:sp macro="" textlink="">
      <xdr:nvSpPr>
        <xdr:cNvPr id="371" name="楕円 370"/>
        <xdr:cNvSpPr/>
      </xdr:nvSpPr>
      <xdr:spPr>
        <a:xfrm>
          <a:off x="6921500" y="97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115853</xdr:rowOff>
    </xdr:from>
    <xdr:ext cx="469744" cy="259045"/>
    <xdr:sp macro="" textlink="">
      <xdr:nvSpPr>
        <xdr:cNvPr id="372" name="テキスト ボックス 371"/>
        <xdr:cNvSpPr txBox="1"/>
      </xdr:nvSpPr>
      <xdr:spPr>
        <a:xfrm>
          <a:off x="6737428" y="954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2037</xdr:rowOff>
    </xdr:from>
    <xdr:to>
      <xdr:col>55</xdr:col>
      <xdr:colOff>0</xdr:colOff>
      <xdr:row>78</xdr:row>
      <xdr:rowOff>8461</xdr:rowOff>
    </xdr:to>
    <xdr:cxnSp macro="">
      <xdr:nvCxnSpPr>
        <xdr:cNvPr id="399" name="直線コネクタ 398"/>
        <xdr:cNvCxnSpPr/>
      </xdr:nvCxnSpPr>
      <xdr:spPr>
        <a:xfrm flipV="1">
          <a:off x="9639300" y="13375137"/>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164343</xdr:rowOff>
    </xdr:from>
    <xdr:to>
      <xdr:col>50</xdr:col>
      <xdr:colOff>114300</xdr:colOff>
      <xdr:row>78</xdr:row>
      <xdr:rowOff>8461</xdr:rowOff>
    </xdr:to>
    <xdr:cxnSp macro="">
      <xdr:nvCxnSpPr>
        <xdr:cNvPr id="402" name="直線コネクタ 401"/>
        <xdr:cNvCxnSpPr/>
      </xdr:nvCxnSpPr>
      <xdr:spPr>
        <a:xfrm>
          <a:off x="8750300" y="13365993"/>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164343</xdr:rowOff>
    </xdr:from>
    <xdr:to>
      <xdr:col>45</xdr:col>
      <xdr:colOff>177800</xdr:colOff>
      <xdr:row>78</xdr:row>
      <xdr:rowOff>44145</xdr:rowOff>
    </xdr:to>
    <xdr:cxnSp macro="">
      <xdr:nvCxnSpPr>
        <xdr:cNvPr id="405" name="直線コネクタ 404"/>
        <xdr:cNvCxnSpPr/>
      </xdr:nvCxnSpPr>
      <xdr:spPr>
        <a:xfrm flipV="1">
          <a:off x="7861300" y="13365993"/>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43276</xdr:rowOff>
    </xdr:from>
    <xdr:to>
      <xdr:col>41</xdr:col>
      <xdr:colOff>50800</xdr:colOff>
      <xdr:row>78</xdr:row>
      <xdr:rowOff>44145</xdr:rowOff>
    </xdr:to>
    <xdr:cxnSp macro="">
      <xdr:nvCxnSpPr>
        <xdr:cNvPr id="408" name="直線コネクタ 407"/>
        <xdr:cNvCxnSpPr/>
      </xdr:nvCxnSpPr>
      <xdr:spPr>
        <a:xfrm>
          <a:off x="6972300" y="1341637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127305</xdr:rowOff>
    </xdr:from>
    <xdr:to>
      <xdr:col>41</xdr:col>
      <xdr:colOff>101600</xdr:colOff>
      <xdr:row>78</xdr:row>
      <xdr:rowOff>57455</xdr:rowOff>
    </xdr:to>
    <xdr:sp macro="" textlink="">
      <xdr:nvSpPr>
        <xdr:cNvPr id="409" name="フローチャート: 判断 408"/>
        <xdr:cNvSpPr/>
      </xdr:nvSpPr>
      <xdr:spPr>
        <a:xfrm>
          <a:off x="7810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73982</xdr:rowOff>
    </xdr:from>
    <xdr:ext cx="469744" cy="259045"/>
    <xdr:sp macro="" textlink="">
      <xdr:nvSpPr>
        <xdr:cNvPr id="410" name="テキスト ボックス 409"/>
        <xdr:cNvSpPr txBox="1"/>
      </xdr:nvSpPr>
      <xdr:spPr>
        <a:xfrm>
          <a:off x="7626428"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11" name="フローチャート: 判断 410"/>
        <xdr:cNvSpPr/>
      </xdr:nvSpPr>
      <xdr:spPr>
        <a:xfrm>
          <a:off x="6921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71651</xdr:rowOff>
    </xdr:from>
    <xdr:ext cx="469744" cy="259045"/>
    <xdr:sp macro="" textlink="">
      <xdr:nvSpPr>
        <xdr:cNvPr id="412" name="テキスト ボックス 411"/>
        <xdr:cNvSpPr txBox="1"/>
      </xdr:nvSpPr>
      <xdr:spPr>
        <a:xfrm>
          <a:off x="6737428"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122687</xdr:rowOff>
    </xdr:from>
    <xdr:to>
      <xdr:col>55</xdr:col>
      <xdr:colOff>50800</xdr:colOff>
      <xdr:row>78</xdr:row>
      <xdr:rowOff>52837</xdr:rowOff>
    </xdr:to>
    <xdr:sp macro="" textlink="">
      <xdr:nvSpPr>
        <xdr:cNvPr id="418" name="楕円 417"/>
        <xdr:cNvSpPr/>
      </xdr:nvSpPr>
      <xdr:spPr>
        <a:xfrm>
          <a:off x="10426700" y="133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64652</xdr:rowOff>
    </xdr:from>
    <xdr:ext cx="469744" cy="259045"/>
    <xdr:sp macro="" textlink="">
      <xdr:nvSpPr>
        <xdr:cNvPr id="419" name="商工費該当値テキスト"/>
        <xdr:cNvSpPr txBox="1"/>
      </xdr:nvSpPr>
      <xdr:spPr>
        <a:xfrm>
          <a:off x="10528300" y="132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129111</xdr:rowOff>
    </xdr:from>
    <xdr:to>
      <xdr:col>50</xdr:col>
      <xdr:colOff>165100</xdr:colOff>
      <xdr:row>78</xdr:row>
      <xdr:rowOff>59261</xdr:rowOff>
    </xdr:to>
    <xdr:sp macro="" textlink="">
      <xdr:nvSpPr>
        <xdr:cNvPr id="420" name="楕円 419"/>
        <xdr:cNvSpPr/>
      </xdr:nvSpPr>
      <xdr:spPr>
        <a:xfrm>
          <a:off x="9588500" y="133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50388</xdr:rowOff>
    </xdr:from>
    <xdr:ext cx="469744" cy="259045"/>
    <xdr:sp macro="" textlink="">
      <xdr:nvSpPr>
        <xdr:cNvPr id="421" name="テキスト ボックス 420"/>
        <xdr:cNvSpPr txBox="1"/>
      </xdr:nvSpPr>
      <xdr:spPr>
        <a:xfrm>
          <a:off x="9404428" y="1342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113543</xdr:rowOff>
    </xdr:from>
    <xdr:to>
      <xdr:col>46</xdr:col>
      <xdr:colOff>38100</xdr:colOff>
      <xdr:row>78</xdr:row>
      <xdr:rowOff>43693</xdr:rowOff>
    </xdr:to>
    <xdr:sp macro="" textlink="">
      <xdr:nvSpPr>
        <xdr:cNvPr id="422" name="楕円 421"/>
        <xdr:cNvSpPr/>
      </xdr:nvSpPr>
      <xdr:spPr>
        <a:xfrm>
          <a:off x="8699500" y="133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60220</xdr:rowOff>
    </xdr:from>
    <xdr:ext cx="469744" cy="259045"/>
    <xdr:sp macro="" textlink="">
      <xdr:nvSpPr>
        <xdr:cNvPr id="423" name="テキスト ボックス 422"/>
        <xdr:cNvSpPr txBox="1"/>
      </xdr:nvSpPr>
      <xdr:spPr>
        <a:xfrm>
          <a:off x="8515428" y="130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164795</xdr:rowOff>
    </xdr:from>
    <xdr:to>
      <xdr:col>41</xdr:col>
      <xdr:colOff>101600</xdr:colOff>
      <xdr:row>78</xdr:row>
      <xdr:rowOff>94945</xdr:rowOff>
    </xdr:to>
    <xdr:sp macro="" textlink="">
      <xdr:nvSpPr>
        <xdr:cNvPr id="424" name="楕円 423"/>
        <xdr:cNvSpPr/>
      </xdr:nvSpPr>
      <xdr:spPr>
        <a:xfrm>
          <a:off x="78105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86072</xdr:rowOff>
    </xdr:from>
    <xdr:ext cx="469744" cy="259045"/>
    <xdr:sp macro="" textlink="">
      <xdr:nvSpPr>
        <xdr:cNvPr id="425" name="テキスト ボックス 424"/>
        <xdr:cNvSpPr txBox="1"/>
      </xdr:nvSpPr>
      <xdr:spPr>
        <a:xfrm>
          <a:off x="7626428" y="134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163926</xdr:rowOff>
    </xdr:from>
    <xdr:to>
      <xdr:col>36</xdr:col>
      <xdr:colOff>165100</xdr:colOff>
      <xdr:row>78</xdr:row>
      <xdr:rowOff>94076</xdr:rowOff>
    </xdr:to>
    <xdr:sp macro="" textlink="">
      <xdr:nvSpPr>
        <xdr:cNvPr id="426" name="楕円 425"/>
        <xdr:cNvSpPr/>
      </xdr:nvSpPr>
      <xdr:spPr>
        <a:xfrm>
          <a:off x="6921500" y="133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85203</xdr:rowOff>
    </xdr:from>
    <xdr:ext cx="469744" cy="259045"/>
    <xdr:sp macro="" textlink="">
      <xdr:nvSpPr>
        <xdr:cNvPr id="427" name="テキスト ボックス 426"/>
        <xdr:cNvSpPr txBox="1"/>
      </xdr:nvSpPr>
      <xdr:spPr>
        <a:xfrm>
          <a:off x="6737428" y="1345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95907</xdr:rowOff>
    </xdr:from>
    <xdr:to>
      <xdr:col>55</xdr:col>
      <xdr:colOff>0</xdr:colOff>
      <xdr:row>98</xdr:row>
      <xdr:rowOff>166920</xdr:rowOff>
    </xdr:to>
    <xdr:cxnSp macro="">
      <xdr:nvCxnSpPr>
        <xdr:cNvPr id="459" name="直線コネクタ 458"/>
        <xdr:cNvCxnSpPr/>
      </xdr:nvCxnSpPr>
      <xdr:spPr>
        <a:xfrm>
          <a:off x="9639300" y="16898007"/>
          <a:ext cx="8382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169794</xdr:rowOff>
    </xdr:from>
    <xdr:to>
      <xdr:col>50</xdr:col>
      <xdr:colOff>114300</xdr:colOff>
      <xdr:row>98</xdr:row>
      <xdr:rowOff>95907</xdr:rowOff>
    </xdr:to>
    <xdr:cxnSp macro="">
      <xdr:nvCxnSpPr>
        <xdr:cNvPr id="462" name="直線コネクタ 461"/>
        <xdr:cNvCxnSpPr/>
      </xdr:nvCxnSpPr>
      <xdr:spPr>
        <a:xfrm>
          <a:off x="8750300" y="16628994"/>
          <a:ext cx="889000" cy="2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169794</xdr:rowOff>
    </xdr:from>
    <xdr:to>
      <xdr:col>45</xdr:col>
      <xdr:colOff>177800</xdr:colOff>
      <xdr:row>97</xdr:row>
      <xdr:rowOff>30364</xdr:rowOff>
    </xdr:to>
    <xdr:cxnSp macro="">
      <xdr:nvCxnSpPr>
        <xdr:cNvPr id="465" name="直線コネクタ 464"/>
        <xdr:cNvCxnSpPr/>
      </xdr:nvCxnSpPr>
      <xdr:spPr>
        <a:xfrm flipV="1">
          <a:off x="7861300" y="16628994"/>
          <a:ext cx="889000" cy="3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7" name="テキスト ボックス 466"/>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30364</xdr:rowOff>
    </xdr:from>
    <xdr:to>
      <xdr:col>41</xdr:col>
      <xdr:colOff>50800</xdr:colOff>
      <xdr:row>97</xdr:row>
      <xdr:rowOff>44667</xdr:rowOff>
    </xdr:to>
    <xdr:cxnSp macro="">
      <xdr:nvCxnSpPr>
        <xdr:cNvPr id="468" name="直線コネクタ 467"/>
        <xdr:cNvCxnSpPr/>
      </xdr:nvCxnSpPr>
      <xdr:spPr>
        <a:xfrm flipV="1">
          <a:off x="6972300" y="16661014"/>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124644</xdr:rowOff>
    </xdr:from>
    <xdr:to>
      <xdr:col>41</xdr:col>
      <xdr:colOff>101600</xdr:colOff>
      <xdr:row>98</xdr:row>
      <xdr:rowOff>54794</xdr:rowOff>
    </xdr:to>
    <xdr:sp macro="" textlink="">
      <xdr:nvSpPr>
        <xdr:cNvPr id="469" name="フローチャート: 判断 468"/>
        <xdr:cNvSpPr/>
      </xdr:nvSpPr>
      <xdr:spPr>
        <a:xfrm>
          <a:off x="7810500" y="167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45921</xdr:rowOff>
    </xdr:from>
    <xdr:ext cx="534377" cy="259045"/>
    <xdr:sp macro="" textlink="">
      <xdr:nvSpPr>
        <xdr:cNvPr id="470" name="テキスト ボックス 469"/>
        <xdr:cNvSpPr txBox="1"/>
      </xdr:nvSpPr>
      <xdr:spPr>
        <a:xfrm>
          <a:off x="7594111" y="1684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120594</xdr:rowOff>
    </xdr:from>
    <xdr:to>
      <xdr:col>36</xdr:col>
      <xdr:colOff>165100</xdr:colOff>
      <xdr:row>98</xdr:row>
      <xdr:rowOff>50744</xdr:rowOff>
    </xdr:to>
    <xdr:sp macro="" textlink="">
      <xdr:nvSpPr>
        <xdr:cNvPr id="471" name="フローチャート: 判断 470"/>
        <xdr:cNvSpPr/>
      </xdr:nvSpPr>
      <xdr:spPr>
        <a:xfrm>
          <a:off x="6921500" y="167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41871</xdr:rowOff>
    </xdr:from>
    <xdr:ext cx="534377" cy="259045"/>
    <xdr:sp macro="" textlink="">
      <xdr:nvSpPr>
        <xdr:cNvPr id="472" name="テキスト ボックス 471"/>
        <xdr:cNvSpPr txBox="1"/>
      </xdr:nvSpPr>
      <xdr:spPr>
        <a:xfrm>
          <a:off x="6705111" y="168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116120</xdr:rowOff>
    </xdr:from>
    <xdr:to>
      <xdr:col>55</xdr:col>
      <xdr:colOff>50800</xdr:colOff>
      <xdr:row>99</xdr:row>
      <xdr:rowOff>46270</xdr:rowOff>
    </xdr:to>
    <xdr:sp macro="" textlink="">
      <xdr:nvSpPr>
        <xdr:cNvPr id="478" name="楕円 477"/>
        <xdr:cNvSpPr/>
      </xdr:nvSpPr>
      <xdr:spPr>
        <a:xfrm>
          <a:off x="10426700" y="169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31047</xdr:rowOff>
    </xdr:from>
    <xdr:ext cx="534377" cy="259045"/>
    <xdr:sp macro="" textlink="">
      <xdr:nvSpPr>
        <xdr:cNvPr id="479" name="土木費該当値テキスト"/>
        <xdr:cNvSpPr txBox="1"/>
      </xdr:nvSpPr>
      <xdr:spPr>
        <a:xfrm>
          <a:off x="10528300" y="168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45107</xdr:rowOff>
    </xdr:from>
    <xdr:to>
      <xdr:col>50</xdr:col>
      <xdr:colOff>165100</xdr:colOff>
      <xdr:row>98</xdr:row>
      <xdr:rowOff>146707</xdr:rowOff>
    </xdr:to>
    <xdr:sp macro="" textlink="">
      <xdr:nvSpPr>
        <xdr:cNvPr id="480" name="楕円 479"/>
        <xdr:cNvSpPr/>
      </xdr:nvSpPr>
      <xdr:spPr>
        <a:xfrm>
          <a:off x="9588500" y="16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137834</xdr:rowOff>
    </xdr:from>
    <xdr:ext cx="534377" cy="259045"/>
    <xdr:sp macro="" textlink="">
      <xdr:nvSpPr>
        <xdr:cNvPr id="481" name="テキスト ボックス 480"/>
        <xdr:cNvSpPr txBox="1"/>
      </xdr:nvSpPr>
      <xdr:spPr>
        <a:xfrm>
          <a:off x="9372111" y="169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118994</xdr:rowOff>
    </xdr:from>
    <xdr:to>
      <xdr:col>46</xdr:col>
      <xdr:colOff>38100</xdr:colOff>
      <xdr:row>97</xdr:row>
      <xdr:rowOff>49144</xdr:rowOff>
    </xdr:to>
    <xdr:sp macro="" textlink="">
      <xdr:nvSpPr>
        <xdr:cNvPr id="482" name="楕円 481"/>
        <xdr:cNvSpPr/>
      </xdr:nvSpPr>
      <xdr:spPr>
        <a:xfrm>
          <a:off x="8699500" y="16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65671</xdr:rowOff>
    </xdr:from>
    <xdr:ext cx="534377" cy="259045"/>
    <xdr:sp macro="" textlink="">
      <xdr:nvSpPr>
        <xdr:cNvPr id="483" name="テキスト ボックス 482"/>
        <xdr:cNvSpPr txBox="1"/>
      </xdr:nvSpPr>
      <xdr:spPr>
        <a:xfrm>
          <a:off x="8483111" y="163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151014</xdr:rowOff>
    </xdr:from>
    <xdr:to>
      <xdr:col>41</xdr:col>
      <xdr:colOff>101600</xdr:colOff>
      <xdr:row>97</xdr:row>
      <xdr:rowOff>81164</xdr:rowOff>
    </xdr:to>
    <xdr:sp macro="" textlink="">
      <xdr:nvSpPr>
        <xdr:cNvPr id="484" name="楕円 483"/>
        <xdr:cNvSpPr/>
      </xdr:nvSpPr>
      <xdr:spPr>
        <a:xfrm>
          <a:off x="7810500" y="166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97691</xdr:rowOff>
    </xdr:from>
    <xdr:ext cx="534377" cy="259045"/>
    <xdr:sp macro="" textlink="">
      <xdr:nvSpPr>
        <xdr:cNvPr id="485" name="テキスト ボックス 484"/>
        <xdr:cNvSpPr txBox="1"/>
      </xdr:nvSpPr>
      <xdr:spPr>
        <a:xfrm>
          <a:off x="7594111" y="163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165317</xdr:rowOff>
    </xdr:from>
    <xdr:to>
      <xdr:col>36</xdr:col>
      <xdr:colOff>165100</xdr:colOff>
      <xdr:row>97</xdr:row>
      <xdr:rowOff>95467</xdr:rowOff>
    </xdr:to>
    <xdr:sp macro="" textlink="">
      <xdr:nvSpPr>
        <xdr:cNvPr id="486" name="楕円 485"/>
        <xdr:cNvSpPr/>
      </xdr:nvSpPr>
      <xdr:spPr>
        <a:xfrm>
          <a:off x="6921500" y="166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111994</xdr:rowOff>
    </xdr:from>
    <xdr:ext cx="534377" cy="259045"/>
    <xdr:sp macro="" textlink="">
      <xdr:nvSpPr>
        <xdr:cNvPr id="487" name="テキスト ボックス 486"/>
        <xdr:cNvSpPr txBox="1"/>
      </xdr:nvSpPr>
      <xdr:spPr>
        <a:xfrm>
          <a:off x="6705111" y="163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14656</xdr:rowOff>
    </xdr:from>
    <xdr:to>
      <xdr:col>85</xdr:col>
      <xdr:colOff>127000</xdr:colOff>
      <xdr:row>34</xdr:row>
      <xdr:rowOff>125679</xdr:rowOff>
    </xdr:to>
    <xdr:cxnSp macro="">
      <xdr:nvCxnSpPr>
        <xdr:cNvPr id="517" name="直線コネクタ 516"/>
        <xdr:cNvCxnSpPr/>
      </xdr:nvCxnSpPr>
      <xdr:spPr>
        <a:xfrm flipV="1">
          <a:off x="15481300" y="5843956"/>
          <a:ext cx="8382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125679</xdr:rowOff>
    </xdr:from>
    <xdr:to>
      <xdr:col>81</xdr:col>
      <xdr:colOff>50800</xdr:colOff>
      <xdr:row>34</xdr:row>
      <xdr:rowOff>150139</xdr:rowOff>
    </xdr:to>
    <xdr:cxnSp macro="">
      <xdr:nvCxnSpPr>
        <xdr:cNvPr id="520" name="直線コネクタ 519"/>
        <xdr:cNvCxnSpPr/>
      </xdr:nvCxnSpPr>
      <xdr:spPr>
        <a:xfrm flipV="1">
          <a:off x="14592300" y="595497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136195</xdr:rowOff>
    </xdr:from>
    <xdr:to>
      <xdr:col>76</xdr:col>
      <xdr:colOff>114300</xdr:colOff>
      <xdr:row>34</xdr:row>
      <xdr:rowOff>150139</xdr:rowOff>
    </xdr:to>
    <xdr:cxnSp macro="">
      <xdr:nvCxnSpPr>
        <xdr:cNvPr id="523" name="直線コネクタ 522"/>
        <xdr:cNvCxnSpPr/>
      </xdr:nvCxnSpPr>
      <xdr:spPr>
        <a:xfrm>
          <a:off x="13703300" y="5965495"/>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136195</xdr:rowOff>
    </xdr:from>
    <xdr:to>
      <xdr:col>71</xdr:col>
      <xdr:colOff>177800</xdr:colOff>
      <xdr:row>35</xdr:row>
      <xdr:rowOff>54585</xdr:rowOff>
    </xdr:to>
    <xdr:cxnSp macro="">
      <xdr:nvCxnSpPr>
        <xdr:cNvPr id="526" name="直線コネクタ 525"/>
        <xdr:cNvCxnSpPr/>
      </xdr:nvCxnSpPr>
      <xdr:spPr>
        <a:xfrm flipV="1">
          <a:off x="12814300" y="5965495"/>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127000</xdr:rowOff>
    </xdr:from>
    <xdr:to>
      <xdr:col>72</xdr:col>
      <xdr:colOff>38100</xdr:colOff>
      <xdr:row>35</xdr:row>
      <xdr:rowOff>57150</xdr:rowOff>
    </xdr:to>
    <xdr:sp macro="" textlink="">
      <xdr:nvSpPr>
        <xdr:cNvPr id="527" name="フローチャート: 判断 526"/>
        <xdr:cNvSpPr/>
      </xdr:nvSpPr>
      <xdr:spPr>
        <a:xfrm>
          <a:off x="13652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48277</xdr:rowOff>
    </xdr:from>
    <xdr:ext cx="534377" cy="259045"/>
    <xdr:sp macro="" textlink="">
      <xdr:nvSpPr>
        <xdr:cNvPr id="528" name="テキスト ボックス 527"/>
        <xdr:cNvSpPr txBox="1"/>
      </xdr:nvSpPr>
      <xdr:spPr>
        <a:xfrm>
          <a:off x="13436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29" name="フローチャート: 判断 528"/>
        <xdr:cNvSpPr/>
      </xdr:nvSpPr>
      <xdr:spPr>
        <a:xfrm>
          <a:off x="12763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130192</xdr:rowOff>
    </xdr:from>
    <xdr:ext cx="534377" cy="259045"/>
    <xdr:sp macro="" textlink="">
      <xdr:nvSpPr>
        <xdr:cNvPr id="530" name="テキスト ボックス 529"/>
        <xdr:cNvSpPr txBox="1"/>
      </xdr:nvSpPr>
      <xdr:spPr>
        <a:xfrm>
          <a:off x="12547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135306</xdr:rowOff>
    </xdr:from>
    <xdr:to>
      <xdr:col>85</xdr:col>
      <xdr:colOff>177800</xdr:colOff>
      <xdr:row>34</xdr:row>
      <xdr:rowOff>65456</xdr:rowOff>
    </xdr:to>
    <xdr:sp macro="" textlink="">
      <xdr:nvSpPr>
        <xdr:cNvPr id="536" name="楕円 535"/>
        <xdr:cNvSpPr/>
      </xdr:nvSpPr>
      <xdr:spPr>
        <a:xfrm>
          <a:off x="16268700" y="57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158183</xdr:rowOff>
    </xdr:from>
    <xdr:ext cx="534377" cy="259045"/>
    <xdr:sp macro="" textlink="">
      <xdr:nvSpPr>
        <xdr:cNvPr id="537" name="消防費該当値テキスト"/>
        <xdr:cNvSpPr txBox="1"/>
      </xdr:nvSpPr>
      <xdr:spPr>
        <a:xfrm>
          <a:off x="16370300" y="56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74879</xdr:rowOff>
    </xdr:from>
    <xdr:to>
      <xdr:col>81</xdr:col>
      <xdr:colOff>101600</xdr:colOff>
      <xdr:row>35</xdr:row>
      <xdr:rowOff>5029</xdr:rowOff>
    </xdr:to>
    <xdr:sp macro="" textlink="">
      <xdr:nvSpPr>
        <xdr:cNvPr id="538" name="楕円 537"/>
        <xdr:cNvSpPr/>
      </xdr:nvSpPr>
      <xdr:spPr>
        <a:xfrm>
          <a:off x="15430500" y="59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21556</xdr:rowOff>
    </xdr:from>
    <xdr:ext cx="534377" cy="259045"/>
    <xdr:sp macro="" textlink="">
      <xdr:nvSpPr>
        <xdr:cNvPr id="539" name="テキスト ボックス 538"/>
        <xdr:cNvSpPr txBox="1"/>
      </xdr:nvSpPr>
      <xdr:spPr>
        <a:xfrm>
          <a:off x="15214111" y="56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99339</xdr:rowOff>
    </xdr:from>
    <xdr:to>
      <xdr:col>76</xdr:col>
      <xdr:colOff>165100</xdr:colOff>
      <xdr:row>35</xdr:row>
      <xdr:rowOff>29489</xdr:rowOff>
    </xdr:to>
    <xdr:sp macro="" textlink="">
      <xdr:nvSpPr>
        <xdr:cNvPr id="540" name="楕円 539"/>
        <xdr:cNvSpPr/>
      </xdr:nvSpPr>
      <xdr:spPr>
        <a:xfrm>
          <a:off x="14541500" y="59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20616</xdr:rowOff>
    </xdr:from>
    <xdr:ext cx="534377" cy="259045"/>
    <xdr:sp macro="" textlink="">
      <xdr:nvSpPr>
        <xdr:cNvPr id="541" name="テキスト ボックス 540"/>
        <xdr:cNvSpPr txBox="1"/>
      </xdr:nvSpPr>
      <xdr:spPr>
        <a:xfrm>
          <a:off x="14325111" y="60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85395</xdr:rowOff>
    </xdr:from>
    <xdr:to>
      <xdr:col>72</xdr:col>
      <xdr:colOff>38100</xdr:colOff>
      <xdr:row>35</xdr:row>
      <xdr:rowOff>15545</xdr:rowOff>
    </xdr:to>
    <xdr:sp macro="" textlink="">
      <xdr:nvSpPr>
        <xdr:cNvPr id="542" name="楕円 541"/>
        <xdr:cNvSpPr/>
      </xdr:nvSpPr>
      <xdr:spPr>
        <a:xfrm>
          <a:off x="13652500" y="59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32072</xdr:rowOff>
    </xdr:from>
    <xdr:ext cx="534377" cy="259045"/>
    <xdr:sp macro="" textlink="">
      <xdr:nvSpPr>
        <xdr:cNvPr id="543" name="テキスト ボックス 542"/>
        <xdr:cNvSpPr txBox="1"/>
      </xdr:nvSpPr>
      <xdr:spPr>
        <a:xfrm>
          <a:off x="13436111" y="56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3785</xdr:rowOff>
    </xdr:from>
    <xdr:to>
      <xdr:col>67</xdr:col>
      <xdr:colOff>101600</xdr:colOff>
      <xdr:row>35</xdr:row>
      <xdr:rowOff>105385</xdr:rowOff>
    </xdr:to>
    <xdr:sp macro="" textlink="">
      <xdr:nvSpPr>
        <xdr:cNvPr id="544" name="楕円 543"/>
        <xdr:cNvSpPr/>
      </xdr:nvSpPr>
      <xdr:spPr>
        <a:xfrm>
          <a:off x="12763500" y="60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121912</xdr:rowOff>
    </xdr:from>
    <xdr:ext cx="534377" cy="259045"/>
    <xdr:sp macro="" textlink="">
      <xdr:nvSpPr>
        <xdr:cNvPr id="545" name="テキスト ボックス 544"/>
        <xdr:cNvSpPr txBox="1"/>
      </xdr:nvSpPr>
      <xdr:spPr>
        <a:xfrm>
          <a:off x="12547111" y="57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37790</xdr:rowOff>
    </xdr:from>
    <xdr:to>
      <xdr:col>85</xdr:col>
      <xdr:colOff>127000</xdr:colOff>
      <xdr:row>50</xdr:row>
      <xdr:rowOff>73566</xdr:rowOff>
    </xdr:to>
    <xdr:cxnSp macro="">
      <xdr:nvCxnSpPr>
        <xdr:cNvPr id="573" name="直線コネクタ 572"/>
        <xdr:cNvCxnSpPr/>
      </xdr:nvCxnSpPr>
      <xdr:spPr>
        <a:xfrm>
          <a:off x="15481300" y="8610290"/>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37790</xdr:rowOff>
    </xdr:from>
    <xdr:to>
      <xdr:col>81</xdr:col>
      <xdr:colOff>50800</xdr:colOff>
      <xdr:row>52</xdr:row>
      <xdr:rowOff>171018</xdr:rowOff>
    </xdr:to>
    <xdr:cxnSp macro="">
      <xdr:nvCxnSpPr>
        <xdr:cNvPr id="576" name="直線コネクタ 575"/>
        <xdr:cNvCxnSpPr/>
      </xdr:nvCxnSpPr>
      <xdr:spPr>
        <a:xfrm flipV="1">
          <a:off x="14592300" y="8610290"/>
          <a:ext cx="889000" cy="47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171018</xdr:rowOff>
    </xdr:from>
    <xdr:to>
      <xdr:col>76</xdr:col>
      <xdr:colOff>114300</xdr:colOff>
      <xdr:row>53</xdr:row>
      <xdr:rowOff>91488</xdr:rowOff>
    </xdr:to>
    <xdr:cxnSp macro="">
      <xdr:nvCxnSpPr>
        <xdr:cNvPr id="579" name="直線コネクタ 578"/>
        <xdr:cNvCxnSpPr/>
      </xdr:nvCxnSpPr>
      <xdr:spPr>
        <a:xfrm flipV="1">
          <a:off x="13703300" y="9086418"/>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91488</xdr:rowOff>
    </xdr:from>
    <xdr:to>
      <xdr:col>71</xdr:col>
      <xdr:colOff>177800</xdr:colOff>
      <xdr:row>54</xdr:row>
      <xdr:rowOff>5763</xdr:rowOff>
    </xdr:to>
    <xdr:cxnSp macro="">
      <xdr:nvCxnSpPr>
        <xdr:cNvPr id="582" name="直線コネクタ 581"/>
        <xdr:cNvCxnSpPr/>
      </xdr:nvCxnSpPr>
      <xdr:spPr>
        <a:xfrm flipV="1">
          <a:off x="12814300" y="917833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3770</xdr:rowOff>
    </xdr:from>
    <xdr:to>
      <xdr:col>72</xdr:col>
      <xdr:colOff>38100</xdr:colOff>
      <xdr:row>56</xdr:row>
      <xdr:rowOff>105370</xdr:rowOff>
    </xdr:to>
    <xdr:sp macro="" textlink="">
      <xdr:nvSpPr>
        <xdr:cNvPr id="583" name="フローチャート: 判断 582"/>
        <xdr:cNvSpPr/>
      </xdr:nvSpPr>
      <xdr:spPr>
        <a:xfrm>
          <a:off x="13652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96497</xdr:rowOff>
    </xdr:from>
    <xdr:ext cx="534377" cy="259045"/>
    <xdr:sp macro="" textlink="">
      <xdr:nvSpPr>
        <xdr:cNvPr id="584" name="テキスト ボックス 583"/>
        <xdr:cNvSpPr txBox="1"/>
      </xdr:nvSpPr>
      <xdr:spPr>
        <a:xfrm>
          <a:off x="13436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6376</xdr:rowOff>
    </xdr:from>
    <xdr:to>
      <xdr:col>67</xdr:col>
      <xdr:colOff>101600</xdr:colOff>
      <xdr:row>56</xdr:row>
      <xdr:rowOff>107976</xdr:rowOff>
    </xdr:to>
    <xdr:sp macro="" textlink="">
      <xdr:nvSpPr>
        <xdr:cNvPr id="585" name="フローチャート: 判断 584"/>
        <xdr:cNvSpPr/>
      </xdr:nvSpPr>
      <xdr:spPr>
        <a:xfrm>
          <a:off x="12763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99103</xdr:rowOff>
    </xdr:from>
    <xdr:ext cx="534377" cy="259045"/>
    <xdr:sp macro="" textlink="">
      <xdr:nvSpPr>
        <xdr:cNvPr id="586" name="テキスト ボックス 585"/>
        <xdr:cNvSpPr txBox="1"/>
      </xdr:nvSpPr>
      <xdr:spPr>
        <a:xfrm>
          <a:off x="12547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22766</xdr:rowOff>
    </xdr:from>
    <xdr:to>
      <xdr:col>85</xdr:col>
      <xdr:colOff>177800</xdr:colOff>
      <xdr:row>50</xdr:row>
      <xdr:rowOff>124366</xdr:rowOff>
    </xdr:to>
    <xdr:sp macro="" textlink="">
      <xdr:nvSpPr>
        <xdr:cNvPr id="592" name="楕円 591"/>
        <xdr:cNvSpPr/>
      </xdr:nvSpPr>
      <xdr:spPr>
        <a:xfrm>
          <a:off x="16268700" y="85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109143</xdr:rowOff>
    </xdr:from>
    <xdr:ext cx="534377" cy="259045"/>
    <xdr:sp macro="" textlink="">
      <xdr:nvSpPr>
        <xdr:cNvPr id="593" name="教育費該当値テキスト"/>
        <xdr:cNvSpPr txBox="1"/>
      </xdr:nvSpPr>
      <xdr:spPr>
        <a:xfrm>
          <a:off x="16370300" y="851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158440</xdr:rowOff>
    </xdr:from>
    <xdr:to>
      <xdr:col>81</xdr:col>
      <xdr:colOff>101600</xdr:colOff>
      <xdr:row>50</xdr:row>
      <xdr:rowOff>88590</xdr:rowOff>
    </xdr:to>
    <xdr:sp macro="" textlink="">
      <xdr:nvSpPr>
        <xdr:cNvPr id="594" name="楕円 593"/>
        <xdr:cNvSpPr/>
      </xdr:nvSpPr>
      <xdr:spPr>
        <a:xfrm>
          <a:off x="15430500" y="85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105117</xdr:rowOff>
    </xdr:from>
    <xdr:ext cx="534377" cy="259045"/>
    <xdr:sp macro="" textlink="">
      <xdr:nvSpPr>
        <xdr:cNvPr id="595" name="テキスト ボックス 594"/>
        <xdr:cNvSpPr txBox="1"/>
      </xdr:nvSpPr>
      <xdr:spPr>
        <a:xfrm>
          <a:off x="15214111" y="83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120218</xdr:rowOff>
    </xdr:from>
    <xdr:to>
      <xdr:col>76</xdr:col>
      <xdr:colOff>165100</xdr:colOff>
      <xdr:row>53</xdr:row>
      <xdr:rowOff>50368</xdr:rowOff>
    </xdr:to>
    <xdr:sp macro="" textlink="">
      <xdr:nvSpPr>
        <xdr:cNvPr id="596" name="楕円 595"/>
        <xdr:cNvSpPr/>
      </xdr:nvSpPr>
      <xdr:spPr>
        <a:xfrm>
          <a:off x="14541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66895</xdr:rowOff>
    </xdr:from>
    <xdr:ext cx="534377" cy="259045"/>
    <xdr:sp macro="" textlink="">
      <xdr:nvSpPr>
        <xdr:cNvPr id="597" name="テキスト ボックス 596"/>
        <xdr:cNvSpPr txBox="1"/>
      </xdr:nvSpPr>
      <xdr:spPr>
        <a:xfrm>
          <a:off x="14325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40688</xdr:rowOff>
    </xdr:from>
    <xdr:to>
      <xdr:col>72</xdr:col>
      <xdr:colOff>38100</xdr:colOff>
      <xdr:row>53</xdr:row>
      <xdr:rowOff>142288</xdr:rowOff>
    </xdr:to>
    <xdr:sp macro="" textlink="">
      <xdr:nvSpPr>
        <xdr:cNvPr id="598" name="楕円 597"/>
        <xdr:cNvSpPr/>
      </xdr:nvSpPr>
      <xdr:spPr>
        <a:xfrm>
          <a:off x="13652500" y="91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158815</xdr:rowOff>
    </xdr:from>
    <xdr:ext cx="534377" cy="259045"/>
    <xdr:sp macro="" textlink="">
      <xdr:nvSpPr>
        <xdr:cNvPr id="599" name="テキスト ボックス 598"/>
        <xdr:cNvSpPr txBox="1"/>
      </xdr:nvSpPr>
      <xdr:spPr>
        <a:xfrm>
          <a:off x="13436111" y="89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126413</xdr:rowOff>
    </xdr:from>
    <xdr:to>
      <xdr:col>67</xdr:col>
      <xdr:colOff>101600</xdr:colOff>
      <xdr:row>54</xdr:row>
      <xdr:rowOff>56563</xdr:rowOff>
    </xdr:to>
    <xdr:sp macro="" textlink="">
      <xdr:nvSpPr>
        <xdr:cNvPr id="600" name="楕円 599"/>
        <xdr:cNvSpPr/>
      </xdr:nvSpPr>
      <xdr:spPr>
        <a:xfrm>
          <a:off x="12763500" y="92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73090</xdr:rowOff>
    </xdr:from>
    <xdr:ext cx="534377" cy="259045"/>
    <xdr:sp macro="" textlink="">
      <xdr:nvSpPr>
        <xdr:cNvPr id="601" name="テキスト ボックス 600"/>
        <xdr:cNvSpPr txBox="1"/>
      </xdr:nvSpPr>
      <xdr:spPr>
        <a:xfrm>
          <a:off x="12547111" y="898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44667</xdr:rowOff>
    </xdr:from>
    <xdr:to>
      <xdr:col>85</xdr:col>
      <xdr:colOff>127000</xdr:colOff>
      <xdr:row>78</xdr:row>
      <xdr:rowOff>139700</xdr:rowOff>
    </xdr:to>
    <xdr:cxnSp macro="">
      <xdr:nvCxnSpPr>
        <xdr:cNvPr id="632" name="直線コネクタ 631"/>
        <xdr:cNvCxnSpPr/>
      </xdr:nvCxnSpPr>
      <xdr:spPr>
        <a:xfrm>
          <a:off x="15481300" y="13246317"/>
          <a:ext cx="838200" cy="2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44667</xdr:rowOff>
    </xdr:from>
    <xdr:to>
      <xdr:col>81</xdr:col>
      <xdr:colOff>50800</xdr:colOff>
      <xdr:row>77</xdr:row>
      <xdr:rowOff>89408</xdr:rowOff>
    </xdr:to>
    <xdr:cxnSp macro="">
      <xdr:nvCxnSpPr>
        <xdr:cNvPr id="635" name="直線コネクタ 634"/>
        <xdr:cNvCxnSpPr/>
      </xdr:nvCxnSpPr>
      <xdr:spPr>
        <a:xfrm flipV="1">
          <a:off x="14592300" y="13246317"/>
          <a:ext cx="889000" cy="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131988</xdr:rowOff>
    </xdr:from>
    <xdr:ext cx="378565" cy="259045"/>
    <xdr:sp macro="" textlink="">
      <xdr:nvSpPr>
        <xdr:cNvPr id="637" name="テキスト ボックス 636"/>
        <xdr:cNvSpPr txBox="1"/>
      </xdr:nvSpPr>
      <xdr:spPr>
        <a:xfrm>
          <a:off x="15292017" y="13505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89408</xdr:rowOff>
    </xdr:from>
    <xdr:to>
      <xdr:col>76</xdr:col>
      <xdr:colOff>114300</xdr:colOff>
      <xdr:row>77</xdr:row>
      <xdr:rowOff>160927</xdr:rowOff>
    </xdr:to>
    <xdr:cxnSp macro="">
      <xdr:nvCxnSpPr>
        <xdr:cNvPr id="638" name="直線コネクタ 637"/>
        <xdr:cNvCxnSpPr/>
      </xdr:nvCxnSpPr>
      <xdr:spPr>
        <a:xfrm flipV="1">
          <a:off x="13703300" y="13291058"/>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156481</xdr:rowOff>
    </xdr:from>
    <xdr:ext cx="378565" cy="259045"/>
    <xdr:sp macro="" textlink="">
      <xdr:nvSpPr>
        <xdr:cNvPr id="640" name="テキスト ボックス 639"/>
        <xdr:cNvSpPr txBox="1"/>
      </xdr:nvSpPr>
      <xdr:spPr>
        <a:xfrm>
          <a:off x="14403017" y="1352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61323</xdr:rowOff>
    </xdr:from>
    <xdr:to>
      <xdr:col>71</xdr:col>
      <xdr:colOff>177800</xdr:colOff>
      <xdr:row>77</xdr:row>
      <xdr:rowOff>160927</xdr:rowOff>
    </xdr:to>
    <xdr:cxnSp macro="">
      <xdr:nvCxnSpPr>
        <xdr:cNvPr id="641" name="直線コネクタ 640"/>
        <xdr:cNvCxnSpPr/>
      </xdr:nvCxnSpPr>
      <xdr:spPr>
        <a:xfrm>
          <a:off x="12814300" y="13262973"/>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97718</xdr:rowOff>
    </xdr:from>
    <xdr:to>
      <xdr:col>72</xdr:col>
      <xdr:colOff>38100</xdr:colOff>
      <xdr:row>79</xdr:row>
      <xdr:rowOff>27868</xdr:rowOff>
    </xdr:to>
    <xdr:sp macro="" textlink="">
      <xdr:nvSpPr>
        <xdr:cNvPr id="642" name="フローチャート: 判断 641"/>
        <xdr:cNvSpPr/>
      </xdr:nvSpPr>
      <xdr:spPr>
        <a:xfrm>
          <a:off x="13652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18995</xdr:rowOff>
    </xdr:from>
    <xdr:ext cx="378565" cy="259045"/>
    <xdr:sp macro="" textlink="">
      <xdr:nvSpPr>
        <xdr:cNvPr id="643" name="テキスト ボックス 642"/>
        <xdr:cNvSpPr txBox="1"/>
      </xdr:nvSpPr>
      <xdr:spPr>
        <a:xfrm>
          <a:off x="13514017" y="1356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115026</xdr:rowOff>
    </xdr:from>
    <xdr:to>
      <xdr:col>67</xdr:col>
      <xdr:colOff>101600</xdr:colOff>
      <xdr:row>79</xdr:row>
      <xdr:rowOff>45176</xdr:rowOff>
    </xdr:to>
    <xdr:sp macro="" textlink="">
      <xdr:nvSpPr>
        <xdr:cNvPr id="644" name="フローチャート: 判断 643"/>
        <xdr:cNvSpPr/>
      </xdr:nvSpPr>
      <xdr:spPr>
        <a:xfrm>
          <a:off x="12763500" y="134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36303</xdr:rowOff>
    </xdr:from>
    <xdr:ext cx="378565" cy="259045"/>
    <xdr:sp macro="" textlink="">
      <xdr:nvSpPr>
        <xdr:cNvPr id="645" name="テキスト ボックス 644"/>
        <xdr:cNvSpPr txBox="1"/>
      </xdr:nvSpPr>
      <xdr:spPr>
        <a:xfrm>
          <a:off x="12625017" y="1358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67327</xdr:rowOff>
    </xdr:from>
    <xdr:ext cx="378565" cy="259045"/>
    <xdr:sp macro="" textlink="">
      <xdr:nvSpPr>
        <xdr:cNvPr id="652" name="災害復旧費該当値テキスト"/>
        <xdr:cNvSpPr txBox="1"/>
      </xdr:nvSpPr>
      <xdr:spPr>
        <a:xfrm>
          <a:off x="16370300" y="13440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165317</xdr:rowOff>
    </xdr:from>
    <xdr:to>
      <xdr:col>81</xdr:col>
      <xdr:colOff>101600</xdr:colOff>
      <xdr:row>77</xdr:row>
      <xdr:rowOff>95467</xdr:rowOff>
    </xdr:to>
    <xdr:sp macro="" textlink="">
      <xdr:nvSpPr>
        <xdr:cNvPr id="653" name="楕円 652"/>
        <xdr:cNvSpPr/>
      </xdr:nvSpPr>
      <xdr:spPr>
        <a:xfrm>
          <a:off x="15430500" y="131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111994</xdr:rowOff>
    </xdr:from>
    <xdr:ext cx="469744" cy="259045"/>
    <xdr:sp macro="" textlink="">
      <xdr:nvSpPr>
        <xdr:cNvPr id="654" name="テキスト ボックス 653"/>
        <xdr:cNvSpPr txBox="1"/>
      </xdr:nvSpPr>
      <xdr:spPr>
        <a:xfrm>
          <a:off x="15246428" y="1297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38608</xdr:rowOff>
    </xdr:from>
    <xdr:to>
      <xdr:col>76</xdr:col>
      <xdr:colOff>165100</xdr:colOff>
      <xdr:row>77</xdr:row>
      <xdr:rowOff>140208</xdr:rowOff>
    </xdr:to>
    <xdr:sp macro="" textlink="">
      <xdr:nvSpPr>
        <xdr:cNvPr id="655" name="楕円 654"/>
        <xdr:cNvSpPr/>
      </xdr:nvSpPr>
      <xdr:spPr>
        <a:xfrm>
          <a:off x="145415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156735</xdr:rowOff>
    </xdr:from>
    <xdr:ext cx="469744" cy="259045"/>
    <xdr:sp macro="" textlink="">
      <xdr:nvSpPr>
        <xdr:cNvPr id="656" name="テキスト ボックス 655"/>
        <xdr:cNvSpPr txBox="1"/>
      </xdr:nvSpPr>
      <xdr:spPr>
        <a:xfrm>
          <a:off x="14357428" y="1301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110127</xdr:rowOff>
    </xdr:from>
    <xdr:to>
      <xdr:col>72</xdr:col>
      <xdr:colOff>38100</xdr:colOff>
      <xdr:row>78</xdr:row>
      <xdr:rowOff>40277</xdr:rowOff>
    </xdr:to>
    <xdr:sp macro="" textlink="">
      <xdr:nvSpPr>
        <xdr:cNvPr id="657" name="楕円 656"/>
        <xdr:cNvSpPr/>
      </xdr:nvSpPr>
      <xdr:spPr>
        <a:xfrm>
          <a:off x="13652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56804</xdr:rowOff>
    </xdr:from>
    <xdr:ext cx="378565" cy="259045"/>
    <xdr:sp macro="" textlink="">
      <xdr:nvSpPr>
        <xdr:cNvPr id="658" name="テキスト ボックス 657"/>
        <xdr:cNvSpPr txBox="1"/>
      </xdr:nvSpPr>
      <xdr:spPr>
        <a:xfrm>
          <a:off x="13514017" y="1308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10523</xdr:rowOff>
    </xdr:from>
    <xdr:to>
      <xdr:col>67</xdr:col>
      <xdr:colOff>101600</xdr:colOff>
      <xdr:row>77</xdr:row>
      <xdr:rowOff>112123</xdr:rowOff>
    </xdr:to>
    <xdr:sp macro="" textlink="">
      <xdr:nvSpPr>
        <xdr:cNvPr id="659" name="楕円 658"/>
        <xdr:cNvSpPr/>
      </xdr:nvSpPr>
      <xdr:spPr>
        <a:xfrm>
          <a:off x="12763500" y="132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128650</xdr:rowOff>
    </xdr:from>
    <xdr:ext cx="469744" cy="259045"/>
    <xdr:sp macro="" textlink="">
      <xdr:nvSpPr>
        <xdr:cNvPr id="660" name="テキスト ボックス 659"/>
        <xdr:cNvSpPr txBox="1"/>
      </xdr:nvSpPr>
      <xdr:spPr>
        <a:xfrm>
          <a:off x="12579428" y="1298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166199</xdr:rowOff>
    </xdr:from>
    <xdr:to>
      <xdr:col>85</xdr:col>
      <xdr:colOff>127000</xdr:colOff>
      <xdr:row>94</xdr:row>
      <xdr:rowOff>7607</xdr:rowOff>
    </xdr:to>
    <xdr:cxnSp macro="">
      <xdr:nvCxnSpPr>
        <xdr:cNvPr id="689" name="直線コネクタ 688"/>
        <xdr:cNvCxnSpPr/>
      </xdr:nvCxnSpPr>
      <xdr:spPr>
        <a:xfrm flipV="1">
          <a:off x="15481300" y="16111049"/>
          <a:ext cx="8382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7607</xdr:rowOff>
    </xdr:from>
    <xdr:to>
      <xdr:col>81</xdr:col>
      <xdr:colOff>50800</xdr:colOff>
      <xdr:row>94</xdr:row>
      <xdr:rowOff>18790</xdr:rowOff>
    </xdr:to>
    <xdr:cxnSp macro="">
      <xdr:nvCxnSpPr>
        <xdr:cNvPr id="692" name="直線コネクタ 691"/>
        <xdr:cNvCxnSpPr/>
      </xdr:nvCxnSpPr>
      <xdr:spPr>
        <a:xfrm flipV="1">
          <a:off x="14592300" y="16123907"/>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4" name="テキスト ボックス 693"/>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18790</xdr:rowOff>
    </xdr:from>
    <xdr:to>
      <xdr:col>76</xdr:col>
      <xdr:colOff>114300</xdr:colOff>
      <xdr:row>94</xdr:row>
      <xdr:rowOff>34830</xdr:rowOff>
    </xdr:to>
    <xdr:cxnSp macro="">
      <xdr:nvCxnSpPr>
        <xdr:cNvPr id="695" name="直線コネクタ 694"/>
        <xdr:cNvCxnSpPr/>
      </xdr:nvCxnSpPr>
      <xdr:spPr>
        <a:xfrm flipV="1">
          <a:off x="13703300" y="16135090"/>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7" name="テキスト ボックス 696"/>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34830</xdr:rowOff>
    </xdr:from>
    <xdr:to>
      <xdr:col>71</xdr:col>
      <xdr:colOff>177800</xdr:colOff>
      <xdr:row>94</xdr:row>
      <xdr:rowOff>71596</xdr:rowOff>
    </xdr:to>
    <xdr:cxnSp macro="">
      <xdr:nvCxnSpPr>
        <xdr:cNvPr id="698" name="直線コネクタ 697"/>
        <xdr:cNvCxnSpPr/>
      </xdr:nvCxnSpPr>
      <xdr:spPr>
        <a:xfrm flipV="1">
          <a:off x="12814300" y="16151130"/>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60934</xdr:rowOff>
    </xdr:from>
    <xdr:to>
      <xdr:col>72</xdr:col>
      <xdr:colOff>38100</xdr:colOff>
      <xdr:row>95</xdr:row>
      <xdr:rowOff>162534</xdr:rowOff>
    </xdr:to>
    <xdr:sp macro="" textlink="">
      <xdr:nvSpPr>
        <xdr:cNvPr id="699" name="フローチャート: 判断 698"/>
        <xdr:cNvSpPr/>
      </xdr:nvSpPr>
      <xdr:spPr>
        <a:xfrm>
          <a:off x="13652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153661</xdr:rowOff>
    </xdr:from>
    <xdr:ext cx="534377" cy="259045"/>
    <xdr:sp macro="" textlink="">
      <xdr:nvSpPr>
        <xdr:cNvPr id="700" name="テキスト ボックス 699"/>
        <xdr:cNvSpPr txBox="1"/>
      </xdr:nvSpPr>
      <xdr:spPr>
        <a:xfrm>
          <a:off x="13436111" y="164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47904</xdr:rowOff>
    </xdr:from>
    <xdr:to>
      <xdr:col>67</xdr:col>
      <xdr:colOff>101600</xdr:colOff>
      <xdr:row>95</xdr:row>
      <xdr:rowOff>149504</xdr:rowOff>
    </xdr:to>
    <xdr:sp macro="" textlink="">
      <xdr:nvSpPr>
        <xdr:cNvPr id="701" name="フローチャート: 判断 700"/>
        <xdr:cNvSpPr/>
      </xdr:nvSpPr>
      <xdr:spPr>
        <a:xfrm>
          <a:off x="12763500" y="1633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140631</xdr:rowOff>
    </xdr:from>
    <xdr:ext cx="534377" cy="259045"/>
    <xdr:sp macro="" textlink="">
      <xdr:nvSpPr>
        <xdr:cNvPr id="702" name="テキスト ボックス 701"/>
        <xdr:cNvSpPr txBox="1"/>
      </xdr:nvSpPr>
      <xdr:spPr>
        <a:xfrm>
          <a:off x="12547111" y="164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115399</xdr:rowOff>
    </xdr:from>
    <xdr:to>
      <xdr:col>85</xdr:col>
      <xdr:colOff>177800</xdr:colOff>
      <xdr:row>94</xdr:row>
      <xdr:rowOff>45549</xdr:rowOff>
    </xdr:to>
    <xdr:sp macro="" textlink="">
      <xdr:nvSpPr>
        <xdr:cNvPr id="708" name="楕円 707"/>
        <xdr:cNvSpPr/>
      </xdr:nvSpPr>
      <xdr:spPr>
        <a:xfrm>
          <a:off x="16268700" y="160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138276</xdr:rowOff>
    </xdr:from>
    <xdr:ext cx="534377" cy="259045"/>
    <xdr:sp macro="" textlink="">
      <xdr:nvSpPr>
        <xdr:cNvPr id="709" name="公債費該当値テキスト"/>
        <xdr:cNvSpPr txBox="1"/>
      </xdr:nvSpPr>
      <xdr:spPr>
        <a:xfrm>
          <a:off x="16370300" y="159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128257</xdr:rowOff>
    </xdr:from>
    <xdr:to>
      <xdr:col>81</xdr:col>
      <xdr:colOff>101600</xdr:colOff>
      <xdr:row>94</xdr:row>
      <xdr:rowOff>58407</xdr:rowOff>
    </xdr:to>
    <xdr:sp macro="" textlink="">
      <xdr:nvSpPr>
        <xdr:cNvPr id="710" name="楕円 709"/>
        <xdr:cNvSpPr/>
      </xdr:nvSpPr>
      <xdr:spPr>
        <a:xfrm>
          <a:off x="15430500" y="160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74934</xdr:rowOff>
    </xdr:from>
    <xdr:ext cx="534377" cy="259045"/>
    <xdr:sp macro="" textlink="">
      <xdr:nvSpPr>
        <xdr:cNvPr id="711" name="テキスト ボックス 710"/>
        <xdr:cNvSpPr txBox="1"/>
      </xdr:nvSpPr>
      <xdr:spPr>
        <a:xfrm>
          <a:off x="15214111" y="158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139440</xdr:rowOff>
    </xdr:from>
    <xdr:to>
      <xdr:col>76</xdr:col>
      <xdr:colOff>165100</xdr:colOff>
      <xdr:row>94</xdr:row>
      <xdr:rowOff>69590</xdr:rowOff>
    </xdr:to>
    <xdr:sp macro="" textlink="">
      <xdr:nvSpPr>
        <xdr:cNvPr id="712" name="楕円 711"/>
        <xdr:cNvSpPr/>
      </xdr:nvSpPr>
      <xdr:spPr>
        <a:xfrm>
          <a:off x="14541500" y="160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86117</xdr:rowOff>
    </xdr:from>
    <xdr:ext cx="534377" cy="259045"/>
    <xdr:sp macro="" textlink="">
      <xdr:nvSpPr>
        <xdr:cNvPr id="713" name="テキスト ボックス 712"/>
        <xdr:cNvSpPr txBox="1"/>
      </xdr:nvSpPr>
      <xdr:spPr>
        <a:xfrm>
          <a:off x="14325111" y="158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155480</xdr:rowOff>
    </xdr:from>
    <xdr:to>
      <xdr:col>72</xdr:col>
      <xdr:colOff>38100</xdr:colOff>
      <xdr:row>94</xdr:row>
      <xdr:rowOff>85630</xdr:rowOff>
    </xdr:to>
    <xdr:sp macro="" textlink="">
      <xdr:nvSpPr>
        <xdr:cNvPr id="714" name="楕円 713"/>
        <xdr:cNvSpPr/>
      </xdr:nvSpPr>
      <xdr:spPr>
        <a:xfrm>
          <a:off x="13652500" y="161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102157</xdr:rowOff>
    </xdr:from>
    <xdr:ext cx="534377" cy="259045"/>
    <xdr:sp macro="" textlink="">
      <xdr:nvSpPr>
        <xdr:cNvPr id="715" name="テキスト ボックス 714"/>
        <xdr:cNvSpPr txBox="1"/>
      </xdr:nvSpPr>
      <xdr:spPr>
        <a:xfrm>
          <a:off x="13436111" y="158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20796</xdr:rowOff>
    </xdr:from>
    <xdr:to>
      <xdr:col>67</xdr:col>
      <xdr:colOff>101600</xdr:colOff>
      <xdr:row>94</xdr:row>
      <xdr:rowOff>122396</xdr:rowOff>
    </xdr:to>
    <xdr:sp macro="" textlink="">
      <xdr:nvSpPr>
        <xdr:cNvPr id="716" name="楕円 715"/>
        <xdr:cNvSpPr/>
      </xdr:nvSpPr>
      <xdr:spPr>
        <a:xfrm>
          <a:off x="12763500" y="161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138923</xdr:rowOff>
    </xdr:from>
    <xdr:ext cx="534377" cy="259045"/>
    <xdr:sp macro="" textlink="">
      <xdr:nvSpPr>
        <xdr:cNvPr id="717" name="テキスト ボックス 716"/>
        <xdr:cNvSpPr txBox="1"/>
      </xdr:nvSpPr>
      <xdr:spPr>
        <a:xfrm>
          <a:off x="12547111" y="159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10523</xdr:rowOff>
    </xdr:from>
    <xdr:to>
      <xdr:col>102</xdr:col>
      <xdr:colOff>165100</xdr:colOff>
      <xdr:row>39</xdr:row>
      <xdr:rowOff>112123</xdr:rowOff>
    </xdr:to>
    <xdr:sp macro="" textlink="">
      <xdr:nvSpPr>
        <xdr:cNvPr id="758" name="フローチャート: 判断 757"/>
        <xdr:cNvSpPr/>
      </xdr:nvSpPr>
      <xdr:spPr>
        <a:xfrm>
          <a:off x="19494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128650</xdr:rowOff>
    </xdr:from>
    <xdr:ext cx="378565" cy="259045"/>
    <xdr:sp macro="" textlink="">
      <xdr:nvSpPr>
        <xdr:cNvPr id="759" name="テキスト ボックス 758"/>
        <xdr:cNvSpPr txBox="1"/>
      </xdr:nvSpPr>
      <xdr:spPr>
        <a:xfrm>
          <a:off x="19356017" y="64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60" name="フローチャート: 判断 75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61" name="テキスト ボックス 76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　：　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237,369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円となっている。決算額全体でみると、民生費のうち生活保護行政に要する経費が高い水準にあることが要因であり、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資格審査等の適正化を図るとともに、就労支援等自立に向けた取り組みを実施することで増大する扶助費の抑制を図る。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○土木費　：　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26,333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は低い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水準にある。これは、市の主要施策として実施している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中心市街地活性化事業などの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したことが要因である。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　：　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16,641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は高い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水準にある。これは、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防災行政無線整備事業が増加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したことが要因である。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○教育費　：　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82,893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円となっており、類似団体平均に比べ高い水準にある。これは、小中学校の耐震補強工事をはじめ老朽化対策を実施してい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こと、また、小中一貫校建設事業を実施していることにより普通建設事業費が高い水準にあることが要因である。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　：　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47,609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円となっており、類似団体平均に比べ高い水準にある。これは、大型事業の実施に伴う合併特例事業債の元金償還が開始したことが要因である。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合併算定替の逓減開始による普通交付税が減になったものの、地方税や地方消費税交付金各種交付金の増加や、ふるさと応援寄附金の大幅な増加影響により、実質収支及び実質単年度収支ともに黒字決算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、小中学校施設整備事業、新庁舎建設事業などの大型事業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完了するが、交流センター整備事業や体育館等建設事業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、筑豊ハイツ整備事業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などが計画されており、また、合併算定替による普通交付税の逓減が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さらに進む</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ことから、財政調整基金残高は減少していく見込みであ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る。今後も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第二次行財政改革大綱において目標としている、「平成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年度時点で財政調整基金及び減債基金残高を標準財政規模の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％以上」を達成するため、引き続き健全な財政運営に努める。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赤字の会計である小型自動車競走事業特別会計においては、景気低迷の影響により収益金が激減し、平成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年度末時点での累積赤字が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1,570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百万円となってい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包括的民間委託により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経営改善を図りつつ、場外発売所の増設やミッドナイトレース開催など売り上げ増加のための取組を実施しており、平成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年度末時点での累積赤字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1,465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となっている。しかし、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大規模な施設の老朽化対策を実施していかなければならない状況にあるなど、更なる事業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経営</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の健全化に</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努めなければならない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67417459</v>
      </c>
      <c r="BO4" s="441"/>
      <c r="BP4" s="441"/>
      <c r="BQ4" s="441"/>
      <c r="BR4" s="441"/>
      <c r="BS4" s="441"/>
      <c r="BT4" s="441"/>
      <c r="BU4" s="442"/>
      <c r="BV4" s="440">
        <v>72401038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1.8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65647378</v>
      </c>
      <c r="BO5" s="446"/>
      <c r="BP5" s="446"/>
      <c r="BQ5" s="446"/>
      <c r="BR5" s="446"/>
      <c r="BS5" s="446"/>
      <c r="BT5" s="446"/>
      <c r="BU5" s="447"/>
      <c r="BV5" s="445">
        <v>71254940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96.1</v>
      </c>
      <c r="CU5" s="416"/>
      <c r="CV5" s="416"/>
      <c r="CW5" s="416"/>
      <c r="CX5" s="416"/>
      <c r="CY5" s="416"/>
      <c r="CZ5" s="416"/>
      <c r="DA5" s="417"/>
      <c r="DB5" s="415">
        <v>93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1770081</v>
      </c>
      <c r="BO6" s="446"/>
      <c r="BP6" s="446"/>
      <c r="BQ6" s="446"/>
      <c r="BR6" s="446"/>
      <c r="BS6" s="446"/>
      <c r="BT6" s="446"/>
      <c r="BU6" s="447"/>
      <c r="BV6" s="445">
        <v>1146098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101.6</v>
      </c>
      <c r="CU6" s="596"/>
      <c r="CV6" s="596"/>
      <c r="CW6" s="596"/>
      <c r="CX6" s="596"/>
      <c r="CY6" s="596"/>
      <c r="CZ6" s="596"/>
      <c r="DA6" s="597"/>
      <c r="DB6" s="595">
        <v>98.2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151206</v>
      </c>
      <c r="BO7" s="446"/>
      <c r="BP7" s="446"/>
      <c r="BQ7" s="446"/>
      <c r="BR7" s="446"/>
      <c r="BS7" s="446"/>
      <c r="BT7" s="446"/>
      <c r="BU7" s="447"/>
      <c r="BV7" s="445">
        <v>537226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32895189</v>
      </c>
      <c r="CU7" s="446"/>
      <c r="CV7" s="446"/>
      <c r="CW7" s="446"/>
      <c r="CX7" s="446"/>
      <c r="CY7" s="446"/>
      <c r="CZ7" s="446"/>
      <c r="DA7" s="447"/>
      <c r="DB7" s="445">
        <v>33175972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1618875</v>
      </c>
      <c r="BO8" s="446"/>
      <c r="BP8" s="446"/>
      <c r="BQ8" s="446"/>
      <c r="BR8" s="446"/>
      <c r="BS8" s="446"/>
      <c r="BT8" s="446"/>
      <c r="BU8" s="447"/>
      <c r="BV8" s="445">
        <v>608872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v>
      </c>
      <c r="CU8" s="559"/>
      <c r="CV8" s="559"/>
      <c r="CW8" s="559"/>
      <c r="CX8" s="559"/>
      <c r="CY8" s="559"/>
      <c r="CZ8" s="559"/>
      <c r="DA8" s="560"/>
      <c r="DB8" s="558">
        <v>0.5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129146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1010003</v>
      </c>
      <c r="BO9" s="446"/>
      <c r="BP9" s="446"/>
      <c r="BQ9" s="446"/>
      <c r="BR9" s="446"/>
      <c r="BS9" s="446"/>
      <c r="BT9" s="446"/>
      <c r="BU9" s="447"/>
      <c r="BV9" s="445">
        <v>-1233734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15.2</v>
      </c>
      <c r="CU9" s="416"/>
      <c r="CV9" s="416"/>
      <c r="CW9" s="416"/>
      <c r="CX9" s="416"/>
      <c r="CY9" s="416"/>
      <c r="CZ9" s="416"/>
      <c r="DA9" s="417"/>
      <c r="DB9" s="415">
        <v>14.9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131492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67211</v>
      </c>
      <c r="BO10" s="446"/>
      <c r="BP10" s="446"/>
      <c r="BQ10" s="446"/>
      <c r="BR10" s="446"/>
      <c r="BS10" s="446"/>
      <c r="BT10" s="446"/>
      <c r="BU10" s="447"/>
      <c r="BV10" s="445">
        <v>87676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1000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129801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810000</v>
      </c>
      <c r="BO12" s="446"/>
      <c r="BP12" s="446"/>
      <c r="BQ12" s="446"/>
      <c r="BR12" s="446"/>
      <c r="BS12" s="446"/>
      <c r="BT12" s="446"/>
      <c r="BU12" s="447"/>
      <c r="BV12" s="445">
        <v>500000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128522</v>
      </c>
      <c r="S13" s="549"/>
      <c r="T13" s="549"/>
      <c r="U13" s="549"/>
      <c r="V13" s="550"/>
      <c r="W13" s="536" t="s">
        <v>132</v>
      </c>
      <c r="X13" s="458"/>
      <c r="Y13" s="458"/>
      <c r="Z13" s="458"/>
      <c r="AA13" s="458"/>
      <c r="AB13" s="459"/>
      <c r="AC13" s="421">
        <v>1210</v>
      </c>
      <c r="AD13" s="422"/>
      <c r="AE13" s="422"/>
      <c r="AF13" s="422"/>
      <c r="AG13" s="423"/>
      <c r="AH13" s="421">
        <v>1215</v>
      </c>
      <c r="AI13" s="422"/>
      <c r="AJ13" s="422"/>
      <c r="AK13" s="422"/>
      <c r="AL13" s="424"/>
      <c r="AM13" s="514" t="s">
        <v>133</v>
      </c>
      <c r="AN13" s="419"/>
      <c r="AO13" s="419"/>
      <c r="AP13" s="419"/>
      <c r="AQ13" s="419"/>
      <c r="AR13" s="419"/>
      <c r="AS13" s="419"/>
      <c r="AT13" s="420"/>
      <c r="AU13" s="502" t="s">
        <v>114</v>
      </c>
      <c r="AV13" s="503"/>
      <c r="AW13" s="503"/>
      <c r="AX13" s="503"/>
      <c r="AY13" s="425" t="s">
        <v>134</v>
      </c>
      <c r="AZ13" s="426"/>
      <c r="BA13" s="426"/>
      <c r="BB13" s="426"/>
      <c r="BC13" s="426"/>
      <c r="BD13" s="426"/>
      <c r="BE13" s="426"/>
      <c r="BF13" s="426"/>
      <c r="BG13" s="426"/>
      <c r="BH13" s="426"/>
      <c r="BI13" s="426"/>
      <c r="BJ13" s="426"/>
      <c r="BK13" s="426"/>
      <c r="BL13" s="426"/>
      <c r="BM13" s="427"/>
      <c r="BN13" s="445">
        <v>267214</v>
      </c>
      <c r="BO13" s="446"/>
      <c r="BP13" s="446"/>
      <c r="BQ13" s="446"/>
      <c r="BR13" s="446"/>
      <c r="BS13" s="446"/>
      <c r="BT13" s="446"/>
      <c r="BU13" s="447"/>
      <c r="BV13" s="445">
        <v>-1645058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4.2</v>
      </c>
      <c r="CU13" s="416"/>
      <c r="CV13" s="416"/>
      <c r="CW13" s="416"/>
      <c r="CX13" s="416"/>
      <c r="CY13" s="416"/>
      <c r="CZ13" s="416"/>
      <c r="DA13" s="417"/>
      <c r="DB13" s="415">
        <v>4.5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130092</v>
      </c>
      <c r="S14" s="549"/>
      <c r="T14" s="549"/>
      <c r="U14" s="549"/>
      <c r="V14" s="550"/>
      <c r="W14" s="551"/>
      <c r="X14" s="461"/>
      <c r="Y14" s="461"/>
      <c r="Z14" s="461"/>
      <c r="AA14" s="461"/>
      <c r="AB14" s="462"/>
      <c r="AC14" s="541">
        <v>2.2999999999999998</v>
      </c>
      <c r="AD14" s="542"/>
      <c r="AE14" s="542"/>
      <c r="AF14" s="542"/>
      <c r="AG14" s="543"/>
      <c r="AH14" s="541">
        <v>2.2000000000000002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27.5</v>
      </c>
      <c r="CU14" s="553"/>
      <c r="CV14" s="553"/>
      <c r="CW14" s="553"/>
      <c r="CX14" s="553"/>
      <c r="CY14" s="553"/>
      <c r="CZ14" s="553"/>
      <c r="DA14" s="554"/>
      <c r="DB14" s="552">
        <v>15.6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128916</v>
      </c>
      <c r="S15" s="549"/>
      <c r="T15" s="549"/>
      <c r="U15" s="549"/>
      <c r="V15" s="550"/>
      <c r="W15" s="536" t="s">
        <v>138</v>
      </c>
      <c r="X15" s="458"/>
      <c r="Y15" s="458"/>
      <c r="Z15" s="458"/>
      <c r="AA15" s="458"/>
      <c r="AB15" s="459"/>
      <c r="AC15" s="421">
        <v>12166</v>
      </c>
      <c r="AD15" s="422"/>
      <c r="AE15" s="422"/>
      <c r="AF15" s="422"/>
      <c r="AG15" s="423"/>
      <c r="AH15" s="421">
        <v>12502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13375972</v>
      </c>
      <c r="BO15" s="441"/>
      <c r="BP15" s="441"/>
      <c r="BQ15" s="441"/>
      <c r="BR15" s="441"/>
      <c r="BS15" s="441"/>
      <c r="BT15" s="441"/>
      <c r="BU15" s="442"/>
      <c r="BV15" s="440">
        <v>13234562</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22.9</v>
      </c>
      <c r="AD16" s="542"/>
      <c r="AE16" s="542"/>
      <c r="AF16" s="542"/>
      <c r="AG16" s="543"/>
      <c r="AH16" s="541">
        <v>22.8</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26411365</v>
      </c>
      <c r="BO16" s="446"/>
      <c r="BP16" s="446"/>
      <c r="BQ16" s="446"/>
      <c r="BR16" s="446"/>
      <c r="BS16" s="446"/>
      <c r="BT16" s="446"/>
      <c r="BU16" s="447"/>
      <c r="BV16" s="445">
        <v>26372186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39812</v>
      </c>
      <c r="AD17" s="422"/>
      <c r="AE17" s="422"/>
      <c r="AF17" s="422"/>
      <c r="AG17" s="423"/>
      <c r="AH17" s="421">
        <v>41154</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17020831</v>
      </c>
      <c r="BO17" s="446"/>
      <c r="BP17" s="446"/>
      <c r="BQ17" s="446"/>
      <c r="BR17" s="446"/>
      <c r="BS17" s="446"/>
      <c r="BT17" s="446"/>
      <c r="BU17" s="447"/>
      <c r="BV17" s="445">
        <v>16816650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214.07</v>
      </c>
      <c r="M18" s="510"/>
      <c r="N18" s="510"/>
      <c r="O18" s="510"/>
      <c r="P18" s="510"/>
      <c r="Q18" s="510"/>
      <c r="R18" s="511"/>
      <c r="S18" s="511"/>
      <c r="T18" s="511"/>
      <c r="U18" s="511"/>
      <c r="V18" s="512"/>
      <c r="W18" s="526"/>
      <c r="X18" s="527"/>
      <c r="Y18" s="527"/>
      <c r="Z18" s="527"/>
      <c r="AA18" s="527"/>
      <c r="AB18" s="537"/>
      <c r="AC18" s="409">
        <v>74.900000000000006</v>
      </c>
      <c r="AD18" s="410"/>
      <c r="AE18" s="410"/>
      <c r="AF18" s="410"/>
      <c r="AG18" s="513"/>
      <c r="AH18" s="409">
        <v>75</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31847433</v>
      </c>
      <c r="BO18" s="446"/>
      <c r="BP18" s="446"/>
      <c r="BQ18" s="446"/>
      <c r="BR18" s="446"/>
      <c r="BS18" s="446"/>
      <c r="BT18" s="446"/>
      <c r="BU18" s="447"/>
      <c r="BV18" s="445">
        <v>30981763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603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37369236</v>
      </c>
      <c r="BO19" s="446"/>
      <c r="BP19" s="446"/>
      <c r="BQ19" s="446"/>
      <c r="BR19" s="446"/>
      <c r="BS19" s="446"/>
      <c r="BT19" s="446"/>
      <c r="BU19" s="447"/>
      <c r="BV19" s="445">
        <v>37608167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54732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77796860</v>
      </c>
      <c r="BO23" s="446"/>
      <c r="BP23" s="446"/>
      <c r="BQ23" s="446"/>
      <c r="BR23" s="446"/>
      <c r="BS23" s="446"/>
      <c r="BT23" s="446"/>
      <c r="BU23" s="447"/>
      <c r="BV23" s="445">
        <v>74851630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9820</v>
      </c>
      <c r="R24" s="422"/>
      <c r="S24" s="422"/>
      <c r="T24" s="422"/>
      <c r="U24" s="422"/>
      <c r="V24" s="423"/>
      <c r="W24" s="487"/>
      <c r="X24" s="478"/>
      <c r="Y24" s="479"/>
      <c r="Z24" s="418" t="s">
        <v>162</v>
      </c>
      <c r="AA24" s="419"/>
      <c r="AB24" s="419"/>
      <c r="AC24" s="419"/>
      <c r="AD24" s="419"/>
      <c r="AE24" s="419"/>
      <c r="AF24" s="419"/>
      <c r="AG24" s="420"/>
      <c r="AH24" s="421">
        <v>735</v>
      </c>
      <c r="AI24" s="422"/>
      <c r="AJ24" s="422"/>
      <c r="AK24" s="422"/>
      <c r="AL24" s="423"/>
      <c r="AM24" s="421">
        <v>2411535</v>
      </c>
      <c r="AN24" s="422"/>
      <c r="AO24" s="422"/>
      <c r="AP24" s="422"/>
      <c r="AQ24" s="422"/>
      <c r="AR24" s="423"/>
      <c r="AS24" s="421">
        <v>3281</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58268550</v>
      </c>
      <c r="BO24" s="446"/>
      <c r="BP24" s="446"/>
      <c r="BQ24" s="446"/>
      <c r="BR24" s="446"/>
      <c r="BS24" s="446"/>
      <c r="BT24" s="446"/>
      <c r="BU24" s="447"/>
      <c r="BV24" s="445">
        <v>54988582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8000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166</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6066103</v>
      </c>
      <c r="BO25" s="441"/>
      <c r="BP25" s="441"/>
      <c r="BQ25" s="441"/>
      <c r="BR25" s="441"/>
      <c r="BS25" s="441"/>
      <c r="BT25" s="441"/>
      <c r="BU25" s="442"/>
      <c r="BV25" s="440">
        <v>6316599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7010</v>
      </c>
      <c r="R26" s="422"/>
      <c r="S26" s="422"/>
      <c r="T26" s="422"/>
      <c r="U26" s="422"/>
      <c r="V26" s="423"/>
      <c r="W26" s="487"/>
      <c r="X26" s="478"/>
      <c r="Y26" s="479"/>
      <c r="Z26" s="418" t="s">
        <v>169</v>
      </c>
      <c r="AA26" s="500"/>
      <c r="AB26" s="500"/>
      <c r="AC26" s="500"/>
      <c r="AD26" s="500"/>
      <c r="AE26" s="500"/>
      <c r="AF26" s="500"/>
      <c r="AG26" s="501"/>
      <c r="AH26" s="421">
        <v>72</v>
      </c>
      <c r="AI26" s="422"/>
      <c r="AJ26" s="422"/>
      <c r="AK26" s="422"/>
      <c r="AL26" s="423"/>
      <c r="AM26" s="421">
        <v>254808</v>
      </c>
      <c r="AN26" s="422"/>
      <c r="AO26" s="422"/>
      <c r="AP26" s="422"/>
      <c r="AQ26" s="422"/>
      <c r="AR26" s="423"/>
      <c r="AS26" s="421">
        <v>3539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5760</v>
      </c>
      <c r="R27" s="422"/>
      <c r="S27" s="422"/>
      <c r="T27" s="422"/>
      <c r="U27" s="422"/>
      <c r="V27" s="423"/>
      <c r="W27" s="487"/>
      <c r="X27" s="478"/>
      <c r="Y27" s="479"/>
      <c r="Z27" s="418" t="s">
        <v>172</v>
      </c>
      <c r="AA27" s="419"/>
      <c r="AB27" s="419"/>
      <c r="AC27" s="419"/>
      <c r="AD27" s="419"/>
      <c r="AE27" s="419"/>
      <c r="AF27" s="419"/>
      <c r="AG27" s="420"/>
      <c r="AH27" s="421">
        <v>25</v>
      </c>
      <c r="AI27" s="422"/>
      <c r="AJ27" s="422"/>
      <c r="AK27" s="422"/>
      <c r="AL27" s="423"/>
      <c r="AM27" s="421">
        <v>80803</v>
      </c>
      <c r="AN27" s="422"/>
      <c r="AO27" s="422"/>
      <c r="AP27" s="422"/>
      <c r="AQ27" s="422"/>
      <c r="AR27" s="423"/>
      <c r="AS27" s="421">
        <v>3232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2645744</v>
      </c>
      <c r="BO27" s="449"/>
      <c r="BP27" s="449"/>
      <c r="BQ27" s="449"/>
      <c r="BR27" s="449"/>
      <c r="BS27" s="449"/>
      <c r="BT27" s="449"/>
      <c r="BU27" s="450"/>
      <c r="BV27" s="448">
        <v>2644934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4960</v>
      </c>
      <c r="R28" s="422"/>
      <c r="S28" s="422"/>
      <c r="T28" s="422"/>
      <c r="U28" s="422"/>
      <c r="V28" s="423"/>
      <c r="W28" s="487"/>
      <c r="X28" s="478"/>
      <c r="Y28" s="479"/>
      <c r="Z28" s="418" t="s">
        <v>175</v>
      </c>
      <c r="AA28" s="419"/>
      <c r="AB28" s="419"/>
      <c r="AC28" s="419"/>
      <c r="AD28" s="419"/>
      <c r="AE28" s="419"/>
      <c r="AF28" s="419"/>
      <c r="AG28" s="420"/>
      <c r="AH28" s="421" t="s">
        <v>122</v>
      </c>
      <c r="AI28" s="422"/>
      <c r="AJ28" s="422"/>
      <c r="AK28" s="422"/>
      <c r="AL28" s="423"/>
      <c r="AM28" s="421" t="s">
        <v>166</v>
      </c>
      <c r="AN28" s="422"/>
      <c r="AO28" s="422"/>
      <c r="AP28" s="422"/>
      <c r="AQ28" s="422"/>
      <c r="AR28" s="423"/>
      <c r="AS28" s="421" t="s">
        <v>122</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8258327</v>
      </c>
      <c r="BO28" s="441"/>
      <c r="BP28" s="441"/>
      <c r="BQ28" s="441"/>
      <c r="BR28" s="441"/>
      <c r="BS28" s="441"/>
      <c r="BT28" s="441"/>
      <c r="BU28" s="442"/>
      <c r="BV28" s="440">
        <v>8852387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26</v>
      </c>
      <c r="M29" s="422"/>
      <c r="N29" s="422"/>
      <c r="O29" s="422"/>
      <c r="P29" s="423"/>
      <c r="Q29" s="421">
        <v>4600</v>
      </c>
      <c r="R29" s="422"/>
      <c r="S29" s="422"/>
      <c r="T29" s="422"/>
      <c r="U29" s="422"/>
      <c r="V29" s="423"/>
      <c r="W29" s="488"/>
      <c r="X29" s="489"/>
      <c r="Y29" s="490"/>
      <c r="Z29" s="418" t="s">
        <v>178</v>
      </c>
      <c r="AA29" s="419"/>
      <c r="AB29" s="419"/>
      <c r="AC29" s="419"/>
      <c r="AD29" s="419"/>
      <c r="AE29" s="419"/>
      <c r="AF29" s="419"/>
      <c r="AG29" s="420"/>
      <c r="AH29" s="421">
        <v>760</v>
      </c>
      <c r="AI29" s="422"/>
      <c r="AJ29" s="422"/>
      <c r="AK29" s="422"/>
      <c r="AL29" s="423"/>
      <c r="AM29" s="421">
        <v>2492338</v>
      </c>
      <c r="AN29" s="422"/>
      <c r="AO29" s="422"/>
      <c r="AP29" s="422"/>
      <c r="AQ29" s="422"/>
      <c r="AR29" s="423"/>
      <c r="AS29" s="421">
        <v>3279</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7344958</v>
      </c>
      <c r="BO29" s="446"/>
      <c r="BP29" s="446"/>
      <c r="BQ29" s="446"/>
      <c r="BR29" s="446"/>
      <c r="BS29" s="446"/>
      <c r="BT29" s="446"/>
      <c r="BU29" s="447"/>
      <c r="BV29" s="445">
        <v>7135786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7432007</v>
      </c>
      <c r="BO30" s="449"/>
      <c r="BP30" s="449"/>
      <c r="BQ30" s="449"/>
      <c r="BR30" s="449"/>
      <c r="BS30" s="449"/>
      <c r="BT30" s="449"/>
      <c r="BU30" s="450"/>
      <c r="BV30" s="448">
        <v>7441669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11</v>
      </c>
      <c r="AN34" s="404"/>
      <c r="AO34" s="403" t="str">
        <f>IF('各会計、関係団体の財政状況及び健全化判断比率'!B34="","",'各会計、関係団体の財政状況及び健全化判断比率'!B34)</f>
        <v>水道事業会計</v>
      </c>
      <c r="AP34" s="403"/>
      <c r="AQ34" s="403"/>
      <c r="AR34" s="403"/>
      <c r="AS34" s="403"/>
      <c r="AT34" s="403"/>
      <c r="AU34" s="403"/>
      <c r="AV34" s="403"/>
      <c r="AW34" s="403"/>
      <c r="AX34" s="403"/>
      <c r="AY34" s="403"/>
      <c r="AZ34" s="403"/>
      <c r="BA34" s="403"/>
      <c r="BB34" s="403"/>
      <c r="BC34" s="403"/>
      <c r="BD34" s="193"/>
      <c r="BE34" s="404">
        <f>IF(BG34="","",MAX(C34:D43,U34:V43,AM34:AN43)+1)</f>
        <v>15</v>
      </c>
      <c r="BF34" s="404"/>
      <c r="BG34" s="403" t="str">
        <f>IF('各会計、関係団体の財政状況及び健全化判断比率'!B38="","",'各会計、関係団体の財政状況及び健全化判断比率'!B38)</f>
        <v>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18</v>
      </c>
      <c r="BX34" s="404"/>
      <c r="BY34" s="403" t="str">
        <f>IF('各会計、関係団体の財政状況及び健全化判断比率'!B68="","",'各会計、関係団体の財政状況及び健全化判断比率'!B68)</f>
        <v>飯塚市・桂川町衛生施設組合（一般会計）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27</v>
      </c>
      <c r="CP34" s="404"/>
      <c r="CQ34" s="403" t="str">
        <f>IF('各会計、関係団体の財政状況及び健全化判断比率'!BS7="","",'各会計、関係団体の財政状況及び健全化判断比率'!BS7)</f>
        <v>飯塚市教育文化振興事業団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学校給食事業特別会計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f t="shared" ref="AM35:AM43" si="0">IF(AO35="","",AM34+1)</f>
        <v>12</v>
      </c>
      <c r="AN35" s="404"/>
      <c r="AO35" s="403" t="str">
        <f>IF('各会計、関係団体の財政状況及び健全化判断比率'!B35="","",'各会計、関係団体の財政状況及び健全化判断比率'!B35)</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16</v>
      </c>
      <c r="BF35" s="404"/>
      <c r="BG35" s="403" t="str">
        <f>IF('各会計、関係団体の財政状況及び健全化判断比率'!B39="","",'各会計、関係団体の財政状況及び健全化判断比率'!B39)</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19</v>
      </c>
      <c r="BX35" s="404"/>
      <c r="BY35" s="403" t="str">
        <f>IF('各会計、関係団体の財政状況及び健全化判断比率'!B69="","",'各会計、関係団体の財政状況及び健全化判断比率'!B69)</f>
        <v>福岡県市町村職員退職手当組合（一般会計）</v>
      </c>
      <c r="BZ35" s="403"/>
      <c r="CA35" s="403"/>
      <c r="CB35" s="403"/>
      <c r="CC35" s="403"/>
      <c r="CD35" s="403"/>
      <c r="CE35" s="403"/>
      <c r="CF35" s="403"/>
      <c r="CG35" s="403"/>
      <c r="CH35" s="403"/>
      <c r="CI35" s="403"/>
      <c r="CJ35" s="403"/>
      <c r="CK35" s="403"/>
      <c r="CL35" s="403"/>
      <c r="CM35" s="403"/>
      <c r="CN35" s="193"/>
      <c r="CO35" s="404">
        <f t="shared" ref="CO35:CO43" si="3">IF(CQ35="","",CO34+1)</f>
        <v>28</v>
      </c>
      <c r="CP35" s="404"/>
      <c r="CQ35" s="403" t="str">
        <f>IF('各会計、関係団体の財政状況及び健全化判断比率'!BS8="","",'各会計、関係団体の財政状況及び健全化判断比率'!BS8)</f>
        <v>福岡ソフトウエアセンター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住宅新築資金等貸付特別会計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介護保険特別会計介護サービス事業勘定</v>
      </c>
      <c r="X36" s="403"/>
      <c r="Y36" s="403"/>
      <c r="Z36" s="403"/>
      <c r="AA36" s="403"/>
      <c r="AB36" s="403"/>
      <c r="AC36" s="403"/>
      <c r="AD36" s="403"/>
      <c r="AE36" s="403"/>
      <c r="AF36" s="403"/>
      <c r="AG36" s="403"/>
      <c r="AH36" s="403"/>
      <c r="AI36" s="403"/>
      <c r="AJ36" s="403"/>
      <c r="AK36" s="403"/>
      <c r="AL36" s="193"/>
      <c r="AM36" s="404">
        <f t="shared" si="0"/>
        <v>13</v>
      </c>
      <c r="AN36" s="404"/>
      <c r="AO36" s="403" t="str">
        <f>IF('各会計、関係団体の財政状況及び健全化判断比率'!B36="","",'各会計、関係団体の財政状況及び健全化判断比率'!B36)</f>
        <v>飯塚市立病院事業会計</v>
      </c>
      <c r="AP36" s="403"/>
      <c r="AQ36" s="403"/>
      <c r="AR36" s="403"/>
      <c r="AS36" s="403"/>
      <c r="AT36" s="403"/>
      <c r="AU36" s="403"/>
      <c r="AV36" s="403"/>
      <c r="AW36" s="403"/>
      <c r="AX36" s="403"/>
      <c r="AY36" s="403"/>
      <c r="AZ36" s="403"/>
      <c r="BA36" s="403"/>
      <c r="BB36" s="403"/>
      <c r="BC36" s="403"/>
      <c r="BD36" s="193"/>
      <c r="BE36" s="404">
        <f t="shared" si="1"/>
        <v>17</v>
      </c>
      <c r="BF36" s="404"/>
      <c r="BG36" s="403" t="str">
        <f>IF('各会計、関係団体の財政状況及び健全化判断比率'!B40="","",'各会計、関係団体の財政状況及び健全化判断比率'!B40)</f>
        <v>工業用地造成事業特別会計</v>
      </c>
      <c r="BH36" s="403"/>
      <c r="BI36" s="403"/>
      <c r="BJ36" s="403"/>
      <c r="BK36" s="403"/>
      <c r="BL36" s="403"/>
      <c r="BM36" s="403"/>
      <c r="BN36" s="403"/>
      <c r="BO36" s="403"/>
      <c r="BP36" s="403"/>
      <c r="BQ36" s="403"/>
      <c r="BR36" s="403"/>
      <c r="BS36" s="403"/>
      <c r="BT36" s="403"/>
      <c r="BU36" s="403"/>
      <c r="BV36" s="193"/>
      <c r="BW36" s="404">
        <f t="shared" si="2"/>
        <v>20</v>
      </c>
      <c r="BX36" s="404"/>
      <c r="BY36" s="403" t="str">
        <f>IF('各会計、関係団体の財政状況及び健全化判断比率'!B70="","",'各会計、関係団体の財政状況及び健全化判断比率'!B70)</f>
        <v>福岡県市町村職員退職手当組合（基金特別会計）</v>
      </c>
      <c r="BZ36" s="403"/>
      <c r="CA36" s="403"/>
      <c r="CB36" s="403"/>
      <c r="CC36" s="403"/>
      <c r="CD36" s="403"/>
      <c r="CE36" s="403"/>
      <c r="CF36" s="403"/>
      <c r="CG36" s="403"/>
      <c r="CH36" s="403"/>
      <c r="CI36" s="403"/>
      <c r="CJ36" s="403"/>
      <c r="CK36" s="403"/>
      <c r="CL36" s="403"/>
      <c r="CM36" s="403"/>
      <c r="CN36" s="193"/>
      <c r="CO36" s="404">
        <f t="shared" si="3"/>
        <v>29</v>
      </c>
      <c r="CP36" s="404"/>
      <c r="CQ36" s="403" t="str">
        <f>IF('各会計、関係団体の財政状況及び健全化判断比率'!BS9="","",'各会計、関係団体の財政状況及び健全化判断比率'!BS9)</f>
        <v>飯塚市土地開発公社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汚水処理事業特別会計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f t="shared" si="0"/>
        <v>14</v>
      </c>
      <c r="AN37" s="404"/>
      <c r="AO37" s="403" t="str">
        <f>IF('各会計、関係団体の財政状況及び健全化判断比率'!B37="","",'各会計、関係団体の財政状況及び健全化判断比率'!B37)</f>
        <v>下水道事業会計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21</v>
      </c>
      <c r="BX37" s="404"/>
      <c r="BY37" s="403" t="str">
        <f>IF('各会計、関係団体の財政状況及び健全化判断比率'!B71="","",'各会計、関係団体の財政状況及び健全化判断比率'!B71)</f>
        <v>飯塚地区消防組合（一般会計）</v>
      </c>
      <c r="BZ37" s="403"/>
      <c r="CA37" s="403"/>
      <c r="CB37" s="403"/>
      <c r="CC37" s="403"/>
      <c r="CD37" s="403"/>
      <c r="CE37" s="403"/>
      <c r="CF37" s="403"/>
      <c r="CG37" s="403"/>
      <c r="CH37" s="403"/>
      <c r="CI37" s="403"/>
      <c r="CJ37" s="403"/>
      <c r="CK37" s="403"/>
      <c r="CL37" s="403"/>
      <c r="CM37" s="403"/>
      <c r="CN37" s="193"/>
      <c r="CO37" s="404">
        <f t="shared" si="3"/>
        <v>30</v>
      </c>
      <c r="CP37" s="404"/>
      <c r="CQ37" s="403" t="str">
        <f>IF('各会計、関係団体の財政状況及び健全化判断比率'!BS10="","",'各会計、関係団体の財政状況及び健全化判断比率'!BS10)</f>
        <v>サンビレッジ茜</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9</v>
      </c>
      <c r="V38" s="404"/>
      <c r="W38" s="403" t="str">
        <f>IF('各会計、関係団体の財政状況及び健全化判断比率'!B32="","",'各会計、関係団体の財政状況及び健全化判断比率'!B32)</f>
        <v>駐車場事業特別会計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22</v>
      </c>
      <c r="BX38" s="404"/>
      <c r="BY38" s="403" t="str">
        <f>IF('各会計、関係団体の財政状況及び健全化判断比率'!B72="","",'各会計、関係団体の財政状況及び健全化判断比率'!B72)</f>
        <v>ふくおか県央環境施設組合（一般会計）</v>
      </c>
      <c r="BZ38" s="403"/>
      <c r="CA38" s="403"/>
      <c r="CB38" s="403"/>
      <c r="CC38" s="403"/>
      <c r="CD38" s="403"/>
      <c r="CE38" s="403"/>
      <c r="CF38" s="403"/>
      <c r="CG38" s="403"/>
      <c r="CH38" s="403"/>
      <c r="CI38" s="403"/>
      <c r="CJ38" s="403"/>
      <c r="CK38" s="403"/>
      <c r="CL38" s="403"/>
      <c r="CM38" s="403"/>
      <c r="CN38" s="193"/>
      <c r="CO38" s="404">
        <f t="shared" si="3"/>
        <v>31</v>
      </c>
      <c r="CP38" s="404"/>
      <c r="CQ38" s="403" t="str">
        <f>IF('各会計、関係団体の財政状況及び健全化判断比率'!BS11="","",'各会計、関係団体の財政状況及び健全化判断比率'!BS11)</f>
        <v>筑豊勤労者福祉協会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10</v>
      </c>
      <c r="V39" s="404"/>
      <c r="W39" s="403" t="str">
        <f>IF('各会計、関係団体の財政状況及び健全化判断比率'!B33="","",'各会計、関係団体の財政状況及び健全化判断比率'!B33)</f>
        <v>小型自動車競走事業特別会計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23</v>
      </c>
      <c r="BX39" s="404"/>
      <c r="BY39" s="403" t="str">
        <f>IF('各会計、関係団体の財政状況及び健全化判断比率'!B73="","",'各会計、関係団体の財政状況及び健全化判断比率'!B73)</f>
        <v>福岡県自治振興組合（一般会計）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24</v>
      </c>
      <c r="BX40" s="404"/>
      <c r="BY40" s="403" t="str">
        <f>IF('各会計、関係団体の財政状況及び健全化判断比率'!B74="","",'各会計、関係団体の財政状況及び健全化判断比率'!B74)</f>
        <v>福岡県自治振興組合（公文書館事業特別会計）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25</v>
      </c>
      <c r="BX41" s="404"/>
      <c r="BY41" s="403" t="str">
        <f>IF('各会計、関係団体の財政状況及び健全化判断比率'!B75="","",'各会計、関係団体の財政状況及び健全化判断比率'!B75)</f>
        <v>福岡県後期高齢者医療広域連合（一般会計）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26</v>
      </c>
      <c r="BX42" s="404"/>
      <c r="BY42" s="403" t="str">
        <f>IF('各会計、関係団体の財政状況及び健全化判断比率'!B76="","",'各会計、関係団体の財政状況及び健全化判断比率'!B76)</f>
        <v>福岡県後期高齢者医療広域連合（後期高齢者医療特別会計）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kDeYq+d9iU6nWBmOA53Ae2XhWv4k064C4+XUKoSCVajnPG+XnfTScI7SL6WwG6/QE9iwuYZPa4XW72NXbhAYDg==" saltValue="zmdq2w5On6yF2X/Snj7X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4" t="s">
        <v>567</v>
      </c>
      <c r="D34" s="1224"/>
      <c r="E34" s="1225"/>
      <c r="F34" s="32" t="s">
        <v>568</v>
      </c>
      <c r="G34" s="33" t="s">
        <v>569</v>
      </c>
      <c r="H34" s="33" t="s">
        <v>570</v>
      </c>
      <c r="I34" s="33" t="s">
        <v>571</v>
      </c>
      <c r="J34" s="34" t="s">
        <v>572</v>
      </c>
      <c r="K34" s="22"/>
      <c r="L34" s="22"/>
      <c r="M34" s="22"/>
      <c r="N34" s="22"/>
      <c r="O34" s="22"/>
      <c r="P34" s="22"/>
    </row>
    <row r="35" spans="1:16" ht="39" customHeight="1">
      <c r="A35" s="22"/>
      <c r="B35" s="35"/>
      <c r="C35" s="1218" t="s">
        <v>573</v>
      </c>
      <c r="D35" s="1219"/>
      <c r="E35" s="1220"/>
      <c r="F35" s="36">
        <v>5.62</v>
      </c>
      <c r="G35" s="37">
        <v>5.19</v>
      </c>
      <c r="H35" s="37">
        <v>5.57</v>
      </c>
      <c r="I35" s="37">
        <v>6.07</v>
      </c>
      <c r="J35" s="38">
        <v>5.95</v>
      </c>
      <c r="K35" s="22"/>
      <c r="L35" s="22"/>
      <c r="M35" s="22"/>
      <c r="N35" s="22"/>
      <c r="O35" s="22"/>
      <c r="P35" s="22"/>
    </row>
    <row r="36" spans="1:16" ht="39" customHeight="1">
      <c r="A36" s="22"/>
      <c r="B36" s="35"/>
      <c r="C36" s="1218" t="s">
        <v>574</v>
      </c>
      <c r="D36" s="1219"/>
      <c r="E36" s="1220"/>
      <c r="F36" s="36">
        <v>4.83</v>
      </c>
      <c r="G36" s="37">
        <v>5.81</v>
      </c>
      <c r="H36" s="37">
        <v>5.47</v>
      </c>
      <c r="I36" s="37">
        <v>1.79</v>
      </c>
      <c r="J36" s="38">
        <v>4.91</v>
      </c>
      <c r="K36" s="22"/>
      <c r="L36" s="22"/>
      <c r="M36" s="22"/>
      <c r="N36" s="22"/>
      <c r="O36" s="22"/>
      <c r="P36" s="22"/>
    </row>
    <row r="37" spans="1:16" ht="39" customHeight="1">
      <c r="A37" s="22"/>
      <c r="B37" s="35"/>
      <c r="C37" s="1218" t="s">
        <v>575</v>
      </c>
      <c r="D37" s="1219"/>
      <c r="E37" s="1220"/>
      <c r="F37" s="36">
        <v>0</v>
      </c>
      <c r="G37" s="37">
        <v>0</v>
      </c>
      <c r="H37" s="37">
        <v>4.01</v>
      </c>
      <c r="I37" s="37">
        <v>4.26</v>
      </c>
      <c r="J37" s="38">
        <v>4.04</v>
      </c>
      <c r="K37" s="22"/>
      <c r="L37" s="22"/>
      <c r="M37" s="22"/>
      <c r="N37" s="22"/>
      <c r="O37" s="22"/>
      <c r="P37" s="22"/>
    </row>
    <row r="38" spans="1:16" ht="39" customHeight="1">
      <c r="A38" s="22"/>
      <c r="B38" s="35"/>
      <c r="C38" s="1218" t="s">
        <v>576</v>
      </c>
      <c r="D38" s="1219"/>
      <c r="E38" s="1220"/>
      <c r="F38" s="36">
        <v>1.85</v>
      </c>
      <c r="G38" s="37">
        <v>2.08</v>
      </c>
      <c r="H38" s="37">
        <v>2.2799999999999998</v>
      </c>
      <c r="I38" s="37">
        <v>2.38</v>
      </c>
      <c r="J38" s="38">
        <v>2.65</v>
      </c>
      <c r="K38" s="22"/>
      <c r="L38" s="22"/>
      <c r="M38" s="22"/>
      <c r="N38" s="22"/>
      <c r="O38" s="22"/>
      <c r="P38" s="22"/>
    </row>
    <row r="39" spans="1:16" ht="39" customHeight="1">
      <c r="A39" s="22"/>
      <c r="B39" s="35"/>
      <c r="C39" s="1218" t="s">
        <v>577</v>
      </c>
      <c r="D39" s="1219"/>
      <c r="E39" s="1220"/>
      <c r="F39" s="36">
        <v>0.94</v>
      </c>
      <c r="G39" s="37">
        <v>0.89</v>
      </c>
      <c r="H39" s="37">
        <v>0.68</v>
      </c>
      <c r="I39" s="37">
        <v>1.55</v>
      </c>
      <c r="J39" s="38">
        <v>1.87</v>
      </c>
      <c r="K39" s="22"/>
      <c r="L39" s="22"/>
      <c r="M39" s="22"/>
      <c r="N39" s="22"/>
      <c r="O39" s="22"/>
      <c r="P39" s="22"/>
    </row>
    <row r="40" spans="1:16" ht="39" customHeight="1">
      <c r="A40" s="22"/>
      <c r="B40" s="35"/>
      <c r="C40" s="1218" t="s">
        <v>578</v>
      </c>
      <c r="D40" s="1219"/>
      <c r="E40" s="1220"/>
      <c r="F40" s="36">
        <v>0.21</v>
      </c>
      <c r="G40" s="37">
        <v>0.21</v>
      </c>
      <c r="H40" s="37">
        <v>0.35</v>
      </c>
      <c r="I40" s="37">
        <v>0.56000000000000005</v>
      </c>
      <c r="J40" s="38">
        <v>0.85</v>
      </c>
      <c r="K40" s="22"/>
      <c r="L40" s="22"/>
      <c r="M40" s="22"/>
      <c r="N40" s="22"/>
      <c r="O40" s="22"/>
      <c r="P40" s="22"/>
    </row>
    <row r="41" spans="1:16" ht="39" customHeight="1">
      <c r="A41" s="22"/>
      <c r="B41" s="35"/>
      <c r="C41" s="1218" t="s">
        <v>579</v>
      </c>
      <c r="D41" s="1219"/>
      <c r="E41" s="1220"/>
      <c r="F41" s="36">
        <v>0.12</v>
      </c>
      <c r="G41" s="37">
        <v>0.12</v>
      </c>
      <c r="H41" s="37">
        <v>0.12</v>
      </c>
      <c r="I41" s="37">
        <v>0.12</v>
      </c>
      <c r="J41" s="38">
        <v>0.13</v>
      </c>
      <c r="K41" s="22"/>
      <c r="L41" s="22"/>
      <c r="M41" s="22"/>
      <c r="N41" s="22"/>
      <c r="O41" s="22"/>
      <c r="P41" s="22"/>
    </row>
    <row r="42" spans="1:16" ht="39" customHeight="1">
      <c r="A42" s="22"/>
      <c r="B42" s="39"/>
      <c r="C42" s="1218" t="s">
        <v>580</v>
      </c>
      <c r="D42" s="1219"/>
      <c r="E42" s="1220"/>
      <c r="F42" s="36" t="s">
        <v>518</v>
      </c>
      <c r="G42" s="37" t="s">
        <v>518</v>
      </c>
      <c r="H42" s="37" t="s">
        <v>518</v>
      </c>
      <c r="I42" s="37" t="s">
        <v>518</v>
      </c>
      <c r="J42" s="38" t="s">
        <v>518</v>
      </c>
      <c r="K42" s="22"/>
      <c r="L42" s="22"/>
      <c r="M42" s="22"/>
      <c r="N42" s="22"/>
      <c r="O42" s="22"/>
      <c r="P42" s="22"/>
    </row>
    <row r="43" spans="1:16" ht="39" customHeight="1" thickBot="1">
      <c r="A43" s="22"/>
      <c r="B43" s="40"/>
      <c r="C43" s="1221" t="s">
        <v>581</v>
      </c>
      <c r="D43" s="1222"/>
      <c r="E43" s="1223"/>
      <c r="F43" s="41">
        <v>0.23</v>
      </c>
      <c r="G43" s="42">
        <v>7.0000000000000007E-2</v>
      </c>
      <c r="H43" s="42">
        <v>7.0000000000000007E-2</v>
      </c>
      <c r="I43" s="42">
        <v>0.09</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HNgt4IBpnkMdYaO8MLflunG0Y7+D4pRrMCGMlXcYEd/e5QrGCyx3r5VSMfYliEOymigGop5X9xoHOA1/S3weQ==" saltValue="FCZXZEDg1m5su2yma2g1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4" t="s">
        <v>11</v>
      </c>
      <c r="C45" s="1235"/>
      <c r="D45" s="58"/>
      <c r="E45" s="1240" t="s">
        <v>12</v>
      </c>
      <c r="F45" s="1240"/>
      <c r="G45" s="1240"/>
      <c r="H45" s="1240"/>
      <c r="I45" s="1240"/>
      <c r="J45" s="1241"/>
      <c r="K45" s="59">
        <v>5717</v>
      </c>
      <c r="L45" s="60">
        <v>5970</v>
      </c>
      <c r="M45" s="60">
        <v>6064</v>
      </c>
      <c r="N45" s="60">
        <v>6120</v>
      </c>
      <c r="O45" s="61">
        <v>6195</v>
      </c>
      <c r="P45" s="48"/>
      <c r="Q45" s="48"/>
      <c r="R45" s="48"/>
      <c r="S45" s="48"/>
      <c r="T45" s="48"/>
      <c r="U45" s="48"/>
    </row>
    <row r="46" spans="1:21" ht="30.75" customHeight="1">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c r="A48" s="48"/>
      <c r="B48" s="1236"/>
      <c r="C48" s="1237"/>
      <c r="D48" s="62"/>
      <c r="E48" s="1228" t="s">
        <v>15</v>
      </c>
      <c r="F48" s="1228"/>
      <c r="G48" s="1228"/>
      <c r="H48" s="1228"/>
      <c r="I48" s="1228"/>
      <c r="J48" s="1229"/>
      <c r="K48" s="63">
        <v>512</v>
      </c>
      <c r="L48" s="64">
        <v>547</v>
      </c>
      <c r="M48" s="64">
        <v>534</v>
      </c>
      <c r="N48" s="64">
        <v>539</v>
      </c>
      <c r="O48" s="65">
        <v>478</v>
      </c>
      <c r="P48" s="48"/>
      <c r="Q48" s="48"/>
      <c r="R48" s="48"/>
      <c r="S48" s="48"/>
      <c r="T48" s="48"/>
      <c r="U48" s="48"/>
    </row>
    <row r="49" spans="1:21" ht="30.75" customHeight="1">
      <c r="A49" s="48"/>
      <c r="B49" s="1236"/>
      <c r="C49" s="1237"/>
      <c r="D49" s="62"/>
      <c r="E49" s="1228" t="s">
        <v>16</v>
      </c>
      <c r="F49" s="1228"/>
      <c r="G49" s="1228"/>
      <c r="H49" s="1228"/>
      <c r="I49" s="1228"/>
      <c r="J49" s="1229"/>
      <c r="K49" s="63">
        <v>183</v>
      </c>
      <c r="L49" s="64">
        <v>137</v>
      </c>
      <c r="M49" s="64">
        <v>135</v>
      </c>
      <c r="N49" s="64">
        <v>71</v>
      </c>
      <c r="O49" s="65">
        <v>27</v>
      </c>
      <c r="P49" s="48"/>
      <c r="Q49" s="48"/>
      <c r="R49" s="48"/>
      <c r="S49" s="48"/>
      <c r="T49" s="48"/>
      <c r="U49" s="48"/>
    </row>
    <row r="50" spans="1:21" ht="30.75" customHeight="1">
      <c r="A50" s="48"/>
      <c r="B50" s="1236"/>
      <c r="C50" s="1237"/>
      <c r="D50" s="62"/>
      <c r="E50" s="1228" t="s">
        <v>17</v>
      </c>
      <c r="F50" s="1228"/>
      <c r="G50" s="1228"/>
      <c r="H50" s="1228"/>
      <c r="I50" s="1228"/>
      <c r="J50" s="1229"/>
      <c r="K50" s="63">
        <v>126</v>
      </c>
      <c r="L50" s="64">
        <v>189</v>
      </c>
      <c r="M50" s="64">
        <v>275</v>
      </c>
      <c r="N50" s="64">
        <v>125</v>
      </c>
      <c r="O50" s="65">
        <v>116</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5055</v>
      </c>
      <c r="L52" s="64">
        <v>5452</v>
      </c>
      <c r="M52" s="64">
        <v>5594</v>
      </c>
      <c r="N52" s="64">
        <v>5776</v>
      </c>
      <c r="O52" s="65">
        <v>5701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1483</v>
      </c>
      <c r="L53" s="69">
        <v>1391</v>
      </c>
      <c r="M53" s="69">
        <v>1414</v>
      </c>
      <c r="N53" s="69">
        <v>1079</v>
      </c>
      <c r="O53" s="70">
        <v>1115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utC0k+ZhEpoOJ8fTgYMMQlzznOWnDMqqrXimdXPdbimJpesf75+h2YVIfse34fBZbptUwBQh9kfLJBQEiJWpQ==" saltValue="bo6qlE8LvHOas9075qsTQ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54" t="s">
        <v>24</v>
      </c>
      <c r="C41" s="1255"/>
      <c r="D41" s="81"/>
      <c r="E41" s="1256" t="s">
        <v>25</v>
      </c>
      <c r="F41" s="1256"/>
      <c r="G41" s="1256"/>
      <c r="H41" s="1257"/>
      <c r="I41" s="82">
        <v>55741</v>
      </c>
      <c r="J41" s="83">
        <v>61211</v>
      </c>
      <c r="K41" s="83">
        <v>67123</v>
      </c>
      <c r="L41" s="83">
        <v>74939</v>
      </c>
      <c r="M41" s="84">
        <v>77869</v>
      </c>
    </row>
    <row r="42" spans="2:13" ht="27.75" customHeight="1">
      <c r="B42" s="1244"/>
      <c r="C42" s="1245"/>
      <c r="D42" s="85"/>
      <c r="E42" s="1248" t="s">
        <v>26</v>
      </c>
      <c r="F42" s="1248"/>
      <c r="G42" s="1248"/>
      <c r="H42" s="1249"/>
      <c r="I42" s="86">
        <v>1736</v>
      </c>
      <c r="J42" s="87">
        <v>1729</v>
      </c>
      <c r="K42" s="87">
        <v>1593</v>
      </c>
      <c r="L42" s="87">
        <v>1590</v>
      </c>
      <c r="M42" s="88">
        <v>1686</v>
      </c>
    </row>
    <row r="43" spans="2:13" ht="27.75" customHeight="1">
      <c r="B43" s="1244"/>
      <c r="C43" s="1245"/>
      <c r="D43" s="85"/>
      <c r="E43" s="1248" t="s">
        <v>27</v>
      </c>
      <c r="F43" s="1248"/>
      <c r="G43" s="1248"/>
      <c r="H43" s="1249"/>
      <c r="I43" s="86">
        <v>7592</v>
      </c>
      <c r="J43" s="87">
        <v>8764</v>
      </c>
      <c r="K43" s="87">
        <v>8629</v>
      </c>
      <c r="L43" s="87">
        <v>8588</v>
      </c>
      <c r="M43" s="88">
        <v>8024</v>
      </c>
    </row>
    <row r="44" spans="2:13" ht="27.75" customHeight="1">
      <c r="B44" s="1244"/>
      <c r="C44" s="1245"/>
      <c r="D44" s="85"/>
      <c r="E44" s="1248" t="s">
        <v>28</v>
      </c>
      <c r="F44" s="1248"/>
      <c r="G44" s="1248"/>
      <c r="H44" s="1249"/>
      <c r="I44" s="86">
        <v>990</v>
      </c>
      <c r="J44" s="87">
        <v>749</v>
      </c>
      <c r="K44" s="87">
        <v>505</v>
      </c>
      <c r="L44" s="87">
        <v>300</v>
      </c>
      <c r="M44" s="88">
        <v>160</v>
      </c>
    </row>
    <row r="45" spans="2:13" ht="27.75" customHeight="1">
      <c r="B45" s="1244"/>
      <c r="C45" s="1245"/>
      <c r="D45" s="85"/>
      <c r="E45" s="1248" t="s">
        <v>29</v>
      </c>
      <c r="F45" s="1248"/>
      <c r="G45" s="1248"/>
      <c r="H45" s="1249"/>
      <c r="I45" s="86">
        <v>10226</v>
      </c>
      <c r="J45" s="87">
        <v>9840</v>
      </c>
      <c r="K45" s="87">
        <v>9377</v>
      </c>
      <c r="L45" s="87">
        <v>8946</v>
      </c>
      <c r="M45" s="88">
        <v>9095</v>
      </c>
    </row>
    <row r="46" spans="2:13" ht="27.75" customHeight="1">
      <c r="B46" s="1244"/>
      <c r="C46" s="1245"/>
      <c r="D46" s="89"/>
      <c r="E46" s="1248" t="s">
        <v>30</v>
      </c>
      <c r="F46" s="1248"/>
      <c r="G46" s="1248"/>
      <c r="H46" s="1249"/>
      <c r="I46" s="86">
        <v>6</v>
      </c>
      <c r="J46" s="87">
        <v>1</v>
      </c>
      <c r="K46" s="87">
        <v>0</v>
      </c>
      <c r="L46" s="87">
        <v>0</v>
      </c>
      <c r="M46" s="88" t="s">
        <v>518</v>
      </c>
    </row>
    <row r="47" spans="2:13" ht="27.75" customHeight="1">
      <c r="B47" s="1244"/>
      <c r="C47" s="1245"/>
      <c r="D47" s="90"/>
      <c r="E47" s="1258" t="s">
        <v>31</v>
      </c>
      <c r="F47" s="1259"/>
      <c r="G47" s="1259"/>
      <c r="H47" s="1260"/>
      <c r="I47" s="86" t="s">
        <v>518</v>
      </c>
      <c r="J47" s="87" t="s">
        <v>518</v>
      </c>
      <c r="K47" s="87" t="s">
        <v>518</v>
      </c>
      <c r="L47" s="87" t="s">
        <v>518</v>
      </c>
      <c r="M47" s="88" t="s">
        <v>518</v>
      </c>
    </row>
    <row r="48" spans="2:13" ht="27.75" customHeight="1">
      <c r="B48" s="1244"/>
      <c r="C48" s="1245"/>
      <c r="D48" s="85"/>
      <c r="E48" s="1248" t="s">
        <v>32</v>
      </c>
      <c r="F48" s="1248"/>
      <c r="G48" s="1248"/>
      <c r="H48" s="1249"/>
      <c r="I48" s="86" t="s">
        <v>518</v>
      </c>
      <c r="J48" s="87" t="s">
        <v>518</v>
      </c>
      <c r="K48" s="87" t="s">
        <v>518</v>
      </c>
      <c r="L48" s="87" t="s">
        <v>518</v>
      </c>
      <c r="M48" s="88" t="s">
        <v>518</v>
      </c>
    </row>
    <row r="49" spans="2:13" ht="27.75" customHeight="1">
      <c r="B49" s="1246"/>
      <c r="C49" s="1247"/>
      <c r="D49" s="85"/>
      <c r="E49" s="1248" t="s">
        <v>33</v>
      </c>
      <c r="F49" s="1248"/>
      <c r="G49" s="1248"/>
      <c r="H49" s="1249"/>
      <c r="I49" s="86" t="s">
        <v>518</v>
      </c>
      <c r="J49" s="87" t="s">
        <v>518</v>
      </c>
      <c r="K49" s="87" t="s">
        <v>518</v>
      </c>
      <c r="L49" s="87" t="s">
        <v>518</v>
      </c>
      <c r="M49" s="88" t="s">
        <v>518</v>
      </c>
    </row>
    <row r="50" spans="2:13" ht="27.75" customHeight="1">
      <c r="B50" s="1242" t="s">
        <v>34</v>
      </c>
      <c r="C50" s="1243"/>
      <c r="D50" s="91"/>
      <c r="E50" s="1248" t="s">
        <v>35</v>
      </c>
      <c r="F50" s="1248"/>
      <c r="G50" s="1248"/>
      <c r="H50" s="1249"/>
      <c r="I50" s="86">
        <v>18273</v>
      </c>
      <c r="J50" s="87">
        <v>19555</v>
      </c>
      <c r="K50" s="87">
        <v>20824</v>
      </c>
      <c r="L50" s="87">
        <v>21455</v>
      </c>
      <c r="M50" s="88">
        <v>21587</v>
      </c>
    </row>
    <row r="51" spans="2:13" ht="27.75" customHeight="1">
      <c r="B51" s="1244"/>
      <c r="C51" s="1245"/>
      <c r="D51" s="85"/>
      <c r="E51" s="1248" t="s">
        <v>36</v>
      </c>
      <c r="F51" s="1248"/>
      <c r="G51" s="1248"/>
      <c r="H51" s="1249"/>
      <c r="I51" s="86">
        <v>6598</v>
      </c>
      <c r="J51" s="87">
        <v>6249</v>
      </c>
      <c r="K51" s="87">
        <v>5885</v>
      </c>
      <c r="L51" s="87">
        <v>5655</v>
      </c>
      <c r="M51" s="88">
        <v>5567</v>
      </c>
    </row>
    <row r="52" spans="2:13" ht="27.75" customHeight="1">
      <c r="B52" s="1246"/>
      <c r="C52" s="1247"/>
      <c r="D52" s="85"/>
      <c r="E52" s="1248" t="s">
        <v>37</v>
      </c>
      <c r="F52" s="1248"/>
      <c r="G52" s="1248"/>
      <c r="H52" s="1249"/>
      <c r="I52" s="86">
        <v>49580</v>
      </c>
      <c r="J52" s="87">
        <v>52853</v>
      </c>
      <c r="K52" s="87">
        <v>56545</v>
      </c>
      <c r="L52" s="87">
        <v>62895</v>
      </c>
      <c r="M52" s="88">
        <v>62057</v>
      </c>
    </row>
    <row r="53" spans="2:13" ht="27.75" customHeight="1" thickBot="1">
      <c r="B53" s="1250" t="s">
        <v>38</v>
      </c>
      <c r="C53" s="1251"/>
      <c r="D53" s="92"/>
      <c r="E53" s="1252" t="s">
        <v>39</v>
      </c>
      <c r="F53" s="1252"/>
      <c r="G53" s="1252"/>
      <c r="H53" s="1253"/>
      <c r="I53" s="93">
        <v>1840</v>
      </c>
      <c r="J53" s="94">
        <v>3636</v>
      </c>
      <c r="K53" s="94">
        <v>3974</v>
      </c>
      <c r="L53" s="94">
        <v>4358</v>
      </c>
      <c r="M53" s="95">
        <v>7624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HUa0JQ7NG1fTr6dd+2AYcYY4v8nzhVsmG9xjSI16n71x4dKngow+5JS3oSTRk+wico+WQ/+mVuLbD0CSyniNA==" saltValue="6glmXXnkQtfpm1LsJ43q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69" t="s">
        <v>42</v>
      </c>
      <c r="D55" s="1269"/>
      <c r="E55" s="1270"/>
      <c r="F55" s="107">
        <v>8807</v>
      </c>
      <c r="G55" s="107">
        <v>8852</v>
      </c>
      <c r="H55" s="108">
        <v>8258</v>
      </c>
    </row>
    <row r="56" spans="2:8" ht="52.5" customHeight="1">
      <c r="B56" s="109"/>
      <c r="C56" s="1271" t="s">
        <v>43</v>
      </c>
      <c r="D56" s="1271"/>
      <c r="E56" s="1272"/>
      <c r="F56" s="110">
        <v>6605</v>
      </c>
      <c r="G56" s="110">
        <v>7136</v>
      </c>
      <c r="H56" s="111">
        <v>7345</v>
      </c>
    </row>
    <row r="57" spans="2:8" ht="53.25" customHeight="1">
      <c r="B57" s="109"/>
      <c r="C57" s="1273" t="s">
        <v>44</v>
      </c>
      <c r="D57" s="1273"/>
      <c r="E57" s="1274"/>
      <c r="F57" s="112">
        <v>7476</v>
      </c>
      <c r="G57" s="112">
        <v>7442</v>
      </c>
      <c r="H57" s="113">
        <v>7432</v>
      </c>
    </row>
    <row r="58" spans="2:8" ht="45.75" customHeight="1">
      <c r="B58" s="114"/>
      <c r="C58" s="1261" t="s">
        <v>605</v>
      </c>
      <c r="D58" s="1262"/>
      <c r="E58" s="1263"/>
      <c r="F58" s="115">
        <v>4000</v>
      </c>
      <c r="G58" s="115">
        <v>4000</v>
      </c>
      <c r="H58" s="116">
        <v>4000</v>
      </c>
    </row>
    <row r="59" spans="2:8" ht="45.75" customHeight="1">
      <c r="B59" s="114"/>
      <c r="C59" s="1261" t="s">
        <v>606</v>
      </c>
      <c r="D59" s="1262"/>
      <c r="E59" s="1263"/>
      <c r="F59" s="115">
        <v>2754</v>
      </c>
      <c r="G59" s="115">
        <v>2726</v>
      </c>
      <c r="H59" s="116">
        <v>2720</v>
      </c>
    </row>
    <row r="60" spans="2:8" ht="45.75" customHeight="1">
      <c r="B60" s="114"/>
      <c r="C60" s="1261" t="s">
        <v>607</v>
      </c>
      <c r="D60" s="1262"/>
      <c r="E60" s="1263"/>
      <c r="F60" s="115">
        <v>265</v>
      </c>
      <c r="G60" s="115">
        <v>267</v>
      </c>
      <c r="H60" s="116">
        <v>269</v>
      </c>
    </row>
    <row r="61" spans="2:8" ht="45.75" customHeight="1">
      <c r="B61" s="114"/>
      <c r="C61" s="1261" t="s">
        <v>608</v>
      </c>
      <c r="D61" s="1262"/>
      <c r="E61" s="1263"/>
      <c r="F61" s="115">
        <v>109</v>
      </c>
      <c r="G61" s="115">
        <v>109</v>
      </c>
      <c r="H61" s="116">
        <v>109</v>
      </c>
    </row>
    <row r="62" spans="2:8" ht="45.75" customHeight="1" thickBot="1">
      <c r="B62" s="117"/>
      <c r="C62" s="1264" t="s">
        <v>609</v>
      </c>
      <c r="D62" s="1265"/>
      <c r="E62" s="1266"/>
      <c r="F62" s="118">
        <v>94</v>
      </c>
      <c r="G62" s="118">
        <v>99</v>
      </c>
      <c r="H62" s="119">
        <v>104</v>
      </c>
    </row>
    <row r="63" spans="2:8" ht="52.5" customHeight="1" thickBot="1">
      <c r="B63" s="120"/>
      <c r="C63" s="1267" t="s">
        <v>45</v>
      </c>
      <c r="D63" s="1267"/>
      <c r="E63" s="1268"/>
      <c r="F63" s="121">
        <v>22887</v>
      </c>
      <c r="G63" s="121">
        <v>23430</v>
      </c>
      <c r="H63" s="122">
        <v>23035</v>
      </c>
    </row>
    <row r="64" spans="2:8" ht="15" customHeight="1"/>
    <row r="65" ht="0" hidden="1" customHeight="1"/>
    <row r="66" ht="0" hidden="1" customHeight="1"/>
  </sheetData>
  <sheetProtection algorithmName="SHA-512" hashValue="fJpbze6+yvuPujaINuiUkxbQJBYYtm9eSG7MYABP3uNUUCJSQF/YD305NKu7bRm/xxQiyhr78p864ANu9QX5pA==" saltValue="x72zG3ECcTLaavZEnNuA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613</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560</v>
      </c>
      <c r="BQ50" s="1288"/>
      <c r="BR50" s="1288"/>
      <c r="BS50" s="1288"/>
      <c r="BT50" s="1288"/>
      <c r="BU50" s="1288"/>
      <c r="BV50" s="1288"/>
      <c r="BW50" s="1288"/>
      <c r="BX50" s="1288" t="s">
        <v>561</v>
      </c>
      <c r="BY50" s="1288"/>
      <c r="BZ50" s="1288"/>
      <c r="CA50" s="1288"/>
      <c r="CB50" s="1288"/>
      <c r="CC50" s="1288"/>
      <c r="CD50" s="1288"/>
      <c r="CE50" s="1288"/>
      <c r="CF50" s="1288" t="s">
        <v>562</v>
      </c>
      <c r="CG50" s="1288"/>
      <c r="CH50" s="1288"/>
      <c r="CI50" s="1288"/>
      <c r="CJ50" s="1288"/>
      <c r="CK50" s="1288"/>
      <c r="CL50" s="1288"/>
      <c r="CM50" s="1288"/>
      <c r="CN50" s="1288" t="s">
        <v>563</v>
      </c>
      <c r="CO50" s="1288"/>
      <c r="CP50" s="1288"/>
      <c r="CQ50" s="1288"/>
      <c r="CR50" s="1288"/>
      <c r="CS50" s="1288"/>
      <c r="CT50" s="1288"/>
      <c r="CU50" s="1288"/>
      <c r="CV50" s="1288" t="s">
        <v>564</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614</v>
      </c>
      <c r="AO51" s="1292"/>
      <c r="AP51" s="1292"/>
      <c r="AQ51" s="1292"/>
      <c r="AR51" s="1292"/>
      <c r="AS51" s="1292"/>
      <c r="AT51" s="1292"/>
      <c r="AU51" s="1292"/>
      <c r="AV51" s="1292"/>
      <c r="AW51" s="1292"/>
      <c r="AX51" s="1292"/>
      <c r="AY51" s="1292"/>
      <c r="AZ51" s="1292"/>
      <c r="BA51" s="1292"/>
      <c r="BB51" s="1292" t="s">
        <v>615</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616</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617</v>
      </c>
      <c r="AO55" s="1288"/>
      <c r="AP55" s="1288"/>
      <c r="AQ55" s="1288"/>
      <c r="AR55" s="1288"/>
      <c r="AS55" s="1288"/>
      <c r="AT55" s="1288"/>
      <c r="AU55" s="1288"/>
      <c r="AV55" s="1288"/>
      <c r="AW55" s="1288"/>
      <c r="AX55" s="1288"/>
      <c r="AY55" s="1288"/>
      <c r="AZ55" s="1288"/>
      <c r="BA55" s="1288"/>
      <c r="BB55" s="1292" t="s">
        <v>615</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616</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618</v>
      </c>
    </row>
    <row r="64" spans="1:109">
      <c r="B64" s="374"/>
      <c r="G64" s="381"/>
      <c r="I64" s="394"/>
      <c r="J64" s="394"/>
      <c r="K64" s="394"/>
      <c r="L64" s="394"/>
      <c r="M64" s="394"/>
      <c r="N64" s="395"/>
      <c r="AM64" s="381"/>
      <c r="AN64" s="381" t="s">
        <v>612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613</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560</v>
      </c>
      <c r="BQ72" s="1288"/>
      <c r="BR72" s="1288"/>
      <c r="BS72" s="1288"/>
      <c r="BT72" s="1288"/>
      <c r="BU72" s="1288"/>
      <c r="BV72" s="1288"/>
      <c r="BW72" s="1288"/>
      <c r="BX72" s="1288" t="s">
        <v>561</v>
      </c>
      <c r="BY72" s="1288"/>
      <c r="BZ72" s="1288"/>
      <c r="CA72" s="1288"/>
      <c r="CB72" s="1288"/>
      <c r="CC72" s="1288"/>
      <c r="CD72" s="1288"/>
      <c r="CE72" s="1288"/>
      <c r="CF72" s="1288" t="s">
        <v>562</v>
      </c>
      <c r="CG72" s="1288"/>
      <c r="CH72" s="1288"/>
      <c r="CI72" s="1288"/>
      <c r="CJ72" s="1288"/>
      <c r="CK72" s="1288"/>
      <c r="CL72" s="1288"/>
      <c r="CM72" s="1288"/>
      <c r="CN72" s="1288" t="s">
        <v>563</v>
      </c>
      <c r="CO72" s="1288"/>
      <c r="CP72" s="1288"/>
      <c r="CQ72" s="1288"/>
      <c r="CR72" s="1288"/>
      <c r="CS72" s="1288"/>
      <c r="CT72" s="1288"/>
      <c r="CU72" s="1288"/>
      <c r="CV72" s="1288" t="s">
        <v>564</v>
      </c>
      <c r="CW72" s="1288"/>
      <c r="CX72" s="1288"/>
      <c r="CY72" s="1288"/>
      <c r="CZ72" s="1288"/>
      <c r="DA72" s="1288"/>
      <c r="DB72" s="1288"/>
      <c r="DC72" s="1288"/>
    </row>
    <row r="73" spans="2:107">
      <c r="B73" s="374"/>
      <c r="G73" s="1295"/>
      <c r="H73" s="1295"/>
      <c r="I73" s="1295"/>
      <c r="J73" s="1295"/>
      <c r="K73" s="1296"/>
      <c r="L73" s="1296"/>
      <c r="M73" s="1296"/>
      <c r="N73" s="1296"/>
      <c r="AM73" s="383"/>
      <c r="AN73" s="1292" t="s">
        <v>614</v>
      </c>
      <c r="AO73" s="1292"/>
      <c r="AP73" s="1292"/>
      <c r="AQ73" s="1292"/>
      <c r="AR73" s="1292"/>
      <c r="AS73" s="1292"/>
      <c r="AT73" s="1292"/>
      <c r="AU73" s="1292"/>
      <c r="AV73" s="1292"/>
      <c r="AW73" s="1292"/>
      <c r="AX73" s="1292"/>
      <c r="AY73" s="1292"/>
      <c r="AZ73" s="1292"/>
      <c r="BA73" s="1292"/>
      <c r="BB73" s="1292" t="s">
        <v>615</v>
      </c>
      <c r="BC73" s="1292"/>
      <c r="BD73" s="1292"/>
      <c r="BE73" s="1292"/>
      <c r="BF73" s="1292"/>
      <c r="BG73" s="1292"/>
      <c r="BH73" s="1292"/>
      <c r="BI73" s="1292"/>
      <c r="BJ73" s="1292"/>
      <c r="BK73" s="1292"/>
      <c r="BL73" s="1292"/>
      <c r="BM73" s="1292"/>
      <c r="BN73" s="1292"/>
      <c r="BO73" s="1292"/>
      <c r="BP73" s="1290">
        <v>6.5</v>
      </c>
      <c r="BQ73" s="1290"/>
      <c r="BR73" s="1290"/>
      <c r="BS73" s="1290"/>
      <c r="BT73" s="1290"/>
      <c r="BU73" s="1290"/>
      <c r="BV73" s="1290"/>
      <c r="BW73" s="1290"/>
      <c r="BX73" s="1290">
        <v>12.9</v>
      </c>
      <c r="BY73" s="1290"/>
      <c r="BZ73" s="1290"/>
      <c r="CA73" s="1290"/>
      <c r="CB73" s="1290"/>
      <c r="CC73" s="1290"/>
      <c r="CD73" s="1290"/>
      <c r="CE73" s="1290"/>
      <c r="CF73" s="1290">
        <v>14</v>
      </c>
      <c r="CG73" s="1290"/>
      <c r="CH73" s="1290"/>
      <c r="CI73" s="1290"/>
      <c r="CJ73" s="1290"/>
      <c r="CK73" s="1290"/>
      <c r="CL73" s="1290"/>
      <c r="CM73" s="1290"/>
      <c r="CN73" s="1290">
        <v>15.6</v>
      </c>
      <c r="CO73" s="1290"/>
      <c r="CP73" s="1290"/>
      <c r="CQ73" s="1290"/>
      <c r="CR73" s="1290"/>
      <c r="CS73" s="1290"/>
      <c r="CT73" s="1290"/>
      <c r="CU73" s="1290"/>
      <c r="CV73" s="1290">
        <v>27.5</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620</v>
      </c>
      <c r="BC75" s="1292"/>
      <c r="BD75" s="1292"/>
      <c r="BE75" s="1292"/>
      <c r="BF75" s="1292"/>
      <c r="BG75" s="1292"/>
      <c r="BH75" s="1292"/>
      <c r="BI75" s="1292"/>
      <c r="BJ75" s="1292"/>
      <c r="BK75" s="1292"/>
      <c r="BL75" s="1292"/>
      <c r="BM75" s="1292"/>
      <c r="BN75" s="1292"/>
      <c r="BO75" s="1292"/>
      <c r="BP75" s="1290">
        <v>8.1999999999999993</v>
      </c>
      <c r="BQ75" s="1290"/>
      <c r="BR75" s="1290"/>
      <c r="BS75" s="1290"/>
      <c r="BT75" s="1290"/>
      <c r="BU75" s="1290"/>
      <c r="BV75" s="1290"/>
      <c r="BW75" s="1290"/>
      <c r="BX75" s="1290">
        <v>6.3</v>
      </c>
      <c r="BY75" s="1290"/>
      <c r="BZ75" s="1290"/>
      <c r="CA75" s="1290"/>
      <c r="CB75" s="1290"/>
      <c r="CC75" s="1290"/>
      <c r="CD75" s="1290"/>
      <c r="CE75" s="1290"/>
      <c r="CF75" s="1290">
        <v>5</v>
      </c>
      <c r="CG75" s="1290"/>
      <c r="CH75" s="1290"/>
      <c r="CI75" s="1290"/>
      <c r="CJ75" s="1290"/>
      <c r="CK75" s="1290"/>
      <c r="CL75" s="1290"/>
      <c r="CM75" s="1290"/>
      <c r="CN75" s="1290">
        <v>4.5</v>
      </c>
      <c r="CO75" s="1290"/>
      <c r="CP75" s="1290"/>
      <c r="CQ75" s="1290"/>
      <c r="CR75" s="1290"/>
      <c r="CS75" s="1290"/>
      <c r="CT75" s="1290"/>
      <c r="CU75" s="1290"/>
      <c r="CV75" s="1290">
        <v>4.2</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617</v>
      </c>
      <c r="AO77" s="1288"/>
      <c r="AP77" s="1288"/>
      <c r="AQ77" s="1288"/>
      <c r="AR77" s="1288"/>
      <c r="AS77" s="1288"/>
      <c r="AT77" s="1288"/>
      <c r="AU77" s="1288"/>
      <c r="AV77" s="1288"/>
      <c r="AW77" s="1288"/>
      <c r="AX77" s="1288"/>
      <c r="AY77" s="1288"/>
      <c r="AZ77" s="1288"/>
      <c r="BA77" s="1288"/>
      <c r="BB77" s="1292" t="s">
        <v>615</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17.8</v>
      </c>
      <c r="CG77" s="1290"/>
      <c r="CH77" s="1290"/>
      <c r="CI77" s="1290"/>
      <c r="CJ77" s="1290"/>
      <c r="CK77" s="1290"/>
      <c r="CL77" s="1290"/>
      <c r="CM77" s="1290"/>
      <c r="CN77" s="1290">
        <v>15</v>
      </c>
      <c r="CO77" s="1290"/>
      <c r="CP77" s="1290"/>
      <c r="CQ77" s="1290"/>
      <c r="CR77" s="1290"/>
      <c r="CS77" s="1290"/>
      <c r="CT77" s="1290"/>
      <c r="CU77" s="1290"/>
      <c r="CV77" s="1290">
        <v>12.2</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620</v>
      </c>
      <c r="BC79" s="1292"/>
      <c r="BD79" s="1292"/>
      <c r="BE79" s="1292"/>
      <c r="BF79" s="1292"/>
      <c r="BG79" s="1292"/>
      <c r="BH79" s="1292"/>
      <c r="BI79" s="1292"/>
      <c r="BJ79" s="1292"/>
      <c r="BK79" s="1292"/>
      <c r="BL79" s="1292"/>
      <c r="BM79" s="1292"/>
      <c r="BN79" s="1292"/>
      <c r="BO79" s="1292"/>
      <c r="BP79" s="1290">
        <v>5.4</v>
      </c>
      <c r="BQ79" s="1290"/>
      <c r="BR79" s="1290"/>
      <c r="BS79" s="1290"/>
      <c r="BT79" s="1290"/>
      <c r="BU79" s="1290"/>
      <c r="BV79" s="1290"/>
      <c r="BW79" s="1290"/>
      <c r="BX79" s="1290">
        <v>4.4000000000000004</v>
      </c>
      <c r="BY79" s="1290"/>
      <c r="BZ79" s="1290"/>
      <c r="CA79" s="1290"/>
      <c r="CB79" s="1290"/>
      <c r="CC79" s="1290"/>
      <c r="CD79" s="1290"/>
      <c r="CE79" s="1290"/>
      <c r="CF79" s="1290">
        <v>5.3</v>
      </c>
      <c r="CG79" s="1290"/>
      <c r="CH79" s="1290"/>
      <c r="CI79" s="1290"/>
      <c r="CJ79" s="1290"/>
      <c r="CK79" s="1290"/>
      <c r="CL79" s="1290"/>
      <c r="CM79" s="1290"/>
      <c r="CN79" s="1290">
        <v>5</v>
      </c>
      <c r="CO79" s="1290"/>
      <c r="CP79" s="1290"/>
      <c r="CQ79" s="1290"/>
      <c r="CR79" s="1290"/>
      <c r="CS79" s="1290"/>
      <c r="CT79" s="1290"/>
      <c r="CU79" s="1290"/>
      <c r="CV79" s="1290">
        <v>4.8</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yuqU+9bsaXrrDzjVO+Y9BT64FmZ8pV0JyvJtJTV+tW0rbu4noquxetrtd5k52E2dTlbE7GHmUvJo3Q8jcl1mw==" saltValue="GfrQShHQLdjRu89TCWH0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OWrl0ab0JqBwkwUg22XkyXWHTZ3IR6cYXWaLKrHEENIvHQmnrUS/KnAC2fg15bedfNUWz4gCztxFC+pMxtc9g==" saltValue="jhwIfwnOby80n4th29su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DRqRXo6Roxn9araVqjp2X4jh2goqCOS6lLs1cg/+CG0t4fYYX8KYRCGKX7WT2KksuI16FUVBqEcpjEU4pG8Ow==" saltValue="FbUuDLcgQCt9AbzDUWE0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557</v>
      </c>
      <c r="G2" s="136"/>
      <c r="H2" s="137"/>
    </row>
    <row r="3" spans="1:8">
      <c r="A3" s="133" t="s">
        <v>550</v>
      </c>
      <c r="B3" s="138"/>
      <c r="C3" s="139"/>
      <c r="D3" s="140">
        <v>77223</v>
      </c>
      <c r="E3" s="141"/>
      <c r="F3" s="142">
        <v>40632</v>
      </c>
      <c r="G3" s="143"/>
      <c r="H3" s="144"/>
    </row>
    <row r="4" spans="1:8">
      <c r="A4" s="145"/>
      <c r="B4" s="146"/>
      <c r="C4" s="147"/>
      <c r="D4" s="148">
        <v>33432</v>
      </c>
      <c r="E4" s="149"/>
      <c r="F4" s="150">
        <v>21402</v>
      </c>
      <c r="G4" s="151"/>
      <c r="H4" s="152"/>
    </row>
    <row r="5" spans="1:8">
      <c r="A5" s="133" t="s">
        <v>552</v>
      </c>
      <c r="B5" s="138"/>
      <c r="C5" s="139"/>
      <c r="D5" s="140">
        <v>93466</v>
      </c>
      <c r="E5" s="141"/>
      <c r="F5" s="142">
        <v>45375</v>
      </c>
      <c r="G5" s="143"/>
      <c r="H5" s="144"/>
    </row>
    <row r="6" spans="1:8">
      <c r="A6" s="145"/>
      <c r="B6" s="146"/>
      <c r="C6" s="147"/>
      <c r="D6" s="148">
        <v>60021</v>
      </c>
      <c r="E6" s="149"/>
      <c r="F6" s="150">
        <v>26025</v>
      </c>
      <c r="G6" s="151"/>
      <c r="H6" s="152"/>
    </row>
    <row r="7" spans="1:8">
      <c r="A7" s="133" t="s">
        <v>553</v>
      </c>
      <c r="B7" s="138"/>
      <c r="C7" s="139"/>
      <c r="D7" s="140">
        <v>98800</v>
      </c>
      <c r="E7" s="141"/>
      <c r="F7" s="142">
        <v>44267</v>
      </c>
      <c r="G7" s="143"/>
      <c r="H7" s="144"/>
    </row>
    <row r="8" spans="1:8">
      <c r="A8" s="145"/>
      <c r="B8" s="146"/>
      <c r="C8" s="147"/>
      <c r="D8" s="148">
        <v>68772</v>
      </c>
      <c r="E8" s="149"/>
      <c r="F8" s="150">
        <v>26161</v>
      </c>
      <c r="G8" s="151"/>
      <c r="H8" s="152"/>
    </row>
    <row r="9" spans="1:8">
      <c r="A9" s="133" t="s">
        <v>554</v>
      </c>
      <c r="B9" s="138"/>
      <c r="C9" s="139"/>
      <c r="D9" s="140">
        <v>130541</v>
      </c>
      <c r="E9" s="141"/>
      <c r="F9" s="142">
        <v>40879</v>
      </c>
      <c r="G9" s="143"/>
      <c r="H9" s="144"/>
    </row>
    <row r="10" spans="1:8">
      <c r="A10" s="145"/>
      <c r="B10" s="146"/>
      <c r="C10" s="147"/>
      <c r="D10" s="148">
        <v>87682</v>
      </c>
      <c r="E10" s="149"/>
      <c r="F10" s="150">
        <v>24087</v>
      </c>
      <c r="G10" s="151"/>
      <c r="H10" s="152"/>
    </row>
    <row r="11" spans="1:8">
      <c r="A11" s="133" t="s">
        <v>555</v>
      </c>
      <c r="B11" s="138"/>
      <c r="C11" s="139"/>
      <c r="D11" s="140">
        <v>82943</v>
      </c>
      <c r="E11" s="141"/>
      <c r="F11" s="142">
        <v>42651</v>
      </c>
      <c r="G11" s="143"/>
      <c r="H11" s="144"/>
    </row>
    <row r="12" spans="1:8">
      <c r="A12" s="145"/>
      <c r="B12" s="146"/>
      <c r="C12" s="153"/>
      <c r="D12" s="148">
        <v>54715</v>
      </c>
      <c r="E12" s="149"/>
      <c r="F12" s="150">
        <v>22675</v>
      </c>
      <c r="G12" s="151"/>
      <c r="H12" s="152"/>
    </row>
    <row r="13" spans="1:8">
      <c r="A13" s="133"/>
      <c r="B13" s="138"/>
      <c r="C13" s="154"/>
      <c r="D13" s="155">
        <v>96595</v>
      </c>
      <c r="E13" s="156"/>
      <c r="F13" s="157">
        <v>42761</v>
      </c>
      <c r="G13" s="158"/>
      <c r="H13" s="144"/>
    </row>
    <row r="14" spans="1:8">
      <c r="A14" s="145"/>
      <c r="B14" s="146"/>
      <c r="C14" s="147"/>
      <c r="D14" s="148">
        <v>60924</v>
      </c>
      <c r="E14" s="149"/>
      <c r="F14" s="150">
        <v>24070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5.04</v>
      </c>
      <c r="C19" s="159">
        <f>ROUND(VALUE(SUBSTITUTE(実質収支比率等に係る経年分析!G$48,"▲","-")),2)</f>
        <v>5.84</v>
      </c>
      <c r="D19" s="159">
        <f>ROUND(VALUE(SUBSTITUTE(実質収支比率等に係る経年分析!H$48,"▲","-")),2)</f>
        <v>5.51</v>
      </c>
      <c r="E19" s="159">
        <f>ROUND(VALUE(SUBSTITUTE(実質収支比率等に係る経年分析!I$48,"▲","-")),2)</f>
        <v>1.84</v>
      </c>
      <c r="F19" s="159">
        <f>ROUND(VALUE(SUBSTITUTE(実質収支比率等に係る経年分析!J$48,"▲","-")),2)</f>
        <v>4.92</v>
      </c>
    </row>
    <row r="20" spans="1:11">
      <c r="A20" s="159" t="s">
        <v>49</v>
      </c>
      <c r="B20" s="159">
        <f>ROUND(VALUE(SUBSTITUTE(実質収支比率等に係る経年分析!F$47,"▲","-")),2)</f>
        <v>22.37</v>
      </c>
      <c r="C20" s="159">
        <f>ROUND(VALUE(SUBSTITUTE(実質収支比率等に係る経年分析!G$47,"▲","-")),2)</f>
        <v>24.93</v>
      </c>
      <c r="D20" s="159">
        <f>ROUND(VALUE(SUBSTITUTE(実質収支比率等に係る経年分析!H$47,"▲","-")),2)</f>
        <v>26.33</v>
      </c>
      <c r="E20" s="159">
        <f>ROUND(VALUE(SUBSTITUTE(実質収支比率等に係る経年分析!I$47,"▲","-")),2)</f>
        <v>26.68</v>
      </c>
      <c r="F20" s="159">
        <f>ROUND(VALUE(SUBSTITUTE(実質収支比率等に係る経年分析!J$47,"▲","-")),2)</f>
        <v>25.1</v>
      </c>
    </row>
    <row r="21" spans="1:11">
      <c r="A21" s="159" t="s">
        <v>50</v>
      </c>
      <c r="B21" s="159">
        <f>IF(ISNUMBER(VALUE(SUBSTITUTE(実質収支比率等に係る経年分析!F$49,"▲","-"))),ROUND(VALUE(SUBSTITUTE(実質収支比率等に係る経年分析!F$49,"▲","-")),2),NA())</f>
        <v>0.22</v>
      </c>
      <c r="C21" s="159">
        <f>IF(ISNUMBER(VALUE(SUBSTITUTE(実質収支比率等に係る経年分析!G$49,"▲","-"))),ROUND(VALUE(SUBSTITUTE(実質収支比率等に係る経年分析!G$49,"▲","-")),2),NA())</f>
        <v>1.28</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-4.96</v>
      </c>
      <c r="F21" s="159">
        <f>IF(ISNUMBER(VALUE(SUBSTITUTE(実質収支比率等に係る経年分析!J$49,"▲","-"))),ROUND(VALUE(SUBSTITUTE(実質収支比率等に係る経年分析!J$49,"▲","-")),2),NA())</f>
        <v>0.81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c r="A30" s="160" t="str">
        <f>IF(連結実質赤字比率に係る赤字・黒字の構成分析!C$40="",NA(),連結実質赤字比率に係る赤字・黒字の構成分析!C$40)</f>
        <v>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0.56000000000000005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0.85</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1.87</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2.2799999999999998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2.65</v>
      </c>
    </row>
    <row r="33" spans="1:16">
      <c r="A33" s="160" t="str">
        <f>IF(連結実質赤字比率に係る赤字・黒字の構成分析!C$37="",NA(),連結実質赤字比率に係る赤字・黒字の構成分析!C$37)</f>
        <v>工業用地造成事業特別会計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4.04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5.95</v>
      </c>
    </row>
    <row r="36" spans="1:16">
      <c r="A36" s="160" t="str">
        <f>IF(連結実質赤字比率に係る赤字・黒字の構成分析!C$34="",NA(),連結実質赤字比率に係る赤字・黒字の構成分析!C$34)</f>
        <v>小型自動車競走事業特別会計</v>
      </c>
      <c r="B36" s="160">
        <f>IF(ROUND(VALUE(SUBSTITUTE(連結実質赤字比率に係る赤字・黒字の構成分析!F$34,"▲", "-")), 2) &lt; 0, ABS(ROUND(VALUE(SUBSTITUTE(連結実質赤字比率に係る赤字・黒字の構成分析!F$34,"▲", "-")), 2)), NA())</f>
        <v>4.28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5.4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4.8099999999999996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4.7300000000000004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4.45</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5055</v>
      </c>
      <c r="E42" s="161"/>
      <c r="F42" s="161"/>
      <c r="G42" s="161">
        <f>'実質公債費比率（分子）の構造'!L$52</f>
        <v>5452</v>
      </c>
      <c r="H42" s="161"/>
      <c r="I42" s="161"/>
      <c r="J42" s="161">
        <f>'実質公債費比率（分子）の構造'!M$52</f>
        <v>5594</v>
      </c>
      <c r="K42" s="161"/>
      <c r="L42" s="161"/>
      <c r="M42" s="161">
        <f>'実質公債費比率（分子）の構造'!N$52</f>
        <v>5776</v>
      </c>
      <c r="N42" s="161"/>
      <c r="O42" s="161"/>
      <c r="P42" s="161">
        <f>'実質公債費比率（分子）の構造'!O$52</f>
        <v>5701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126</v>
      </c>
      <c r="C44" s="161"/>
      <c r="D44" s="161"/>
      <c r="E44" s="161">
        <f>'実質公債費比率（分子）の構造'!L$50</f>
        <v>189</v>
      </c>
      <c r="F44" s="161"/>
      <c r="G44" s="161"/>
      <c r="H44" s="161">
        <f>'実質公債費比率（分子）の構造'!M$50</f>
        <v>275</v>
      </c>
      <c r="I44" s="161"/>
      <c r="J44" s="161"/>
      <c r="K44" s="161">
        <f>'実質公債費比率（分子）の構造'!N$50</f>
        <v>125</v>
      </c>
      <c r="L44" s="161"/>
      <c r="M44" s="161"/>
      <c r="N44" s="161">
        <f>'実質公債費比率（分子）の構造'!O$50</f>
        <v>116</v>
      </c>
      <c r="O44" s="161"/>
      <c r="P44" s="161"/>
    </row>
    <row r="45" spans="1:16">
      <c r="A45" s="161" t="s">
        <v>60</v>
      </c>
      <c r="B45" s="161">
        <f>'実質公債費比率（分子）の構造'!K$49</f>
        <v>183</v>
      </c>
      <c r="C45" s="161"/>
      <c r="D45" s="161"/>
      <c r="E45" s="161">
        <f>'実質公債費比率（分子）の構造'!L$49</f>
        <v>137</v>
      </c>
      <c r="F45" s="161"/>
      <c r="G45" s="161"/>
      <c r="H45" s="161">
        <f>'実質公債費比率（分子）の構造'!M$49</f>
        <v>135</v>
      </c>
      <c r="I45" s="161"/>
      <c r="J45" s="161"/>
      <c r="K45" s="161">
        <f>'実質公債費比率（分子）の構造'!N$49</f>
        <v>71</v>
      </c>
      <c r="L45" s="161"/>
      <c r="M45" s="161"/>
      <c r="N45" s="161">
        <f>'実質公債費比率（分子）の構造'!O$49</f>
        <v>27</v>
      </c>
      <c r="O45" s="161"/>
      <c r="P45" s="161"/>
    </row>
    <row r="46" spans="1:16">
      <c r="A46" s="161" t="s">
        <v>61</v>
      </c>
      <c r="B46" s="161">
        <f>'実質公債費比率（分子）の構造'!K$48</f>
        <v>512</v>
      </c>
      <c r="C46" s="161"/>
      <c r="D46" s="161"/>
      <c r="E46" s="161">
        <f>'実質公債費比率（分子）の構造'!L$48</f>
        <v>547</v>
      </c>
      <c r="F46" s="161"/>
      <c r="G46" s="161"/>
      <c r="H46" s="161">
        <f>'実質公債費比率（分子）の構造'!M$48</f>
        <v>534</v>
      </c>
      <c r="I46" s="161"/>
      <c r="J46" s="161"/>
      <c r="K46" s="161">
        <f>'実質公債費比率（分子）の構造'!N$48</f>
        <v>539</v>
      </c>
      <c r="L46" s="161"/>
      <c r="M46" s="161"/>
      <c r="N46" s="161">
        <f>'実質公債費比率（分子）の構造'!O$48</f>
        <v>478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5717</v>
      </c>
      <c r="C49" s="161"/>
      <c r="D49" s="161"/>
      <c r="E49" s="161">
        <f>'実質公債費比率（分子）の構造'!L$45</f>
        <v>5970</v>
      </c>
      <c r="F49" s="161"/>
      <c r="G49" s="161"/>
      <c r="H49" s="161">
        <f>'実質公債費比率（分子）の構造'!M$45</f>
        <v>6064</v>
      </c>
      <c r="I49" s="161"/>
      <c r="J49" s="161"/>
      <c r="K49" s="161">
        <f>'実質公債費比率（分子）の構造'!N$45</f>
        <v>6120</v>
      </c>
      <c r="L49" s="161"/>
      <c r="M49" s="161"/>
      <c r="N49" s="161">
        <f>'実質公債費比率（分子）の構造'!O$45</f>
        <v>6195</v>
      </c>
      <c r="O49" s="161"/>
      <c r="P49" s="161"/>
    </row>
    <row r="50" spans="1:16">
      <c r="A50" s="161" t="s">
        <v>65</v>
      </c>
      <c r="B50" s="161" t="e">
        <f>NA()</f>
        <v>#N/A</v>
      </c>
      <c r="C50" s="161">
        <f>IF(ISNUMBER('実質公債費比率（分子）の構造'!K$53),'実質公債費比率（分子）の構造'!K$53,NA())</f>
        <v>1483</v>
      </c>
      <c r="D50" s="161" t="e">
        <f>NA()</f>
        <v>#N/A</v>
      </c>
      <c r="E50" s="161" t="e">
        <f>NA()</f>
        <v>#N/A</v>
      </c>
      <c r="F50" s="161">
        <f>IF(ISNUMBER('実質公債費比率（分子）の構造'!L$53),'実質公債費比率（分子）の構造'!L$53,NA())</f>
        <v>1391</v>
      </c>
      <c r="G50" s="161" t="e">
        <f>NA()</f>
        <v>#N/A</v>
      </c>
      <c r="H50" s="161" t="e">
        <f>NA()</f>
        <v>#N/A</v>
      </c>
      <c r="I50" s="161">
        <f>IF(ISNUMBER('実質公債費比率（分子）の構造'!M$53),'実質公債費比率（分子）の構造'!M$53,NA())</f>
        <v>1414</v>
      </c>
      <c r="J50" s="161" t="e">
        <f>NA()</f>
        <v>#N/A</v>
      </c>
      <c r="K50" s="161" t="e">
        <f>NA()</f>
        <v>#N/A</v>
      </c>
      <c r="L50" s="161">
        <f>IF(ISNUMBER('実質公債費比率（分子）の構造'!N$53),'実質公債費比率（分子）の構造'!N$53,NA())</f>
        <v>1079</v>
      </c>
      <c r="M50" s="161" t="e">
        <f>NA()</f>
        <v>#N/A</v>
      </c>
      <c r="N50" s="161" t="e">
        <f>NA()</f>
        <v>#N/A</v>
      </c>
      <c r="O50" s="161">
        <f>IF(ISNUMBER('実質公債費比率（分子）の構造'!O$53),'実質公債費比率（分子）の構造'!O$53,NA())</f>
        <v>1115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49580</v>
      </c>
      <c r="E56" s="160"/>
      <c r="F56" s="160"/>
      <c r="G56" s="160">
        <f>'将来負担比率（分子）の構造'!J$52</f>
        <v>52853</v>
      </c>
      <c r="H56" s="160"/>
      <c r="I56" s="160"/>
      <c r="J56" s="160">
        <f>'将来負担比率（分子）の構造'!K$52</f>
        <v>56545</v>
      </c>
      <c r="K56" s="160"/>
      <c r="L56" s="160"/>
      <c r="M56" s="160">
        <f>'将来負担比率（分子）の構造'!L$52</f>
        <v>62895</v>
      </c>
      <c r="N56" s="160"/>
      <c r="O56" s="160"/>
      <c r="P56" s="160">
        <f>'将来負担比率（分子）の構造'!M$52</f>
        <v>62057</v>
      </c>
    </row>
    <row r="57" spans="1:16">
      <c r="A57" s="160" t="s">
        <v>36</v>
      </c>
      <c r="B57" s="160"/>
      <c r="C57" s="160"/>
      <c r="D57" s="160">
        <f>'将来負担比率（分子）の構造'!I$51</f>
        <v>6598</v>
      </c>
      <c r="E57" s="160"/>
      <c r="F57" s="160"/>
      <c r="G57" s="160">
        <f>'将来負担比率（分子）の構造'!J$51</f>
        <v>6249</v>
      </c>
      <c r="H57" s="160"/>
      <c r="I57" s="160"/>
      <c r="J57" s="160">
        <f>'将来負担比率（分子）の構造'!K$51</f>
        <v>5885</v>
      </c>
      <c r="K57" s="160"/>
      <c r="L57" s="160"/>
      <c r="M57" s="160">
        <f>'将来負担比率（分子）の構造'!L$51</f>
        <v>5655</v>
      </c>
      <c r="N57" s="160"/>
      <c r="O57" s="160"/>
      <c r="P57" s="160">
        <f>'将来負担比率（分子）の構造'!M$51</f>
        <v>5567</v>
      </c>
    </row>
    <row r="58" spans="1:16">
      <c r="A58" s="160" t="s">
        <v>35</v>
      </c>
      <c r="B58" s="160"/>
      <c r="C58" s="160"/>
      <c r="D58" s="160">
        <f>'将来負担比率（分子）の構造'!I$50</f>
        <v>18273</v>
      </c>
      <c r="E58" s="160"/>
      <c r="F58" s="160"/>
      <c r="G58" s="160">
        <f>'将来負担比率（分子）の構造'!J$50</f>
        <v>19555</v>
      </c>
      <c r="H58" s="160"/>
      <c r="I58" s="160"/>
      <c r="J58" s="160">
        <f>'将来負担比率（分子）の構造'!K$50</f>
        <v>20824</v>
      </c>
      <c r="K58" s="160"/>
      <c r="L58" s="160"/>
      <c r="M58" s="160">
        <f>'将来負担比率（分子）の構造'!L$50</f>
        <v>21455</v>
      </c>
      <c r="N58" s="160"/>
      <c r="O58" s="160"/>
      <c r="P58" s="160">
        <f>'将来負担比率（分子）の構造'!M$50</f>
        <v>21587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v>
      </c>
      <c r="C61" s="160"/>
      <c r="D61" s="160"/>
      <c r="E61" s="160">
        <f>'将来負担比率（分子）の構造'!J$46</f>
        <v>1</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c r="A62" s="160" t="s">
        <v>29</v>
      </c>
      <c r="B62" s="160">
        <f>'将来負担比率（分子）の構造'!I$45</f>
        <v>10226</v>
      </c>
      <c r="C62" s="160"/>
      <c r="D62" s="160"/>
      <c r="E62" s="160">
        <f>'将来負担比率（分子）の構造'!J$45</f>
        <v>9840</v>
      </c>
      <c r="F62" s="160"/>
      <c r="G62" s="160"/>
      <c r="H62" s="160">
        <f>'将来負担比率（分子）の構造'!K$45</f>
        <v>9377</v>
      </c>
      <c r="I62" s="160"/>
      <c r="J62" s="160"/>
      <c r="K62" s="160">
        <f>'将来負担比率（分子）の構造'!L$45</f>
        <v>8946</v>
      </c>
      <c r="L62" s="160"/>
      <c r="M62" s="160"/>
      <c r="N62" s="160">
        <f>'将来負担比率（分子）の構造'!M$45</f>
        <v>9095</v>
      </c>
      <c r="O62" s="160"/>
      <c r="P62" s="160"/>
    </row>
    <row r="63" spans="1:16">
      <c r="A63" s="160" t="s">
        <v>28</v>
      </c>
      <c r="B63" s="160">
        <f>'将来負担比率（分子）の構造'!I$44</f>
        <v>990</v>
      </c>
      <c r="C63" s="160"/>
      <c r="D63" s="160"/>
      <c r="E63" s="160">
        <f>'将来負担比率（分子）の構造'!J$44</f>
        <v>749</v>
      </c>
      <c r="F63" s="160"/>
      <c r="G63" s="160"/>
      <c r="H63" s="160">
        <f>'将来負担比率（分子）の構造'!K$44</f>
        <v>505</v>
      </c>
      <c r="I63" s="160"/>
      <c r="J63" s="160"/>
      <c r="K63" s="160">
        <f>'将来負担比率（分子）の構造'!L$44</f>
        <v>300</v>
      </c>
      <c r="L63" s="160"/>
      <c r="M63" s="160"/>
      <c r="N63" s="160">
        <f>'将来負担比率（分子）の構造'!M$44</f>
        <v>160</v>
      </c>
      <c r="O63" s="160"/>
      <c r="P63" s="160"/>
    </row>
    <row r="64" spans="1:16">
      <c r="A64" s="160" t="s">
        <v>27</v>
      </c>
      <c r="B64" s="160">
        <f>'将来負担比率（分子）の構造'!I$43</f>
        <v>7592</v>
      </c>
      <c r="C64" s="160"/>
      <c r="D64" s="160"/>
      <c r="E64" s="160">
        <f>'将来負担比率（分子）の構造'!J$43</f>
        <v>8764</v>
      </c>
      <c r="F64" s="160"/>
      <c r="G64" s="160"/>
      <c r="H64" s="160">
        <f>'将来負担比率（分子）の構造'!K$43</f>
        <v>8629</v>
      </c>
      <c r="I64" s="160"/>
      <c r="J64" s="160"/>
      <c r="K64" s="160">
        <f>'将来負担比率（分子）の構造'!L$43</f>
        <v>8588</v>
      </c>
      <c r="L64" s="160"/>
      <c r="M64" s="160"/>
      <c r="N64" s="160">
        <f>'将来負担比率（分子）の構造'!M$43</f>
        <v>8024</v>
      </c>
      <c r="O64" s="160"/>
      <c r="P64" s="160"/>
    </row>
    <row r="65" spans="1:16">
      <c r="A65" s="160" t="s">
        <v>26</v>
      </c>
      <c r="B65" s="160">
        <f>'将来負担比率（分子）の構造'!I$42</f>
        <v>1736</v>
      </c>
      <c r="C65" s="160"/>
      <c r="D65" s="160"/>
      <c r="E65" s="160">
        <f>'将来負担比率（分子）の構造'!J$42</f>
        <v>1729</v>
      </c>
      <c r="F65" s="160"/>
      <c r="G65" s="160"/>
      <c r="H65" s="160">
        <f>'将来負担比率（分子）の構造'!K$42</f>
        <v>1593</v>
      </c>
      <c r="I65" s="160"/>
      <c r="J65" s="160"/>
      <c r="K65" s="160">
        <f>'将来負担比率（分子）の構造'!L$42</f>
        <v>1590</v>
      </c>
      <c r="L65" s="160"/>
      <c r="M65" s="160"/>
      <c r="N65" s="160">
        <f>'将来負担比率（分子）の構造'!M$42</f>
        <v>1686</v>
      </c>
      <c r="O65" s="160"/>
      <c r="P65" s="160"/>
    </row>
    <row r="66" spans="1:16">
      <c r="A66" s="160" t="s">
        <v>25</v>
      </c>
      <c r="B66" s="160">
        <f>'将来負担比率（分子）の構造'!I$41</f>
        <v>55741</v>
      </c>
      <c r="C66" s="160"/>
      <c r="D66" s="160"/>
      <c r="E66" s="160">
        <f>'将来負担比率（分子）の構造'!J$41</f>
        <v>61211</v>
      </c>
      <c r="F66" s="160"/>
      <c r="G66" s="160"/>
      <c r="H66" s="160">
        <f>'将来負担比率（分子）の構造'!K$41</f>
        <v>67123</v>
      </c>
      <c r="I66" s="160"/>
      <c r="J66" s="160"/>
      <c r="K66" s="160">
        <f>'将来負担比率（分子）の構造'!L$41</f>
        <v>74939</v>
      </c>
      <c r="L66" s="160"/>
      <c r="M66" s="160"/>
      <c r="N66" s="160">
        <f>'将来負担比率（分子）の構造'!M$41</f>
        <v>77869</v>
      </c>
      <c r="O66" s="160"/>
      <c r="P66" s="160"/>
    </row>
    <row r="67" spans="1:16">
      <c r="A67" s="160" t="s">
        <v>69</v>
      </c>
      <c r="B67" s="160" t="e">
        <f>NA()</f>
        <v>#N/A</v>
      </c>
      <c r="C67" s="160">
        <f>IF(ISNUMBER('将来負担比率（分子）の構造'!I$53), IF('将来負担比率（分子）の構造'!I$53 &lt; 0, 0, '将来負担比率（分子）の構造'!I$53), NA())</f>
        <v>1840</v>
      </c>
      <c r="D67" s="160" t="e">
        <f>NA()</f>
        <v>#N/A</v>
      </c>
      <c r="E67" s="160" t="e">
        <f>NA()</f>
        <v>#N/A</v>
      </c>
      <c r="F67" s="160">
        <f>IF(ISNUMBER('将来負担比率（分子）の構造'!J$53), IF('将来負担比率（分子）の構造'!J$53 &lt; 0, 0, '将来負担比率（分子）の構造'!J$53), NA())</f>
        <v>3636</v>
      </c>
      <c r="G67" s="160" t="e">
        <f>NA()</f>
        <v>#N/A</v>
      </c>
      <c r="H67" s="160" t="e">
        <f>NA()</f>
        <v>#N/A</v>
      </c>
      <c r="I67" s="160">
        <f>IF(ISNUMBER('将来負担比率（分子）の構造'!K$53), IF('将来負担比率（分子）の構造'!K$53 &lt; 0, 0, '将来負担比率（分子）の構造'!K$53), NA())</f>
        <v>3974</v>
      </c>
      <c r="J67" s="160" t="e">
        <f>NA()</f>
        <v>#N/A</v>
      </c>
      <c r="K67" s="160" t="e">
        <f>NA()</f>
        <v>#N/A</v>
      </c>
      <c r="L67" s="160">
        <f>IF(ISNUMBER('将来負担比率（分子）の構造'!L$53), IF('将来負担比率（分子）の構造'!L$53 &lt; 0, 0, '将来負担比率（分子）の構造'!L$53), NA())</f>
        <v>4358</v>
      </c>
      <c r="M67" s="160" t="e">
        <f>NA()</f>
        <v>#N/A</v>
      </c>
      <c r="N67" s="160" t="e">
        <f>NA()</f>
        <v>#N/A</v>
      </c>
      <c r="O67" s="160">
        <f>IF(ISNUMBER('将来負担比率（分子）の構造'!M$53), IF('将来負担比率（分子）の構造'!M$53 &lt; 0, 0, '将来負担比率（分子）の構造'!M$53), NA())</f>
        <v>7624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8807</v>
      </c>
      <c r="C72" s="164">
        <f>基金残高に係る経年分析!G55</f>
        <v>8852</v>
      </c>
      <c r="D72" s="164">
        <f>基金残高に係る経年分析!H55</f>
        <v>8258</v>
      </c>
    </row>
    <row r="73" spans="1:16">
      <c r="A73" s="163" t="s">
        <v>72</v>
      </c>
      <c r="B73" s="164">
        <f>基金残高に係る経年分析!F56</f>
        <v>6605</v>
      </c>
      <c r="C73" s="164">
        <f>基金残高に係る経年分析!G56</f>
        <v>7136</v>
      </c>
      <c r="D73" s="164">
        <f>基金残高に係る経年分析!H56</f>
        <v>7345</v>
      </c>
    </row>
    <row r="74" spans="1:16">
      <c r="A74" s="163" t="s">
        <v>73</v>
      </c>
      <c r="B74" s="164">
        <f>基金残高に係る経年分析!F57</f>
        <v>7476</v>
      </c>
      <c r="C74" s="164">
        <f>基金残高に係る経年分析!G57</f>
        <v>7442</v>
      </c>
      <c r="D74" s="164">
        <f>基金残高に係る経年分析!H57</f>
        <v>7432</v>
      </c>
    </row>
  </sheetData>
  <sheetProtection algorithmName="SHA-512" hashValue="fFdNEv1SftSZM21BH7HYLZxpko7wKjM0iKtL5GMAEHFOV9nPiKxgw+h9Sil68+A8MAIW0uPJdBafyquV5Pt0Kg==" saltValue="VrwtgGsuziAPzY95gWde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13974486</v>
      </c>
      <c r="S5" s="707"/>
      <c r="T5" s="707"/>
      <c r="U5" s="707"/>
      <c r="V5" s="707"/>
      <c r="W5" s="707"/>
      <c r="X5" s="707"/>
      <c r="Y5" s="753"/>
      <c r="Z5" s="771">
        <v>20.7</v>
      </c>
      <c r="AA5" s="771"/>
      <c r="AB5" s="771"/>
      <c r="AC5" s="771"/>
      <c r="AD5" s="772">
        <v>13974486</v>
      </c>
      <c r="AE5" s="772"/>
      <c r="AF5" s="772"/>
      <c r="AG5" s="772"/>
      <c r="AH5" s="772"/>
      <c r="AI5" s="772"/>
      <c r="AJ5" s="772"/>
      <c r="AK5" s="772"/>
      <c r="AL5" s="754">
        <v>44.6</v>
      </c>
      <c r="AM5" s="723"/>
      <c r="AN5" s="723"/>
      <c r="AO5" s="755"/>
      <c r="AP5" s="740" t="s">
        <v>219</v>
      </c>
      <c r="AQ5" s="741"/>
      <c r="AR5" s="741"/>
      <c r="AS5" s="741"/>
      <c r="AT5" s="741"/>
      <c r="AU5" s="741"/>
      <c r="AV5" s="741"/>
      <c r="AW5" s="741"/>
      <c r="AX5" s="741"/>
      <c r="AY5" s="741"/>
      <c r="AZ5" s="741"/>
      <c r="BA5" s="741"/>
      <c r="BB5" s="741"/>
      <c r="BC5" s="741"/>
      <c r="BD5" s="741"/>
      <c r="BE5" s="741"/>
      <c r="BF5" s="742"/>
      <c r="BG5" s="641">
        <v>13970644</v>
      </c>
      <c r="BH5" s="644"/>
      <c r="BI5" s="644"/>
      <c r="BJ5" s="644"/>
      <c r="BK5" s="644"/>
      <c r="BL5" s="644"/>
      <c r="BM5" s="644"/>
      <c r="BN5" s="645"/>
      <c r="BO5" s="703">
        <v>100</v>
      </c>
      <c r="BP5" s="703"/>
      <c r="BQ5" s="703"/>
      <c r="BR5" s="703"/>
      <c r="BS5" s="704">
        <v>246275</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415144</v>
      </c>
      <c r="S6" s="644"/>
      <c r="T6" s="644"/>
      <c r="U6" s="644"/>
      <c r="V6" s="644"/>
      <c r="W6" s="644"/>
      <c r="X6" s="644"/>
      <c r="Y6" s="645"/>
      <c r="Z6" s="703">
        <v>0.6</v>
      </c>
      <c r="AA6" s="703"/>
      <c r="AB6" s="703"/>
      <c r="AC6" s="703"/>
      <c r="AD6" s="704">
        <v>415144</v>
      </c>
      <c r="AE6" s="704"/>
      <c r="AF6" s="704"/>
      <c r="AG6" s="704"/>
      <c r="AH6" s="704"/>
      <c r="AI6" s="704"/>
      <c r="AJ6" s="704"/>
      <c r="AK6" s="704"/>
      <c r="AL6" s="646">
        <v>1.3</v>
      </c>
      <c r="AM6" s="647"/>
      <c r="AN6" s="647"/>
      <c r="AO6" s="705"/>
      <c r="AP6" s="638" t="s">
        <v>224</v>
      </c>
      <c r="AQ6" s="639"/>
      <c r="AR6" s="639"/>
      <c r="AS6" s="639"/>
      <c r="AT6" s="639"/>
      <c r="AU6" s="639"/>
      <c r="AV6" s="639"/>
      <c r="AW6" s="639"/>
      <c r="AX6" s="639"/>
      <c r="AY6" s="639"/>
      <c r="AZ6" s="639"/>
      <c r="BA6" s="639"/>
      <c r="BB6" s="639"/>
      <c r="BC6" s="639"/>
      <c r="BD6" s="639"/>
      <c r="BE6" s="639"/>
      <c r="BF6" s="640"/>
      <c r="BG6" s="641">
        <v>13970644</v>
      </c>
      <c r="BH6" s="644"/>
      <c r="BI6" s="644"/>
      <c r="BJ6" s="644"/>
      <c r="BK6" s="644"/>
      <c r="BL6" s="644"/>
      <c r="BM6" s="644"/>
      <c r="BN6" s="645"/>
      <c r="BO6" s="703">
        <v>100</v>
      </c>
      <c r="BP6" s="703"/>
      <c r="BQ6" s="703"/>
      <c r="BR6" s="703"/>
      <c r="BS6" s="704">
        <v>246275</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346908</v>
      </c>
      <c r="CS6" s="644"/>
      <c r="CT6" s="644"/>
      <c r="CU6" s="644"/>
      <c r="CV6" s="644"/>
      <c r="CW6" s="644"/>
      <c r="CX6" s="644"/>
      <c r="CY6" s="645"/>
      <c r="CZ6" s="754">
        <v>0.5</v>
      </c>
      <c r="DA6" s="723"/>
      <c r="DB6" s="723"/>
      <c r="DC6" s="757"/>
      <c r="DD6" s="649" t="s">
        <v>122</v>
      </c>
      <c r="DE6" s="644"/>
      <c r="DF6" s="644"/>
      <c r="DG6" s="644"/>
      <c r="DH6" s="644"/>
      <c r="DI6" s="644"/>
      <c r="DJ6" s="644"/>
      <c r="DK6" s="644"/>
      <c r="DL6" s="644"/>
      <c r="DM6" s="644"/>
      <c r="DN6" s="644"/>
      <c r="DO6" s="644"/>
      <c r="DP6" s="645"/>
      <c r="DQ6" s="649">
        <v>346874</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22899</v>
      </c>
      <c r="S7" s="644"/>
      <c r="T7" s="644"/>
      <c r="U7" s="644"/>
      <c r="V7" s="644"/>
      <c r="W7" s="644"/>
      <c r="X7" s="644"/>
      <c r="Y7" s="645"/>
      <c r="Z7" s="703">
        <v>0</v>
      </c>
      <c r="AA7" s="703"/>
      <c r="AB7" s="703"/>
      <c r="AC7" s="703"/>
      <c r="AD7" s="704">
        <v>22899</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6262226</v>
      </c>
      <c r="BH7" s="644"/>
      <c r="BI7" s="644"/>
      <c r="BJ7" s="644"/>
      <c r="BK7" s="644"/>
      <c r="BL7" s="644"/>
      <c r="BM7" s="644"/>
      <c r="BN7" s="645"/>
      <c r="BO7" s="703">
        <v>44.8</v>
      </c>
      <c r="BP7" s="703"/>
      <c r="BQ7" s="703"/>
      <c r="BR7" s="703"/>
      <c r="BS7" s="704">
        <v>246275</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5477045</v>
      </c>
      <c r="CS7" s="644"/>
      <c r="CT7" s="644"/>
      <c r="CU7" s="644"/>
      <c r="CV7" s="644"/>
      <c r="CW7" s="644"/>
      <c r="CX7" s="644"/>
      <c r="CY7" s="645"/>
      <c r="CZ7" s="703">
        <v>8.3000000000000007</v>
      </c>
      <c r="DA7" s="703"/>
      <c r="DB7" s="703"/>
      <c r="DC7" s="703"/>
      <c r="DD7" s="649">
        <v>833486</v>
      </c>
      <c r="DE7" s="644"/>
      <c r="DF7" s="644"/>
      <c r="DG7" s="644"/>
      <c r="DH7" s="644"/>
      <c r="DI7" s="644"/>
      <c r="DJ7" s="644"/>
      <c r="DK7" s="644"/>
      <c r="DL7" s="644"/>
      <c r="DM7" s="644"/>
      <c r="DN7" s="644"/>
      <c r="DO7" s="644"/>
      <c r="DP7" s="645"/>
      <c r="DQ7" s="649">
        <v>4208950</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59183</v>
      </c>
      <c r="S8" s="644"/>
      <c r="T8" s="644"/>
      <c r="U8" s="644"/>
      <c r="V8" s="644"/>
      <c r="W8" s="644"/>
      <c r="X8" s="644"/>
      <c r="Y8" s="645"/>
      <c r="Z8" s="703">
        <v>0.1</v>
      </c>
      <c r="AA8" s="703"/>
      <c r="AB8" s="703"/>
      <c r="AC8" s="703"/>
      <c r="AD8" s="704">
        <v>59183</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196557</v>
      </c>
      <c r="BH8" s="644"/>
      <c r="BI8" s="644"/>
      <c r="BJ8" s="644"/>
      <c r="BK8" s="644"/>
      <c r="BL8" s="644"/>
      <c r="BM8" s="644"/>
      <c r="BN8" s="645"/>
      <c r="BO8" s="703">
        <v>1.4</v>
      </c>
      <c r="BP8" s="703"/>
      <c r="BQ8" s="703"/>
      <c r="BR8" s="703"/>
      <c r="BS8" s="649" t="s">
        <v>122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30810672</v>
      </c>
      <c r="CS8" s="644"/>
      <c r="CT8" s="644"/>
      <c r="CU8" s="644"/>
      <c r="CV8" s="644"/>
      <c r="CW8" s="644"/>
      <c r="CX8" s="644"/>
      <c r="CY8" s="645"/>
      <c r="CZ8" s="703">
        <v>46.9</v>
      </c>
      <c r="DA8" s="703"/>
      <c r="DB8" s="703"/>
      <c r="DC8" s="703"/>
      <c r="DD8" s="649">
        <v>812641</v>
      </c>
      <c r="DE8" s="644"/>
      <c r="DF8" s="644"/>
      <c r="DG8" s="644"/>
      <c r="DH8" s="644"/>
      <c r="DI8" s="644"/>
      <c r="DJ8" s="644"/>
      <c r="DK8" s="644"/>
      <c r="DL8" s="644"/>
      <c r="DM8" s="644"/>
      <c r="DN8" s="644"/>
      <c r="DO8" s="644"/>
      <c r="DP8" s="645"/>
      <c r="DQ8" s="649">
        <v>12355310</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62543</v>
      </c>
      <c r="S9" s="644"/>
      <c r="T9" s="644"/>
      <c r="U9" s="644"/>
      <c r="V9" s="644"/>
      <c r="W9" s="644"/>
      <c r="X9" s="644"/>
      <c r="Y9" s="645"/>
      <c r="Z9" s="703">
        <v>0.1</v>
      </c>
      <c r="AA9" s="703"/>
      <c r="AB9" s="703"/>
      <c r="AC9" s="703"/>
      <c r="AD9" s="704">
        <v>62543</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4990129</v>
      </c>
      <c r="BH9" s="644"/>
      <c r="BI9" s="644"/>
      <c r="BJ9" s="644"/>
      <c r="BK9" s="644"/>
      <c r="BL9" s="644"/>
      <c r="BM9" s="644"/>
      <c r="BN9" s="645"/>
      <c r="BO9" s="703">
        <v>35.700000000000003</v>
      </c>
      <c r="BP9" s="703"/>
      <c r="BQ9" s="703"/>
      <c r="BR9" s="703"/>
      <c r="BS9" s="649" t="s">
        <v>122</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4743146</v>
      </c>
      <c r="CS9" s="644"/>
      <c r="CT9" s="644"/>
      <c r="CU9" s="644"/>
      <c r="CV9" s="644"/>
      <c r="CW9" s="644"/>
      <c r="CX9" s="644"/>
      <c r="CY9" s="645"/>
      <c r="CZ9" s="703">
        <v>7.2</v>
      </c>
      <c r="DA9" s="703"/>
      <c r="DB9" s="703"/>
      <c r="DC9" s="703"/>
      <c r="DD9" s="649">
        <v>187239</v>
      </c>
      <c r="DE9" s="644"/>
      <c r="DF9" s="644"/>
      <c r="DG9" s="644"/>
      <c r="DH9" s="644"/>
      <c r="DI9" s="644"/>
      <c r="DJ9" s="644"/>
      <c r="DK9" s="644"/>
      <c r="DL9" s="644"/>
      <c r="DM9" s="644"/>
      <c r="DN9" s="644"/>
      <c r="DO9" s="644"/>
      <c r="DP9" s="645"/>
      <c r="DQ9" s="649">
        <v>3700669</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236</v>
      </c>
      <c r="AE10" s="704"/>
      <c r="AF10" s="704"/>
      <c r="AG10" s="704"/>
      <c r="AH10" s="704"/>
      <c r="AI10" s="704"/>
      <c r="AJ10" s="704"/>
      <c r="AK10" s="704"/>
      <c r="AL10" s="646" t="s">
        <v>122</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329844</v>
      </c>
      <c r="BH10" s="644"/>
      <c r="BI10" s="644"/>
      <c r="BJ10" s="644"/>
      <c r="BK10" s="644"/>
      <c r="BL10" s="644"/>
      <c r="BM10" s="644"/>
      <c r="BN10" s="645"/>
      <c r="BO10" s="703">
        <v>2.4</v>
      </c>
      <c r="BP10" s="703"/>
      <c r="BQ10" s="703"/>
      <c r="BR10" s="703"/>
      <c r="BS10" s="649" t="s">
        <v>122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2724</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2724</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122</v>
      </c>
      <c r="AE11" s="704"/>
      <c r="AF11" s="704"/>
      <c r="AG11" s="704"/>
      <c r="AH11" s="704"/>
      <c r="AI11" s="704"/>
      <c r="AJ11" s="704"/>
      <c r="AK11" s="704"/>
      <c r="AL11" s="646" t="s">
        <v>236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745696</v>
      </c>
      <c r="BH11" s="644"/>
      <c r="BI11" s="644"/>
      <c r="BJ11" s="644"/>
      <c r="BK11" s="644"/>
      <c r="BL11" s="644"/>
      <c r="BM11" s="644"/>
      <c r="BN11" s="645"/>
      <c r="BO11" s="703">
        <v>5.3</v>
      </c>
      <c r="BP11" s="703"/>
      <c r="BQ11" s="703"/>
      <c r="BR11" s="703"/>
      <c r="BS11" s="649">
        <v>246275</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915754</v>
      </c>
      <c r="CS11" s="644"/>
      <c r="CT11" s="644"/>
      <c r="CU11" s="644"/>
      <c r="CV11" s="644"/>
      <c r="CW11" s="644"/>
      <c r="CX11" s="644"/>
      <c r="CY11" s="645"/>
      <c r="CZ11" s="703">
        <v>1.4</v>
      </c>
      <c r="DA11" s="703"/>
      <c r="DB11" s="703"/>
      <c r="DC11" s="703"/>
      <c r="DD11" s="649">
        <v>355481</v>
      </c>
      <c r="DE11" s="644"/>
      <c r="DF11" s="644"/>
      <c r="DG11" s="644"/>
      <c r="DH11" s="644"/>
      <c r="DI11" s="644"/>
      <c r="DJ11" s="644"/>
      <c r="DK11" s="644"/>
      <c r="DL11" s="644"/>
      <c r="DM11" s="644"/>
      <c r="DN11" s="644"/>
      <c r="DO11" s="644"/>
      <c r="DP11" s="645"/>
      <c r="DQ11" s="649">
        <v>654006</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2297038</v>
      </c>
      <c r="S12" s="644"/>
      <c r="T12" s="644"/>
      <c r="U12" s="644"/>
      <c r="V12" s="644"/>
      <c r="W12" s="644"/>
      <c r="X12" s="644"/>
      <c r="Y12" s="645"/>
      <c r="Z12" s="703">
        <v>3.4</v>
      </c>
      <c r="AA12" s="703"/>
      <c r="AB12" s="703"/>
      <c r="AC12" s="703"/>
      <c r="AD12" s="704">
        <v>2297038</v>
      </c>
      <c r="AE12" s="704"/>
      <c r="AF12" s="704"/>
      <c r="AG12" s="704"/>
      <c r="AH12" s="704"/>
      <c r="AI12" s="704"/>
      <c r="AJ12" s="704"/>
      <c r="AK12" s="704"/>
      <c r="AL12" s="646">
        <v>7.3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6200582</v>
      </c>
      <c r="BH12" s="644"/>
      <c r="BI12" s="644"/>
      <c r="BJ12" s="644"/>
      <c r="BK12" s="644"/>
      <c r="BL12" s="644"/>
      <c r="BM12" s="644"/>
      <c r="BN12" s="645"/>
      <c r="BO12" s="703">
        <v>44.4</v>
      </c>
      <c r="BP12" s="703"/>
      <c r="BQ12" s="703"/>
      <c r="BR12" s="703"/>
      <c r="BS12" s="649" t="s">
        <v>122</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781653</v>
      </c>
      <c r="CS12" s="644"/>
      <c r="CT12" s="644"/>
      <c r="CU12" s="644"/>
      <c r="CV12" s="644"/>
      <c r="CW12" s="644"/>
      <c r="CX12" s="644"/>
      <c r="CY12" s="645"/>
      <c r="CZ12" s="703">
        <v>1.2</v>
      </c>
      <c r="DA12" s="703"/>
      <c r="DB12" s="703"/>
      <c r="DC12" s="703"/>
      <c r="DD12" s="649">
        <v>175398</v>
      </c>
      <c r="DE12" s="644"/>
      <c r="DF12" s="644"/>
      <c r="DG12" s="644"/>
      <c r="DH12" s="644"/>
      <c r="DI12" s="644"/>
      <c r="DJ12" s="644"/>
      <c r="DK12" s="644"/>
      <c r="DL12" s="644"/>
      <c r="DM12" s="644"/>
      <c r="DN12" s="644"/>
      <c r="DO12" s="644"/>
      <c r="DP12" s="645"/>
      <c r="DQ12" s="649">
        <v>539014</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80702</v>
      </c>
      <c r="S13" s="644"/>
      <c r="T13" s="644"/>
      <c r="U13" s="644"/>
      <c r="V13" s="644"/>
      <c r="W13" s="644"/>
      <c r="X13" s="644"/>
      <c r="Y13" s="645"/>
      <c r="Z13" s="703">
        <v>0.1</v>
      </c>
      <c r="AA13" s="703"/>
      <c r="AB13" s="703"/>
      <c r="AC13" s="703"/>
      <c r="AD13" s="704">
        <v>80702</v>
      </c>
      <c r="AE13" s="704"/>
      <c r="AF13" s="704"/>
      <c r="AG13" s="704"/>
      <c r="AH13" s="704"/>
      <c r="AI13" s="704"/>
      <c r="AJ13" s="704"/>
      <c r="AK13" s="704"/>
      <c r="AL13" s="646">
        <v>0.3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6127641</v>
      </c>
      <c r="BH13" s="644"/>
      <c r="BI13" s="644"/>
      <c r="BJ13" s="644"/>
      <c r="BK13" s="644"/>
      <c r="BL13" s="644"/>
      <c r="BM13" s="644"/>
      <c r="BN13" s="645"/>
      <c r="BO13" s="703">
        <v>43.8</v>
      </c>
      <c r="BP13" s="703"/>
      <c r="BQ13" s="703"/>
      <c r="BR13" s="703"/>
      <c r="BS13" s="649" t="s">
        <v>236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3418093</v>
      </c>
      <c r="CS13" s="644"/>
      <c r="CT13" s="644"/>
      <c r="CU13" s="644"/>
      <c r="CV13" s="644"/>
      <c r="CW13" s="644"/>
      <c r="CX13" s="644"/>
      <c r="CY13" s="645"/>
      <c r="CZ13" s="703">
        <v>5.2</v>
      </c>
      <c r="DA13" s="703"/>
      <c r="DB13" s="703"/>
      <c r="DC13" s="703"/>
      <c r="DD13" s="649">
        <v>1626444</v>
      </c>
      <c r="DE13" s="644"/>
      <c r="DF13" s="644"/>
      <c r="DG13" s="644"/>
      <c r="DH13" s="644"/>
      <c r="DI13" s="644"/>
      <c r="DJ13" s="644"/>
      <c r="DK13" s="644"/>
      <c r="DL13" s="644"/>
      <c r="DM13" s="644"/>
      <c r="DN13" s="644"/>
      <c r="DO13" s="644"/>
      <c r="DP13" s="645"/>
      <c r="DQ13" s="649">
        <v>2291853</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353798</v>
      </c>
      <c r="BH14" s="644"/>
      <c r="BI14" s="644"/>
      <c r="BJ14" s="644"/>
      <c r="BK14" s="644"/>
      <c r="BL14" s="644"/>
      <c r="BM14" s="644"/>
      <c r="BN14" s="645"/>
      <c r="BO14" s="703">
        <v>2.5</v>
      </c>
      <c r="BP14" s="703"/>
      <c r="BQ14" s="703"/>
      <c r="BR14" s="703"/>
      <c r="BS14" s="649" t="s">
        <v>122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2160083</v>
      </c>
      <c r="CS14" s="644"/>
      <c r="CT14" s="644"/>
      <c r="CU14" s="644"/>
      <c r="CV14" s="644"/>
      <c r="CW14" s="644"/>
      <c r="CX14" s="644"/>
      <c r="CY14" s="645"/>
      <c r="CZ14" s="703">
        <v>3.3</v>
      </c>
      <c r="DA14" s="703"/>
      <c r="DB14" s="703"/>
      <c r="DC14" s="703"/>
      <c r="DD14" s="649">
        <v>467678</v>
      </c>
      <c r="DE14" s="644"/>
      <c r="DF14" s="644"/>
      <c r="DG14" s="644"/>
      <c r="DH14" s="644"/>
      <c r="DI14" s="644"/>
      <c r="DJ14" s="644"/>
      <c r="DK14" s="644"/>
      <c r="DL14" s="644"/>
      <c r="DM14" s="644"/>
      <c r="DN14" s="644"/>
      <c r="DO14" s="644"/>
      <c r="DP14" s="645"/>
      <c r="DQ14" s="649">
        <v>1681154</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152369</v>
      </c>
      <c r="S15" s="644"/>
      <c r="T15" s="644"/>
      <c r="U15" s="644"/>
      <c r="V15" s="644"/>
      <c r="W15" s="644"/>
      <c r="X15" s="644"/>
      <c r="Y15" s="645"/>
      <c r="Z15" s="703">
        <v>0.2</v>
      </c>
      <c r="AA15" s="703"/>
      <c r="AB15" s="703"/>
      <c r="AC15" s="703"/>
      <c r="AD15" s="704">
        <v>152369</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1153819</v>
      </c>
      <c r="BH15" s="644"/>
      <c r="BI15" s="644"/>
      <c r="BJ15" s="644"/>
      <c r="BK15" s="644"/>
      <c r="BL15" s="644"/>
      <c r="BM15" s="644"/>
      <c r="BN15" s="645"/>
      <c r="BO15" s="703">
        <v>8.3000000000000007</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10759574</v>
      </c>
      <c r="CS15" s="644"/>
      <c r="CT15" s="644"/>
      <c r="CU15" s="644"/>
      <c r="CV15" s="644"/>
      <c r="CW15" s="644"/>
      <c r="CX15" s="644"/>
      <c r="CY15" s="645"/>
      <c r="CZ15" s="703">
        <v>16.399999999999999</v>
      </c>
      <c r="DA15" s="703"/>
      <c r="DB15" s="703"/>
      <c r="DC15" s="703"/>
      <c r="DD15" s="649">
        <v>6307771</v>
      </c>
      <c r="DE15" s="644"/>
      <c r="DF15" s="644"/>
      <c r="DG15" s="644"/>
      <c r="DH15" s="644"/>
      <c r="DI15" s="644"/>
      <c r="DJ15" s="644"/>
      <c r="DK15" s="644"/>
      <c r="DL15" s="644"/>
      <c r="DM15" s="644"/>
      <c r="DN15" s="644"/>
      <c r="DO15" s="644"/>
      <c r="DP15" s="645"/>
      <c r="DQ15" s="649">
        <v>4113082</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122</v>
      </c>
      <c r="AA16" s="703"/>
      <c r="AB16" s="703"/>
      <c r="AC16" s="703"/>
      <c r="AD16" s="704" t="s">
        <v>236</v>
      </c>
      <c r="AE16" s="704"/>
      <c r="AF16" s="704"/>
      <c r="AG16" s="704"/>
      <c r="AH16" s="704"/>
      <c r="AI16" s="704"/>
      <c r="AJ16" s="704"/>
      <c r="AK16" s="704"/>
      <c r="AL16" s="646" t="s">
        <v>236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v>219</v>
      </c>
      <c r="BH16" s="644"/>
      <c r="BI16" s="644"/>
      <c r="BJ16" s="644"/>
      <c r="BK16" s="644"/>
      <c r="BL16" s="644"/>
      <c r="BM16" s="644"/>
      <c r="BN16" s="645"/>
      <c r="BO16" s="703">
        <v>0</v>
      </c>
      <c r="BP16" s="703"/>
      <c r="BQ16" s="703"/>
      <c r="BR16" s="703"/>
      <c r="BS16" s="649" t="s">
        <v>236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51970</v>
      </c>
      <c r="CS16" s="644"/>
      <c r="CT16" s="644"/>
      <c r="CU16" s="644"/>
      <c r="CV16" s="644"/>
      <c r="CW16" s="644"/>
      <c r="CX16" s="644"/>
      <c r="CY16" s="645"/>
      <c r="CZ16" s="703">
        <v>0.1</v>
      </c>
      <c r="DA16" s="703"/>
      <c r="DB16" s="703"/>
      <c r="DC16" s="703"/>
      <c r="DD16" s="649" t="s">
        <v>236</v>
      </c>
      <c r="DE16" s="644"/>
      <c r="DF16" s="644"/>
      <c r="DG16" s="644"/>
      <c r="DH16" s="644"/>
      <c r="DI16" s="644"/>
      <c r="DJ16" s="644"/>
      <c r="DK16" s="644"/>
      <c r="DL16" s="644"/>
      <c r="DM16" s="644"/>
      <c r="DN16" s="644"/>
      <c r="DO16" s="644"/>
      <c r="DP16" s="645"/>
      <c r="DQ16" s="649">
        <v>11534</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74871</v>
      </c>
      <c r="S17" s="644"/>
      <c r="T17" s="644"/>
      <c r="U17" s="644"/>
      <c r="V17" s="644"/>
      <c r="W17" s="644"/>
      <c r="X17" s="644"/>
      <c r="Y17" s="645"/>
      <c r="Z17" s="703">
        <v>0.1</v>
      </c>
      <c r="AA17" s="703"/>
      <c r="AB17" s="703"/>
      <c r="AC17" s="703"/>
      <c r="AD17" s="704">
        <v>74871</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236</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6179756</v>
      </c>
      <c r="CS17" s="644"/>
      <c r="CT17" s="644"/>
      <c r="CU17" s="644"/>
      <c r="CV17" s="644"/>
      <c r="CW17" s="644"/>
      <c r="CX17" s="644"/>
      <c r="CY17" s="645"/>
      <c r="CZ17" s="703">
        <v>9.4</v>
      </c>
      <c r="DA17" s="703"/>
      <c r="DB17" s="703"/>
      <c r="DC17" s="703"/>
      <c r="DD17" s="649" t="s">
        <v>236</v>
      </c>
      <c r="DE17" s="644"/>
      <c r="DF17" s="644"/>
      <c r="DG17" s="644"/>
      <c r="DH17" s="644"/>
      <c r="DI17" s="644"/>
      <c r="DJ17" s="644"/>
      <c r="DK17" s="644"/>
      <c r="DL17" s="644"/>
      <c r="DM17" s="644"/>
      <c r="DN17" s="644"/>
      <c r="DO17" s="644"/>
      <c r="DP17" s="645"/>
      <c r="DQ17" s="649">
        <v>5693985</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15991782</v>
      </c>
      <c r="S18" s="644"/>
      <c r="T18" s="644"/>
      <c r="U18" s="644"/>
      <c r="V18" s="644"/>
      <c r="W18" s="644"/>
      <c r="X18" s="644"/>
      <c r="Y18" s="645"/>
      <c r="Z18" s="703">
        <v>23.7</v>
      </c>
      <c r="AA18" s="703"/>
      <c r="AB18" s="703"/>
      <c r="AC18" s="703"/>
      <c r="AD18" s="704">
        <v>14093231</v>
      </c>
      <c r="AE18" s="704"/>
      <c r="AF18" s="704"/>
      <c r="AG18" s="704"/>
      <c r="AH18" s="704"/>
      <c r="AI18" s="704"/>
      <c r="AJ18" s="704"/>
      <c r="AK18" s="704"/>
      <c r="AL18" s="646">
        <v>45</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14093231</v>
      </c>
      <c r="S19" s="644"/>
      <c r="T19" s="644"/>
      <c r="U19" s="644"/>
      <c r="V19" s="644"/>
      <c r="W19" s="644"/>
      <c r="X19" s="644"/>
      <c r="Y19" s="645"/>
      <c r="Z19" s="703">
        <v>20.9</v>
      </c>
      <c r="AA19" s="703"/>
      <c r="AB19" s="703"/>
      <c r="AC19" s="703"/>
      <c r="AD19" s="704">
        <v>14093231</v>
      </c>
      <c r="AE19" s="704"/>
      <c r="AF19" s="704"/>
      <c r="AG19" s="704"/>
      <c r="AH19" s="704"/>
      <c r="AI19" s="704"/>
      <c r="AJ19" s="704"/>
      <c r="AK19" s="704"/>
      <c r="AL19" s="646">
        <v>45</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3842</v>
      </c>
      <c r="BH19" s="644"/>
      <c r="BI19" s="644"/>
      <c r="BJ19" s="644"/>
      <c r="BK19" s="644"/>
      <c r="BL19" s="644"/>
      <c r="BM19" s="644"/>
      <c r="BN19" s="645"/>
      <c r="BO19" s="703">
        <v>0</v>
      </c>
      <c r="BP19" s="703"/>
      <c r="BQ19" s="703"/>
      <c r="BR19" s="703"/>
      <c r="BS19" s="649" t="s">
        <v>122</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1898551</v>
      </c>
      <c r="S20" s="644"/>
      <c r="T20" s="644"/>
      <c r="U20" s="644"/>
      <c r="V20" s="644"/>
      <c r="W20" s="644"/>
      <c r="X20" s="644"/>
      <c r="Y20" s="645"/>
      <c r="Z20" s="703">
        <v>2.8</v>
      </c>
      <c r="AA20" s="703"/>
      <c r="AB20" s="703"/>
      <c r="AC20" s="703"/>
      <c r="AD20" s="704" t="s">
        <v>122</v>
      </c>
      <c r="AE20" s="704"/>
      <c r="AF20" s="704"/>
      <c r="AG20" s="704"/>
      <c r="AH20" s="704"/>
      <c r="AI20" s="704"/>
      <c r="AJ20" s="704"/>
      <c r="AK20" s="704"/>
      <c r="AL20" s="646" t="s">
        <v>236</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3842</v>
      </c>
      <c r="BH20" s="644"/>
      <c r="BI20" s="644"/>
      <c r="BJ20" s="644"/>
      <c r="BK20" s="644"/>
      <c r="BL20" s="644"/>
      <c r="BM20" s="644"/>
      <c r="BN20" s="645"/>
      <c r="BO20" s="703">
        <v>0</v>
      </c>
      <c r="BP20" s="703"/>
      <c r="BQ20" s="703"/>
      <c r="BR20" s="703"/>
      <c r="BS20" s="649" t="s">
        <v>122</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65647378</v>
      </c>
      <c r="CS20" s="644"/>
      <c r="CT20" s="644"/>
      <c r="CU20" s="644"/>
      <c r="CV20" s="644"/>
      <c r="CW20" s="644"/>
      <c r="CX20" s="644"/>
      <c r="CY20" s="645"/>
      <c r="CZ20" s="703">
        <v>100</v>
      </c>
      <c r="DA20" s="703"/>
      <c r="DB20" s="703"/>
      <c r="DC20" s="703"/>
      <c r="DD20" s="649">
        <v>10766138</v>
      </c>
      <c r="DE20" s="644"/>
      <c r="DF20" s="644"/>
      <c r="DG20" s="644"/>
      <c r="DH20" s="644"/>
      <c r="DI20" s="644"/>
      <c r="DJ20" s="644"/>
      <c r="DK20" s="644"/>
      <c r="DL20" s="644"/>
      <c r="DM20" s="644"/>
      <c r="DN20" s="644"/>
      <c r="DO20" s="644"/>
      <c r="DP20" s="645"/>
      <c r="DQ20" s="649">
        <v>35599155</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3842</v>
      </c>
      <c r="BH21" s="644"/>
      <c r="BI21" s="644"/>
      <c r="BJ21" s="644"/>
      <c r="BK21" s="644"/>
      <c r="BL21" s="644"/>
      <c r="BM21" s="644"/>
      <c r="BN21" s="645"/>
      <c r="BO21" s="703">
        <v>0</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33131017</v>
      </c>
      <c r="S22" s="644"/>
      <c r="T22" s="644"/>
      <c r="U22" s="644"/>
      <c r="V22" s="644"/>
      <c r="W22" s="644"/>
      <c r="X22" s="644"/>
      <c r="Y22" s="645"/>
      <c r="Z22" s="703">
        <v>49.1</v>
      </c>
      <c r="AA22" s="703"/>
      <c r="AB22" s="703"/>
      <c r="AC22" s="703"/>
      <c r="AD22" s="704">
        <v>31232466</v>
      </c>
      <c r="AE22" s="704"/>
      <c r="AF22" s="704"/>
      <c r="AG22" s="704"/>
      <c r="AH22" s="704"/>
      <c r="AI22" s="704"/>
      <c r="AJ22" s="704"/>
      <c r="AK22" s="704"/>
      <c r="AL22" s="646">
        <v>99.6</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236</v>
      </c>
      <c r="BP22" s="703"/>
      <c r="BQ22" s="703"/>
      <c r="BR22" s="703"/>
      <c r="BS22" s="649" t="s">
        <v>122</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28183</v>
      </c>
      <c r="S23" s="644"/>
      <c r="T23" s="644"/>
      <c r="U23" s="644"/>
      <c r="V23" s="644"/>
      <c r="W23" s="644"/>
      <c r="X23" s="644"/>
      <c r="Y23" s="645"/>
      <c r="Z23" s="703">
        <v>0</v>
      </c>
      <c r="AA23" s="703"/>
      <c r="AB23" s="703"/>
      <c r="AC23" s="703"/>
      <c r="AD23" s="704">
        <v>28183</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236</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666819</v>
      </c>
      <c r="S24" s="644"/>
      <c r="T24" s="644"/>
      <c r="U24" s="644"/>
      <c r="V24" s="644"/>
      <c r="W24" s="644"/>
      <c r="X24" s="644"/>
      <c r="Y24" s="645"/>
      <c r="Z24" s="703">
        <v>1</v>
      </c>
      <c r="AA24" s="703"/>
      <c r="AB24" s="703"/>
      <c r="AC24" s="703"/>
      <c r="AD24" s="704" t="s">
        <v>122</v>
      </c>
      <c r="AE24" s="704"/>
      <c r="AF24" s="704"/>
      <c r="AG24" s="704"/>
      <c r="AH24" s="704"/>
      <c r="AI24" s="704"/>
      <c r="AJ24" s="704"/>
      <c r="AK24" s="704"/>
      <c r="AL24" s="646" t="s">
        <v>122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236</v>
      </c>
      <c r="BP24" s="703"/>
      <c r="BQ24" s="703"/>
      <c r="BR24" s="703"/>
      <c r="BS24" s="649" t="s">
        <v>236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34961018</v>
      </c>
      <c r="CS24" s="707"/>
      <c r="CT24" s="707"/>
      <c r="CU24" s="707"/>
      <c r="CV24" s="707"/>
      <c r="CW24" s="707"/>
      <c r="CX24" s="707"/>
      <c r="CY24" s="753"/>
      <c r="CZ24" s="754">
        <v>53.3</v>
      </c>
      <c r="DA24" s="723"/>
      <c r="DB24" s="723"/>
      <c r="DC24" s="757"/>
      <c r="DD24" s="752">
        <v>17886791</v>
      </c>
      <c r="DE24" s="707"/>
      <c r="DF24" s="707"/>
      <c r="DG24" s="707"/>
      <c r="DH24" s="707"/>
      <c r="DI24" s="707"/>
      <c r="DJ24" s="707"/>
      <c r="DK24" s="753"/>
      <c r="DL24" s="752">
        <v>17817291</v>
      </c>
      <c r="DM24" s="707"/>
      <c r="DN24" s="707"/>
      <c r="DO24" s="707"/>
      <c r="DP24" s="707"/>
      <c r="DQ24" s="707"/>
      <c r="DR24" s="707"/>
      <c r="DS24" s="707"/>
      <c r="DT24" s="707"/>
      <c r="DU24" s="707"/>
      <c r="DV24" s="753"/>
      <c r="DW24" s="754">
        <v>53.8</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1051145</v>
      </c>
      <c r="S25" s="644"/>
      <c r="T25" s="644"/>
      <c r="U25" s="644"/>
      <c r="V25" s="644"/>
      <c r="W25" s="644"/>
      <c r="X25" s="644"/>
      <c r="Y25" s="645"/>
      <c r="Z25" s="703">
        <v>1.6</v>
      </c>
      <c r="AA25" s="703"/>
      <c r="AB25" s="703"/>
      <c r="AC25" s="703"/>
      <c r="AD25" s="704">
        <v>55383</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6947145</v>
      </c>
      <c r="CS25" s="642"/>
      <c r="CT25" s="642"/>
      <c r="CU25" s="642"/>
      <c r="CV25" s="642"/>
      <c r="CW25" s="642"/>
      <c r="CX25" s="642"/>
      <c r="CY25" s="643"/>
      <c r="CZ25" s="646">
        <v>10.6</v>
      </c>
      <c r="DA25" s="675"/>
      <c r="DB25" s="675"/>
      <c r="DC25" s="676"/>
      <c r="DD25" s="649">
        <v>6476242</v>
      </c>
      <c r="DE25" s="642"/>
      <c r="DF25" s="642"/>
      <c r="DG25" s="642"/>
      <c r="DH25" s="642"/>
      <c r="DI25" s="642"/>
      <c r="DJ25" s="642"/>
      <c r="DK25" s="643"/>
      <c r="DL25" s="649">
        <v>6413421</v>
      </c>
      <c r="DM25" s="642"/>
      <c r="DN25" s="642"/>
      <c r="DO25" s="642"/>
      <c r="DP25" s="642"/>
      <c r="DQ25" s="642"/>
      <c r="DR25" s="642"/>
      <c r="DS25" s="642"/>
      <c r="DT25" s="642"/>
      <c r="DU25" s="642"/>
      <c r="DV25" s="643"/>
      <c r="DW25" s="646">
        <v>19.399999999999999</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676548</v>
      </c>
      <c r="S26" s="644"/>
      <c r="T26" s="644"/>
      <c r="U26" s="644"/>
      <c r="V26" s="644"/>
      <c r="W26" s="644"/>
      <c r="X26" s="644"/>
      <c r="Y26" s="645"/>
      <c r="Z26" s="703">
        <v>1</v>
      </c>
      <c r="AA26" s="703"/>
      <c r="AB26" s="703"/>
      <c r="AC26" s="703"/>
      <c r="AD26" s="704" t="s">
        <v>122</v>
      </c>
      <c r="AE26" s="704"/>
      <c r="AF26" s="704"/>
      <c r="AG26" s="704"/>
      <c r="AH26" s="704"/>
      <c r="AI26" s="704"/>
      <c r="AJ26" s="704"/>
      <c r="AK26" s="704"/>
      <c r="AL26" s="646" t="s">
        <v>236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4422077</v>
      </c>
      <c r="CS26" s="644"/>
      <c r="CT26" s="644"/>
      <c r="CU26" s="644"/>
      <c r="CV26" s="644"/>
      <c r="CW26" s="644"/>
      <c r="CX26" s="644"/>
      <c r="CY26" s="645"/>
      <c r="CZ26" s="646">
        <v>6.7</v>
      </c>
      <c r="DA26" s="675"/>
      <c r="DB26" s="675"/>
      <c r="DC26" s="676"/>
      <c r="DD26" s="649">
        <v>3968322</v>
      </c>
      <c r="DE26" s="644"/>
      <c r="DF26" s="644"/>
      <c r="DG26" s="644"/>
      <c r="DH26" s="644"/>
      <c r="DI26" s="644"/>
      <c r="DJ26" s="644"/>
      <c r="DK26" s="645"/>
      <c r="DL26" s="649" t="s">
        <v>236</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14916075</v>
      </c>
      <c r="S27" s="644"/>
      <c r="T27" s="644"/>
      <c r="U27" s="644"/>
      <c r="V27" s="644"/>
      <c r="W27" s="644"/>
      <c r="X27" s="644"/>
      <c r="Y27" s="645"/>
      <c r="Z27" s="703">
        <v>22.1</v>
      </c>
      <c r="AA27" s="703"/>
      <c r="AB27" s="703"/>
      <c r="AC27" s="703"/>
      <c r="AD27" s="704" t="s">
        <v>122</v>
      </c>
      <c r="AE27" s="704"/>
      <c r="AF27" s="704"/>
      <c r="AG27" s="704"/>
      <c r="AH27" s="704"/>
      <c r="AI27" s="704"/>
      <c r="AJ27" s="704"/>
      <c r="AK27" s="704"/>
      <c r="AL27" s="646" t="s">
        <v>122</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13974486</v>
      </c>
      <c r="BH27" s="644"/>
      <c r="BI27" s="644"/>
      <c r="BJ27" s="644"/>
      <c r="BK27" s="644"/>
      <c r="BL27" s="644"/>
      <c r="BM27" s="644"/>
      <c r="BN27" s="645"/>
      <c r="BO27" s="703">
        <v>100</v>
      </c>
      <c r="BP27" s="703"/>
      <c r="BQ27" s="703"/>
      <c r="BR27" s="703"/>
      <c r="BS27" s="649">
        <v>246275</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21834117</v>
      </c>
      <c r="CS27" s="642"/>
      <c r="CT27" s="642"/>
      <c r="CU27" s="642"/>
      <c r="CV27" s="642"/>
      <c r="CW27" s="642"/>
      <c r="CX27" s="642"/>
      <c r="CY27" s="643"/>
      <c r="CZ27" s="646">
        <v>33.299999999999997</v>
      </c>
      <c r="DA27" s="675"/>
      <c r="DB27" s="675"/>
      <c r="DC27" s="676"/>
      <c r="DD27" s="649">
        <v>5716564</v>
      </c>
      <c r="DE27" s="642"/>
      <c r="DF27" s="642"/>
      <c r="DG27" s="642"/>
      <c r="DH27" s="642"/>
      <c r="DI27" s="642"/>
      <c r="DJ27" s="642"/>
      <c r="DK27" s="643"/>
      <c r="DL27" s="649">
        <v>5709885</v>
      </c>
      <c r="DM27" s="642"/>
      <c r="DN27" s="642"/>
      <c r="DO27" s="642"/>
      <c r="DP27" s="642"/>
      <c r="DQ27" s="642"/>
      <c r="DR27" s="642"/>
      <c r="DS27" s="642"/>
      <c r="DT27" s="642"/>
      <c r="DU27" s="642"/>
      <c r="DV27" s="643"/>
      <c r="DW27" s="646">
        <v>17.2</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v>22165</v>
      </c>
      <c r="S28" s="644"/>
      <c r="T28" s="644"/>
      <c r="U28" s="644"/>
      <c r="V28" s="644"/>
      <c r="W28" s="644"/>
      <c r="X28" s="644"/>
      <c r="Y28" s="645"/>
      <c r="Z28" s="703">
        <v>0</v>
      </c>
      <c r="AA28" s="703"/>
      <c r="AB28" s="703"/>
      <c r="AC28" s="703"/>
      <c r="AD28" s="704">
        <v>22165</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6179756</v>
      </c>
      <c r="CS28" s="644"/>
      <c r="CT28" s="644"/>
      <c r="CU28" s="644"/>
      <c r="CV28" s="644"/>
      <c r="CW28" s="644"/>
      <c r="CX28" s="644"/>
      <c r="CY28" s="645"/>
      <c r="CZ28" s="646">
        <v>9.4</v>
      </c>
      <c r="DA28" s="675"/>
      <c r="DB28" s="675"/>
      <c r="DC28" s="676"/>
      <c r="DD28" s="649">
        <v>5693985</v>
      </c>
      <c r="DE28" s="644"/>
      <c r="DF28" s="644"/>
      <c r="DG28" s="644"/>
      <c r="DH28" s="644"/>
      <c r="DI28" s="644"/>
      <c r="DJ28" s="644"/>
      <c r="DK28" s="645"/>
      <c r="DL28" s="649">
        <v>5693985</v>
      </c>
      <c r="DM28" s="644"/>
      <c r="DN28" s="644"/>
      <c r="DO28" s="644"/>
      <c r="DP28" s="644"/>
      <c r="DQ28" s="644"/>
      <c r="DR28" s="644"/>
      <c r="DS28" s="644"/>
      <c r="DT28" s="644"/>
      <c r="DU28" s="644"/>
      <c r="DV28" s="645"/>
      <c r="DW28" s="646">
        <v>17.2</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4249286</v>
      </c>
      <c r="S29" s="644"/>
      <c r="T29" s="644"/>
      <c r="U29" s="644"/>
      <c r="V29" s="644"/>
      <c r="W29" s="644"/>
      <c r="X29" s="644"/>
      <c r="Y29" s="645"/>
      <c r="Z29" s="703">
        <v>6.3</v>
      </c>
      <c r="AA29" s="703"/>
      <c r="AB29" s="703"/>
      <c r="AC29" s="703"/>
      <c r="AD29" s="704" t="s">
        <v>236</v>
      </c>
      <c r="AE29" s="704"/>
      <c r="AF29" s="704"/>
      <c r="AG29" s="704"/>
      <c r="AH29" s="704"/>
      <c r="AI29" s="704"/>
      <c r="AJ29" s="704"/>
      <c r="AK29" s="704"/>
      <c r="AL29" s="646" t="s">
        <v>236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6178766</v>
      </c>
      <c r="CS29" s="642"/>
      <c r="CT29" s="642"/>
      <c r="CU29" s="642"/>
      <c r="CV29" s="642"/>
      <c r="CW29" s="642"/>
      <c r="CX29" s="642"/>
      <c r="CY29" s="643"/>
      <c r="CZ29" s="646">
        <v>9.4</v>
      </c>
      <c r="DA29" s="675"/>
      <c r="DB29" s="675"/>
      <c r="DC29" s="676"/>
      <c r="DD29" s="649">
        <v>5692995</v>
      </c>
      <c r="DE29" s="642"/>
      <c r="DF29" s="642"/>
      <c r="DG29" s="642"/>
      <c r="DH29" s="642"/>
      <c r="DI29" s="642"/>
      <c r="DJ29" s="642"/>
      <c r="DK29" s="643"/>
      <c r="DL29" s="649">
        <v>5692995</v>
      </c>
      <c r="DM29" s="642"/>
      <c r="DN29" s="642"/>
      <c r="DO29" s="642"/>
      <c r="DP29" s="642"/>
      <c r="DQ29" s="642"/>
      <c r="DR29" s="642"/>
      <c r="DS29" s="642"/>
      <c r="DT29" s="642"/>
      <c r="DU29" s="642"/>
      <c r="DV29" s="643"/>
      <c r="DW29" s="646">
        <v>17.2</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709173</v>
      </c>
      <c r="S30" s="644"/>
      <c r="T30" s="644"/>
      <c r="U30" s="644"/>
      <c r="V30" s="644"/>
      <c r="W30" s="644"/>
      <c r="X30" s="644"/>
      <c r="Y30" s="645"/>
      <c r="Z30" s="703">
        <v>1.1000000000000001</v>
      </c>
      <c r="AA30" s="703"/>
      <c r="AB30" s="703"/>
      <c r="AC30" s="703"/>
      <c r="AD30" s="704" t="s">
        <v>236</v>
      </c>
      <c r="AE30" s="704"/>
      <c r="AF30" s="704"/>
      <c r="AG30" s="704"/>
      <c r="AH30" s="704"/>
      <c r="AI30" s="704"/>
      <c r="AJ30" s="704"/>
      <c r="AK30" s="704"/>
      <c r="AL30" s="646" t="s">
        <v>122</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98.8</v>
      </c>
      <c r="BH30" s="722"/>
      <c r="BI30" s="722"/>
      <c r="BJ30" s="722"/>
      <c r="BK30" s="722"/>
      <c r="BL30" s="722"/>
      <c r="BM30" s="723">
        <v>93.3</v>
      </c>
      <c r="BN30" s="722"/>
      <c r="BO30" s="722"/>
      <c r="BP30" s="722"/>
      <c r="BQ30" s="724"/>
      <c r="BR30" s="721">
        <v>98.8</v>
      </c>
      <c r="BS30" s="722"/>
      <c r="BT30" s="722"/>
      <c r="BU30" s="722"/>
      <c r="BV30" s="722"/>
      <c r="BW30" s="722"/>
      <c r="BX30" s="723">
        <v>92.9</v>
      </c>
      <c r="BY30" s="722"/>
      <c r="BZ30" s="722"/>
      <c r="CA30" s="722"/>
      <c r="CB30" s="724"/>
      <c r="CD30" s="727"/>
      <c r="CE30" s="728"/>
      <c r="CF30" s="685" t="s">
        <v>303</v>
      </c>
      <c r="CG30" s="682"/>
      <c r="CH30" s="682"/>
      <c r="CI30" s="682"/>
      <c r="CJ30" s="682"/>
      <c r="CK30" s="682"/>
      <c r="CL30" s="682"/>
      <c r="CM30" s="682"/>
      <c r="CN30" s="682"/>
      <c r="CO30" s="682"/>
      <c r="CP30" s="682"/>
      <c r="CQ30" s="683"/>
      <c r="CR30" s="641">
        <v>5573097</v>
      </c>
      <c r="CS30" s="644"/>
      <c r="CT30" s="644"/>
      <c r="CU30" s="644"/>
      <c r="CV30" s="644"/>
      <c r="CW30" s="644"/>
      <c r="CX30" s="644"/>
      <c r="CY30" s="645"/>
      <c r="CZ30" s="646">
        <v>8.5</v>
      </c>
      <c r="DA30" s="675"/>
      <c r="DB30" s="675"/>
      <c r="DC30" s="676"/>
      <c r="DD30" s="649">
        <v>5164883</v>
      </c>
      <c r="DE30" s="644"/>
      <c r="DF30" s="644"/>
      <c r="DG30" s="644"/>
      <c r="DH30" s="644"/>
      <c r="DI30" s="644"/>
      <c r="DJ30" s="644"/>
      <c r="DK30" s="645"/>
      <c r="DL30" s="649">
        <v>5164883</v>
      </c>
      <c r="DM30" s="644"/>
      <c r="DN30" s="644"/>
      <c r="DO30" s="644"/>
      <c r="DP30" s="644"/>
      <c r="DQ30" s="644"/>
      <c r="DR30" s="644"/>
      <c r="DS30" s="644"/>
      <c r="DT30" s="644"/>
      <c r="DU30" s="644"/>
      <c r="DV30" s="645"/>
      <c r="DW30" s="646">
        <v>15.6</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531620</v>
      </c>
      <c r="S31" s="644"/>
      <c r="T31" s="644"/>
      <c r="U31" s="644"/>
      <c r="V31" s="644"/>
      <c r="W31" s="644"/>
      <c r="X31" s="644"/>
      <c r="Y31" s="645"/>
      <c r="Z31" s="703">
        <v>0.8</v>
      </c>
      <c r="AA31" s="703"/>
      <c r="AB31" s="703"/>
      <c r="AC31" s="703"/>
      <c r="AD31" s="704" t="s">
        <v>122</v>
      </c>
      <c r="AE31" s="704"/>
      <c r="AF31" s="704"/>
      <c r="AG31" s="704"/>
      <c r="AH31" s="704"/>
      <c r="AI31" s="704"/>
      <c r="AJ31" s="704"/>
      <c r="AK31" s="704"/>
      <c r="AL31" s="646" t="s">
        <v>236</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98.8</v>
      </c>
      <c r="BH31" s="642"/>
      <c r="BI31" s="642"/>
      <c r="BJ31" s="642"/>
      <c r="BK31" s="642"/>
      <c r="BL31" s="642"/>
      <c r="BM31" s="647">
        <v>94.4</v>
      </c>
      <c r="BN31" s="720"/>
      <c r="BO31" s="720"/>
      <c r="BP31" s="720"/>
      <c r="BQ31" s="681"/>
      <c r="BR31" s="719">
        <v>98.8</v>
      </c>
      <c r="BS31" s="642"/>
      <c r="BT31" s="642"/>
      <c r="BU31" s="642"/>
      <c r="BV31" s="642"/>
      <c r="BW31" s="642"/>
      <c r="BX31" s="647">
        <v>93.7</v>
      </c>
      <c r="BY31" s="720"/>
      <c r="BZ31" s="720"/>
      <c r="CA31" s="720"/>
      <c r="CB31" s="681"/>
      <c r="CD31" s="727"/>
      <c r="CE31" s="728"/>
      <c r="CF31" s="685" t="s">
        <v>307</v>
      </c>
      <c r="CG31" s="682"/>
      <c r="CH31" s="682"/>
      <c r="CI31" s="682"/>
      <c r="CJ31" s="682"/>
      <c r="CK31" s="682"/>
      <c r="CL31" s="682"/>
      <c r="CM31" s="682"/>
      <c r="CN31" s="682"/>
      <c r="CO31" s="682"/>
      <c r="CP31" s="682"/>
      <c r="CQ31" s="683"/>
      <c r="CR31" s="641">
        <v>605669</v>
      </c>
      <c r="CS31" s="642"/>
      <c r="CT31" s="642"/>
      <c r="CU31" s="642"/>
      <c r="CV31" s="642"/>
      <c r="CW31" s="642"/>
      <c r="CX31" s="642"/>
      <c r="CY31" s="643"/>
      <c r="CZ31" s="646">
        <v>0.9</v>
      </c>
      <c r="DA31" s="675"/>
      <c r="DB31" s="675"/>
      <c r="DC31" s="676"/>
      <c r="DD31" s="649">
        <v>528112</v>
      </c>
      <c r="DE31" s="642"/>
      <c r="DF31" s="642"/>
      <c r="DG31" s="642"/>
      <c r="DH31" s="642"/>
      <c r="DI31" s="642"/>
      <c r="DJ31" s="642"/>
      <c r="DK31" s="643"/>
      <c r="DL31" s="649">
        <v>528112</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827131</v>
      </c>
      <c r="S32" s="644"/>
      <c r="T32" s="644"/>
      <c r="U32" s="644"/>
      <c r="V32" s="644"/>
      <c r="W32" s="644"/>
      <c r="X32" s="644"/>
      <c r="Y32" s="645"/>
      <c r="Z32" s="703">
        <v>1.2</v>
      </c>
      <c r="AA32" s="703"/>
      <c r="AB32" s="703"/>
      <c r="AC32" s="703"/>
      <c r="AD32" s="704" t="s">
        <v>236</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98.7</v>
      </c>
      <c r="BH32" s="657"/>
      <c r="BI32" s="657"/>
      <c r="BJ32" s="657"/>
      <c r="BK32" s="657"/>
      <c r="BL32" s="657"/>
      <c r="BM32" s="701">
        <v>91.1</v>
      </c>
      <c r="BN32" s="657"/>
      <c r="BO32" s="657"/>
      <c r="BP32" s="657"/>
      <c r="BQ32" s="694"/>
      <c r="BR32" s="718">
        <v>98.6</v>
      </c>
      <c r="BS32" s="657"/>
      <c r="BT32" s="657"/>
      <c r="BU32" s="657"/>
      <c r="BV32" s="657"/>
      <c r="BW32" s="657"/>
      <c r="BX32" s="701">
        <v>90.8</v>
      </c>
      <c r="BY32" s="657"/>
      <c r="BZ32" s="657"/>
      <c r="CA32" s="657"/>
      <c r="CB32" s="694"/>
      <c r="CD32" s="729"/>
      <c r="CE32" s="730"/>
      <c r="CF32" s="685" t="s">
        <v>310</v>
      </c>
      <c r="CG32" s="682"/>
      <c r="CH32" s="682"/>
      <c r="CI32" s="682"/>
      <c r="CJ32" s="682"/>
      <c r="CK32" s="682"/>
      <c r="CL32" s="682"/>
      <c r="CM32" s="682"/>
      <c r="CN32" s="682"/>
      <c r="CO32" s="682"/>
      <c r="CP32" s="682"/>
      <c r="CQ32" s="683"/>
      <c r="CR32" s="641">
        <v>990</v>
      </c>
      <c r="CS32" s="644"/>
      <c r="CT32" s="644"/>
      <c r="CU32" s="644"/>
      <c r="CV32" s="644"/>
      <c r="CW32" s="644"/>
      <c r="CX32" s="644"/>
      <c r="CY32" s="645"/>
      <c r="CZ32" s="646">
        <v>0</v>
      </c>
      <c r="DA32" s="675"/>
      <c r="DB32" s="675"/>
      <c r="DC32" s="676"/>
      <c r="DD32" s="649">
        <v>990</v>
      </c>
      <c r="DE32" s="644"/>
      <c r="DF32" s="644"/>
      <c r="DG32" s="644"/>
      <c r="DH32" s="644"/>
      <c r="DI32" s="644"/>
      <c r="DJ32" s="644"/>
      <c r="DK32" s="645"/>
      <c r="DL32" s="649">
        <v>990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848641</v>
      </c>
      <c r="S33" s="644"/>
      <c r="T33" s="644"/>
      <c r="U33" s="644"/>
      <c r="V33" s="644"/>
      <c r="W33" s="644"/>
      <c r="X33" s="644"/>
      <c r="Y33" s="645"/>
      <c r="Z33" s="703">
        <v>1.3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19868252</v>
      </c>
      <c r="CS33" s="642"/>
      <c r="CT33" s="642"/>
      <c r="CU33" s="642"/>
      <c r="CV33" s="642"/>
      <c r="CW33" s="642"/>
      <c r="CX33" s="642"/>
      <c r="CY33" s="643"/>
      <c r="CZ33" s="646">
        <v>30.3</v>
      </c>
      <c r="DA33" s="675"/>
      <c r="DB33" s="675"/>
      <c r="DC33" s="676"/>
      <c r="DD33" s="649">
        <v>15761264</v>
      </c>
      <c r="DE33" s="642"/>
      <c r="DF33" s="642"/>
      <c r="DG33" s="642"/>
      <c r="DH33" s="642"/>
      <c r="DI33" s="642"/>
      <c r="DJ33" s="642"/>
      <c r="DK33" s="643"/>
      <c r="DL33" s="649">
        <v>14030142</v>
      </c>
      <c r="DM33" s="642"/>
      <c r="DN33" s="642"/>
      <c r="DO33" s="642"/>
      <c r="DP33" s="642"/>
      <c r="DQ33" s="642"/>
      <c r="DR33" s="642"/>
      <c r="DS33" s="642"/>
      <c r="DT33" s="642"/>
      <c r="DU33" s="642"/>
      <c r="DV33" s="643"/>
      <c r="DW33" s="646">
        <v>42.4</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1241329</v>
      </c>
      <c r="S34" s="644"/>
      <c r="T34" s="644"/>
      <c r="U34" s="644"/>
      <c r="V34" s="644"/>
      <c r="W34" s="644"/>
      <c r="X34" s="644"/>
      <c r="Y34" s="645"/>
      <c r="Z34" s="703">
        <v>1.8</v>
      </c>
      <c r="AA34" s="703"/>
      <c r="AB34" s="703"/>
      <c r="AC34" s="703"/>
      <c r="AD34" s="704">
        <v>4921</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7549813</v>
      </c>
      <c r="CS34" s="644"/>
      <c r="CT34" s="644"/>
      <c r="CU34" s="644"/>
      <c r="CV34" s="644"/>
      <c r="CW34" s="644"/>
      <c r="CX34" s="644"/>
      <c r="CY34" s="645"/>
      <c r="CZ34" s="646">
        <v>11.5</v>
      </c>
      <c r="DA34" s="675"/>
      <c r="DB34" s="675"/>
      <c r="DC34" s="676"/>
      <c r="DD34" s="649">
        <v>5324868</v>
      </c>
      <c r="DE34" s="644"/>
      <c r="DF34" s="644"/>
      <c r="DG34" s="644"/>
      <c r="DH34" s="644"/>
      <c r="DI34" s="644"/>
      <c r="DJ34" s="644"/>
      <c r="DK34" s="645"/>
      <c r="DL34" s="649">
        <v>5045388</v>
      </c>
      <c r="DM34" s="644"/>
      <c r="DN34" s="644"/>
      <c r="DO34" s="644"/>
      <c r="DP34" s="644"/>
      <c r="DQ34" s="644"/>
      <c r="DR34" s="644"/>
      <c r="DS34" s="644"/>
      <c r="DT34" s="644"/>
      <c r="DU34" s="644"/>
      <c r="DV34" s="645"/>
      <c r="DW34" s="646">
        <v>15.2</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8518327</v>
      </c>
      <c r="S35" s="644"/>
      <c r="T35" s="644"/>
      <c r="U35" s="644"/>
      <c r="V35" s="644"/>
      <c r="W35" s="644"/>
      <c r="X35" s="644"/>
      <c r="Y35" s="645"/>
      <c r="Z35" s="703">
        <v>12.6</v>
      </c>
      <c r="AA35" s="703"/>
      <c r="AB35" s="703"/>
      <c r="AC35" s="703"/>
      <c r="AD35" s="704" t="s">
        <v>122</v>
      </c>
      <c r="AE35" s="704"/>
      <c r="AF35" s="704"/>
      <c r="AG35" s="704"/>
      <c r="AH35" s="704"/>
      <c r="AI35" s="704"/>
      <c r="AJ35" s="704"/>
      <c r="AK35" s="704"/>
      <c r="AL35" s="646" t="s">
        <v>122</v>
      </c>
      <c r="AM35" s="647"/>
      <c r="AN35" s="647"/>
      <c r="AO35" s="705"/>
      <c r="AP35" s="214"/>
      <c r="AQ35" s="709" t="s">
        <v>318</v>
      </c>
      <c r="AR35" s="710"/>
      <c r="AS35" s="710"/>
      <c r="AT35" s="710"/>
      <c r="AU35" s="710"/>
      <c r="AV35" s="710"/>
      <c r="AW35" s="710"/>
      <c r="AX35" s="710"/>
      <c r="AY35" s="711"/>
      <c r="AZ35" s="706">
        <v>7015889</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615592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774644</v>
      </c>
      <c r="CS35" s="642"/>
      <c r="CT35" s="642"/>
      <c r="CU35" s="642"/>
      <c r="CV35" s="642"/>
      <c r="CW35" s="642"/>
      <c r="CX35" s="642"/>
      <c r="CY35" s="643"/>
      <c r="CZ35" s="646">
        <v>1.2</v>
      </c>
      <c r="DA35" s="675"/>
      <c r="DB35" s="675"/>
      <c r="DC35" s="676"/>
      <c r="DD35" s="649">
        <v>639592</v>
      </c>
      <c r="DE35" s="642"/>
      <c r="DF35" s="642"/>
      <c r="DG35" s="642"/>
      <c r="DH35" s="642"/>
      <c r="DI35" s="642"/>
      <c r="DJ35" s="642"/>
      <c r="DK35" s="643"/>
      <c r="DL35" s="649">
        <v>639592</v>
      </c>
      <c r="DM35" s="642"/>
      <c r="DN35" s="642"/>
      <c r="DO35" s="642"/>
      <c r="DP35" s="642"/>
      <c r="DQ35" s="642"/>
      <c r="DR35" s="642"/>
      <c r="DS35" s="642"/>
      <c r="DT35" s="642"/>
      <c r="DU35" s="642"/>
      <c r="DV35" s="643"/>
      <c r="DW35" s="646">
        <v>1.9</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236</v>
      </c>
      <c r="AE36" s="704"/>
      <c r="AF36" s="704"/>
      <c r="AG36" s="704"/>
      <c r="AH36" s="704"/>
      <c r="AI36" s="704"/>
      <c r="AJ36" s="704"/>
      <c r="AK36" s="704"/>
      <c r="AL36" s="646" t="s">
        <v>236</v>
      </c>
      <c r="AM36" s="647"/>
      <c r="AN36" s="647"/>
      <c r="AO36" s="705"/>
      <c r="AQ36" s="678" t="s">
        <v>322</v>
      </c>
      <c r="AR36" s="679"/>
      <c r="AS36" s="679"/>
      <c r="AT36" s="679"/>
      <c r="AU36" s="679"/>
      <c r="AV36" s="679"/>
      <c r="AW36" s="679"/>
      <c r="AX36" s="679"/>
      <c r="AY36" s="680"/>
      <c r="AZ36" s="641">
        <v>529962</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147717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5170950</v>
      </c>
      <c r="CS36" s="644"/>
      <c r="CT36" s="644"/>
      <c r="CU36" s="644"/>
      <c r="CV36" s="644"/>
      <c r="CW36" s="644"/>
      <c r="CX36" s="644"/>
      <c r="CY36" s="645"/>
      <c r="CZ36" s="646">
        <v>7.9</v>
      </c>
      <c r="DA36" s="675"/>
      <c r="DB36" s="675"/>
      <c r="DC36" s="676"/>
      <c r="DD36" s="649">
        <v>4912296</v>
      </c>
      <c r="DE36" s="644"/>
      <c r="DF36" s="644"/>
      <c r="DG36" s="644"/>
      <c r="DH36" s="644"/>
      <c r="DI36" s="644"/>
      <c r="DJ36" s="644"/>
      <c r="DK36" s="645"/>
      <c r="DL36" s="649">
        <v>4049113</v>
      </c>
      <c r="DM36" s="644"/>
      <c r="DN36" s="644"/>
      <c r="DO36" s="644"/>
      <c r="DP36" s="644"/>
      <c r="DQ36" s="644"/>
      <c r="DR36" s="644"/>
      <c r="DS36" s="644"/>
      <c r="DT36" s="644"/>
      <c r="DU36" s="644"/>
      <c r="DV36" s="645"/>
      <c r="DW36" s="646">
        <v>12.2</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1781127</v>
      </c>
      <c r="S37" s="644"/>
      <c r="T37" s="644"/>
      <c r="U37" s="644"/>
      <c r="V37" s="644"/>
      <c r="W37" s="644"/>
      <c r="X37" s="644"/>
      <c r="Y37" s="645"/>
      <c r="Z37" s="703">
        <v>2.6</v>
      </c>
      <c r="AA37" s="703"/>
      <c r="AB37" s="703"/>
      <c r="AC37" s="703"/>
      <c r="AD37" s="704" t="s">
        <v>122</v>
      </c>
      <c r="AE37" s="704"/>
      <c r="AF37" s="704"/>
      <c r="AG37" s="704"/>
      <c r="AH37" s="704"/>
      <c r="AI37" s="704"/>
      <c r="AJ37" s="704"/>
      <c r="AK37" s="704"/>
      <c r="AL37" s="646" t="s">
        <v>236</v>
      </c>
      <c r="AM37" s="647"/>
      <c r="AN37" s="647"/>
      <c r="AO37" s="705"/>
      <c r="AQ37" s="678" t="s">
        <v>326</v>
      </c>
      <c r="AR37" s="679"/>
      <c r="AS37" s="679"/>
      <c r="AT37" s="679"/>
      <c r="AU37" s="679"/>
      <c r="AV37" s="679"/>
      <c r="AW37" s="679"/>
      <c r="AX37" s="679"/>
      <c r="AY37" s="680"/>
      <c r="AZ37" s="641">
        <v>275826</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17760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2600378</v>
      </c>
      <c r="CS37" s="642"/>
      <c r="CT37" s="642"/>
      <c r="CU37" s="642"/>
      <c r="CV37" s="642"/>
      <c r="CW37" s="642"/>
      <c r="CX37" s="642"/>
      <c r="CY37" s="643"/>
      <c r="CZ37" s="646">
        <v>4</v>
      </c>
      <c r="DA37" s="675"/>
      <c r="DB37" s="675"/>
      <c r="DC37" s="676"/>
      <c r="DD37" s="649">
        <v>2597891</v>
      </c>
      <c r="DE37" s="642"/>
      <c r="DF37" s="642"/>
      <c r="DG37" s="642"/>
      <c r="DH37" s="642"/>
      <c r="DI37" s="642"/>
      <c r="DJ37" s="642"/>
      <c r="DK37" s="643"/>
      <c r="DL37" s="649">
        <v>2369656</v>
      </c>
      <c r="DM37" s="642"/>
      <c r="DN37" s="642"/>
      <c r="DO37" s="642"/>
      <c r="DP37" s="642"/>
      <c r="DQ37" s="642"/>
      <c r="DR37" s="642"/>
      <c r="DS37" s="642"/>
      <c r="DT37" s="642"/>
      <c r="DU37" s="642"/>
      <c r="DV37" s="643"/>
      <c r="DW37" s="646">
        <v>7.2</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67417459</v>
      </c>
      <c r="S38" s="693"/>
      <c r="T38" s="693"/>
      <c r="U38" s="693"/>
      <c r="V38" s="693"/>
      <c r="W38" s="693"/>
      <c r="X38" s="693"/>
      <c r="Y38" s="698"/>
      <c r="Z38" s="699">
        <v>100</v>
      </c>
      <c r="AA38" s="699"/>
      <c r="AB38" s="699"/>
      <c r="AC38" s="699"/>
      <c r="AD38" s="700">
        <v>31343118</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173857</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28081</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6022059</v>
      </c>
      <c r="CS38" s="644"/>
      <c r="CT38" s="644"/>
      <c r="CU38" s="644"/>
      <c r="CV38" s="644"/>
      <c r="CW38" s="644"/>
      <c r="CX38" s="644"/>
      <c r="CY38" s="645"/>
      <c r="CZ38" s="646">
        <v>9.1999999999999993</v>
      </c>
      <c r="DA38" s="675"/>
      <c r="DB38" s="675"/>
      <c r="DC38" s="676"/>
      <c r="DD38" s="649">
        <v>4870877</v>
      </c>
      <c r="DE38" s="644"/>
      <c r="DF38" s="644"/>
      <c r="DG38" s="644"/>
      <c r="DH38" s="644"/>
      <c r="DI38" s="644"/>
      <c r="DJ38" s="644"/>
      <c r="DK38" s="645"/>
      <c r="DL38" s="649">
        <v>4296049</v>
      </c>
      <c r="DM38" s="644"/>
      <c r="DN38" s="644"/>
      <c r="DO38" s="644"/>
      <c r="DP38" s="644"/>
      <c r="DQ38" s="644"/>
      <c r="DR38" s="644"/>
      <c r="DS38" s="644"/>
      <c r="DT38" s="644"/>
      <c r="DU38" s="644"/>
      <c r="DV38" s="645"/>
      <c r="DW38" s="646">
        <v>13</v>
      </c>
      <c r="DX38" s="675"/>
      <c r="DY38" s="675"/>
      <c r="DZ38" s="675"/>
      <c r="EA38" s="675"/>
      <c r="EB38" s="675"/>
      <c r="EC38" s="677"/>
    </row>
    <row r="39" spans="2:133" ht="11.25" customHeight="1">
      <c r="AQ39" s="678" t="s">
        <v>333</v>
      </c>
      <c r="AR39" s="679"/>
      <c r="AS39" s="679"/>
      <c r="AT39" s="679"/>
      <c r="AU39" s="679"/>
      <c r="AV39" s="679"/>
      <c r="AW39" s="679"/>
      <c r="AX39" s="679"/>
      <c r="AY39" s="680"/>
      <c r="AZ39" s="641">
        <v>30785</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89</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135124</v>
      </c>
      <c r="CS39" s="642"/>
      <c r="CT39" s="642"/>
      <c r="CU39" s="642"/>
      <c r="CV39" s="642"/>
      <c r="CW39" s="642"/>
      <c r="CX39" s="642"/>
      <c r="CY39" s="643"/>
      <c r="CZ39" s="646">
        <v>0.2</v>
      </c>
      <c r="DA39" s="675"/>
      <c r="DB39" s="675"/>
      <c r="DC39" s="676"/>
      <c r="DD39" s="649">
        <v>10496</v>
      </c>
      <c r="DE39" s="642"/>
      <c r="DF39" s="642"/>
      <c r="DG39" s="642"/>
      <c r="DH39" s="642"/>
      <c r="DI39" s="642"/>
      <c r="DJ39" s="642"/>
      <c r="DK39" s="643"/>
      <c r="DL39" s="649" t="s">
        <v>236</v>
      </c>
      <c r="DM39" s="642"/>
      <c r="DN39" s="642"/>
      <c r="DO39" s="642"/>
      <c r="DP39" s="642"/>
      <c r="DQ39" s="642"/>
      <c r="DR39" s="642"/>
      <c r="DS39" s="642"/>
      <c r="DT39" s="642"/>
      <c r="DU39" s="642"/>
      <c r="DV39" s="643"/>
      <c r="DW39" s="646" t="s">
        <v>236</v>
      </c>
      <c r="DX39" s="675"/>
      <c r="DY39" s="675"/>
      <c r="DZ39" s="675"/>
      <c r="EA39" s="675"/>
      <c r="EB39" s="675"/>
      <c r="EC39" s="677"/>
    </row>
    <row r="40" spans="2:133" ht="11.25" customHeight="1">
      <c r="AQ40" s="678" t="s">
        <v>337</v>
      </c>
      <c r="AR40" s="679"/>
      <c r="AS40" s="679"/>
      <c r="AT40" s="679"/>
      <c r="AU40" s="679"/>
      <c r="AV40" s="679"/>
      <c r="AW40" s="679"/>
      <c r="AX40" s="679"/>
      <c r="AY40" s="680"/>
      <c r="AZ40" s="641">
        <v>1580670</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145</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215662</v>
      </c>
      <c r="CS40" s="644"/>
      <c r="CT40" s="644"/>
      <c r="CU40" s="644"/>
      <c r="CV40" s="644"/>
      <c r="CW40" s="644"/>
      <c r="CX40" s="644"/>
      <c r="CY40" s="645"/>
      <c r="CZ40" s="646">
        <v>0.3</v>
      </c>
      <c r="DA40" s="675"/>
      <c r="DB40" s="675"/>
      <c r="DC40" s="676"/>
      <c r="DD40" s="649">
        <v>3135</v>
      </c>
      <c r="DE40" s="644"/>
      <c r="DF40" s="644"/>
      <c r="DG40" s="644"/>
      <c r="DH40" s="644"/>
      <c r="DI40" s="644"/>
      <c r="DJ40" s="644"/>
      <c r="DK40" s="645"/>
      <c r="DL40" s="649" t="s">
        <v>122</v>
      </c>
      <c r="DM40" s="644"/>
      <c r="DN40" s="644"/>
      <c r="DO40" s="644"/>
      <c r="DP40" s="644"/>
      <c r="DQ40" s="644"/>
      <c r="DR40" s="644"/>
      <c r="DS40" s="644"/>
      <c r="DT40" s="644"/>
      <c r="DU40" s="644"/>
      <c r="DV40" s="645"/>
      <c r="DW40" s="646" t="s">
        <v>236</v>
      </c>
      <c r="DX40" s="675"/>
      <c r="DY40" s="675"/>
      <c r="DZ40" s="675"/>
      <c r="EA40" s="675"/>
      <c r="EB40" s="675"/>
      <c r="EC40" s="677"/>
    </row>
    <row r="41" spans="2:133" ht="11.25" customHeight="1">
      <c r="AQ41" s="690" t="s">
        <v>340</v>
      </c>
      <c r="AR41" s="691"/>
      <c r="AS41" s="691"/>
      <c r="AT41" s="691"/>
      <c r="AU41" s="691"/>
      <c r="AV41" s="691"/>
      <c r="AW41" s="691"/>
      <c r="AX41" s="691"/>
      <c r="AY41" s="692"/>
      <c r="AZ41" s="656">
        <v>4424789</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344</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236</v>
      </c>
      <c r="CS41" s="642"/>
      <c r="CT41" s="642"/>
      <c r="CU41" s="642"/>
      <c r="CV41" s="642"/>
      <c r="CW41" s="642"/>
      <c r="CX41" s="642"/>
      <c r="CY41" s="643"/>
      <c r="CZ41" s="646" t="s">
        <v>122</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10818108</v>
      </c>
      <c r="CS42" s="644"/>
      <c r="CT42" s="644"/>
      <c r="CU42" s="644"/>
      <c r="CV42" s="644"/>
      <c r="CW42" s="644"/>
      <c r="CX42" s="644"/>
      <c r="CY42" s="645"/>
      <c r="CZ42" s="646">
        <v>16.5</v>
      </c>
      <c r="DA42" s="647"/>
      <c r="DB42" s="647"/>
      <c r="DC42" s="648"/>
      <c r="DD42" s="649">
        <v>1951100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212315</v>
      </c>
      <c r="CS43" s="642"/>
      <c r="CT43" s="642"/>
      <c r="CU43" s="642"/>
      <c r="CV43" s="642"/>
      <c r="CW43" s="642"/>
      <c r="CX43" s="642"/>
      <c r="CY43" s="643"/>
      <c r="CZ43" s="646">
        <v>0.3</v>
      </c>
      <c r="DA43" s="675"/>
      <c r="DB43" s="675"/>
      <c r="DC43" s="676"/>
      <c r="DD43" s="649">
        <v>211924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10766138</v>
      </c>
      <c r="CS44" s="644"/>
      <c r="CT44" s="644"/>
      <c r="CU44" s="644"/>
      <c r="CV44" s="644"/>
      <c r="CW44" s="644"/>
      <c r="CX44" s="644"/>
      <c r="CY44" s="645"/>
      <c r="CZ44" s="646">
        <v>16.399999999999999</v>
      </c>
      <c r="DA44" s="647"/>
      <c r="DB44" s="647"/>
      <c r="DC44" s="648"/>
      <c r="DD44" s="649">
        <v>1939566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3478689</v>
      </c>
      <c r="CS45" s="642"/>
      <c r="CT45" s="642"/>
      <c r="CU45" s="642"/>
      <c r="CV45" s="642"/>
      <c r="CW45" s="642"/>
      <c r="CX45" s="642"/>
      <c r="CY45" s="643"/>
      <c r="CZ45" s="646">
        <v>5.3</v>
      </c>
      <c r="DA45" s="675"/>
      <c r="DB45" s="675"/>
      <c r="DC45" s="676"/>
      <c r="DD45" s="649">
        <v>180342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7102033</v>
      </c>
      <c r="CS46" s="644"/>
      <c r="CT46" s="644"/>
      <c r="CU46" s="644"/>
      <c r="CV46" s="644"/>
      <c r="CW46" s="644"/>
      <c r="CX46" s="644"/>
      <c r="CY46" s="645"/>
      <c r="CZ46" s="646">
        <v>10.8</v>
      </c>
      <c r="DA46" s="647"/>
      <c r="DB46" s="647"/>
      <c r="DC46" s="648"/>
      <c r="DD46" s="649">
        <v>1737208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51970</v>
      </c>
      <c r="CS47" s="642"/>
      <c r="CT47" s="642"/>
      <c r="CU47" s="642"/>
      <c r="CV47" s="642"/>
      <c r="CW47" s="642"/>
      <c r="CX47" s="642"/>
      <c r="CY47" s="643"/>
      <c r="CZ47" s="646">
        <v>0.1</v>
      </c>
      <c r="DA47" s="675"/>
      <c r="DB47" s="675"/>
      <c r="DC47" s="676"/>
      <c r="DD47" s="649">
        <v>11534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65647378</v>
      </c>
      <c r="CS49" s="657"/>
      <c r="CT49" s="657"/>
      <c r="CU49" s="657"/>
      <c r="CV49" s="657"/>
      <c r="CW49" s="657"/>
      <c r="CX49" s="657"/>
      <c r="CY49" s="658"/>
      <c r="CZ49" s="659">
        <v>100</v>
      </c>
      <c r="DA49" s="660"/>
      <c r="DB49" s="660"/>
      <c r="DC49" s="661"/>
      <c r="DD49" s="662">
        <v>35599155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QuxN4/ERBRxIkaP8SUZM2gMtvpuvIx6NDUZoGvZTtuiHUWTssW8TJl3+NvwpP8/nbzzeDxSE+FsmHgds8X5TQw==" saltValue="2SbSXT37ZCDcNad4quKl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66518</v>
      </c>
      <c r="R7" s="1174"/>
      <c r="S7" s="1174"/>
      <c r="T7" s="1174"/>
      <c r="U7" s="1174"/>
      <c r="V7" s="1174">
        <v>64750</v>
      </c>
      <c r="W7" s="1174"/>
      <c r="X7" s="1174"/>
      <c r="Y7" s="1174"/>
      <c r="Z7" s="1174"/>
      <c r="AA7" s="1174">
        <v>1767</v>
      </c>
      <c r="AB7" s="1174"/>
      <c r="AC7" s="1174"/>
      <c r="AD7" s="1174"/>
      <c r="AE7" s="1175"/>
      <c r="AF7" s="1176">
        <v>1616</v>
      </c>
      <c r="AG7" s="1177"/>
      <c r="AH7" s="1177"/>
      <c r="AI7" s="1177"/>
      <c r="AJ7" s="1178"/>
      <c r="AK7" s="1160">
        <v>827</v>
      </c>
      <c r="AL7" s="1161"/>
      <c r="AM7" s="1161"/>
      <c r="AN7" s="1161"/>
      <c r="AO7" s="1161"/>
      <c r="AP7" s="1161">
        <v>74403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584</v>
      </c>
      <c r="BT7" s="1165"/>
      <c r="BU7" s="1165"/>
      <c r="BV7" s="1165"/>
      <c r="BW7" s="1165"/>
      <c r="BX7" s="1165"/>
      <c r="BY7" s="1165"/>
      <c r="BZ7" s="1165"/>
      <c r="CA7" s="1165"/>
      <c r="CB7" s="1165"/>
      <c r="CC7" s="1165"/>
      <c r="CD7" s="1165"/>
      <c r="CE7" s="1165"/>
      <c r="CF7" s="1165"/>
      <c r="CG7" s="1166"/>
      <c r="CH7" s="1157">
        <v>-1</v>
      </c>
      <c r="CI7" s="1158"/>
      <c r="CJ7" s="1158"/>
      <c r="CK7" s="1158"/>
      <c r="CL7" s="1159"/>
      <c r="CM7" s="1157">
        <v>116</v>
      </c>
      <c r="CN7" s="1158"/>
      <c r="CO7" s="1158"/>
      <c r="CP7" s="1158"/>
      <c r="CQ7" s="1159"/>
      <c r="CR7" s="1157">
        <v>100</v>
      </c>
      <c r="CS7" s="1158"/>
      <c r="CT7" s="1158"/>
      <c r="CU7" s="1158"/>
      <c r="CV7" s="1159"/>
      <c r="CW7" s="1157" t="s">
        <v>589</v>
      </c>
      <c r="CX7" s="1158"/>
      <c r="CY7" s="1158"/>
      <c r="CZ7" s="1158"/>
      <c r="DA7" s="1159"/>
      <c r="DB7" s="1157" t="s">
        <v>592</v>
      </c>
      <c r="DC7" s="1158"/>
      <c r="DD7" s="1158"/>
      <c r="DE7" s="1158"/>
      <c r="DF7" s="1159"/>
      <c r="DG7" s="1157" t="s">
        <v>589</v>
      </c>
      <c r="DH7" s="1158"/>
      <c r="DI7" s="1158"/>
      <c r="DJ7" s="1158"/>
      <c r="DK7" s="1159"/>
      <c r="DL7" s="1157" t="s">
        <v>518</v>
      </c>
      <c r="DM7" s="1158"/>
      <c r="DN7" s="1158"/>
      <c r="DO7" s="1158"/>
      <c r="DP7" s="1159"/>
      <c r="DQ7" s="1157" t="s">
        <v>518</v>
      </c>
      <c r="DR7" s="1158"/>
      <c r="DS7" s="1158"/>
      <c r="DT7" s="1158"/>
      <c r="DU7" s="1159"/>
      <c r="DV7" s="1184"/>
      <c r="DW7" s="1185"/>
      <c r="DX7" s="1185"/>
      <c r="DY7" s="1185"/>
      <c r="DZ7" s="1186"/>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v>1738</v>
      </c>
      <c r="R8" s="1113"/>
      <c r="S8" s="1113"/>
      <c r="T8" s="1113"/>
      <c r="U8" s="1113"/>
      <c r="V8" s="1113">
        <v>1735</v>
      </c>
      <c r="W8" s="1113"/>
      <c r="X8" s="1113"/>
      <c r="Y8" s="1113"/>
      <c r="Z8" s="1113"/>
      <c r="AA8" s="1113">
        <v>3</v>
      </c>
      <c r="AB8" s="1113"/>
      <c r="AC8" s="1113"/>
      <c r="AD8" s="1113"/>
      <c r="AE8" s="1114"/>
      <c r="AF8" s="1088">
        <v>3</v>
      </c>
      <c r="AG8" s="1089"/>
      <c r="AH8" s="1089"/>
      <c r="AI8" s="1089"/>
      <c r="AJ8" s="1090"/>
      <c r="AK8" s="1155">
        <v>874</v>
      </c>
      <c r="AL8" s="1156"/>
      <c r="AM8" s="1156"/>
      <c r="AN8" s="1156"/>
      <c r="AO8" s="1156"/>
      <c r="AP8" s="1156">
        <v>3461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585</v>
      </c>
      <c r="BT8" s="1084"/>
      <c r="BU8" s="1084"/>
      <c r="BV8" s="1084"/>
      <c r="BW8" s="1084"/>
      <c r="BX8" s="1084"/>
      <c r="BY8" s="1084"/>
      <c r="BZ8" s="1084"/>
      <c r="CA8" s="1084"/>
      <c r="CB8" s="1084"/>
      <c r="CC8" s="1084"/>
      <c r="CD8" s="1084"/>
      <c r="CE8" s="1084"/>
      <c r="CF8" s="1084"/>
      <c r="CG8" s="1085"/>
      <c r="CH8" s="1058">
        <v>25</v>
      </c>
      <c r="CI8" s="1059"/>
      <c r="CJ8" s="1059"/>
      <c r="CK8" s="1059"/>
      <c r="CL8" s="1060"/>
      <c r="CM8" s="1058">
        <v>1045</v>
      </c>
      <c r="CN8" s="1059"/>
      <c r="CO8" s="1059"/>
      <c r="CP8" s="1059"/>
      <c r="CQ8" s="1060"/>
      <c r="CR8" s="1058">
        <v>150</v>
      </c>
      <c r="CS8" s="1059"/>
      <c r="CT8" s="1059"/>
      <c r="CU8" s="1059"/>
      <c r="CV8" s="1060"/>
      <c r="CW8" s="1058">
        <v>19</v>
      </c>
      <c r="CX8" s="1059"/>
      <c r="CY8" s="1059"/>
      <c r="CZ8" s="1059"/>
      <c r="DA8" s="1060"/>
      <c r="DB8" s="1058" t="s">
        <v>589</v>
      </c>
      <c r="DC8" s="1059"/>
      <c r="DD8" s="1059"/>
      <c r="DE8" s="1059"/>
      <c r="DF8" s="1060"/>
      <c r="DG8" s="1058" t="s">
        <v>518</v>
      </c>
      <c r="DH8" s="1059"/>
      <c r="DI8" s="1059"/>
      <c r="DJ8" s="1059"/>
      <c r="DK8" s="1060"/>
      <c r="DL8" s="1058" t="s">
        <v>518</v>
      </c>
      <c r="DM8" s="1059"/>
      <c r="DN8" s="1059"/>
      <c r="DO8" s="1059"/>
      <c r="DP8" s="1060"/>
      <c r="DQ8" s="1058" t="s">
        <v>518</v>
      </c>
      <c r="DR8" s="1059"/>
      <c r="DS8" s="1059"/>
      <c r="DT8" s="1059"/>
      <c r="DU8" s="1060"/>
      <c r="DV8" s="1061"/>
      <c r="DW8" s="1062"/>
      <c r="DX8" s="1062"/>
      <c r="DY8" s="1062"/>
      <c r="DZ8" s="1063"/>
      <c r="EA8" s="234"/>
    </row>
    <row r="9" spans="1:131" s="235" customFormat="1" ht="26.25" customHeight="1">
      <c r="A9" s="241">
        <v>3</v>
      </c>
      <c r="B9" s="1106" t="s">
        <v>378</v>
      </c>
      <c r="C9" s="1107"/>
      <c r="D9" s="1107"/>
      <c r="E9" s="1107"/>
      <c r="F9" s="1107"/>
      <c r="G9" s="1107"/>
      <c r="H9" s="1107"/>
      <c r="I9" s="1107"/>
      <c r="J9" s="1107"/>
      <c r="K9" s="1107"/>
      <c r="L9" s="1107"/>
      <c r="M9" s="1107"/>
      <c r="N9" s="1107"/>
      <c r="O9" s="1107"/>
      <c r="P9" s="1108"/>
      <c r="Q9" s="1112">
        <v>28</v>
      </c>
      <c r="R9" s="1113"/>
      <c r="S9" s="1113"/>
      <c r="T9" s="1113"/>
      <c r="U9" s="1113"/>
      <c r="V9" s="1113">
        <v>28</v>
      </c>
      <c r="W9" s="1113"/>
      <c r="X9" s="1113"/>
      <c r="Y9" s="1113"/>
      <c r="Z9" s="1113"/>
      <c r="AA9" s="1113">
        <v>0</v>
      </c>
      <c r="AB9" s="1113"/>
      <c r="AC9" s="1113"/>
      <c r="AD9" s="1113"/>
      <c r="AE9" s="1114"/>
      <c r="AF9" s="1088">
        <v>0</v>
      </c>
      <c r="AG9" s="1089"/>
      <c r="AH9" s="1089"/>
      <c r="AI9" s="1089"/>
      <c r="AJ9" s="1090"/>
      <c r="AK9" s="1155" t="s">
        <v>589</v>
      </c>
      <c r="AL9" s="1156"/>
      <c r="AM9" s="1156"/>
      <c r="AN9" s="1156"/>
      <c r="AO9" s="1156"/>
      <c r="AP9" s="1156">
        <v>5</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586</v>
      </c>
      <c r="BT9" s="1084"/>
      <c r="BU9" s="1084"/>
      <c r="BV9" s="1084"/>
      <c r="BW9" s="1084"/>
      <c r="BX9" s="1084"/>
      <c r="BY9" s="1084"/>
      <c r="BZ9" s="1084"/>
      <c r="CA9" s="1084"/>
      <c r="CB9" s="1084"/>
      <c r="CC9" s="1084"/>
      <c r="CD9" s="1084"/>
      <c r="CE9" s="1084"/>
      <c r="CF9" s="1084"/>
      <c r="CG9" s="1085"/>
      <c r="CH9" s="1058">
        <v>-3</v>
      </c>
      <c r="CI9" s="1059"/>
      <c r="CJ9" s="1059"/>
      <c r="CK9" s="1059"/>
      <c r="CL9" s="1060"/>
      <c r="CM9" s="1058">
        <v>8</v>
      </c>
      <c r="CN9" s="1059"/>
      <c r="CO9" s="1059"/>
      <c r="CP9" s="1059"/>
      <c r="CQ9" s="1060"/>
      <c r="CR9" s="1058">
        <v>8</v>
      </c>
      <c r="CS9" s="1059"/>
      <c r="CT9" s="1059"/>
      <c r="CU9" s="1059"/>
      <c r="CV9" s="1060"/>
      <c r="CW9" s="1058">
        <v>6</v>
      </c>
      <c r="CX9" s="1059"/>
      <c r="CY9" s="1059"/>
      <c r="CZ9" s="1059"/>
      <c r="DA9" s="1060"/>
      <c r="DB9" s="1058">
        <v>1630</v>
      </c>
      <c r="DC9" s="1059"/>
      <c r="DD9" s="1059"/>
      <c r="DE9" s="1059"/>
      <c r="DF9" s="1060"/>
      <c r="DG9" s="1058" t="s">
        <v>518</v>
      </c>
      <c r="DH9" s="1059"/>
      <c r="DI9" s="1059"/>
      <c r="DJ9" s="1059"/>
      <c r="DK9" s="1060"/>
      <c r="DL9" s="1058" t="s">
        <v>518</v>
      </c>
      <c r="DM9" s="1059"/>
      <c r="DN9" s="1059"/>
      <c r="DO9" s="1059"/>
      <c r="DP9" s="1060"/>
      <c r="DQ9" s="1058" t="s">
        <v>518</v>
      </c>
      <c r="DR9" s="1059"/>
      <c r="DS9" s="1059"/>
      <c r="DT9" s="1059"/>
      <c r="DU9" s="1060"/>
      <c r="DV9" s="1061"/>
      <c r="DW9" s="1062"/>
      <c r="DX9" s="1062"/>
      <c r="DY9" s="1062"/>
      <c r="DZ9" s="1063"/>
      <c r="EA9" s="234"/>
    </row>
    <row r="10" spans="1:131" s="235" customFormat="1" ht="26.25" customHeight="1">
      <c r="A10" s="241">
        <v>4</v>
      </c>
      <c r="B10" s="1106" t="s">
        <v>379</v>
      </c>
      <c r="C10" s="1107"/>
      <c r="D10" s="1107"/>
      <c r="E10" s="1107"/>
      <c r="F10" s="1107"/>
      <c r="G10" s="1107"/>
      <c r="H10" s="1107"/>
      <c r="I10" s="1107"/>
      <c r="J10" s="1107"/>
      <c r="K10" s="1107"/>
      <c r="L10" s="1107"/>
      <c r="M10" s="1107"/>
      <c r="N10" s="1107"/>
      <c r="O10" s="1107"/>
      <c r="P10" s="1108"/>
      <c r="Q10" s="1112">
        <v>17</v>
      </c>
      <c r="R10" s="1113"/>
      <c r="S10" s="1113"/>
      <c r="T10" s="1113"/>
      <c r="U10" s="1113"/>
      <c r="V10" s="1113">
        <v>17</v>
      </c>
      <c r="W10" s="1113"/>
      <c r="X10" s="1113"/>
      <c r="Y10" s="1113"/>
      <c r="Z10" s="1113"/>
      <c r="AA10" s="1113">
        <v>0</v>
      </c>
      <c r="AB10" s="1113"/>
      <c r="AC10" s="1113"/>
      <c r="AD10" s="1113"/>
      <c r="AE10" s="1114"/>
      <c r="AF10" s="1088">
        <v>0</v>
      </c>
      <c r="AG10" s="1089"/>
      <c r="AH10" s="1089"/>
      <c r="AI10" s="1089"/>
      <c r="AJ10" s="1090"/>
      <c r="AK10" s="1155" t="s">
        <v>589</v>
      </c>
      <c r="AL10" s="1156"/>
      <c r="AM10" s="1156"/>
      <c r="AN10" s="1156"/>
      <c r="AO10" s="1156"/>
      <c r="AP10" s="1156" t="s">
        <v>589</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587</v>
      </c>
      <c r="BT10" s="1084"/>
      <c r="BU10" s="1084"/>
      <c r="BV10" s="1084"/>
      <c r="BW10" s="1084"/>
      <c r="BX10" s="1084"/>
      <c r="BY10" s="1084"/>
      <c r="BZ10" s="1084"/>
      <c r="CA10" s="1084"/>
      <c r="CB10" s="1084"/>
      <c r="CC10" s="1084"/>
      <c r="CD10" s="1084"/>
      <c r="CE10" s="1084"/>
      <c r="CF10" s="1084"/>
      <c r="CG10" s="1085"/>
      <c r="CH10" s="1058">
        <v>4</v>
      </c>
      <c r="CI10" s="1059"/>
      <c r="CJ10" s="1059"/>
      <c r="CK10" s="1059"/>
      <c r="CL10" s="1060"/>
      <c r="CM10" s="1058">
        <v>18</v>
      </c>
      <c r="CN10" s="1059"/>
      <c r="CO10" s="1059"/>
      <c r="CP10" s="1059"/>
      <c r="CQ10" s="1060"/>
      <c r="CR10" s="1058">
        <v>20</v>
      </c>
      <c r="CS10" s="1059"/>
      <c r="CT10" s="1059"/>
      <c r="CU10" s="1059"/>
      <c r="CV10" s="1060"/>
      <c r="CW10" s="1058" t="s">
        <v>590</v>
      </c>
      <c r="CX10" s="1059"/>
      <c r="CY10" s="1059"/>
      <c r="CZ10" s="1059"/>
      <c r="DA10" s="1060"/>
      <c r="DB10" s="1058" t="s">
        <v>593</v>
      </c>
      <c r="DC10" s="1059"/>
      <c r="DD10" s="1059"/>
      <c r="DE10" s="1059"/>
      <c r="DF10" s="1060"/>
      <c r="DG10" s="1058" t="s">
        <v>518</v>
      </c>
      <c r="DH10" s="1059"/>
      <c r="DI10" s="1059"/>
      <c r="DJ10" s="1059"/>
      <c r="DK10" s="1060"/>
      <c r="DL10" s="1058" t="s">
        <v>518</v>
      </c>
      <c r="DM10" s="1059"/>
      <c r="DN10" s="1059"/>
      <c r="DO10" s="1059"/>
      <c r="DP10" s="1060"/>
      <c r="DQ10" s="1058" t="s">
        <v>518</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588</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3</v>
      </c>
      <c r="CN11" s="1059"/>
      <c r="CO11" s="1059"/>
      <c r="CP11" s="1059"/>
      <c r="CQ11" s="1060"/>
      <c r="CR11" s="1058">
        <v>3</v>
      </c>
      <c r="CS11" s="1059"/>
      <c r="CT11" s="1059"/>
      <c r="CU11" s="1059"/>
      <c r="CV11" s="1060"/>
      <c r="CW11" s="1058" t="s">
        <v>591</v>
      </c>
      <c r="CX11" s="1059"/>
      <c r="CY11" s="1059"/>
      <c r="CZ11" s="1059"/>
      <c r="DA11" s="1060"/>
      <c r="DB11" s="1058" t="s">
        <v>589</v>
      </c>
      <c r="DC11" s="1059"/>
      <c r="DD11" s="1059"/>
      <c r="DE11" s="1059"/>
      <c r="DF11" s="1060"/>
      <c r="DG11" s="1058" t="s">
        <v>518</v>
      </c>
      <c r="DH11" s="1059"/>
      <c r="DI11" s="1059"/>
      <c r="DJ11" s="1059"/>
      <c r="DK11" s="1060"/>
      <c r="DL11" s="1058" t="s">
        <v>518</v>
      </c>
      <c r="DM11" s="1059"/>
      <c r="DN11" s="1059"/>
      <c r="DO11" s="1059"/>
      <c r="DP11" s="1060"/>
      <c r="DQ11" s="1058" t="s">
        <v>518</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67426</v>
      </c>
      <c r="R23" s="1138"/>
      <c r="S23" s="1138"/>
      <c r="T23" s="1138"/>
      <c r="U23" s="1138"/>
      <c r="V23" s="1138">
        <v>65656</v>
      </c>
      <c r="W23" s="1138"/>
      <c r="X23" s="1138"/>
      <c r="Y23" s="1138"/>
      <c r="Z23" s="1138"/>
      <c r="AA23" s="1138">
        <v>1770</v>
      </c>
      <c r="AB23" s="1138"/>
      <c r="AC23" s="1138"/>
      <c r="AD23" s="1138"/>
      <c r="AE23" s="1139"/>
      <c r="AF23" s="1140">
        <v>1619</v>
      </c>
      <c r="AG23" s="1138"/>
      <c r="AH23" s="1138"/>
      <c r="AI23" s="1138"/>
      <c r="AJ23" s="1141"/>
      <c r="AK23" s="1142"/>
      <c r="AL23" s="1143"/>
      <c r="AM23" s="1143"/>
      <c r="AN23" s="1143"/>
      <c r="AO23" s="1143"/>
      <c r="AP23" s="1138">
        <v>77869</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17115</v>
      </c>
      <c r="R28" s="1123"/>
      <c r="S28" s="1123"/>
      <c r="T28" s="1123"/>
      <c r="U28" s="1123"/>
      <c r="V28" s="1123">
        <v>16500</v>
      </c>
      <c r="W28" s="1123"/>
      <c r="X28" s="1123"/>
      <c r="Y28" s="1123"/>
      <c r="Z28" s="1123"/>
      <c r="AA28" s="1123">
        <v>616</v>
      </c>
      <c r="AB28" s="1123"/>
      <c r="AC28" s="1123"/>
      <c r="AD28" s="1123"/>
      <c r="AE28" s="1124"/>
      <c r="AF28" s="1125">
        <v>616</v>
      </c>
      <c r="AG28" s="1123"/>
      <c r="AH28" s="1123"/>
      <c r="AI28" s="1123"/>
      <c r="AJ28" s="1126"/>
      <c r="AK28" s="1127">
        <v>1584</v>
      </c>
      <c r="AL28" s="1115"/>
      <c r="AM28" s="1115"/>
      <c r="AN28" s="1115"/>
      <c r="AO28" s="1115"/>
      <c r="AP28" s="1115" t="s">
        <v>582</v>
      </c>
      <c r="AQ28" s="1115"/>
      <c r="AR28" s="1115"/>
      <c r="AS28" s="1115"/>
      <c r="AT28" s="1115"/>
      <c r="AU28" s="1115" t="s">
        <v>582</v>
      </c>
      <c r="AV28" s="1115"/>
      <c r="AW28" s="1115"/>
      <c r="AX28" s="1115"/>
      <c r="AY28" s="1115"/>
      <c r="AZ28" s="1116" t="s">
        <v>582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14292</v>
      </c>
      <c r="R29" s="1113"/>
      <c r="S29" s="1113"/>
      <c r="T29" s="1113"/>
      <c r="U29" s="1113"/>
      <c r="V29" s="1113">
        <v>14011</v>
      </c>
      <c r="W29" s="1113"/>
      <c r="X29" s="1113"/>
      <c r="Y29" s="1113"/>
      <c r="Z29" s="1113"/>
      <c r="AA29" s="1113">
        <v>281</v>
      </c>
      <c r="AB29" s="1113"/>
      <c r="AC29" s="1113"/>
      <c r="AD29" s="1113"/>
      <c r="AE29" s="1114"/>
      <c r="AF29" s="1088">
        <v>281</v>
      </c>
      <c r="AG29" s="1089"/>
      <c r="AH29" s="1089"/>
      <c r="AI29" s="1089"/>
      <c r="AJ29" s="1090"/>
      <c r="AK29" s="1049">
        <v>2049</v>
      </c>
      <c r="AL29" s="1040"/>
      <c r="AM29" s="1040"/>
      <c r="AN29" s="1040"/>
      <c r="AO29" s="1040"/>
      <c r="AP29" s="1040" t="s">
        <v>518</v>
      </c>
      <c r="AQ29" s="1040"/>
      <c r="AR29" s="1040"/>
      <c r="AS29" s="1040"/>
      <c r="AT29" s="1040"/>
      <c r="AU29" s="1040" t="s">
        <v>518</v>
      </c>
      <c r="AV29" s="1040"/>
      <c r="AW29" s="1040"/>
      <c r="AX29" s="1040"/>
      <c r="AY29" s="1040"/>
      <c r="AZ29" s="1111" t="s">
        <v>518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69</v>
      </c>
      <c r="R30" s="1113"/>
      <c r="S30" s="1113"/>
      <c r="T30" s="1113"/>
      <c r="U30" s="1113"/>
      <c r="V30" s="1113">
        <v>69</v>
      </c>
      <c r="W30" s="1113"/>
      <c r="X30" s="1113"/>
      <c r="Y30" s="1113"/>
      <c r="Z30" s="1113"/>
      <c r="AA30" s="1113">
        <v>0</v>
      </c>
      <c r="AB30" s="1113"/>
      <c r="AC30" s="1113"/>
      <c r="AD30" s="1113"/>
      <c r="AE30" s="1114"/>
      <c r="AF30" s="1088">
        <v>0</v>
      </c>
      <c r="AG30" s="1089"/>
      <c r="AH30" s="1089"/>
      <c r="AI30" s="1089"/>
      <c r="AJ30" s="1090"/>
      <c r="AK30" s="1049">
        <v>8</v>
      </c>
      <c r="AL30" s="1040"/>
      <c r="AM30" s="1040"/>
      <c r="AN30" s="1040"/>
      <c r="AO30" s="1040"/>
      <c r="AP30" s="1040" t="s">
        <v>518</v>
      </c>
      <c r="AQ30" s="1040"/>
      <c r="AR30" s="1040"/>
      <c r="AS30" s="1040"/>
      <c r="AT30" s="1040"/>
      <c r="AU30" s="1040" t="s">
        <v>518</v>
      </c>
      <c r="AV30" s="1040"/>
      <c r="AW30" s="1040"/>
      <c r="AX30" s="1040"/>
      <c r="AY30" s="1040"/>
      <c r="AZ30" s="1111" t="s">
        <v>518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1808</v>
      </c>
      <c r="R31" s="1113"/>
      <c r="S31" s="1113"/>
      <c r="T31" s="1113"/>
      <c r="U31" s="1113"/>
      <c r="V31" s="1113">
        <v>1765</v>
      </c>
      <c r="W31" s="1113"/>
      <c r="X31" s="1113"/>
      <c r="Y31" s="1113"/>
      <c r="Z31" s="1113"/>
      <c r="AA31" s="1113">
        <v>44</v>
      </c>
      <c r="AB31" s="1113"/>
      <c r="AC31" s="1113"/>
      <c r="AD31" s="1113"/>
      <c r="AE31" s="1114"/>
      <c r="AF31" s="1088">
        <v>44</v>
      </c>
      <c r="AG31" s="1089"/>
      <c r="AH31" s="1089"/>
      <c r="AI31" s="1089"/>
      <c r="AJ31" s="1090"/>
      <c r="AK31" s="1049">
        <v>507</v>
      </c>
      <c r="AL31" s="1040"/>
      <c r="AM31" s="1040"/>
      <c r="AN31" s="1040"/>
      <c r="AO31" s="1040"/>
      <c r="AP31" s="1040" t="s">
        <v>518</v>
      </c>
      <c r="AQ31" s="1040"/>
      <c r="AR31" s="1040"/>
      <c r="AS31" s="1040"/>
      <c r="AT31" s="1040"/>
      <c r="AU31" s="1040" t="s">
        <v>518</v>
      </c>
      <c r="AV31" s="1040"/>
      <c r="AW31" s="1040"/>
      <c r="AX31" s="1040"/>
      <c r="AY31" s="1040"/>
      <c r="AZ31" s="1111" t="s">
        <v>518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80</v>
      </c>
      <c r="R32" s="1113"/>
      <c r="S32" s="1113"/>
      <c r="T32" s="1113"/>
      <c r="U32" s="1113"/>
      <c r="V32" s="1113">
        <v>80</v>
      </c>
      <c r="W32" s="1113"/>
      <c r="X32" s="1113"/>
      <c r="Y32" s="1113"/>
      <c r="Z32" s="1113"/>
      <c r="AA32" s="1113">
        <v>0</v>
      </c>
      <c r="AB32" s="1113"/>
      <c r="AC32" s="1113"/>
      <c r="AD32" s="1113"/>
      <c r="AE32" s="1114"/>
      <c r="AF32" s="1088">
        <v>0</v>
      </c>
      <c r="AG32" s="1089"/>
      <c r="AH32" s="1089"/>
      <c r="AI32" s="1089"/>
      <c r="AJ32" s="1090"/>
      <c r="AK32" s="1049">
        <v>3</v>
      </c>
      <c r="AL32" s="1040"/>
      <c r="AM32" s="1040"/>
      <c r="AN32" s="1040"/>
      <c r="AO32" s="1040"/>
      <c r="AP32" s="1040" t="s">
        <v>518</v>
      </c>
      <c r="AQ32" s="1040"/>
      <c r="AR32" s="1040"/>
      <c r="AS32" s="1040"/>
      <c r="AT32" s="1040"/>
      <c r="AU32" s="1040" t="s">
        <v>518</v>
      </c>
      <c r="AV32" s="1040"/>
      <c r="AW32" s="1040"/>
      <c r="AX32" s="1040"/>
      <c r="AY32" s="1040"/>
      <c r="AZ32" s="1111" t="s">
        <v>518</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14810</v>
      </c>
      <c r="R33" s="1113"/>
      <c r="S33" s="1113"/>
      <c r="T33" s="1113"/>
      <c r="U33" s="1113"/>
      <c r="V33" s="1113">
        <v>16275</v>
      </c>
      <c r="W33" s="1113"/>
      <c r="X33" s="1113"/>
      <c r="Y33" s="1113"/>
      <c r="Z33" s="1113"/>
      <c r="AA33" s="1113">
        <v>-1465</v>
      </c>
      <c r="AB33" s="1113"/>
      <c r="AC33" s="1113"/>
      <c r="AD33" s="1113"/>
      <c r="AE33" s="1114"/>
      <c r="AF33" s="1088">
        <v>-1465</v>
      </c>
      <c r="AG33" s="1089"/>
      <c r="AH33" s="1089"/>
      <c r="AI33" s="1089"/>
      <c r="AJ33" s="1090"/>
      <c r="AK33" s="1049" t="s">
        <v>582</v>
      </c>
      <c r="AL33" s="1040"/>
      <c r="AM33" s="1040"/>
      <c r="AN33" s="1040"/>
      <c r="AO33" s="1040"/>
      <c r="AP33" s="1040" t="s">
        <v>518</v>
      </c>
      <c r="AQ33" s="1040"/>
      <c r="AR33" s="1040"/>
      <c r="AS33" s="1040"/>
      <c r="AT33" s="1040"/>
      <c r="AU33" s="1040" t="s">
        <v>518</v>
      </c>
      <c r="AV33" s="1040"/>
      <c r="AW33" s="1040"/>
      <c r="AX33" s="1040"/>
      <c r="AY33" s="1040"/>
      <c r="AZ33" s="1111" t="s">
        <v>518</v>
      </c>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2059</v>
      </c>
      <c r="R34" s="1113"/>
      <c r="S34" s="1113"/>
      <c r="T34" s="1113"/>
      <c r="U34" s="1113"/>
      <c r="V34" s="1113">
        <v>2020</v>
      </c>
      <c r="W34" s="1113"/>
      <c r="X34" s="1113"/>
      <c r="Y34" s="1113"/>
      <c r="Z34" s="1113"/>
      <c r="AA34" s="1113">
        <v>39</v>
      </c>
      <c r="AB34" s="1113"/>
      <c r="AC34" s="1113"/>
      <c r="AD34" s="1113"/>
      <c r="AE34" s="1114"/>
      <c r="AF34" s="1088">
        <v>1960</v>
      </c>
      <c r="AG34" s="1089"/>
      <c r="AH34" s="1089"/>
      <c r="AI34" s="1089"/>
      <c r="AJ34" s="1090"/>
      <c r="AK34" s="1049">
        <v>174</v>
      </c>
      <c r="AL34" s="1040"/>
      <c r="AM34" s="1040"/>
      <c r="AN34" s="1040"/>
      <c r="AO34" s="1040"/>
      <c r="AP34" s="1040">
        <v>8648</v>
      </c>
      <c r="AQ34" s="1040"/>
      <c r="AR34" s="1040"/>
      <c r="AS34" s="1040"/>
      <c r="AT34" s="1040"/>
      <c r="AU34" s="1040">
        <v>588</v>
      </c>
      <c r="AV34" s="1040"/>
      <c r="AW34" s="1040"/>
      <c r="AX34" s="1040"/>
      <c r="AY34" s="1040"/>
      <c r="AZ34" s="1111" t="s">
        <v>582</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53</v>
      </c>
      <c r="R35" s="1113"/>
      <c r="S35" s="1113"/>
      <c r="T35" s="1113"/>
      <c r="U35" s="1113"/>
      <c r="V35" s="1113">
        <v>48</v>
      </c>
      <c r="W35" s="1113"/>
      <c r="X35" s="1113"/>
      <c r="Y35" s="1113"/>
      <c r="Z35" s="1113"/>
      <c r="AA35" s="1113">
        <v>5</v>
      </c>
      <c r="AB35" s="1113"/>
      <c r="AC35" s="1113"/>
      <c r="AD35" s="1113"/>
      <c r="AE35" s="1114"/>
      <c r="AF35" s="1088">
        <v>12</v>
      </c>
      <c r="AG35" s="1089"/>
      <c r="AH35" s="1089"/>
      <c r="AI35" s="1089"/>
      <c r="AJ35" s="1090"/>
      <c r="AK35" s="1049">
        <v>31</v>
      </c>
      <c r="AL35" s="1040"/>
      <c r="AM35" s="1040"/>
      <c r="AN35" s="1040"/>
      <c r="AO35" s="1040"/>
      <c r="AP35" s="1040" t="s">
        <v>582</v>
      </c>
      <c r="AQ35" s="1040"/>
      <c r="AR35" s="1040"/>
      <c r="AS35" s="1040"/>
      <c r="AT35" s="1040"/>
      <c r="AU35" s="1040" t="s">
        <v>583</v>
      </c>
      <c r="AV35" s="1040"/>
      <c r="AW35" s="1040"/>
      <c r="AX35" s="1040"/>
      <c r="AY35" s="1040"/>
      <c r="AZ35" s="1111" t="s">
        <v>518</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403</v>
      </c>
      <c r="C36" s="1107"/>
      <c r="D36" s="1107"/>
      <c r="E36" s="1107"/>
      <c r="F36" s="1107"/>
      <c r="G36" s="1107"/>
      <c r="H36" s="1107"/>
      <c r="I36" s="1107"/>
      <c r="J36" s="1107"/>
      <c r="K36" s="1107"/>
      <c r="L36" s="1107"/>
      <c r="M36" s="1107"/>
      <c r="N36" s="1107"/>
      <c r="O36" s="1107"/>
      <c r="P36" s="1108"/>
      <c r="Q36" s="1112">
        <v>400</v>
      </c>
      <c r="R36" s="1113"/>
      <c r="S36" s="1113"/>
      <c r="T36" s="1113"/>
      <c r="U36" s="1113"/>
      <c r="V36" s="1113">
        <v>569</v>
      </c>
      <c r="W36" s="1113"/>
      <c r="X36" s="1113"/>
      <c r="Y36" s="1113"/>
      <c r="Z36" s="1113"/>
      <c r="AA36" s="1113">
        <v>-169</v>
      </c>
      <c r="AB36" s="1113"/>
      <c r="AC36" s="1113"/>
      <c r="AD36" s="1113"/>
      <c r="AE36" s="1114"/>
      <c r="AF36" s="1088">
        <v>5</v>
      </c>
      <c r="AG36" s="1089"/>
      <c r="AH36" s="1089"/>
      <c r="AI36" s="1089"/>
      <c r="AJ36" s="1090"/>
      <c r="AK36" s="1049">
        <v>276</v>
      </c>
      <c r="AL36" s="1040"/>
      <c r="AM36" s="1040"/>
      <c r="AN36" s="1040"/>
      <c r="AO36" s="1040"/>
      <c r="AP36" s="1040">
        <v>3474</v>
      </c>
      <c r="AQ36" s="1040"/>
      <c r="AR36" s="1040"/>
      <c r="AS36" s="1040"/>
      <c r="AT36" s="1040"/>
      <c r="AU36" s="1040">
        <v>1737</v>
      </c>
      <c r="AV36" s="1040"/>
      <c r="AW36" s="1040"/>
      <c r="AX36" s="1040"/>
      <c r="AY36" s="1040"/>
      <c r="AZ36" s="1111" t="s">
        <v>518</v>
      </c>
      <c r="BA36" s="1111"/>
      <c r="BB36" s="1111"/>
      <c r="BC36" s="1111"/>
      <c r="BD36" s="1111"/>
      <c r="BE36" s="1101" t="s">
        <v>401</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404</v>
      </c>
      <c r="C37" s="1107"/>
      <c r="D37" s="1107"/>
      <c r="E37" s="1107"/>
      <c r="F37" s="1107"/>
      <c r="G37" s="1107"/>
      <c r="H37" s="1107"/>
      <c r="I37" s="1107"/>
      <c r="J37" s="1107"/>
      <c r="K37" s="1107"/>
      <c r="L37" s="1107"/>
      <c r="M37" s="1107"/>
      <c r="N37" s="1107"/>
      <c r="O37" s="1107"/>
      <c r="P37" s="1108"/>
      <c r="Q37" s="1112">
        <v>2095</v>
      </c>
      <c r="R37" s="1113"/>
      <c r="S37" s="1113"/>
      <c r="T37" s="1113"/>
      <c r="U37" s="1113"/>
      <c r="V37" s="1113">
        <v>1839</v>
      </c>
      <c r="W37" s="1113"/>
      <c r="X37" s="1113"/>
      <c r="Y37" s="1113"/>
      <c r="Z37" s="1113"/>
      <c r="AA37" s="1113">
        <v>256</v>
      </c>
      <c r="AB37" s="1113"/>
      <c r="AC37" s="1113"/>
      <c r="AD37" s="1113"/>
      <c r="AE37" s="1114"/>
      <c r="AF37" s="1088">
        <v>874</v>
      </c>
      <c r="AG37" s="1089"/>
      <c r="AH37" s="1089"/>
      <c r="AI37" s="1089"/>
      <c r="AJ37" s="1090"/>
      <c r="AK37" s="1049">
        <v>513</v>
      </c>
      <c r="AL37" s="1040"/>
      <c r="AM37" s="1040"/>
      <c r="AN37" s="1040"/>
      <c r="AO37" s="1040"/>
      <c r="AP37" s="1040">
        <v>11506</v>
      </c>
      <c r="AQ37" s="1040"/>
      <c r="AR37" s="1040"/>
      <c r="AS37" s="1040"/>
      <c r="AT37" s="1040"/>
      <c r="AU37" s="1040">
        <v>5488</v>
      </c>
      <c r="AV37" s="1040"/>
      <c r="AW37" s="1040"/>
      <c r="AX37" s="1040"/>
      <c r="AY37" s="1040"/>
      <c r="AZ37" s="1111" t="s">
        <v>518</v>
      </c>
      <c r="BA37" s="1111"/>
      <c r="BB37" s="1111"/>
      <c r="BC37" s="1111"/>
      <c r="BD37" s="1111"/>
      <c r="BE37" s="1101" t="s">
        <v>405</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406</v>
      </c>
      <c r="C38" s="1107"/>
      <c r="D38" s="1107"/>
      <c r="E38" s="1107"/>
      <c r="F38" s="1107"/>
      <c r="G38" s="1107"/>
      <c r="H38" s="1107"/>
      <c r="I38" s="1107"/>
      <c r="J38" s="1107"/>
      <c r="K38" s="1107"/>
      <c r="L38" s="1107"/>
      <c r="M38" s="1107"/>
      <c r="N38" s="1107"/>
      <c r="O38" s="1107"/>
      <c r="P38" s="1108"/>
      <c r="Q38" s="1112">
        <v>69</v>
      </c>
      <c r="R38" s="1113"/>
      <c r="S38" s="1113"/>
      <c r="T38" s="1113"/>
      <c r="U38" s="1113"/>
      <c r="V38" s="1113">
        <v>68</v>
      </c>
      <c r="W38" s="1113"/>
      <c r="X38" s="1113"/>
      <c r="Y38" s="1113"/>
      <c r="Z38" s="1113"/>
      <c r="AA38" s="1113">
        <v>1</v>
      </c>
      <c r="AB38" s="1113"/>
      <c r="AC38" s="1113"/>
      <c r="AD38" s="1113"/>
      <c r="AE38" s="1114"/>
      <c r="AF38" s="1088">
        <v>1</v>
      </c>
      <c r="AG38" s="1089"/>
      <c r="AH38" s="1089"/>
      <c r="AI38" s="1089"/>
      <c r="AJ38" s="1090"/>
      <c r="AK38" s="1049" t="s">
        <v>582</v>
      </c>
      <c r="AL38" s="1040"/>
      <c r="AM38" s="1040"/>
      <c r="AN38" s="1040"/>
      <c r="AO38" s="1040"/>
      <c r="AP38" s="1040">
        <v>197</v>
      </c>
      <c r="AQ38" s="1040"/>
      <c r="AR38" s="1040"/>
      <c r="AS38" s="1040"/>
      <c r="AT38" s="1040"/>
      <c r="AU38" s="1040">
        <v>44</v>
      </c>
      <c r="AV38" s="1040"/>
      <c r="AW38" s="1040"/>
      <c r="AX38" s="1040"/>
      <c r="AY38" s="1040"/>
      <c r="AZ38" s="1111" t="s">
        <v>518</v>
      </c>
      <c r="BA38" s="1111"/>
      <c r="BB38" s="1111"/>
      <c r="BC38" s="1111"/>
      <c r="BD38" s="1111"/>
      <c r="BE38" s="1101" t="s">
        <v>407</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t="s">
        <v>408</v>
      </c>
      <c r="C39" s="1107"/>
      <c r="D39" s="1107"/>
      <c r="E39" s="1107"/>
      <c r="F39" s="1107"/>
      <c r="G39" s="1107"/>
      <c r="H39" s="1107"/>
      <c r="I39" s="1107"/>
      <c r="J39" s="1107"/>
      <c r="K39" s="1107"/>
      <c r="L39" s="1107"/>
      <c r="M39" s="1107"/>
      <c r="N39" s="1107"/>
      <c r="O39" s="1107"/>
      <c r="P39" s="1108"/>
      <c r="Q39" s="1112">
        <v>22</v>
      </c>
      <c r="R39" s="1113"/>
      <c r="S39" s="1113"/>
      <c r="T39" s="1113"/>
      <c r="U39" s="1113"/>
      <c r="V39" s="1113">
        <v>21</v>
      </c>
      <c r="W39" s="1113"/>
      <c r="X39" s="1113"/>
      <c r="Y39" s="1113"/>
      <c r="Z39" s="1113"/>
      <c r="AA39" s="1113">
        <v>0</v>
      </c>
      <c r="AB39" s="1113"/>
      <c r="AC39" s="1113"/>
      <c r="AD39" s="1113"/>
      <c r="AE39" s="1114"/>
      <c r="AF39" s="1088">
        <v>0</v>
      </c>
      <c r="AG39" s="1089"/>
      <c r="AH39" s="1089"/>
      <c r="AI39" s="1089"/>
      <c r="AJ39" s="1090"/>
      <c r="AK39" s="1049">
        <v>17</v>
      </c>
      <c r="AL39" s="1040"/>
      <c r="AM39" s="1040"/>
      <c r="AN39" s="1040"/>
      <c r="AO39" s="1040"/>
      <c r="AP39" s="1040">
        <v>134</v>
      </c>
      <c r="AQ39" s="1040"/>
      <c r="AR39" s="1040"/>
      <c r="AS39" s="1040"/>
      <c r="AT39" s="1040"/>
      <c r="AU39" s="1040">
        <v>128</v>
      </c>
      <c r="AV39" s="1040"/>
      <c r="AW39" s="1040"/>
      <c r="AX39" s="1040"/>
      <c r="AY39" s="1040"/>
      <c r="AZ39" s="1111" t="s">
        <v>518</v>
      </c>
      <c r="BA39" s="1111"/>
      <c r="BB39" s="1111"/>
      <c r="BC39" s="1111"/>
      <c r="BD39" s="1111"/>
      <c r="BE39" s="1101" t="s">
        <v>409</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t="s">
        <v>410</v>
      </c>
      <c r="C40" s="1107"/>
      <c r="D40" s="1107"/>
      <c r="E40" s="1107"/>
      <c r="F40" s="1107"/>
      <c r="G40" s="1107"/>
      <c r="H40" s="1107"/>
      <c r="I40" s="1107"/>
      <c r="J40" s="1107"/>
      <c r="K40" s="1107"/>
      <c r="L40" s="1107"/>
      <c r="M40" s="1107"/>
      <c r="N40" s="1107"/>
      <c r="O40" s="1107"/>
      <c r="P40" s="1108"/>
      <c r="Q40" s="1112">
        <v>155</v>
      </c>
      <c r="R40" s="1113"/>
      <c r="S40" s="1113"/>
      <c r="T40" s="1113"/>
      <c r="U40" s="1113"/>
      <c r="V40" s="1113">
        <v>64</v>
      </c>
      <c r="W40" s="1113"/>
      <c r="X40" s="1113"/>
      <c r="Y40" s="1113"/>
      <c r="Z40" s="1113"/>
      <c r="AA40" s="1113">
        <v>92</v>
      </c>
      <c r="AB40" s="1113"/>
      <c r="AC40" s="1113"/>
      <c r="AD40" s="1113"/>
      <c r="AE40" s="1114"/>
      <c r="AF40" s="1088">
        <v>1331</v>
      </c>
      <c r="AG40" s="1089"/>
      <c r="AH40" s="1089"/>
      <c r="AI40" s="1089"/>
      <c r="AJ40" s="1090"/>
      <c r="AK40" s="1049" t="s">
        <v>582</v>
      </c>
      <c r="AL40" s="1040"/>
      <c r="AM40" s="1040"/>
      <c r="AN40" s="1040"/>
      <c r="AO40" s="1040"/>
      <c r="AP40" s="1040">
        <v>169</v>
      </c>
      <c r="AQ40" s="1040"/>
      <c r="AR40" s="1040"/>
      <c r="AS40" s="1040"/>
      <c r="AT40" s="1040"/>
      <c r="AU40" s="1040" t="s">
        <v>582</v>
      </c>
      <c r="AV40" s="1040"/>
      <c r="AW40" s="1040"/>
      <c r="AX40" s="1040"/>
      <c r="AY40" s="1040"/>
      <c r="AZ40" s="1111" t="s">
        <v>518</v>
      </c>
      <c r="BA40" s="1111"/>
      <c r="BB40" s="1111"/>
      <c r="BC40" s="1111"/>
      <c r="BD40" s="1111"/>
      <c r="BE40" s="1101" t="s">
        <v>407</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412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3659</v>
      </c>
      <c r="AG63" s="1028"/>
      <c r="AH63" s="1028"/>
      <c r="AI63" s="1028"/>
      <c r="AJ63" s="1099"/>
      <c r="AK63" s="1100"/>
      <c r="AL63" s="1032"/>
      <c r="AM63" s="1032"/>
      <c r="AN63" s="1032"/>
      <c r="AO63" s="1032"/>
      <c r="AP63" s="1028">
        <v>24128</v>
      </c>
      <c r="AQ63" s="1028"/>
      <c r="AR63" s="1028"/>
      <c r="AS63" s="1028"/>
      <c r="AT63" s="1028"/>
      <c r="AU63" s="1028">
        <v>7985</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414</v>
      </c>
      <c r="B66" s="1065"/>
      <c r="C66" s="1065"/>
      <c r="D66" s="1065"/>
      <c r="E66" s="1065"/>
      <c r="F66" s="1065"/>
      <c r="G66" s="1065"/>
      <c r="H66" s="1065"/>
      <c r="I66" s="1065"/>
      <c r="J66" s="1065"/>
      <c r="K66" s="1065"/>
      <c r="L66" s="1065"/>
      <c r="M66" s="1065"/>
      <c r="N66" s="1065"/>
      <c r="O66" s="1065"/>
      <c r="P66" s="1066"/>
      <c r="Q66" s="1070" t="s">
        <v>415</v>
      </c>
      <c r="R66" s="1071"/>
      <c r="S66" s="1071"/>
      <c r="T66" s="1071"/>
      <c r="U66" s="1072"/>
      <c r="V66" s="1070" t="s">
        <v>387</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594</v>
      </c>
      <c r="C68" s="1055"/>
      <c r="D68" s="1055"/>
      <c r="E68" s="1055"/>
      <c r="F68" s="1055"/>
      <c r="G68" s="1055"/>
      <c r="H68" s="1055"/>
      <c r="I68" s="1055"/>
      <c r="J68" s="1055"/>
      <c r="K68" s="1055"/>
      <c r="L68" s="1055"/>
      <c r="M68" s="1055"/>
      <c r="N68" s="1055"/>
      <c r="O68" s="1055"/>
      <c r="P68" s="1056"/>
      <c r="Q68" s="1057">
        <v>858</v>
      </c>
      <c r="R68" s="1051"/>
      <c r="S68" s="1051"/>
      <c r="T68" s="1051"/>
      <c r="U68" s="1051"/>
      <c r="V68" s="1051">
        <v>811</v>
      </c>
      <c r="W68" s="1051"/>
      <c r="X68" s="1051"/>
      <c r="Y68" s="1051"/>
      <c r="Z68" s="1051"/>
      <c r="AA68" s="1051">
        <v>47</v>
      </c>
      <c r="AB68" s="1051"/>
      <c r="AC68" s="1051"/>
      <c r="AD68" s="1051"/>
      <c r="AE68" s="1051"/>
      <c r="AF68" s="1051">
        <v>47</v>
      </c>
      <c r="AG68" s="1051"/>
      <c r="AH68" s="1051"/>
      <c r="AI68" s="1051"/>
      <c r="AJ68" s="1051"/>
      <c r="AK68" s="1051" t="s">
        <v>589</v>
      </c>
      <c r="AL68" s="1051"/>
      <c r="AM68" s="1051"/>
      <c r="AN68" s="1051"/>
      <c r="AO68" s="1051"/>
      <c r="AP68" s="1051" t="s">
        <v>589</v>
      </c>
      <c r="AQ68" s="1051"/>
      <c r="AR68" s="1051"/>
      <c r="AS68" s="1051"/>
      <c r="AT68" s="1051"/>
      <c r="AU68" s="1051" t="s">
        <v>589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595</v>
      </c>
      <c r="C69" s="1044"/>
      <c r="D69" s="1044"/>
      <c r="E69" s="1044"/>
      <c r="F69" s="1044"/>
      <c r="G69" s="1044"/>
      <c r="H69" s="1044"/>
      <c r="I69" s="1044"/>
      <c r="J69" s="1044"/>
      <c r="K69" s="1044"/>
      <c r="L69" s="1044"/>
      <c r="M69" s="1044"/>
      <c r="N69" s="1044"/>
      <c r="O69" s="1044"/>
      <c r="P69" s="1045"/>
      <c r="Q69" s="1046">
        <v>11954</v>
      </c>
      <c r="R69" s="1040"/>
      <c r="S69" s="1040"/>
      <c r="T69" s="1040"/>
      <c r="U69" s="1040"/>
      <c r="V69" s="1040">
        <v>11741</v>
      </c>
      <c r="W69" s="1040"/>
      <c r="X69" s="1040"/>
      <c r="Y69" s="1040"/>
      <c r="Z69" s="1040"/>
      <c r="AA69" s="1040">
        <v>213</v>
      </c>
      <c r="AB69" s="1040"/>
      <c r="AC69" s="1040"/>
      <c r="AD69" s="1040"/>
      <c r="AE69" s="1040"/>
      <c r="AF69" s="1040">
        <v>213</v>
      </c>
      <c r="AG69" s="1040"/>
      <c r="AH69" s="1040"/>
      <c r="AI69" s="1040"/>
      <c r="AJ69" s="1040"/>
      <c r="AK69" s="1040" t="s">
        <v>518</v>
      </c>
      <c r="AL69" s="1040"/>
      <c r="AM69" s="1040"/>
      <c r="AN69" s="1040"/>
      <c r="AO69" s="1040"/>
      <c r="AP69" s="1040" t="s">
        <v>518</v>
      </c>
      <c r="AQ69" s="1040"/>
      <c r="AR69" s="1040"/>
      <c r="AS69" s="1040"/>
      <c r="AT69" s="1040"/>
      <c r="AU69" s="1040" t="s">
        <v>518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596</v>
      </c>
      <c r="C70" s="1044"/>
      <c r="D70" s="1044"/>
      <c r="E70" s="1044"/>
      <c r="F70" s="1044"/>
      <c r="G70" s="1044"/>
      <c r="H70" s="1044"/>
      <c r="I70" s="1044"/>
      <c r="J70" s="1044"/>
      <c r="K70" s="1044"/>
      <c r="L70" s="1044"/>
      <c r="M70" s="1044"/>
      <c r="N70" s="1044"/>
      <c r="O70" s="1044"/>
      <c r="P70" s="1045"/>
      <c r="Q70" s="1046">
        <v>59</v>
      </c>
      <c r="R70" s="1040"/>
      <c r="S70" s="1040"/>
      <c r="T70" s="1040"/>
      <c r="U70" s="1040"/>
      <c r="V70" s="1040">
        <v>59</v>
      </c>
      <c r="W70" s="1040"/>
      <c r="X70" s="1040"/>
      <c r="Y70" s="1040"/>
      <c r="Z70" s="1040"/>
      <c r="AA70" s="1040" t="s">
        <v>518</v>
      </c>
      <c r="AB70" s="1040"/>
      <c r="AC70" s="1040"/>
      <c r="AD70" s="1040"/>
      <c r="AE70" s="1040"/>
      <c r="AF70" s="1040" t="s">
        <v>518</v>
      </c>
      <c r="AG70" s="1040"/>
      <c r="AH70" s="1040"/>
      <c r="AI70" s="1040"/>
      <c r="AJ70" s="1040"/>
      <c r="AK70" s="1040" t="s">
        <v>518</v>
      </c>
      <c r="AL70" s="1040"/>
      <c r="AM70" s="1040"/>
      <c r="AN70" s="1040"/>
      <c r="AO70" s="1040"/>
      <c r="AP70" s="1040" t="s">
        <v>518</v>
      </c>
      <c r="AQ70" s="1040"/>
      <c r="AR70" s="1040"/>
      <c r="AS70" s="1040"/>
      <c r="AT70" s="1040"/>
      <c r="AU70" s="1040" t="s">
        <v>518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597</v>
      </c>
      <c r="C71" s="1044"/>
      <c r="D71" s="1044"/>
      <c r="E71" s="1044"/>
      <c r="F71" s="1044"/>
      <c r="G71" s="1044"/>
      <c r="H71" s="1044"/>
      <c r="I71" s="1044"/>
      <c r="J71" s="1044"/>
      <c r="K71" s="1044"/>
      <c r="L71" s="1044"/>
      <c r="M71" s="1044"/>
      <c r="N71" s="1044"/>
      <c r="O71" s="1044"/>
      <c r="P71" s="1045"/>
      <c r="Q71" s="1046">
        <v>3071</v>
      </c>
      <c r="R71" s="1040"/>
      <c r="S71" s="1040"/>
      <c r="T71" s="1040"/>
      <c r="U71" s="1040"/>
      <c r="V71" s="1040">
        <v>2744</v>
      </c>
      <c r="W71" s="1040"/>
      <c r="X71" s="1040"/>
      <c r="Y71" s="1040"/>
      <c r="Z71" s="1040"/>
      <c r="AA71" s="1040">
        <v>328</v>
      </c>
      <c r="AB71" s="1040"/>
      <c r="AC71" s="1040"/>
      <c r="AD71" s="1040"/>
      <c r="AE71" s="1040"/>
      <c r="AF71" s="1040">
        <v>61</v>
      </c>
      <c r="AG71" s="1040"/>
      <c r="AH71" s="1040"/>
      <c r="AI71" s="1040"/>
      <c r="AJ71" s="1040"/>
      <c r="AK71" s="1040">
        <v>121</v>
      </c>
      <c r="AL71" s="1040"/>
      <c r="AM71" s="1040"/>
      <c r="AN71" s="1040"/>
      <c r="AO71" s="1040"/>
      <c r="AP71" s="1040">
        <v>647</v>
      </c>
      <c r="AQ71" s="1040"/>
      <c r="AR71" s="1040"/>
      <c r="AS71" s="1040"/>
      <c r="AT71" s="1040"/>
      <c r="AU71" s="1040" t="s">
        <v>589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598</v>
      </c>
      <c r="C72" s="1044"/>
      <c r="D72" s="1044"/>
      <c r="E72" s="1044"/>
      <c r="F72" s="1044"/>
      <c r="G72" s="1044"/>
      <c r="H72" s="1044"/>
      <c r="I72" s="1044"/>
      <c r="J72" s="1044"/>
      <c r="K72" s="1044"/>
      <c r="L72" s="1044"/>
      <c r="M72" s="1044"/>
      <c r="N72" s="1044"/>
      <c r="O72" s="1044"/>
      <c r="P72" s="1045"/>
      <c r="Q72" s="1046">
        <v>1108</v>
      </c>
      <c r="R72" s="1040"/>
      <c r="S72" s="1040"/>
      <c r="T72" s="1040"/>
      <c r="U72" s="1040"/>
      <c r="V72" s="1040">
        <v>1062</v>
      </c>
      <c r="W72" s="1040"/>
      <c r="X72" s="1040"/>
      <c r="Y72" s="1040"/>
      <c r="Z72" s="1040"/>
      <c r="AA72" s="1040">
        <v>47</v>
      </c>
      <c r="AB72" s="1040"/>
      <c r="AC72" s="1040"/>
      <c r="AD72" s="1040"/>
      <c r="AE72" s="1040"/>
      <c r="AF72" s="1040">
        <v>47</v>
      </c>
      <c r="AG72" s="1040"/>
      <c r="AH72" s="1040"/>
      <c r="AI72" s="1040"/>
      <c r="AJ72" s="1040"/>
      <c r="AK72" s="1040" t="s">
        <v>590</v>
      </c>
      <c r="AL72" s="1040"/>
      <c r="AM72" s="1040"/>
      <c r="AN72" s="1040"/>
      <c r="AO72" s="1040"/>
      <c r="AP72" s="1040">
        <v>377</v>
      </c>
      <c r="AQ72" s="1040"/>
      <c r="AR72" s="1040"/>
      <c r="AS72" s="1040"/>
      <c r="AT72" s="1040"/>
      <c r="AU72" s="1040">
        <v>160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599</v>
      </c>
      <c r="C73" s="1044"/>
      <c r="D73" s="1044"/>
      <c r="E73" s="1044"/>
      <c r="F73" s="1044"/>
      <c r="G73" s="1044"/>
      <c r="H73" s="1044"/>
      <c r="I73" s="1044"/>
      <c r="J73" s="1044"/>
      <c r="K73" s="1044"/>
      <c r="L73" s="1044"/>
      <c r="M73" s="1044"/>
      <c r="N73" s="1044"/>
      <c r="O73" s="1044"/>
      <c r="P73" s="1045"/>
      <c r="Q73" s="1046">
        <v>204</v>
      </c>
      <c r="R73" s="1040"/>
      <c r="S73" s="1040"/>
      <c r="T73" s="1040"/>
      <c r="U73" s="1040"/>
      <c r="V73" s="1040">
        <v>195</v>
      </c>
      <c r="W73" s="1040"/>
      <c r="X73" s="1040"/>
      <c r="Y73" s="1040"/>
      <c r="Z73" s="1040"/>
      <c r="AA73" s="1040">
        <v>9</v>
      </c>
      <c r="AB73" s="1040"/>
      <c r="AC73" s="1040"/>
      <c r="AD73" s="1040"/>
      <c r="AE73" s="1040"/>
      <c r="AF73" s="1040">
        <v>9</v>
      </c>
      <c r="AG73" s="1040"/>
      <c r="AH73" s="1040"/>
      <c r="AI73" s="1040"/>
      <c r="AJ73" s="1040"/>
      <c r="AK73" s="1040">
        <v>16</v>
      </c>
      <c r="AL73" s="1040"/>
      <c r="AM73" s="1040"/>
      <c r="AN73" s="1040"/>
      <c r="AO73" s="1040"/>
      <c r="AP73" s="1040" t="s">
        <v>589</v>
      </c>
      <c r="AQ73" s="1040"/>
      <c r="AR73" s="1040"/>
      <c r="AS73" s="1040"/>
      <c r="AT73" s="1040"/>
      <c r="AU73" s="1040" t="s">
        <v>603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600</v>
      </c>
      <c r="C74" s="1044"/>
      <c r="D74" s="1044"/>
      <c r="E74" s="1044"/>
      <c r="F74" s="1044"/>
      <c r="G74" s="1044"/>
      <c r="H74" s="1044"/>
      <c r="I74" s="1044"/>
      <c r="J74" s="1044"/>
      <c r="K74" s="1044"/>
      <c r="L74" s="1044"/>
      <c r="M74" s="1044"/>
      <c r="N74" s="1044"/>
      <c r="O74" s="1044"/>
      <c r="P74" s="1045"/>
      <c r="Q74" s="1046">
        <v>66</v>
      </c>
      <c r="R74" s="1040"/>
      <c r="S74" s="1040"/>
      <c r="T74" s="1040"/>
      <c r="U74" s="1040"/>
      <c r="V74" s="1040">
        <v>66</v>
      </c>
      <c r="W74" s="1040"/>
      <c r="X74" s="1040"/>
      <c r="Y74" s="1040"/>
      <c r="Z74" s="1040"/>
      <c r="AA74" s="1040" t="s">
        <v>589</v>
      </c>
      <c r="AB74" s="1040"/>
      <c r="AC74" s="1040"/>
      <c r="AD74" s="1040"/>
      <c r="AE74" s="1040"/>
      <c r="AF74" s="1040" t="s">
        <v>589</v>
      </c>
      <c r="AG74" s="1040"/>
      <c r="AH74" s="1040"/>
      <c r="AI74" s="1040"/>
      <c r="AJ74" s="1040"/>
      <c r="AK74" s="1040" t="s">
        <v>604</v>
      </c>
      <c r="AL74" s="1040"/>
      <c r="AM74" s="1040"/>
      <c r="AN74" s="1040"/>
      <c r="AO74" s="1040"/>
      <c r="AP74" s="1040" t="s">
        <v>592</v>
      </c>
      <c r="AQ74" s="1040"/>
      <c r="AR74" s="1040"/>
      <c r="AS74" s="1040"/>
      <c r="AT74" s="1040"/>
      <c r="AU74" s="1040" t="s">
        <v>589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601</v>
      </c>
      <c r="C75" s="1044"/>
      <c r="D75" s="1044"/>
      <c r="E75" s="1044"/>
      <c r="F75" s="1044"/>
      <c r="G75" s="1044"/>
      <c r="H75" s="1044"/>
      <c r="I75" s="1044"/>
      <c r="J75" s="1044"/>
      <c r="K75" s="1044"/>
      <c r="L75" s="1044"/>
      <c r="M75" s="1044"/>
      <c r="N75" s="1044"/>
      <c r="O75" s="1044"/>
      <c r="P75" s="1045"/>
      <c r="Q75" s="1047">
        <v>247</v>
      </c>
      <c r="R75" s="1048"/>
      <c r="S75" s="1048"/>
      <c r="T75" s="1048"/>
      <c r="U75" s="1049"/>
      <c r="V75" s="1050">
        <v>205</v>
      </c>
      <c r="W75" s="1048"/>
      <c r="X75" s="1048"/>
      <c r="Y75" s="1048"/>
      <c r="Z75" s="1049"/>
      <c r="AA75" s="1050">
        <v>42</v>
      </c>
      <c r="AB75" s="1048"/>
      <c r="AC75" s="1048"/>
      <c r="AD75" s="1048"/>
      <c r="AE75" s="1049"/>
      <c r="AF75" s="1050">
        <v>42</v>
      </c>
      <c r="AG75" s="1048"/>
      <c r="AH75" s="1048"/>
      <c r="AI75" s="1048"/>
      <c r="AJ75" s="1049"/>
      <c r="AK75" s="1050">
        <v>53</v>
      </c>
      <c r="AL75" s="1048"/>
      <c r="AM75" s="1048"/>
      <c r="AN75" s="1048"/>
      <c r="AO75" s="1049"/>
      <c r="AP75" s="1050" t="s">
        <v>589</v>
      </c>
      <c r="AQ75" s="1048"/>
      <c r="AR75" s="1048"/>
      <c r="AS75" s="1048"/>
      <c r="AT75" s="1049"/>
      <c r="AU75" s="1050" t="s">
        <v>589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602</v>
      </c>
      <c r="C76" s="1044"/>
      <c r="D76" s="1044"/>
      <c r="E76" s="1044"/>
      <c r="F76" s="1044"/>
      <c r="G76" s="1044"/>
      <c r="H76" s="1044"/>
      <c r="I76" s="1044"/>
      <c r="J76" s="1044"/>
      <c r="K76" s="1044"/>
      <c r="L76" s="1044"/>
      <c r="M76" s="1044"/>
      <c r="N76" s="1044"/>
      <c r="O76" s="1044"/>
      <c r="P76" s="1045"/>
      <c r="Q76" s="1047">
        <v>758744</v>
      </c>
      <c r="R76" s="1048"/>
      <c r="S76" s="1048"/>
      <c r="T76" s="1048"/>
      <c r="U76" s="1049"/>
      <c r="V76" s="1050">
        <v>730814</v>
      </c>
      <c r="W76" s="1048"/>
      <c r="X76" s="1048"/>
      <c r="Y76" s="1048"/>
      <c r="Z76" s="1049"/>
      <c r="AA76" s="1050">
        <v>27930</v>
      </c>
      <c r="AB76" s="1048"/>
      <c r="AC76" s="1048"/>
      <c r="AD76" s="1048"/>
      <c r="AE76" s="1049"/>
      <c r="AF76" s="1050">
        <v>27930</v>
      </c>
      <c r="AG76" s="1048"/>
      <c r="AH76" s="1048"/>
      <c r="AI76" s="1048"/>
      <c r="AJ76" s="1049"/>
      <c r="AK76" s="1050" t="s">
        <v>603</v>
      </c>
      <c r="AL76" s="1048"/>
      <c r="AM76" s="1048"/>
      <c r="AN76" s="1048"/>
      <c r="AO76" s="1049"/>
      <c r="AP76" s="1050" t="s">
        <v>589</v>
      </c>
      <c r="AQ76" s="1048"/>
      <c r="AR76" s="1048"/>
      <c r="AS76" s="1048"/>
      <c r="AT76" s="1049"/>
      <c r="AU76" s="1050" t="s">
        <v>603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28349</v>
      </c>
      <c r="AG88" s="1028"/>
      <c r="AH88" s="1028"/>
      <c r="AI88" s="1028"/>
      <c r="AJ88" s="1028"/>
      <c r="AK88" s="1032"/>
      <c r="AL88" s="1032"/>
      <c r="AM88" s="1032"/>
      <c r="AN88" s="1032"/>
      <c r="AO88" s="1032"/>
      <c r="AP88" s="1028">
        <v>1024</v>
      </c>
      <c r="AQ88" s="1028"/>
      <c r="AR88" s="1028"/>
      <c r="AS88" s="1028"/>
      <c r="AT88" s="1028"/>
      <c r="AU88" s="1028">
        <v>160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281</v>
      </c>
      <c r="CS102" s="1020"/>
      <c r="CT102" s="1020"/>
      <c r="CU102" s="1020"/>
      <c r="CV102" s="1021"/>
      <c r="CW102" s="1019">
        <v>25</v>
      </c>
      <c r="CX102" s="1020"/>
      <c r="CY102" s="1020"/>
      <c r="CZ102" s="1020"/>
      <c r="DA102" s="1021"/>
      <c r="DB102" s="1019">
        <v>1630</v>
      </c>
      <c r="DC102" s="1020"/>
      <c r="DD102" s="1020"/>
      <c r="DE102" s="1020"/>
      <c r="DF102" s="1021"/>
      <c r="DG102" s="1019" t="s">
        <v>603</v>
      </c>
      <c r="DH102" s="1020"/>
      <c r="DI102" s="1020"/>
      <c r="DJ102" s="1020"/>
      <c r="DK102" s="1021"/>
      <c r="DL102" s="1019" t="s">
        <v>589</v>
      </c>
      <c r="DM102" s="1020"/>
      <c r="DN102" s="1020"/>
      <c r="DO102" s="1020"/>
      <c r="DP102" s="1021"/>
      <c r="DQ102" s="1019" t="s">
        <v>589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297</v>
      </c>
      <c r="AG109" s="963"/>
      <c r="AH109" s="963"/>
      <c r="AI109" s="963"/>
      <c r="AJ109" s="964"/>
      <c r="AK109" s="965" t="s">
        <v>296</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297</v>
      </c>
      <c r="BW109" s="963"/>
      <c r="BX109" s="963"/>
      <c r="BY109" s="963"/>
      <c r="BZ109" s="964"/>
      <c r="CA109" s="965" t="s">
        <v>296</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297</v>
      </c>
      <c r="DM109" s="963"/>
      <c r="DN109" s="963"/>
      <c r="DO109" s="963"/>
      <c r="DP109" s="964"/>
      <c r="DQ109" s="965" t="s">
        <v>296</v>
      </c>
      <c r="DR109" s="963"/>
      <c r="DS109" s="963"/>
      <c r="DT109" s="963"/>
      <c r="DU109" s="964"/>
      <c r="DV109" s="965" t="s">
        <v>431</v>
      </c>
      <c r="DW109" s="963"/>
      <c r="DX109" s="963"/>
      <c r="DY109" s="963"/>
      <c r="DZ109" s="994"/>
    </row>
    <row r="110" spans="1:131" s="226" customFormat="1" ht="26.25" customHeight="1">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6063505</v>
      </c>
      <c r="AB110" s="956"/>
      <c r="AC110" s="956"/>
      <c r="AD110" s="956"/>
      <c r="AE110" s="957"/>
      <c r="AF110" s="958">
        <v>6120019</v>
      </c>
      <c r="AG110" s="956"/>
      <c r="AH110" s="956"/>
      <c r="AI110" s="956"/>
      <c r="AJ110" s="957"/>
      <c r="AK110" s="958">
        <v>6195297</v>
      </c>
      <c r="AL110" s="956"/>
      <c r="AM110" s="956"/>
      <c r="AN110" s="956"/>
      <c r="AO110" s="957"/>
      <c r="AP110" s="959">
        <v>22.4</v>
      </c>
      <c r="AQ110" s="960"/>
      <c r="AR110" s="960"/>
      <c r="AS110" s="960"/>
      <c r="AT110" s="961"/>
      <c r="AU110" s="995" t="s">
        <v>67</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67123275</v>
      </c>
      <c r="BR110" s="903"/>
      <c r="BS110" s="903"/>
      <c r="BT110" s="903"/>
      <c r="BU110" s="903"/>
      <c r="BV110" s="903">
        <v>74939196</v>
      </c>
      <c r="BW110" s="903"/>
      <c r="BX110" s="903"/>
      <c r="BY110" s="903"/>
      <c r="BZ110" s="903"/>
      <c r="CA110" s="903">
        <v>77869107</v>
      </c>
      <c r="CB110" s="903"/>
      <c r="CC110" s="903"/>
      <c r="CD110" s="903"/>
      <c r="CE110" s="903"/>
      <c r="CF110" s="927">
        <v>281.3</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437</v>
      </c>
      <c r="DM110" s="903"/>
      <c r="DN110" s="903"/>
      <c r="DO110" s="903"/>
      <c r="DP110" s="903"/>
      <c r="DQ110" s="903" t="s">
        <v>437</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383</v>
      </c>
      <c r="AB111" s="984"/>
      <c r="AC111" s="984"/>
      <c r="AD111" s="984"/>
      <c r="AE111" s="985"/>
      <c r="AF111" s="986" t="s">
        <v>439</v>
      </c>
      <c r="AG111" s="984"/>
      <c r="AH111" s="984"/>
      <c r="AI111" s="984"/>
      <c r="AJ111" s="985"/>
      <c r="AK111" s="986" t="s">
        <v>440</v>
      </c>
      <c r="AL111" s="984"/>
      <c r="AM111" s="984"/>
      <c r="AN111" s="984"/>
      <c r="AO111" s="985"/>
      <c r="AP111" s="987" t="s">
        <v>383</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1592733</v>
      </c>
      <c r="BR111" s="875"/>
      <c r="BS111" s="875"/>
      <c r="BT111" s="875"/>
      <c r="BU111" s="875"/>
      <c r="BV111" s="875">
        <v>1589674</v>
      </c>
      <c r="BW111" s="875"/>
      <c r="BX111" s="875"/>
      <c r="BY111" s="875"/>
      <c r="BZ111" s="875"/>
      <c r="CA111" s="875">
        <v>1685775</v>
      </c>
      <c r="CB111" s="875"/>
      <c r="CC111" s="875"/>
      <c r="CD111" s="875"/>
      <c r="CE111" s="875"/>
      <c r="CF111" s="936">
        <v>6.1</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439</v>
      </c>
      <c r="DM111" s="875"/>
      <c r="DN111" s="875"/>
      <c r="DO111" s="875"/>
      <c r="DP111" s="875"/>
      <c r="DQ111" s="875" t="s">
        <v>443</v>
      </c>
      <c r="DR111" s="875"/>
      <c r="DS111" s="875"/>
      <c r="DT111" s="875"/>
      <c r="DU111" s="875"/>
      <c r="DV111" s="852" t="s">
        <v>444</v>
      </c>
      <c r="DW111" s="852"/>
      <c r="DX111" s="852"/>
      <c r="DY111" s="852"/>
      <c r="DZ111" s="853"/>
    </row>
    <row r="112" spans="1:131" s="226" customFormat="1" ht="26.25" customHeight="1">
      <c r="A112" s="977" t="s">
        <v>445</v>
      </c>
      <c r="B112" s="978"/>
      <c r="C112" s="808" t="s">
        <v>446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383</v>
      </c>
      <c r="AB112" s="838"/>
      <c r="AC112" s="838"/>
      <c r="AD112" s="838"/>
      <c r="AE112" s="839"/>
      <c r="AF112" s="840" t="s">
        <v>443</v>
      </c>
      <c r="AG112" s="838"/>
      <c r="AH112" s="838"/>
      <c r="AI112" s="838"/>
      <c r="AJ112" s="839"/>
      <c r="AK112" s="840" t="s">
        <v>439</v>
      </c>
      <c r="AL112" s="838"/>
      <c r="AM112" s="838"/>
      <c r="AN112" s="838"/>
      <c r="AO112" s="839"/>
      <c r="AP112" s="885" t="s">
        <v>443</v>
      </c>
      <c r="AQ112" s="886"/>
      <c r="AR112" s="886"/>
      <c r="AS112" s="886"/>
      <c r="AT112" s="887"/>
      <c r="AU112" s="997"/>
      <c r="AV112" s="998"/>
      <c r="AW112" s="998"/>
      <c r="AX112" s="998"/>
      <c r="AY112" s="998"/>
      <c r="AZ112" s="873" t="s">
        <v>447</v>
      </c>
      <c r="BA112" s="808"/>
      <c r="BB112" s="808"/>
      <c r="BC112" s="808"/>
      <c r="BD112" s="808"/>
      <c r="BE112" s="808"/>
      <c r="BF112" s="808"/>
      <c r="BG112" s="808"/>
      <c r="BH112" s="808"/>
      <c r="BI112" s="808"/>
      <c r="BJ112" s="808"/>
      <c r="BK112" s="808"/>
      <c r="BL112" s="808"/>
      <c r="BM112" s="808"/>
      <c r="BN112" s="808"/>
      <c r="BO112" s="808"/>
      <c r="BP112" s="809"/>
      <c r="BQ112" s="874">
        <v>8629110</v>
      </c>
      <c r="BR112" s="875"/>
      <c r="BS112" s="875"/>
      <c r="BT112" s="875"/>
      <c r="BU112" s="875"/>
      <c r="BV112" s="875">
        <v>8588018</v>
      </c>
      <c r="BW112" s="875"/>
      <c r="BX112" s="875"/>
      <c r="BY112" s="875"/>
      <c r="BZ112" s="875"/>
      <c r="CA112" s="875">
        <v>8023883</v>
      </c>
      <c r="CB112" s="875"/>
      <c r="CC112" s="875"/>
      <c r="CD112" s="875"/>
      <c r="CE112" s="875"/>
      <c r="CF112" s="936">
        <v>29</v>
      </c>
      <c r="CG112" s="937"/>
      <c r="CH112" s="937"/>
      <c r="CI112" s="937"/>
      <c r="CJ112" s="937"/>
      <c r="CK112" s="992"/>
      <c r="CL112" s="879"/>
      <c r="CM112" s="882" t="s">
        <v>448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443</v>
      </c>
      <c r="DH112" s="875"/>
      <c r="DI112" s="875"/>
      <c r="DJ112" s="875"/>
      <c r="DK112" s="875"/>
      <c r="DL112" s="875" t="s">
        <v>383</v>
      </c>
      <c r="DM112" s="875"/>
      <c r="DN112" s="875"/>
      <c r="DO112" s="875"/>
      <c r="DP112" s="875"/>
      <c r="DQ112" s="875" t="s">
        <v>439</v>
      </c>
      <c r="DR112" s="875"/>
      <c r="DS112" s="875"/>
      <c r="DT112" s="875"/>
      <c r="DU112" s="875"/>
      <c r="DV112" s="852" t="s">
        <v>383</v>
      </c>
      <c r="DW112" s="852"/>
      <c r="DX112" s="852"/>
      <c r="DY112" s="852"/>
      <c r="DZ112" s="853"/>
    </row>
    <row r="113" spans="1:130" s="226" customFormat="1" ht="26.25" customHeight="1">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534440</v>
      </c>
      <c r="AB113" s="984"/>
      <c r="AC113" s="984"/>
      <c r="AD113" s="984"/>
      <c r="AE113" s="985"/>
      <c r="AF113" s="986">
        <v>538824</v>
      </c>
      <c r="AG113" s="984"/>
      <c r="AH113" s="984"/>
      <c r="AI113" s="984"/>
      <c r="AJ113" s="985"/>
      <c r="AK113" s="986">
        <v>478329</v>
      </c>
      <c r="AL113" s="984"/>
      <c r="AM113" s="984"/>
      <c r="AN113" s="984"/>
      <c r="AO113" s="985"/>
      <c r="AP113" s="987">
        <v>1.7</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504622</v>
      </c>
      <c r="BR113" s="875"/>
      <c r="BS113" s="875"/>
      <c r="BT113" s="875"/>
      <c r="BU113" s="875"/>
      <c r="BV113" s="875">
        <v>299582</v>
      </c>
      <c r="BW113" s="875"/>
      <c r="BX113" s="875"/>
      <c r="BY113" s="875"/>
      <c r="BZ113" s="875"/>
      <c r="CA113" s="875">
        <v>160071</v>
      </c>
      <c r="CB113" s="875"/>
      <c r="CC113" s="875"/>
      <c r="CD113" s="875"/>
      <c r="CE113" s="875"/>
      <c r="CF113" s="936">
        <v>0.6</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443</v>
      </c>
      <c r="DH113" s="838"/>
      <c r="DI113" s="838"/>
      <c r="DJ113" s="838"/>
      <c r="DK113" s="839"/>
      <c r="DL113" s="840" t="s">
        <v>444</v>
      </c>
      <c r="DM113" s="838"/>
      <c r="DN113" s="838"/>
      <c r="DO113" s="838"/>
      <c r="DP113" s="839"/>
      <c r="DQ113" s="840" t="s">
        <v>443</v>
      </c>
      <c r="DR113" s="838"/>
      <c r="DS113" s="838"/>
      <c r="DT113" s="838"/>
      <c r="DU113" s="839"/>
      <c r="DV113" s="885" t="s">
        <v>383</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134541</v>
      </c>
      <c r="AB114" s="838"/>
      <c r="AC114" s="838"/>
      <c r="AD114" s="838"/>
      <c r="AE114" s="839"/>
      <c r="AF114" s="840">
        <v>70825</v>
      </c>
      <c r="AG114" s="838"/>
      <c r="AH114" s="838"/>
      <c r="AI114" s="838"/>
      <c r="AJ114" s="839"/>
      <c r="AK114" s="840">
        <v>27295</v>
      </c>
      <c r="AL114" s="838"/>
      <c r="AM114" s="838"/>
      <c r="AN114" s="838"/>
      <c r="AO114" s="839"/>
      <c r="AP114" s="885">
        <v>0.1</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9377284</v>
      </c>
      <c r="BR114" s="875"/>
      <c r="BS114" s="875"/>
      <c r="BT114" s="875"/>
      <c r="BU114" s="875"/>
      <c r="BV114" s="875">
        <v>8946054</v>
      </c>
      <c r="BW114" s="875"/>
      <c r="BX114" s="875"/>
      <c r="BY114" s="875"/>
      <c r="BZ114" s="875"/>
      <c r="CA114" s="875">
        <v>9095252</v>
      </c>
      <c r="CB114" s="875"/>
      <c r="CC114" s="875"/>
      <c r="CD114" s="875"/>
      <c r="CE114" s="875"/>
      <c r="CF114" s="936">
        <v>32.9</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443</v>
      </c>
      <c r="DH114" s="838"/>
      <c r="DI114" s="838"/>
      <c r="DJ114" s="838"/>
      <c r="DK114" s="839"/>
      <c r="DL114" s="840" t="s">
        <v>383</v>
      </c>
      <c r="DM114" s="838"/>
      <c r="DN114" s="838"/>
      <c r="DO114" s="838"/>
      <c r="DP114" s="839"/>
      <c r="DQ114" s="840" t="s">
        <v>443</v>
      </c>
      <c r="DR114" s="838"/>
      <c r="DS114" s="838"/>
      <c r="DT114" s="838"/>
      <c r="DU114" s="839"/>
      <c r="DV114" s="885" t="s">
        <v>443</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274613</v>
      </c>
      <c r="AB115" s="984"/>
      <c r="AC115" s="984"/>
      <c r="AD115" s="984"/>
      <c r="AE115" s="985"/>
      <c r="AF115" s="986">
        <v>124902</v>
      </c>
      <c r="AG115" s="984"/>
      <c r="AH115" s="984"/>
      <c r="AI115" s="984"/>
      <c r="AJ115" s="985"/>
      <c r="AK115" s="986">
        <v>116433</v>
      </c>
      <c r="AL115" s="984"/>
      <c r="AM115" s="984"/>
      <c r="AN115" s="984"/>
      <c r="AO115" s="985"/>
      <c r="AP115" s="987">
        <v>0.4</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v>496</v>
      </c>
      <c r="BR115" s="875"/>
      <c r="BS115" s="875"/>
      <c r="BT115" s="875"/>
      <c r="BU115" s="875"/>
      <c r="BV115" s="875">
        <v>324</v>
      </c>
      <c r="BW115" s="875"/>
      <c r="BX115" s="875"/>
      <c r="BY115" s="875"/>
      <c r="BZ115" s="875"/>
      <c r="CA115" s="875" t="s">
        <v>443</v>
      </c>
      <c r="CB115" s="875"/>
      <c r="CC115" s="875"/>
      <c r="CD115" s="875"/>
      <c r="CE115" s="875"/>
      <c r="CF115" s="936" t="s">
        <v>443</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1584490</v>
      </c>
      <c r="DH115" s="838"/>
      <c r="DI115" s="838"/>
      <c r="DJ115" s="838"/>
      <c r="DK115" s="839"/>
      <c r="DL115" s="840">
        <v>1589674</v>
      </c>
      <c r="DM115" s="838"/>
      <c r="DN115" s="838"/>
      <c r="DO115" s="838"/>
      <c r="DP115" s="839"/>
      <c r="DQ115" s="840">
        <v>1685775</v>
      </c>
      <c r="DR115" s="838"/>
      <c r="DS115" s="838"/>
      <c r="DT115" s="838"/>
      <c r="DU115" s="839"/>
      <c r="DV115" s="885">
        <v>6.1</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71</v>
      </c>
      <c r="AB116" s="838"/>
      <c r="AC116" s="838"/>
      <c r="AD116" s="838"/>
      <c r="AE116" s="839"/>
      <c r="AF116" s="840">
        <v>146</v>
      </c>
      <c r="AG116" s="838"/>
      <c r="AH116" s="838"/>
      <c r="AI116" s="838"/>
      <c r="AJ116" s="839"/>
      <c r="AK116" s="840">
        <v>132</v>
      </c>
      <c r="AL116" s="838"/>
      <c r="AM116" s="838"/>
      <c r="AN116" s="838"/>
      <c r="AO116" s="839"/>
      <c r="AP116" s="885">
        <v>0</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443</v>
      </c>
      <c r="BR116" s="875"/>
      <c r="BS116" s="875"/>
      <c r="BT116" s="875"/>
      <c r="BU116" s="875"/>
      <c r="BV116" s="875" t="s">
        <v>443</v>
      </c>
      <c r="BW116" s="875"/>
      <c r="BX116" s="875"/>
      <c r="BY116" s="875"/>
      <c r="BZ116" s="875"/>
      <c r="CA116" s="875" t="s">
        <v>383</v>
      </c>
      <c r="CB116" s="875"/>
      <c r="CC116" s="875"/>
      <c r="CD116" s="875"/>
      <c r="CE116" s="875"/>
      <c r="CF116" s="936" t="s">
        <v>440</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439</v>
      </c>
      <c r="DM116" s="838"/>
      <c r="DN116" s="838"/>
      <c r="DO116" s="838"/>
      <c r="DP116" s="839"/>
      <c r="DQ116" s="840" t="s">
        <v>440</v>
      </c>
      <c r="DR116" s="838"/>
      <c r="DS116" s="838"/>
      <c r="DT116" s="838"/>
      <c r="DU116" s="839"/>
      <c r="DV116" s="885" t="s">
        <v>440</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7007170</v>
      </c>
      <c r="AB117" s="970"/>
      <c r="AC117" s="970"/>
      <c r="AD117" s="970"/>
      <c r="AE117" s="971"/>
      <c r="AF117" s="972">
        <v>6854716</v>
      </c>
      <c r="AG117" s="970"/>
      <c r="AH117" s="970"/>
      <c r="AI117" s="970"/>
      <c r="AJ117" s="971"/>
      <c r="AK117" s="972">
        <v>6817486</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463</v>
      </c>
      <c r="BR117" s="875"/>
      <c r="BS117" s="875"/>
      <c r="BT117" s="875"/>
      <c r="BU117" s="875"/>
      <c r="BV117" s="875" t="s">
        <v>439</v>
      </c>
      <c r="BW117" s="875"/>
      <c r="BX117" s="875"/>
      <c r="BY117" s="875"/>
      <c r="BZ117" s="875"/>
      <c r="CA117" s="875" t="s">
        <v>440</v>
      </c>
      <c r="CB117" s="875"/>
      <c r="CC117" s="875"/>
      <c r="CD117" s="875"/>
      <c r="CE117" s="875"/>
      <c r="CF117" s="936" t="s">
        <v>439</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443</v>
      </c>
      <c r="DM117" s="838"/>
      <c r="DN117" s="838"/>
      <c r="DO117" s="838"/>
      <c r="DP117" s="839"/>
      <c r="DQ117" s="840" t="s">
        <v>443</v>
      </c>
      <c r="DR117" s="838"/>
      <c r="DS117" s="838"/>
      <c r="DT117" s="838"/>
      <c r="DU117" s="839"/>
      <c r="DV117" s="885" t="s">
        <v>440</v>
      </c>
      <c r="DW117" s="886"/>
      <c r="DX117" s="886"/>
      <c r="DY117" s="886"/>
      <c r="DZ117" s="887"/>
    </row>
    <row r="118" spans="1:130" s="226" customFormat="1" ht="26.25" customHeight="1">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297</v>
      </c>
      <c r="AG118" s="963"/>
      <c r="AH118" s="963"/>
      <c r="AI118" s="963"/>
      <c r="AJ118" s="964"/>
      <c r="AK118" s="965" t="s">
        <v>296</v>
      </c>
      <c r="AL118" s="963"/>
      <c r="AM118" s="963"/>
      <c r="AN118" s="963"/>
      <c r="AO118" s="964"/>
      <c r="AP118" s="966" t="s">
        <v>431</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444</v>
      </c>
      <c r="BR118" s="906"/>
      <c r="BS118" s="906"/>
      <c r="BT118" s="906"/>
      <c r="BU118" s="906"/>
      <c r="BV118" s="906" t="s">
        <v>383</v>
      </c>
      <c r="BW118" s="906"/>
      <c r="BX118" s="906"/>
      <c r="BY118" s="906"/>
      <c r="BZ118" s="906"/>
      <c r="CA118" s="906" t="s">
        <v>439</v>
      </c>
      <c r="CB118" s="906"/>
      <c r="CC118" s="906"/>
      <c r="CD118" s="906"/>
      <c r="CE118" s="906"/>
      <c r="CF118" s="936" t="s">
        <v>439</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383</v>
      </c>
      <c r="DH118" s="838"/>
      <c r="DI118" s="838"/>
      <c r="DJ118" s="838"/>
      <c r="DK118" s="839"/>
      <c r="DL118" s="840" t="s">
        <v>443</v>
      </c>
      <c r="DM118" s="838"/>
      <c r="DN118" s="838"/>
      <c r="DO118" s="838"/>
      <c r="DP118" s="839"/>
      <c r="DQ118" s="840" t="s">
        <v>122</v>
      </c>
      <c r="DR118" s="838"/>
      <c r="DS118" s="838"/>
      <c r="DT118" s="838"/>
      <c r="DU118" s="839"/>
      <c r="DV118" s="885" t="s">
        <v>439</v>
      </c>
      <c r="DW118" s="886"/>
      <c r="DX118" s="886"/>
      <c r="DY118" s="886"/>
      <c r="DZ118" s="887"/>
    </row>
    <row r="119" spans="1:130" s="226" customFormat="1" ht="26.25" customHeight="1">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383</v>
      </c>
      <c r="AB119" s="956"/>
      <c r="AC119" s="956"/>
      <c r="AD119" s="956"/>
      <c r="AE119" s="957"/>
      <c r="AF119" s="958" t="s">
        <v>443</v>
      </c>
      <c r="AG119" s="956"/>
      <c r="AH119" s="956"/>
      <c r="AI119" s="956"/>
      <c r="AJ119" s="957"/>
      <c r="AK119" s="958" t="s">
        <v>443</v>
      </c>
      <c r="AL119" s="956"/>
      <c r="AM119" s="956"/>
      <c r="AN119" s="956"/>
      <c r="AO119" s="957"/>
      <c r="AP119" s="959" t="s">
        <v>444</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467</v>
      </c>
      <c r="BP119" s="939"/>
      <c r="BQ119" s="943">
        <v>87227520</v>
      </c>
      <c r="BR119" s="906"/>
      <c r="BS119" s="906"/>
      <c r="BT119" s="906"/>
      <c r="BU119" s="906"/>
      <c r="BV119" s="906">
        <v>94362848</v>
      </c>
      <c r="BW119" s="906"/>
      <c r="BX119" s="906"/>
      <c r="BY119" s="906"/>
      <c r="BZ119" s="906"/>
      <c r="CA119" s="906">
        <v>96834088</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8243</v>
      </c>
      <c r="DH119" s="821"/>
      <c r="DI119" s="821"/>
      <c r="DJ119" s="821"/>
      <c r="DK119" s="822"/>
      <c r="DL119" s="823" t="s">
        <v>443</v>
      </c>
      <c r="DM119" s="821"/>
      <c r="DN119" s="821"/>
      <c r="DO119" s="821"/>
      <c r="DP119" s="822"/>
      <c r="DQ119" s="823" t="s">
        <v>439</v>
      </c>
      <c r="DR119" s="821"/>
      <c r="DS119" s="821"/>
      <c r="DT119" s="821"/>
      <c r="DU119" s="822"/>
      <c r="DV119" s="909" t="s">
        <v>439</v>
      </c>
      <c r="DW119" s="910"/>
      <c r="DX119" s="910"/>
      <c r="DY119" s="910"/>
      <c r="DZ119" s="911"/>
    </row>
    <row r="120" spans="1:130" s="226" customFormat="1" ht="26.25" customHeight="1">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443</v>
      </c>
      <c r="AB120" s="838"/>
      <c r="AC120" s="838"/>
      <c r="AD120" s="838"/>
      <c r="AE120" s="839"/>
      <c r="AF120" s="840" t="s">
        <v>440</v>
      </c>
      <c r="AG120" s="838"/>
      <c r="AH120" s="838"/>
      <c r="AI120" s="838"/>
      <c r="AJ120" s="839"/>
      <c r="AK120" s="840" t="s">
        <v>443</v>
      </c>
      <c r="AL120" s="838"/>
      <c r="AM120" s="838"/>
      <c r="AN120" s="838"/>
      <c r="AO120" s="839"/>
      <c r="AP120" s="885" t="s">
        <v>439</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20823751</v>
      </c>
      <c r="BR120" s="903"/>
      <c r="BS120" s="903"/>
      <c r="BT120" s="903"/>
      <c r="BU120" s="903"/>
      <c r="BV120" s="903">
        <v>21454525</v>
      </c>
      <c r="BW120" s="903"/>
      <c r="BX120" s="903"/>
      <c r="BY120" s="903"/>
      <c r="BZ120" s="903"/>
      <c r="CA120" s="903">
        <v>21586666</v>
      </c>
      <c r="CB120" s="903"/>
      <c r="CC120" s="903"/>
      <c r="CD120" s="903"/>
      <c r="CE120" s="903"/>
      <c r="CF120" s="927">
        <v>78</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6122943</v>
      </c>
      <c r="DH120" s="903"/>
      <c r="DI120" s="903"/>
      <c r="DJ120" s="903"/>
      <c r="DK120" s="903"/>
      <c r="DL120" s="903">
        <v>5864759</v>
      </c>
      <c r="DM120" s="903"/>
      <c r="DN120" s="903"/>
      <c r="DO120" s="903"/>
      <c r="DP120" s="903"/>
      <c r="DQ120" s="903">
        <v>5488213</v>
      </c>
      <c r="DR120" s="903"/>
      <c r="DS120" s="903"/>
      <c r="DT120" s="903"/>
      <c r="DU120" s="903"/>
      <c r="DV120" s="904">
        <v>19.8</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383</v>
      </c>
      <c r="AB121" s="838"/>
      <c r="AC121" s="838"/>
      <c r="AD121" s="838"/>
      <c r="AE121" s="839"/>
      <c r="AF121" s="840" t="s">
        <v>439</v>
      </c>
      <c r="AG121" s="838"/>
      <c r="AH121" s="838"/>
      <c r="AI121" s="838"/>
      <c r="AJ121" s="839"/>
      <c r="AK121" s="840" t="s">
        <v>443</v>
      </c>
      <c r="AL121" s="838"/>
      <c r="AM121" s="838"/>
      <c r="AN121" s="838"/>
      <c r="AO121" s="839"/>
      <c r="AP121" s="885" t="s">
        <v>122</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5884627</v>
      </c>
      <c r="BR121" s="875"/>
      <c r="BS121" s="875"/>
      <c r="BT121" s="875"/>
      <c r="BU121" s="875"/>
      <c r="BV121" s="875">
        <v>5655211</v>
      </c>
      <c r="BW121" s="875"/>
      <c r="BX121" s="875"/>
      <c r="BY121" s="875"/>
      <c r="BZ121" s="875"/>
      <c r="CA121" s="875">
        <v>5566917</v>
      </c>
      <c r="CB121" s="875"/>
      <c r="CC121" s="875"/>
      <c r="CD121" s="875"/>
      <c r="CE121" s="875"/>
      <c r="CF121" s="936">
        <v>20.100000000000001</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1710025</v>
      </c>
      <c r="DH121" s="875"/>
      <c r="DI121" s="875"/>
      <c r="DJ121" s="875"/>
      <c r="DK121" s="875"/>
      <c r="DL121" s="875">
        <v>1802623</v>
      </c>
      <c r="DM121" s="875"/>
      <c r="DN121" s="875"/>
      <c r="DO121" s="875"/>
      <c r="DP121" s="875"/>
      <c r="DQ121" s="875">
        <v>1736795</v>
      </c>
      <c r="DR121" s="875"/>
      <c r="DS121" s="875"/>
      <c r="DT121" s="875"/>
      <c r="DU121" s="875"/>
      <c r="DV121" s="852">
        <v>6.3</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383</v>
      </c>
      <c r="AB122" s="838"/>
      <c r="AC122" s="838"/>
      <c r="AD122" s="838"/>
      <c r="AE122" s="839"/>
      <c r="AF122" s="840" t="s">
        <v>439</v>
      </c>
      <c r="AG122" s="838"/>
      <c r="AH122" s="838"/>
      <c r="AI122" s="838"/>
      <c r="AJ122" s="839"/>
      <c r="AK122" s="840" t="s">
        <v>439</v>
      </c>
      <c r="AL122" s="838"/>
      <c r="AM122" s="838"/>
      <c r="AN122" s="838"/>
      <c r="AO122" s="839"/>
      <c r="AP122" s="885" t="s">
        <v>439</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56545301</v>
      </c>
      <c r="BR122" s="906"/>
      <c r="BS122" s="906"/>
      <c r="BT122" s="906"/>
      <c r="BU122" s="906"/>
      <c r="BV122" s="906">
        <v>62895279</v>
      </c>
      <c r="BW122" s="906"/>
      <c r="BX122" s="906"/>
      <c r="BY122" s="906"/>
      <c r="BZ122" s="906"/>
      <c r="CA122" s="906">
        <v>62056501</v>
      </c>
      <c r="CB122" s="906"/>
      <c r="CC122" s="906"/>
      <c r="CD122" s="906"/>
      <c r="CE122" s="906"/>
      <c r="CF122" s="907">
        <v>224.2</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561789</v>
      </c>
      <c r="DH122" s="875"/>
      <c r="DI122" s="875"/>
      <c r="DJ122" s="875"/>
      <c r="DK122" s="875"/>
      <c r="DL122" s="875">
        <v>707738</v>
      </c>
      <c r="DM122" s="875"/>
      <c r="DN122" s="875"/>
      <c r="DO122" s="875"/>
      <c r="DP122" s="875"/>
      <c r="DQ122" s="875">
        <v>588089</v>
      </c>
      <c r="DR122" s="875"/>
      <c r="DS122" s="875"/>
      <c r="DT122" s="875"/>
      <c r="DU122" s="875"/>
      <c r="DV122" s="852">
        <v>2.1</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383</v>
      </c>
      <c r="AB123" s="838"/>
      <c r="AC123" s="838"/>
      <c r="AD123" s="838"/>
      <c r="AE123" s="839"/>
      <c r="AF123" s="840" t="s">
        <v>383</v>
      </c>
      <c r="AG123" s="838"/>
      <c r="AH123" s="838"/>
      <c r="AI123" s="838"/>
      <c r="AJ123" s="839"/>
      <c r="AK123" s="840" t="s">
        <v>439</v>
      </c>
      <c r="AL123" s="838"/>
      <c r="AM123" s="838"/>
      <c r="AN123" s="838"/>
      <c r="AO123" s="839"/>
      <c r="AP123" s="885" t="s">
        <v>443</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478</v>
      </c>
      <c r="BP123" s="939"/>
      <c r="BQ123" s="893">
        <v>83253679</v>
      </c>
      <c r="BR123" s="894"/>
      <c r="BS123" s="894"/>
      <c r="BT123" s="894"/>
      <c r="BU123" s="894"/>
      <c r="BV123" s="894">
        <v>90005015</v>
      </c>
      <c r="BW123" s="894"/>
      <c r="BX123" s="894"/>
      <c r="BY123" s="894"/>
      <c r="BZ123" s="894"/>
      <c r="CA123" s="894">
        <v>89210084</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v>133474</v>
      </c>
      <c r="DH123" s="838"/>
      <c r="DI123" s="838"/>
      <c r="DJ123" s="838"/>
      <c r="DK123" s="839"/>
      <c r="DL123" s="840">
        <v>130899</v>
      </c>
      <c r="DM123" s="838"/>
      <c r="DN123" s="838"/>
      <c r="DO123" s="838"/>
      <c r="DP123" s="839"/>
      <c r="DQ123" s="840">
        <v>128204</v>
      </c>
      <c r="DR123" s="838"/>
      <c r="DS123" s="838"/>
      <c r="DT123" s="838"/>
      <c r="DU123" s="839"/>
      <c r="DV123" s="885">
        <v>0.5</v>
      </c>
      <c r="DW123" s="886"/>
      <c r="DX123" s="886"/>
      <c r="DY123" s="886"/>
      <c r="DZ123" s="887"/>
    </row>
    <row r="124" spans="1:130" s="226" customFormat="1" ht="26.25" customHeight="1" thickBot="1">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439</v>
      </c>
      <c r="AB124" s="838"/>
      <c r="AC124" s="838"/>
      <c r="AD124" s="838"/>
      <c r="AE124" s="839"/>
      <c r="AF124" s="840" t="s">
        <v>122</v>
      </c>
      <c r="AG124" s="838"/>
      <c r="AH124" s="838"/>
      <c r="AI124" s="838"/>
      <c r="AJ124" s="839"/>
      <c r="AK124" s="840" t="s">
        <v>439</v>
      </c>
      <c r="AL124" s="838"/>
      <c r="AM124" s="838"/>
      <c r="AN124" s="838"/>
      <c r="AO124" s="839"/>
      <c r="AP124" s="885" t="s">
        <v>443</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v>
      </c>
      <c r="BR124" s="892"/>
      <c r="BS124" s="892"/>
      <c r="BT124" s="892"/>
      <c r="BU124" s="892"/>
      <c r="BV124" s="892">
        <v>15.6</v>
      </c>
      <c r="BW124" s="892"/>
      <c r="BX124" s="892"/>
      <c r="BY124" s="892"/>
      <c r="BZ124" s="892"/>
      <c r="CA124" s="892">
        <v>27.5</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v>100879</v>
      </c>
      <c r="DH124" s="821"/>
      <c r="DI124" s="821"/>
      <c r="DJ124" s="821"/>
      <c r="DK124" s="822"/>
      <c r="DL124" s="823">
        <v>81999</v>
      </c>
      <c r="DM124" s="821"/>
      <c r="DN124" s="821"/>
      <c r="DO124" s="821"/>
      <c r="DP124" s="822"/>
      <c r="DQ124" s="823">
        <v>44464</v>
      </c>
      <c r="DR124" s="821"/>
      <c r="DS124" s="821"/>
      <c r="DT124" s="821"/>
      <c r="DU124" s="822"/>
      <c r="DV124" s="909">
        <v>0.2</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439</v>
      </c>
      <c r="AB125" s="838"/>
      <c r="AC125" s="838"/>
      <c r="AD125" s="838"/>
      <c r="AE125" s="839"/>
      <c r="AF125" s="840" t="s">
        <v>443</v>
      </c>
      <c r="AG125" s="838"/>
      <c r="AH125" s="838"/>
      <c r="AI125" s="838"/>
      <c r="AJ125" s="839"/>
      <c r="AK125" s="840" t="s">
        <v>439</v>
      </c>
      <c r="AL125" s="838"/>
      <c r="AM125" s="838"/>
      <c r="AN125" s="838"/>
      <c r="AO125" s="839"/>
      <c r="AP125" s="885" t="s">
        <v>383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439</v>
      </c>
      <c r="DH125" s="903"/>
      <c r="DI125" s="903"/>
      <c r="DJ125" s="903"/>
      <c r="DK125" s="903"/>
      <c r="DL125" s="903" t="s">
        <v>443</v>
      </c>
      <c r="DM125" s="903"/>
      <c r="DN125" s="903"/>
      <c r="DO125" s="903"/>
      <c r="DP125" s="903"/>
      <c r="DQ125" s="903" t="s">
        <v>439</v>
      </c>
      <c r="DR125" s="903"/>
      <c r="DS125" s="903"/>
      <c r="DT125" s="903"/>
      <c r="DU125" s="903"/>
      <c r="DV125" s="904" t="s">
        <v>443</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263984</v>
      </c>
      <c r="AB126" s="838"/>
      <c r="AC126" s="838"/>
      <c r="AD126" s="838"/>
      <c r="AE126" s="839"/>
      <c r="AF126" s="840">
        <v>116336</v>
      </c>
      <c r="AG126" s="838"/>
      <c r="AH126" s="838"/>
      <c r="AI126" s="838"/>
      <c r="AJ126" s="839"/>
      <c r="AK126" s="840">
        <v>116330</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383</v>
      </c>
      <c r="DH126" s="875"/>
      <c r="DI126" s="875"/>
      <c r="DJ126" s="875"/>
      <c r="DK126" s="875"/>
      <c r="DL126" s="875" t="s">
        <v>440</v>
      </c>
      <c r="DM126" s="875"/>
      <c r="DN126" s="875"/>
      <c r="DO126" s="875"/>
      <c r="DP126" s="875"/>
      <c r="DQ126" s="875" t="s">
        <v>122</v>
      </c>
      <c r="DR126" s="875"/>
      <c r="DS126" s="875"/>
      <c r="DT126" s="875"/>
      <c r="DU126" s="875"/>
      <c r="DV126" s="852" t="s">
        <v>443</v>
      </c>
      <c r="DW126" s="852"/>
      <c r="DX126" s="852"/>
      <c r="DY126" s="852"/>
      <c r="DZ126" s="853"/>
    </row>
    <row r="127" spans="1:130" s="226" customFormat="1" ht="26.25" customHeight="1">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10629</v>
      </c>
      <c r="AB127" s="838"/>
      <c r="AC127" s="838"/>
      <c r="AD127" s="838"/>
      <c r="AE127" s="839"/>
      <c r="AF127" s="840">
        <v>8566</v>
      </c>
      <c r="AG127" s="838"/>
      <c r="AH127" s="838"/>
      <c r="AI127" s="838"/>
      <c r="AJ127" s="839"/>
      <c r="AK127" s="840">
        <v>103</v>
      </c>
      <c r="AL127" s="838"/>
      <c r="AM127" s="838"/>
      <c r="AN127" s="838"/>
      <c r="AO127" s="839"/>
      <c r="AP127" s="885">
        <v>0</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440</v>
      </c>
      <c r="DH127" s="875"/>
      <c r="DI127" s="875"/>
      <c r="DJ127" s="875"/>
      <c r="DK127" s="875"/>
      <c r="DL127" s="875" t="s">
        <v>443</v>
      </c>
      <c r="DM127" s="875"/>
      <c r="DN127" s="875"/>
      <c r="DO127" s="875"/>
      <c r="DP127" s="875"/>
      <c r="DQ127" s="875" t="s">
        <v>439</v>
      </c>
      <c r="DR127" s="875"/>
      <c r="DS127" s="875"/>
      <c r="DT127" s="875"/>
      <c r="DU127" s="875"/>
      <c r="DV127" s="852" t="s">
        <v>443</v>
      </c>
      <c r="DW127" s="852"/>
      <c r="DX127" s="852"/>
      <c r="DY127" s="852"/>
      <c r="DZ127" s="853"/>
    </row>
    <row r="128" spans="1:130" s="226" customFormat="1" ht="26.25" customHeight="1" thickBot="1">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489778</v>
      </c>
      <c r="AB128" s="859"/>
      <c r="AC128" s="859"/>
      <c r="AD128" s="859"/>
      <c r="AE128" s="860"/>
      <c r="AF128" s="861">
        <v>502426</v>
      </c>
      <c r="AG128" s="859"/>
      <c r="AH128" s="859"/>
      <c r="AI128" s="859"/>
      <c r="AJ128" s="860"/>
      <c r="AK128" s="861">
        <v>485771</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443</v>
      </c>
      <c r="BG128" s="845"/>
      <c r="BH128" s="845"/>
      <c r="BI128" s="845"/>
      <c r="BJ128" s="845"/>
      <c r="BK128" s="845"/>
      <c r="BL128" s="868"/>
      <c r="BM128" s="844">
        <v>11.68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v>496</v>
      </c>
      <c r="DH128" s="849"/>
      <c r="DI128" s="849"/>
      <c r="DJ128" s="849"/>
      <c r="DK128" s="849"/>
      <c r="DL128" s="849">
        <v>324</v>
      </c>
      <c r="DM128" s="849"/>
      <c r="DN128" s="849"/>
      <c r="DO128" s="849"/>
      <c r="DP128" s="849"/>
      <c r="DQ128" s="849" t="s">
        <v>439</v>
      </c>
      <c r="DR128" s="849"/>
      <c r="DS128" s="849"/>
      <c r="DT128" s="849"/>
      <c r="DU128" s="849"/>
      <c r="DV128" s="850" t="s">
        <v>383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33450310</v>
      </c>
      <c r="AB129" s="838"/>
      <c r="AC129" s="838"/>
      <c r="AD129" s="838"/>
      <c r="AE129" s="839"/>
      <c r="AF129" s="840">
        <v>33175972</v>
      </c>
      <c r="AG129" s="838"/>
      <c r="AH129" s="838"/>
      <c r="AI129" s="838"/>
      <c r="AJ129" s="839"/>
      <c r="AK129" s="840">
        <v>32895189</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443</v>
      </c>
      <c r="BG129" s="828"/>
      <c r="BH129" s="828"/>
      <c r="BI129" s="828"/>
      <c r="BJ129" s="828"/>
      <c r="BK129" s="828"/>
      <c r="BL129" s="829"/>
      <c r="BM129" s="827">
        <v>16.68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5105260</v>
      </c>
      <c r="AB130" s="838"/>
      <c r="AC130" s="838"/>
      <c r="AD130" s="838"/>
      <c r="AE130" s="839"/>
      <c r="AF130" s="840">
        <v>5273824</v>
      </c>
      <c r="AG130" s="838"/>
      <c r="AH130" s="838"/>
      <c r="AI130" s="838"/>
      <c r="AJ130" s="839"/>
      <c r="AK130" s="840">
        <v>5214665</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28345050</v>
      </c>
      <c r="AB131" s="821"/>
      <c r="AC131" s="821"/>
      <c r="AD131" s="821"/>
      <c r="AE131" s="822"/>
      <c r="AF131" s="823">
        <v>27902148</v>
      </c>
      <c r="AG131" s="821"/>
      <c r="AH131" s="821"/>
      <c r="AI131" s="821"/>
      <c r="AJ131" s="822"/>
      <c r="AK131" s="823">
        <v>27680524</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v>27.5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4.9819351169999999</v>
      </c>
      <c r="AB132" s="801"/>
      <c r="AC132" s="801"/>
      <c r="AD132" s="801"/>
      <c r="AE132" s="802"/>
      <c r="AF132" s="803">
        <v>3.8651719569999998</v>
      </c>
      <c r="AG132" s="801"/>
      <c r="AH132" s="801"/>
      <c r="AI132" s="801"/>
      <c r="AJ132" s="802"/>
      <c r="AK132" s="803">
        <v>4.0355088649999997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5</v>
      </c>
      <c r="AB133" s="780"/>
      <c r="AC133" s="780"/>
      <c r="AD133" s="780"/>
      <c r="AE133" s="781"/>
      <c r="AF133" s="779">
        <v>4.5</v>
      </c>
      <c r="AG133" s="780"/>
      <c r="AH133" s="780"/>
      <c r="AI133" s="780"/>
      <c r="AJ133" s="781"/>
      <c r="AK133" s="779">
        <v>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7x8yPkxMNYP4GSYuy6ViIeljUICOKYD4p7OelRQEblNobpQts5rz36ubzSqep0RF8Rl8WAtKuUdNYvmGHPysQ==" saltValue="Ymsyloamk4f7wjxQLXPv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X1ovyUm1g483ACXye0siR3uGZ84kRjwAGVGeVQjdItfRD/nvlGzq7WxNw+oFo312ldsIJcyiedi7WNG0bSQwA==" saltValue="dNRm+Jwe4AKW0BF9N8bR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amLjAsrJW8d5WZ/1Pc5wenLNrNdlFThD0m6ctg0ZjspabCrxlPXMC83B2avKVbAXRDCV630HRgzZ9+UIyPNBQ==" saltValue="5aktRq9ciez5zxAlGzMoW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6947145</v>
      </c>
      <c r="AP9" s="292">
        <v>53522</v>
      </c>
      <c r="AQ9" s="293">
        <v>56348</v>
      </c>
      <c r="AR9" s="294">
        <v>-5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774082</v>
      </c>
      <c r="AP10" s="295">
        <v>5964</v>
      </c>
      <c r="AQ10" s="296">
        <v>3645</v>
      </c>
      <c r="AR10" s="297">
        <v>63.6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1324773</v>
      </c>
      <c r="AP11" s="295">
        <v>10206</v>
      </c>
      <c r="AQ11" s="296">
        <v>3500</v>
      </c>
      <c r="AR11" s="297">
        <v>191.6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v>22264</v>
      </c>
      <c r="AP12" s="295">
        <v>172</v>
      </c>
      <c r="AQ12" s="296">
        <v>434</v>
      </c>
      <c r="AR12" s="297">
        <v>-60.4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517</v>
      </c>
      <c r="AL13" s="1207"/>
      <c r="AM13" s="1207"/>
      <c r="AN13" s="1208"/>
      <c r="AO13" s="295" t="s">
        <v>518</v>
      </c>
      <c r="AP13" s="295" t="s">
        <v>518</v>
      </c>
      <c r="AQ13" s="296">
        <v>13</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476018</v>
      </c>
      <c r="AP14" s="295">
        <v>3667</v>
      </c>
      <c r="AQ14" s="296">
        <v>2442</v>
      </c>
      <c r="AR14" s="297">
        <v>50.2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212315</v>
      </c>
      <c r="AP15" s="295">
        <v>1636</v>
      </c>
      <c r="AQ15" s="296">
        <v>1100</v>
      </c>
      <c r="AR15" s="297">
        <v>48.7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-990629</v>
      </c>
      <c r="AP16" s="295">
        <v>-7632</v>
      </c>
      <c r="AQ16" s="296">
        <v>-4518</v>
      </c>
      <c r="AR16" s="297">
        <v>68.900000000000006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8765968</v>
      </c>
      <c r="AP17" s="295">
        <v>67534</v>
      </c>
      <c r="AQ17" s="296">
        <v>62964</v>
      </c>
      <c r="AR17" s="297">
        <v>7.3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5.86</v>
      </c>
      <c r="AP21" s="308">
        <v>5.98</v>
      </c>
      <c r="AQ21" s="309">
        <v>-0.12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99.9</v>
      </c>
      <c r="AP22" s="313">
        <v>99.8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6195297</v>
      </c>
      <c r="AP32" s="322">
        <v>47729</v>
      </c>
      <c r="AQ32" s="323">
        <v>32962</v>
      </c>
      <c r="AR32" s="324">
        <v>44.8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t="s">
        <v>518</v>
      </c>
      <c r="AP34" s="322" t="s">
        <v>518</v>
      </c>
      <c r="AQ34" s="323">
        <v>46</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478329</v>
      </c>
      <c r="AP35" s="322">
        <v>3685</v>
      </c>
      <c r="AQ35" s="323">
        <v>6858</v>
      </c>
      <c r="AR35" s="324">
        <v>-46.3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27295</v>
      </c>
      <c r="AP36" s="322">
        <v>210</v>
      </c>
      <c r="AQ36" s="323">
        <v>1328</v>
      </c>
      <c r="AR36" s="324">
        <v>-84.2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v>116433</v>
      </c>
      <c r="AP37" s="322">
        <v>897</v>
      </c>
      <c r="AQ37" s="323">
        <v>918</v>
      </c>
      <c r="AR37" s="324">
        <v>-2.2999999999999998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v>132</v>
      </c>
      <c r="AP38" s="325">
        <v>1</v>
      </c>
      <c r="AQ38" s="326">
        <v>1</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v>-485771</v>
      </c>
      <c r="AP39" s="322">
        <v>-3742</v>
      </c>
      <c r="AQ39" s="323">
        <v>-7068</v>
      </c>
      <c r="AR39" s="324">
        <v>-47.1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-5214665</v>
      </c>
      <c r="AP40" s="322">
        <v>-40174</v>
      </c>
      <c r="AQ40" s="323">
        <v>-26735</v>
      </c>
      <c r="AR40" s="324">
        <v>50.3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1117050</v>
      </c>
      <c r="AP41" s="322">
        <v>8606</v>
      </c>
      <c r="AQ41" s="323">
        <v>8310</v>
      </c>
      <c r="AR41" s="324">
        <v>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10156274</v>
      </c>
      <c r="AN51" s="344">
        <v>77223</v>
      </c>
      <c r="AO51" s="345">
        <v>16.8</v>
      </c>
      <c r="AP51" s="346">
        <v>40632</v>
      </c>
      <c r="AQ51" s="347">
        <v>-0.5</v>
      </c>
      <c r="AR51" s="348">
        <v>17.3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4397000</v>
      </c>
      <c r="AN52" s="352">
        <v>33432</v>
      </c>
      <c r="AO52" s="353">
        <v>-16.3</v>
      </c>
      <c r="AP52" s="354">
        <v>21402</v>
      </c>
      <c r="AQ52" s="355">
        <v>-5</v>
      </c>
      <c r="AR52" s="356">
        <v>-11.3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12263539</v>
      </c>
      <c r="AN53" s="344">
        <v>93466</v>
      </c>
      <c r="AO53" s="345">
        <v>21</v>
      </c>
      <c r="AP53" s="346">
        <v>45375</v>
      </c>
      <c r="AQ53" s="347">
        <v>11.7</v>
      </c>
      <c r="AR53" s="348">
        <v>9.3000000000000007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7875257</v>
      </c>
      <c r="AN54" s="352">
        <v>60021</v>
      </c>
      <c r="AO54" s="353">
        <v>79.5</v>
      </c>
      <c r="AP54" s="354">
        <v>26025</v>
      </c>
      <c r="AQ54" s="355">
        <v>21.6</v>
      </c>
      <c r="AR54" s="356">
        <v>57.9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12895050</v>
      </c>
      <c r="AN55" s="344">
        <v>98800</v>
      </c>
      <c r="AO55" s="345">
        <v>5.7</v>
      </c>
      <c r="AP55" s="346">
        <v>44267</v>
      </c>
      <c r="AQ55" s="347">
        <v>-2.4</v>
      </c>
      <c r="AR55" s="348">
        <v>8.1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8975899</v>
      </c>
      <c r="AN56" s="352">
        <v>68772</v>
      </c>
      <c r="AO56" s="353">
        <v>14.6</v>
      </c>
      <c r="AP56" s="354">
        <v>26161</v>
      </c>
      <c r="AQ56" s="355">
        <v>0.5</v>
      </c>
      <c r="AR56" s="356">
        <v>14.1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16982327</v>
      </c>
      <c r="AN57" s="344">
        <v>130541</v>
      </c>
      <c r="AO57" s="345">
        <v>32.1</v>
      </c>
      <c r="AP57" s="346">
        <v>40879</v>
      </c>
      <c r="AQ57" s="347">
        <v>-7.7</v>
      </c>
      <c r="AR57" s="348">
        <v>39.799999999999997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11406751</v>
      </c>
      <c r="AN58" s="352">
        <v>87682</v>
      </c>
      <c r="AO58" s="353">
        <v>27.5</v>
      </c>
      <c r="AP58" s="354">
        <v>24087</v>
      </c>
      <c r="AQ58" s="355">
        <v>-7.9</v>
      </c>
      <c r="AR58" s="356">
        <v>35.4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10766138</v>
      </c>
      <c r="AN59" s="344">
        <v>82943</v>
      </c>
      <c r="AO59" s="345">
        <v>-36.5</v>
      </c>
      <c r="AP59" s="346">
        <v>42651</v>
      </c>
      <c r="AQ59" s="347">
        <v>4.3</v>
      </c>
      <c r="AR59" s="348">
        <v>-40.799999999999997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7102033</v>
      </c>
      <c r="AN60" s="352">
        <v>54715</v>
      </c>
      <c r="AO60" s="353">
        <v>-37.6</v>
      </c>
      <c r="AP60" s="354">
        <v>22675</v>
      </c>
      <c r="AQ60" s="355">
        <v>-5.9</v>
      </c>
      <c r="AR60" s="356">
        <v>-31.7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12612666</v>
      </c>
      <c r="AN61" s="359">
        <v>96595</v>
      </c>
      <c r="AO61" s="360">
        <v>7.8</v>
      </c>
      <c r="AP61" s="361">
        <v>42761</v>
      </c>
      <c r="AQ61" s="362">
        <v>1.1000000000000001</v>
      </c>
      <c r="AR61" s="348">
        <v>6.7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7951388</v>
      </c>
      <c r="AN62" s="352">
        <v>60924</v>
      </c>
      <c r="AO62" s="353">
        <v>13.5</v>
      </c>
      <c r="AP62" s="354">
        <v>24070</v>
      </c>
      <c r="AQ62" s="355">
        <v>0.7</v>
      </c>
      <c r="AR62" s="356">
        <v>12.8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yxDuoQPAtc8Zu4V7CXnm5g9u/mZsAXn2tsJ5UmYoHq6w8j2pJbnHidCPI1vvcJ+AC1u+gbPIvGM0KCtsldqWA==" saltValue="DZPiel9U7iBJkQaekzC2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wx1JFdgjwRaytge6oFd9GJRbSmz7DsHJdlZRr1KsUY+WNA6xf1nmiPM4IzSfAOw1b32pq3byqfDnZglm6PntQ==" saltValue="QHpCNeJZCiSxXrtvtuqUN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NZaROjKuACRGbLJKuLA91FjB6CUBI3V6hEzbngJ4vLSIf4lrLiwrFMSDm3lInz4UCfLD5WCALaZAI9p/I/L9Q==" saltValue="EFh4fjbvTQPXayeREfOYY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2" t="s">
        <v>3</v>
      </c>
      <c r="D47" s="1212"/>
      <c r="E47" s="1213"/>
      <c r="F47" s="11">
        <v>22.37</v>
      </c>
      <c r="G47" s="12">
        <v>24.93</v>
      </c>
      <c r="H47" s="12">
        <v>26.33</v>
      </c>
      <c r="I47" s="12">
        <v>26.68</v>
      </c>
      <c r="J47" s="13">
        <v>25.1</v>
      </c>
    </row>
    <row r="48" spans="2:10" ht="57.75" customHeight="1">
      <c r="B48" s="14"/>
      <c r="C48" s="1214" t="s">
        <v>4</v>
      </c>
      <c r="D48" s="1214"/>
      <c r="E48" s="1215"/>
      <c r="F48" s="15">
        <v>5.04</v>
      </c>
      <c r="G48" s="16">
        <v>5.84</v>
      </c>
      <c r="H48" s="16">
        <v>5.51</v>
      </c>
      <c r="I48" s="16">
        <v>1.84</v>
      </c>
      <c r="J48" s="17">
        <v>4.92</v>
      </c>
    </row>
    <row r="49" spans="2:10" ht="57.75" customHeight="1" thickBot="1">
      <c r="B49" s="18"/>
      <c r="C49" s="1216" t="s">
        <v>5</v>
      </c>
      <c r="D49" s="1216"/>
      <c r="E49" s="1217"/>
      <c r="F49" s="19">
        <v>0.22</v>
      </c>
      <c r="G49" s="20">
        <v>1.28</v>
      </c>
      <c r="H49" s="20" t="s">
        <v>565</v>
      </c>
      <c r="I49" s="20" t="s">
        <v>566</v>
      </c>
      <c r="J49" s="21">
        <v>0.81</v>
      </c>
    </row>
    <row r="50" spans="2:10" ht="13.5" customHeight="1"/>
    <row r="51" spans="2:10" ht="13.5" hidden="1" customHeight="1"/>
    <row r="52" spans="2:10" ht="13.5" hidden="1" customHeight="1"/>
    <row r="53" spans="2:10" ht="13.5" hidden="1" customHeight="1"/>
  </sheetData>
  <sheetProtection algorithmName="SHA-512" hashValue="9v54eTuc7jmyN8sihI4MvoqiAqDdw6gbWAncxFbZwdMZESYfEgtxTCo4aZHHGwcSBhBvvpxKrffUJwoYy2OsLw==" saltValue="GCh+cMWWk0J0BZG1UlT/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2019-10-25T11:52:58Z</cp:lastPrinted>
  <dcterms:created xsi:type="dcterms:W3CDTF">2019-02-14T04:45:45Z</dcterms:created>
  <dcterms:modified xsi:type="dcterms:W3CDTF">2019-10-28T07:25:51Z</dcterms:modified>
  <cp:category/>
</cp:coreProperties>
</file>