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concurrentManualCount="2"/>
</workbook>
</file>

<file path=xl/calcChain.xml><?xml version="1.0" encoding="utf-8"?>
<calcChain xmlns="http://schemas.openxmlformats.org/spreadsheetml/2006/main">
  <c r="BG36" i="9"/>
  <c r="BG35"/>
  <c r="BG34"/>
  <c r="AO37"/>
  <c r="AO36"/>
  <c r="AO35"/>
  <c r="AO34"/>
  <c r="W39"/>
  <c r="W38"/>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E42"/>
  <c r="AM42"/>
  <c r="U42"/>
  <c r="C42"/>
  <c r="CO41"/>
  <c r="BE41"/>
  <c r="AM41"/>
  <c r="U41"/>
  <c r="C41"/>
  <c r="CO40"/>
  <c r="BE40"/>
  <c r="AM40"/>
  <c r="U40"/>
  <c r="C40"/>
  <c r="CO39"/>
  <c r="BE39"/>
  <c r="AM39"/>
  <c r="C39"/>
  <c r="BE38"/>
  <c r="AM38"/>
  <c r="C38"/>
  <c r="BE37"/>
  <c r="CO34"/>
  <c r="CO35" s="1"/>
  <c r="CO36" s="1"/>
  <c r="CO37" s="1"/>
  <c r="CO38" s="1"/>
  <c r="BW34"/>
  <c r="BW35" s="1"/>
  <c r="BW36" s="1"/>
  <c r="BW37" s="1"/>
  <c r="BW38" s="1"/>
  <c r="BW39" s="1"/>
  <c r="BW40" s="1"/>
  <c r="BW41" s="1"/>
  <c r="BW42" s="1"/>
  <c r="C34"/>
  <c r="C35" l="1"/>
  <c r="C36" s="1"/>
  <c r="C37"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U34" i="9" l="1"/>
  <c r="U35" s="1"/>
  <c r="U36" s="1"/>
  <c r="U37" s="1"/>
  <c r="U38" s="1"/>
  <c r="U39" s="1"/>
  <c r="BE34" l="1"/>
  <c r="BE35" s="1"/>
  <c r="BE36" s="1"/>
  <c r="AM34"/>
  <c r="AM35" s="1"/>
  <c r="AM36" s="1"/>
  <c r="AM37" s="1"/>
</calcChain>
</file>

<file path=xl/sharedStrings.xml><?xml version="1.0" encoding="utf-8"?>
<sst xmlns="http://schemas.openxmlformats.org/spreadsheetml/2006/main" count="1048" uniqueCount="579">
  <si>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</si>
  <si>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</si>
  <si>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</si>
  <si>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</si>
  <si>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</si>
  <si>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</si>
  <si>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</si>
  <si>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</si>
  <si>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</si>
  <si>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</si>
  <si>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</si>
  <si>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</si>
  <si>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</si>
  <si>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</si>
  <si>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</si>
  <si>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</si>
  <si>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</si>
  <si>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</si>
  <si>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</si>
  <si>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</si>
  <si>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</si>
  <si>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</si>
  <si>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</si>
  <si>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</si>
  <si>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</si>
  <si>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</si>
  <si>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</si>
  <si>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</si>
  <si>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</si>
  <si>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</si>
  <si>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</si>
  <si>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</si>
  <si>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</si>
  <si>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</si>
  <si>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</si>
  <si>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</si>
  <si>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</si>
  <si>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</si>
  <si>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</si>
  <si>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</si>
  <si>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</si>
  <si>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</si>
  <si>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</si>
  <si>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</si>
  <si>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</si>
  <si>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</si>
  <si>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</si>
  <si>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</si>
  <si>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</si>
  <si>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</si>
  <si>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</si>
  <si>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</si>
  <si>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</si>
  <si>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</si>
  <si>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</si>
  <si>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</si>
  <si>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</si>
  <si>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</si>
  <si>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</si>
  <si>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</si>
  <si>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</si>
  <si>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</si>
  <si>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</si>
  <si>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</si>
  <si>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</si>
  <si>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</si>
  <si>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</si>
  <si>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</si>
  <si>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Ⅲ－３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</si>
  <si>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</si>
  <si>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</si>
  <si>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</si>
  <si>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</si>
  <si>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</si>
  <si>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</si>
  <si>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</si>
  <si>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</si>
  <si>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</si>
  <si>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</si>
  <si>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</si>
  <si>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</si>
  <si>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飯塚市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</si>
  <si>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</si>
  <si>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</si>
  <si>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</si>
  <si>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</si>
  <si>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</si>
  <si>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</si>
  <si>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</si>
  <si>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</si>
  <si>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</si>
  <si>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</si>
  <si>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</si>
  <si>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</si>
  <si>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</si>
  <si>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</si>
  <si>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</si>
  <si>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</si>
  <si>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</si>
  <si>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</si>
  <si>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</si>
  <si>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</si>
  <si>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</si>
  <si>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</si>
  <si>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</si>
  <si>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</si>
  <si>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</si>
  <si>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</si>
  <si>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</si>
  <si>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</si>
  <si>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</si>
  <si>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</si>
  <si>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</si>
  <si>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</si>
  <si>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</si>
  <si>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</si>
  <si>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</si>
  <si>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</si>
  <si>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</si>
  <si>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</si>
  <si>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</si>
  <si>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</si>
  <si>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</si>
  <si>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</si>
  <si>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</si>
  <si>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</si>
  <si>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</si>
  <si>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</si>
  <si>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</si>
  <si>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</si>
  <si>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</si>
  <si>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</si>
  <si>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</si>
  <si>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</si>
  <si>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</si>
  <si>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</si>
  <si>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</si>
  <si>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</si>
  <si>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</si>
  <si>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</si>
  <si>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</si>
  <si>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</si>
  <si>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</si>
  <si>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</si>
  <si>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</si>
  <si>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</si>
  <si>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</si>
  <si>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</si>
  <si>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</si>
  <si>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</si>
  <si>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</si>
  <si>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</si>
  <si>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</si>
  <si>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</si>
  <si>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</si>
  <si>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</si>
  <si>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</si>
  <si>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</si>
  <si>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</si>
  <si>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</si>
  <si>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</si>
  <si>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</si>
  <si>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</si>
  <si>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</si>
  <si>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</si>
  <si>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</si>
  <si>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</si>
  <si>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</si>
  <si>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</si>
  <si>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</si>
  <si>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</si>
  <si>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</si>
  <si>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</si>
  <si>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</si>
  <si>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</si>
  <si>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</si>
  <si>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</si>
  <si>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</si>
  <si>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</si>
  <si>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</si>
  <si>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</si>
  <si>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</si>
  <si>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</si>
  <si>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</si>
  <si>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</si>
  <si>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</si>
  <si>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</si>
  <si>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</si>
  <si>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</si>
  <si>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</si>
  <si>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</si>
  <si>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</si>
  <si>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福岡県飯塚市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</si>
  <si>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</si>
  <si>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</si>
  <si>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</si>
  <si>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</si>
  <si>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</si>
  <si>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</si>
  <si>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</si>
  <si>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</si>
  <si>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</si>
  <si>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</si>
  <si>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</si>
  <si>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</si>
  <si>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</si>
  <si>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</si>
  <si>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</si>
  <si>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</si>
  <si>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</si>
  <si>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</si>
  <si>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</si>
  <si>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</si>
  <si>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</si>
  <si>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</si>
  <si>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</si>
  <si>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</si>
  <si>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</si>
  <si>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</si>
  <si>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</si>
  <si>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</si>
  <si>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</si>
  <si>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</si>
  <si>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</si>
  <si>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</si>
  <si>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</si>
  <si>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</si>
  <si>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</si>
  <si>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</si>
  <si>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</si>
  <si>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</si>
  <si>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</si>
  <si>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</si>
  <si>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</si>
  <si>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</si>
  <si>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</si>
  <si>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</si>
  <si>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</si>
  <si>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</si>
  <si>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</si>
  <si>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</si>
  <si>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</si>
  <si>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</si>
  <si>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</si>
  <si>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</si>
  <si>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</si>
  <si>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</si>
  <si>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</si>
  <si>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</si>
  <si>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</si>
  <si>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</si>
  <si>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</si>
  <si>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</si>
  <si>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</si>
  <si>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</si>
  <si>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</si>
  <si>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</si>
  <si>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</si>
  <si>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</si>
  <si>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</si>
  <si>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</si>
  <si>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</si>
  <si>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</si>
  <si>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</si>
  <si>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</si>
  <si>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</si>
  <si>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</si>
  <si>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</si>
  <si>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</si>
  <si>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</si>
  <si>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</si>
  <si>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</si>
  <si>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</si>
  <si>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</si>
  <si>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</si>
  <si>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</si>
  <si>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</si>
  <si>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</si>
  <si>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</si>
  <si>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</si>
  <si>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</si>
  <si>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</si>
  <si>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</si>
  <si>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</si>
  <si>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</si>
  <si>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</si>
  <si>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</si>
  <si>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</si>
  <si>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</si>
  <si>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</si>
  <si>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</si>
  <si>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</si>
  <si>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</si>
  <si>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</si>
  <si>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</si>
  <si>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</si>
  <si>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</si>
  <si>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</si>
  <si>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</si>
  <si>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</si>
  <si>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</si>
  <si>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</si>
  <si>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</si>
  <si>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</si>
  <si>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</si>
  <si>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</si>
  <si>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</si>
  <si>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</si>
  <si>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上水道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</si>
  <si>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</si>
  <si>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</si>
  <si>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</si>
  <si>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</si>
  <si>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</si>
  <si>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病院</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</si>
  <si>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</si>
  <si>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</si>
  <si>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</si>
  <si>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</si>
  <si>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</si>
  <si>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</si>
  <si>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</si>
  <si>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</si>
  <si>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</si>
  <si>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</si>
  <si>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</si>
  <si>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</si>
  <si>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</si>
  <si>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</si>
  <si>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</si>
  <si>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</si>
  <si>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</si>
  <si>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</si>
  <si>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</si>
  <si>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</si>
  <si>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</si>
  <si>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</si>
  <si>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</si>
  <si>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</si>
  <si>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</si>
  <si>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福岡県飯塚市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</si>
  <si>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</si>
  <si>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</si>
  <si>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</si>
  <si>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</si>
  <si>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</si>
  <si>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</si>
  <si>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</si>
  <si>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</si>
  <si>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</si>
  <si>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</si>
  <si>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</si>
  <si>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</si>
  <si>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</si>
  <si>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</si>
  <si>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</si>
  <si>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</si>
  <si>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</si>
  <si>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</si>
  <si>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</si>
  <si>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</si>
  <si>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学校給食事業特別会計</t>
    <phoneticPr fontId="5"/>
  </si>
  <si>
    <t>住宅新築資金等貸付特別会計</t>
    <phoneticPr fontId="5"/>
  </si>
  <si>
    <t>汚水処理事業特別会計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</si>
  <si>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</si>
  <si>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</si>
  <si>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</si>
  <si>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</si>
  <si>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</si>
  <si>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</si>
  <si>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</si>
  <si>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</si>
  <si>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</si>
  <si>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</si>
  <si>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</si>
  <si>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</si>
  <si>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</si>
  <si>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</si>
  <si>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</si>
  <si>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</si>
  <si>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後期高齢者医療特別会計</t>
    <phoneticPr fontId="5"/>
  </si>
  <si>
    <t>駐車場事業特別会計</t>
    <phoneticPr fontId="5"/>
  </si>
  <si>
    <t>小型自動車競走事業特別会計</t>
    <phoneticPr fontId="5"/>
  </si>
  <si>
    <t>水道事業会計</t>
    <phoneticPr fontId="5"/>
  </si>
  <si>
    <t>法適用企業</t>
    <phoneticPr fontId="5"/>
  </si>
  <si>
    <t>産炭地域小水系用水道事業会計</t>
    <phoneticPr fontId="5"/>
  </si>
  <si>
    <t>飯塚市立病院事業会計</t>
    <phoneticPr fontId="5"/>
  </si>
  <si>
    <t>下水道事業会計</t>
    <phoneticPr fontId="5"/>
  </si>
  <si>
    <t>地方卸売市場事業特別会計</t>
    <phoneticPr fontId="5"/>
  </si>
  <si>
    <t>法非適用企業</t>
    <phoneticPr fontId="5"/>
  </si>
  <si>
    <t>農業集落排水事業特別会計</t>
    <phoneticPr fontId="5"/>
  </si>
  <si>
    <t>工業用地造成事業特別会計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</si>
  <si>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</si>
  <si>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</si>
  <si>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</si>
  <si>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</si>
  <si>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</si>
  <si>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</si>
  <si>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</si>
  <si>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</si>
  <si>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</si>
  <si>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</si>
  <si>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</si>
  <si>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</si>
  <si>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</si>
  <si>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</si>
  <si>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</si>
  <si>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</si>
  <si>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</si>
  <si>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</si>
  <si>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</si>
  <si>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</si>
  <si>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</si>
  <si>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</si>
  <si>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</si>
  <si>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</si>
  <si>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</si>
  <si>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</si>
  <si>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</si>
  <si>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</si>
  <si>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</si>
  <si>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</si>
  <si>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</si>
  <si>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</si>
  <si>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</si>
  <si>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</si>
  <si>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</si>
  <si>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</si>
  <si>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</si>
  <si>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</si>
  <si>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</si>
  <si>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</si>
  <si>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</si>
  <si>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</si>
  <si>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</si>
  <si>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</si>
  <si>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</si>
  <si>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</si>
  <si>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</si>
  <si>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</si>
  <si>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</si>
  <si>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</si>
  <si>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</si>
  <si>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</si>
  <si>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</si>
  <si>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</si>
  <si>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飯塚市立病院事業会計</t>
    <phoneticPr fontId="5"/>
  </si>
  <si>
    <t>(Ｆ)</t>
    <phoneticPr fontId="5"/>
  </si>
  <si>
    <t>水道事業会計</t>
    <phoneticPr fontId="5"/>
  </si>
  <si>
    <t>将来負担比率（(Ｅ)－(Ｆ)）／（(Ｃ)－(Ｄ)）×１００</t>
    <rPh sb="0" eb="2">
      <t>ショウライ</t>
    </rPh>
    <rPh sb="2" eb="4">
      <t>フタン</t>
    </rPh>
    <rPh sb="4" eb="6">
      <t>ヒリツ</t>
    </rPh>
    <phoneticPr fontId="5"/>
  </si>
  <si>
    <t>農業集落排水事業特別会計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</si>
  <si>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</si>
  <si>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</si>
  <si>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</si>
  <si>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</si>
  <si>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</si>
  <si>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</si>
  <si>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</si>
  <si>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</si>
  <si>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</si>
  <si>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</si>
  <si>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</si>
  <si>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</si>
  <si>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</si>
  <si>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</si>
  <si>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</si>
  <si>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</si>
  <si>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</si>
  <si>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</si>
  <si>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</si>
  <si>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</si>
  <si>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</si>
  <si>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</si>
  <si>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</si>
  <si>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</si>
  <si>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</si>
  <si>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</si>
  <si>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</si>
  <si>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</si>
  <si>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</si>
  <si>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</si>
  <si>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</si>
  <si>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</si>
  <si>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</si>
  <si>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</si>
  <si>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</si>
  <si>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</si>
  <si>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</si>
  <si>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</si>
  <si>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</si>
  <si>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</si>
  <si>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</si>
  <si>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</si>
  <si>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</si>
  <si>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</si>
  <si>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</si>
  <si>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</si>
  <si>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</si>
  <si>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</si>
  <si>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</si>
  <si>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</si>
  <si>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</si>
  <si>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</si>
  <si>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</si>
  <si>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</si>
  <si>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</si>
  <si>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</si>
  <si>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</si>
  <si>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</si>
  <si>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</si>
  <si>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</si>
  <si>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</si>
  <si>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</si>
  <si>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</si>
  <si>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</si>
  <si>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</si>
  <si>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</si>
  <si>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</si>
  <si>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</si>
  <si>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</si>
  <si>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</si>
  <si>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</si>
  <si>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</si>
  <si>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</si>
  <si>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</si>
  <si>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</si>
  <si>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</si>
  <si>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</si>
  <si>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</si>
  <si>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</si>
  <si>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</si>
  <si>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0.09</t>
  </si>
  <si>
    <t>小型自動車競走事業特別会計</t>
  </si>
  <si>
    <t>▲ 2.27</t>
  </si>
  <si>
    <t>▲ 3.01</t>
  </si>
  <si>
    <t>▲ 4.28</t>
  </si>
  <si>
    <t>▲ 5.40</t>
  </si>
  <si>
    <t>▲ 4.81</t>
  </si>
  <si>
    <t>水道事業会計</t>
  </si>
  <si>
    <t>一般会計</t>
  </si>
  <si>
    <t>工業用地造成事業特別会計</t>
  </si>
  <si>
    <t>下水道事業会計</t>
  </si>
  <si>
    <t>国民健康保険特別会計</t>
  </si>
  <si>
    <t>介護保険特別会計保険事業勘定</t>
  </si>
  <si>
    <t>後期高齢者医療特別会計</t>
  </si>
  <si>
    <t>その他会計（赤字）</t>
  </si>
  <si>
    <t>その他会計（黒字）</t>
  </si>
  <si>
    <t>-</t>
    <phoneticPr fontId="2"/>
  </si>
  <si>
    <t>-</t>
    <phoneticPr fontId="2"/>
  </si>
  <si>
    <t>-</t>
    <phoneticPr fontId="2"/>
  </si>
  <si>
    <t>飯塚市・桂川町衛生施設組合（一般会計）</t>
    <rPh sb="14" eb="16">
      <t>イッパン</t>
    </rPh>
    <rPh sb="16" eb="18">
      <t>カイケイ</t>
    </rPh>
    <phoneticPr fontId="24"/>
  </si>
  <si>
    <t>福岡県市町村職員退職手当組合（一般会計）</t>
  </si>
  <si>
    <t>福岡県市町村職員退職手当組合（基金特別会計）</t>
    <rPh sb="15" eb="17">
      <t>キキン</t>
    </rPh>
    <rPh sb="17" eb="19">
      <t>トクベツ</t>
    </rPh>
    <rPh sb="19" eb="21">
      <t>カイケイ</t>
    </rPh>
    <phoneticPr fontId="24"/>
  </si>
  <si>
    <t>飯塚地区消防組合（一般会計）</t>
  </si>
  <si>
    <t>ふくおか県央環境施設組合（一般会計）</t>
  </si>
  <si>
    <t>福岡県自治振興組合（一般会計）</t>
  </si>
  <si>
    <t>福岡県自治振興組合（公文書館事業特別会計）</t>
    <rPh sb="10" eb="13">
      <t>コウブンショ</t>
    </rPh>
    <rPh sb="13" eb="14">
      <t>カン</t>
    </rPh>
    <rPh sb="14" eb="16">
      <t>ジギョウ</t>
    </rPh>
    <rPh sb="16" eb="18">
      <t>トクベツ</t>
    </rPh>
    <rPh sb="18" eb="20">
      <t>カイケイ</t>
    </rPh>
    <phoneticPr fontId="24"/>
  </si>
  <si>
    <t>福岡県後期高齢者医療広域連合（一般会計）</t>
    <rPh sb="15" eb="17">
      <t>イッパン</t>
    </rPh>
    <rPh sb="17" eb="19">
      <t>カイケイ</t>
    </rPh>
    <phoneticPr fontId="24"/>
  </si>
  <si>
    <t>飯塚市教育文化振興事業団</t>
  </si>
  <si>
    <t>福岡ソフトウェアセンター</t>
  </si>
  <si>
    <t>飯塚市土地開発公社</t>
  </si>
  <si>
    <t>サンビレッジ茜</t>
  </si>
  <si>
    <t>筑豊勤労者福祉協会</t>
  </si>
  <si>
    <t>-</t>
    <phoneticPr fontId="2"/>
  </si>
  <si>
    <t>福岡県後期高齢者医療広域連合（後期高齢者医療特別会計）</t>
    <rPh sb="15" eb="17">
      <t>コウキ</t>
    </rPh>
    <rPh sb="17" eb="20">
      <t>コウレイシャ</t>
    </rPh>
    <rPh sb="20" eb="22">
      <t>イリョウ</t>
    </rPh>
    <rPh sb="22" eb="24">
      <t>トクベツ</t>
    </rPh>
    <rPh sb="24" eb="26">
      <t>カイケイ</t>
    </rPh>
    <phoneticPr fontId="24"/>
  </si>
  <si>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</si>
  <si>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</si>
  <si>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</si>
  <si>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</si>
  <si>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</si>
  <si>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</si>
  <si>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</si>
  <si>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</si>
  <si>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</si>
  <si>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</si>
  <si>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</si>
  <si>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</si>
  <si>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</si>
  <si>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平成27年度決算において、将来負担比率・実質公債費比率ともに類似団体平均より低くなっている。しかし、小中学校整備事業及び新庁舎建設事業などの大型事業実施により、今後は
地方債現在高が増加していく見込みであり、将来負担比率・実質公債費比率ともに増加していくことが想定されている。そのため、借入する地方債については、合併特例事業債の有効活用
を基本とし、他の地方債についても交付税算入率の高いものを厳選するなど、これまで以上に公債費の適正化に取り組んでいく必要がある。</t>
    <rPh sb="1" eb="3">
      <t>ヘイセイ</t>
    </rPh>
    <rPh sb="5" eb="7">
      <t>ネンド</t>
    </rPh>
    <rPh sb="7" eb="9">
      <t>ケッサン</t>
    </rPh>
    <rPh sb="14" eb="16">
      <t>ショウライ</t>
    </rPh>
    <rPh sb="16" eb="18">
      <t>フタン</t>
    </rPh>
    <rPh sb="18" eb="20">
      <t>ヒリツ</t>
    </rPh>
    <rPh sb="21" eb="23">
      <t>ジッシツ</t>
    </rPh>
    <rPh sb="23" eb="26">
      <t>コウサイヒ</t>
    </rPh>
    <rPh sb="26" eb="28">
      <t>ヒリツ</t>
    </rPh>
    <rPh sb="31" eb="33">
      <t>ルイジ</t>
    </rPh>
    <rPh sb="33" eb="35">
      <t>ダンタイ</t>
    </rPh>
    <rPh sb="35" eb="37">
      <t>ヘイキン</t>
    </rPh>
    <rPh sb="39" eb="40">
      <t>ヒク</t>
    </rPh>
    <rPh sb="81" eb="83">
      <t>コンゴ</t>
    </rPh>
    <rPh sb="98" eb="100">
      <t>ミコ</t>
    </rPh>
    <rPh sb="105" eb="107">
      <t>ショウライ</t>
    </rPh>
    <rPh sb="107" eb="109">
      <t>フタン</t>
    </rPh>
    <rPh sb="109" eb="111">
      <t>ヒリツ</t>
    </rPh>
    <rPh sb="112" eb="114">
      <t>ジッシツ</t>
    </rPh>
    <rPh sb="114" eb="117">
      <t>コウサイヒ</t>
    </rPh>
    <rPh sb="117" eb="119">
      <t>ヒリツ</t>
    </rPh>
    <rPh sb="122" eb="124">
      <t>ゾウカ</t>
    </rPh>
    <rPh sb="131" eb="133">
      <t>ソウテイ</t>
    </rPh>
    <rPh sb="144" eb="146">
      <t>カリイレ</t>
    </rPh>
    <rPh sb="148" eb="151">
      <t>チホウサイ</t>
    </rPh>
    <rPh sb="157" eb="159">
      <t>ガッペイ</t>
    </rPh>
    <rPh sb="159" eb="161">
      <t>トクレイ</t>
    </rPh>
    <rPh sb="161" eb="164">
      <t>ジギョウサイ</t>
    </rPh>
    <rPh sb="165" eb="167">
      <t>ユウコウ</t>
    </rPh>
    <rPh sb="167" eb="169">
      <t>カツヨウ</t>
    </rPh>
    <rPh sb="171" eb="173">
      <t>キホン</t>
    </rPh>
    <rPh sb="176" eb="177">
      <t>タ</t>
    </rPh>
    <rPh sb="178" eb="181">
      <t>チホウサイ</t>
    </rPh>
    <rPh sb="186" eb="189">
      <t>コウフゼイ</t>
    </rPh>
    <rPh sb="189" eb="191">
      <t>サンニュウ</t>
    </rPh>
    <rPh sb="191" eb="192">
      <t>リツ</t>
    </rPh>
    <rPh sb="193" eb="194">
      <t>タカ</t>
    </rPh>
    <rPh sb="198" eb="200">
      <t>ゲンセン</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</si>
</sst>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4"/>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33903</c:v>
                </c:pt>
                <c:pt idx="1">
                  <c:v>40849</c:v>
                </c:pt>
                <c:pt idx="2">
                  <c:v>40632</c:v>
                </c:pt>
                <c:pt idx="3">
                  <c:v>45375</c:v>
                </c:pt>
                <c:pt idx="4">
                  <c:v>44267</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36836</c:v>
                </c:pt>
                <c:pt idx="1">
                  <c:v>66139</c:v>
                </c:pt>
                <c:pt idx="2">
                  <c:v>77223</c:v>
                </c:pt>
                <c:pt idx="3">
                  <c:v>93466</c:v>
                </c:pt>
                <c:pt idx="4">
                  <c:v>98800</c:v>
                </c:pt>
              </c:numCache>
            </c:numRef>
          </c:val>
        </c:ser>
        <c:dLbls/>
        <c:marker val="1"/>
        <c:axId val="94329856"/>
        <c:axId val="94638848"/>
      </c:lineChart>
      <c:catAx>
        <c:axId val="94329856"/>
        <c:scaling>
          <c:orientation val="minMax"/>
        </c:scaling>
        <c:axPos val="b"/>
        <c:numFmt formatCode="General"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638848"/>
        <c:crosses val="autoZero"/>
        <c:auto val="1"/>
        <c:lblAlgn val="ctr"/>
        <c:lblOffset val="100"/>
        <c:tickLblSkip val="1"/>
        <c:tickMarkSkip val="1"/>
      </c:catAx>
      <c:valAx>
        <c:axId val="94638848"/>
        <c:scaling>
          <c:orientation val="minMax"/>
          <c:max val="14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72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329856"/>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79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4.68</c:v>
                </c:pt>
                <c:pt idx="1">
                  <c:v>5.24</c:v>
                </c:pt>
                <c:pt idx="2">
                  <c:v>5.04</c:v>
                </c:pt>
                <c:pt idx="3">
                  <c:v>5.84</c:v>
                </c:pt>
                <c:pt idx="4">
                  <c:v>5.51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17.02</c:v>
                </c:pt>
                <c:pt idx="1">
                  <c:v>19.399999999999999</c:v>
                </c:pt>
                <c:pt idx="2">
                  <c:v>22.37</c:v>
                </c:pt>
                <c:pt idx="3">
                  <c:v>24.93</c:v>
                </c:pt>
                <c:pt idx="4">
                  <c:v>26.33</c:v>
                </c:pt>
              </c:numCache>
            </c:numRef>
          </c:val>
        </c:ser>
        <c:dLbls/>
        <c:gapWidth val="250"/>
        <c:overlap val="100"/>
        <c:axId val="97083776"/>
        <c:axId val="97085312"/>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1.1200000000000001</c:v>
                </c:pt>
                <c:pt idx="1">
                  <c:v>0.62</c:v>
                </c:pt>
                <c:pt idx="2">
                  <c:v>0.22</c:v>
                </c:pt>
                <c:pt idx="3">
                  <c:v>1.28</c:v>
                </c:pt>
                <c:pt idx="4">
                  <c:v>-0.09</c:v>
                </c:pt>
              </c:numCache>
            </c:numRef>
          </c:val>
        </c:ser>
        <c:dLbls/>
        <c:marker val="1"/>
        <c:axId val="97083776"/>
        <c:axId val="97085312"/>
      </c:lineChart>
      <c:catAx>
        <c:axId val="97083776"/>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7085312"/>
        <c:crosses val="autoZero"/>
        <c:auto val="1"/>
        <c:lblAlgn val="ctr"/>
        <c:lblOffset val="100"/>
        <c:tickLblSkip val="1"/>
        <c:tickMarkSkip val="1"/>
      </c:catAx>
      <c:valAx>
        <c:axId val="9708531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08377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457"/>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0.11</c:v>
                </c:pt>
                <c:pt idx="2">
                  <c:v>#N/A</c:v>
                </c:pt>
                <c:pt idx="3">
                  <c:v>0.16</c:v>
                </c:pt>
                <c:pt idx="4">
                  <c:v>#N/A</c:v>
                </c:pt>
                <c:pt idx="5">
                  <c:v>0.23</c:v>
                </c:pt>
                <c:pt idx="6">
                  <c:v>#N/A</c:v>
                </c:pt>
                <c:pt idx="7">
                  <c:v>7.0000000000000007E-2</c:v>
                </c:pt>
                <c:pt idx="8">
                  <c:v>#N/A</c:v>
                </c:pt>
                <c:pt idx="9">
                  <c:v>7.0000000000000007E-2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0.09</c:v>
                </c:pt>
                <c:pt idx="2">
                  <c:v>#N/A</c:v>
                </c:pt>
                <c:pt idx="3">
                  <c:v>0.13</c:v>
                </c:pt>
                <c:pt idx="4">
                  <c:v>#N/A</c:v>
                </c:pt>
                <c:pt idx="5">
                  <c:v>0.12</c:v>
                </c:pt>
                <c:pt idx="6">
                  <c:v>#N/A</c:v>
                </c:pt>
                <c:pt idx="7">
                  <c:v>0.12</c:v>
                </c:pt>
                <c:pt idx="8">
                  <c:v>#N/A</c:v>
                </c:pt>
                <c:pt idx="9">
                  <c:v>0.12</c:v>
                </c:pt>
              </c:numCache>
            </c:numRef>
          </c:val>
        </c:ser>
        <c:ser>
          <c:idx val="3"/>
          <c:order val="3"/>
          <c:tx>
            <c:strRef>
              <c:f>データシート!$A$30</c:f>
              <c:strCache>
                <c:ptCount val="1"/>
                <c:pt idx="0">
                  <c:v>介護保険特別会計保険事業勘定</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0.03</c:v>
                </c:pt>
                <c:pt idx="4">
                  <c:v>#N/A</c:v>
                </c:pt>
                <c:pt idx="5">
                  <c:v>0.21</c:v>
                </c:pt>
                <c:pt idx="6">
                  <c:v>#N/A</c:v>
                </c:pt>
                <c:pt idx="7">
                  <c:v>0.21</c:v>
                </c:pt>
                <c:pt idx="8">
                  <c:v>#N/A</c:v>
                </c:pt>
                <c:pt idx="9">
                  <c:v>0.35</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0.14000000000000001</c:v>
                </c:pt>
                <c:pt idx="2">
                  <c:v>#N/A</c:v>
                </c:pt>
                <c:pt idx="3">
                  <c:v>0.23</c:v>
                </c:pt>
                <c:pt idx="4">
                  <c:v>#N/A</c:v>
                </c:pt>
                <c:pt idx="5">
                  <c:v>0.94</c:v>
                </c:pt>
                <c:pt idx="6">
                  <c:v>#N/A</c:v>
                </c:pt>
                <c:pt idx="7">
                  <c:v>0.89</c:v>
                </c:pt>
                <c:pt idx="8">
                  <c:v>#N/A</c:v>
                </c:pt>
                <c:pt idx="9">
                  <c:v>0.68</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1.74</c:v>
                </c:pt>
                <c:pt idx="2">
                  <c:v>#N/A</c:v>
                </c:pt>
                <c:pt idx="3">
                  <c:v>1.75</c:v>
                </c:pt>
                <c:pt idx="4">
                  <c:v>#N/A</c:v>
                </c:pt>
                <c:pt idx="5">
                  <c:v>1.85</c:v>
                </c:pt>
                <c:pt idx="6">
                  <c:v>#N/A</c:v>
                </c:pt>
                <c:pt idx="7">
                  <c:v>2.08</c:v>
                </c:pt>
                <c:pt idx="8">
                  <c:v>#N/A</c:v>
                </c:pt>
                <c:pt idx="9">
                  <c:v>2.2799999999999998</c:v>
                </c:pt>
              </c:numCache>
            </c:numRef>
          </c:val>
        </c:ser>
        <c:ser>
          <c:idx val="6"/>
          <c:order val="6"/>
          <c:tx>
            <c:strRef>
              <c:f>データシート!$A$33</c:f>
              <c:strCache>
                <c:ptCount val="1"/>
                <c:pt idx="0">
                  <c:v>工業用地造成事業特別会計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4.01</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4.5999999999999996</c:v>
                </c:pt>
                <c:pt idx="2">
                  <c:v>#N/A</c:v>
                </c:pt>
                <c:pt idx="3">
                  <c:v>5.12</c:v>
                </c:pt>
                <c:pt idx="4">
                  <c:v>#N/A</c:v>
                </c:pt>
                <c:pt idx="5">
                  <c:v>4.83</c:v>
                </c:pt>
                <c:pt idx="6">
                  <c:v>#N/A</c:v>
                </c:pt>
                <c:pt idx="7">
                  <c:v>5.81</c:v>
                </c:pt>
                <c:pt idx="8">
                  <c:v>#N/A</c:v>
                </c:pt>
                <c:pt idx="9">
                  <c:v>5.47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4.92</c:v>
                </c:pt>
                <c:pt idx="2">
                  <c:v>#N/A</c:v>
                </c:pt>
                <c:pt idx="3">
                  <c:v>5.25</c:v>
                </c:pt>
                <c:pt idx="4">
                  <c:v>#N/A</c:v>
                </c:pt>
                <c:pt idx="5">
                  <c:v>5.62</c:v>
                </c:pt>
                <c:pt idx="6">
                  <c:v>#N/A</c:v>
                </c:pt>
                <c:pt idx="7">
                  <c:v>5.19</c:v>
                </c:pt>
                <c:pt idx="8">
                  <c:v>#N/A</c:v>
                </c:pt>
                <c:pt idx="9">
                  <c:v>5.57</c:v>
                </c:pt>
              </c:numCache>
            </c:numRef>
          </c:val>
        </c:ser>
        <c:ser>
          <c:idx val="9"/>
          <c:order val="9"/>
          <c:tx>
            <c:strRef>
              <c:f>データシート!$A$36</c:f>
              <c:strCache>
                <c:ptCount val="1"/>
                <c:pt idx="0">
                  <c:v>小型自動車競走事業特別会計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2.27</c:v>
                </c:pt>
                <c:pt idx="1">
                  <c:v>#N/A</c:v>
                </c:pt>
                <c:pt idx="2">
                  <c:v>3.01</c:v>
                </c:pt>
                <c:pt idx="3">
                  <c:v>#N/A</c:v>
                </c:pt>
                <c:pt idx="4">
                  <c:v>4.28</c:v>
                </c:pt>
                <c:pt idx="5">
                  <c:v>#N/A</c:v>
                </c:pt>
                <c:pt idx="6">
                  <c:v>5.4</c:v>
                </c:pt>
                <c:pt idx="7">
                  <c:v>#N/A</c:v>
                </c:pt>
                <c:pt idx="8">
                  <c:v>4.8099999999999996</c:v>
                </c:pt>
                <c:pt idx="9">
                  <c:v>#N/A</c:v>
                </c:pt>
              </c:numCache>
            </c:numRef>
          </c:val>
        </c:ser>
        <c:dLbls/>
        <c:overlap val="100"/>
        <c:axId val="98590720"/>
        <c:axId val="98592256"/>
      </c:barChart>
      <c:catAx>
        <c:axId val="9859072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592256"/>
        <c:crosses val="autoZero"/>
        <c:auto val="1"/>
        <c:lblAlgn val="ctr"/>
        <c:lblOffset val="100"/>
        <c:tickLblSkip val="1"/>
        <c:tickMarkSkip val="1"/>
      </c:catAx>
      <c:valAx>
        <c:axId val="9859225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590720"/>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201E-2"/>
          <c:y val="8.7976539589442848E-2"/>
          <c:w val="0.903563171368442"/>
          <c:h val="0.63929618768328511"/>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5238</c:v>
                </c:pt>
                <c:pt idx="5">
                  <c:v>5129</c:v>
                </c:pt>
                <c:pt idx="8">
                  <c:v>5055</c:v>
                </c:pt>
                <c:pt idx="11">
                  <c:v>5452</c:v>
                </c:pt>
                <c:pt idx="14">
                  <c:v>5594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1</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140</c:v>
                </c:pt>
                <c:pt idx="3">
                  <c:v>133</c:v>
                </c:pt>
                <c:pt idx="6">
                  <c:v>126</c:v>
                </c:pt>
                <c:pt idx="9">
                  <c:v>189</c:v>
                </c:pt>
                <c:pt idx="12">
                  <c:v>275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230</c:v>
                </c:pt>
                <c:pt idx="3">
                  <c:v>228</c:v>
                </c:pt>
                <c:pt idx="6">
                  <c:v>183</c:v>
                </c:pt>
                <c:pt idx="9">
                  <c:v>137</c:v>
                </c:pt>
                <c:pt idx="12">
                  <c:v>135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669</c:v>
                </c:pt>
                <c:pt idx="3">
                  <c:v>684</c:v>
                </c:pt>
                <c:pt idx="6">
                  <c:v>512</c:v>
                </c:pt>
                <c:pt idx="9">
                  <c:v>547</c:v>
                </c:pt>
                <c:pt idx="12">
                  <c:v>534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7141</c:v>
                </c:pt>
                <c:pt idx="3">
                  <c:v>6565</c:v>
                </c:pt>
                <c:pt idx="6">
                  <c:v>5717</c:v>
                </c:pt>
                <c:pt idx="9">
                  <c:v>5970</c:v>
                </c:pt>
                <c:pt idx="12">
                  <c:v>6064</c:v>
                </c:pt>
              </c:numCache>
            </c:numRef>
          </c:val>
        </c:ser>
        <c:dLbls/>
        <c:gapWidth val="100"/>
        <c:overlap val="100"/>
        <c:axId val="94790016"/>
        <c:axId val="94791552"/>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2942</c:v>
                </c:pt>
                <c:pt idx="2">
                  <c:v>#N/A</c:v>
                </c:pt>
                <c:pt idx="3">
                  <c:v>#N/A</c:v>
                </c:pt>
                <c:pt idx="4">
                  <c:v>2482</c:v>
                </c:pt>
                <c:pt idx="5">
                  <c:v>#N/A</c:v>
                </c:pt>
                <c:pt idx="6">
                  <c:v>#N/A</c:v>
                </c:pt>
                <c:pt idx="7">
                  <c:v>1483</c:v>
                </c:pt>
                <c:pt idx="8">
                  <c:v>#N/A</c:v>
                </c:pt>
                <c:pt idx="9">
                  <c:v>#N/A</c:v>
                </c:pt>
                <c:pt idx="10">
                  <c:v>1391</c:v>
                </c:pt>
                <c:pt idx="11">
                  <c:v>#N/A</c:v>
                </c:pt>
                <c:pt idx="12">
                  <c:v>#N/A</c:v>
                </c:pt>
                <c:pt idx="13">
                  <c:v>1414</c:v>
                </c:pt>
                <c:pt idx="14">
                  <c:v>#N/A</c:v>
                </c:pt>
              </c:numCache>
            </c:numRef>
          </c:val>
        </c:ser>
        <c:dLbls/>
        <c:marker val="1"/>
        <c:axId val="94790016"/>
        <c:axId val="94791552"/>
      </c:lineChart>
      <c:catAx>
        <c:axId val="9479001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791552"/>
        <c:crosses val="autoZero"/>
        <c:auto val="1"/>
        <c:lblAlgn val="ctr"/>
        <c:lblOffset val="100"/>
        <c:tickLblSkip val="1"/>
        <c:tickMarkSkip val="1"/>
      </c:catAx>
      <c:valAx>
        <c:axId val="9479155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79001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676E-2"/>
          <c:w val="0.8649688485908964"/>
          <c:h val="0.58918212773855416"/>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43554</c:v>
                </c:pt>
                <c:pt idx="5">
                  <c:v>46385</c:v>
                </c:pt>
                <c:pt idx="8">
                  <c:v>49580</c:v>
                </c:pt>
                <c:pt idx="11">
                  <c:v>52853</c:v>
                </c:pt>
                <c:pt idx="14">
                  <c:v>56545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5507</c:v>
                </c:pt>
                <c:pt idx="5">
                  <c:v>5269</c:v>
                </c:pt>
                <c:pt idx="8">
                  <c:v>6598</c:v>
                </c:pt>
                <c:pt idx="11">
                  <c:v>6249</c:v>
                </c:pt>
                <c:pt idx="14">
                  <c:v>5885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16520</c:v>
                </c:pt>
                <c:pt idx="5">
                  <c:v>15407</c:v>
                </c:pt>
                <c:pt idx="8">
                  <c:v>18273</c:v>
                </c:pt>
                <c:pt idx="11">
                  <c:v>19555</c:v>
                </c:pt>
                <c:pt idx="14">
                  <c:v>20824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6</c:v>
                </c:pt>
                <c:pt idx="3">
                  <c:v>6</c:v>
                </c:pt>
                <c:pt idx="6">
                  <c:v>6</c:v>
                </c:pt>
                <c:pt idx="9">
                  <c:v>1</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10643</c:v>
                </c:pt>
                <c:pt idx="3">
                  <c:v>10525</c:v>
                </c:pt>
                <c:pt idx="6">
                  <c:v>10226</c:v>
                </c:pt>
                <c:pt idx="9">
                  <c:v>9840</c:v>
                </c:pt>
                <c:pt idx="12">
                  <c:v>9377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1597</c:v>
                </c:pt>
                <c:pt idx="3">
                  <c:v>1274</c:v>
                </c:pt>
                <c:pt idx="6">
                  <c:v>990</c:v>
                </c:pt>
                <c:pt idx="9">
                  <c:v>749</c:v>
                </c:pt>
                <c:pt idx="12">
                  <c:v>505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7076</c:v>
                </c:pt>
                <c:pt idx="3">
                  <c:v>7180</c:v>
                </c:pt>
                <c:pt idx="6">
                  <c:v>7592</c:v>
                </c:pt>
                <c:pt idx="9">
                  <c:v>8764</c:v>
                </c:pt>
                <c:pt idx="12">
                  <c:v>8629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1983</c:v>
                </c:pt>
                <c:pt idx="3">
                  <c:v>1984</c:v>
                </c:pt>
                <c:pt idx="6">
                  <c:v>1736</c:v>
                </c:pt>
                <c:pt idx="9">
                  <c:v>1729</c:v>
                </c:pt>
                <c:pt idx="12">
                  <c:v>1593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50086</c:v>
                </c:pt>
                <c:pt idx="3">
                  <c:v>52612</c:v>
                </c:pt>
                <c:pt idx="6">
                  <c:v>55741</c:v>
                </c:pt>
                <c:pt idx="9">
                  <c:v>61211</c:v>
                </c:pt>
                <c:pt idx="12">
                  <c:v>67123</c:v>
                </c:pt>
              </c:numCache>
            </c:numRef>
          </c:val>
        </c:ser>
        <c:dLbls/>
        <c:gapWidth val="100"/>
        <c:overlap val="100"/>
        <c:axId val="99612928"/>
        <c:axId val="99512320"/>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5808</c:v>
                </c:pt>
                <c:pt idx="2">
                  <c:v>#N/A</c:v>
                </c:pt>
                <c:pt idx="3">
                  <c:v>#N/A</c:v>
                </c:pt>
                <c:pt idx="4">
                  <c:v>6521</c:v>
                </c:pt>
                <c:pt idx="5">
                  <c:v>#N/A</c:v>
                </c:pt>
                <c:pt idx="6">
                  <c:v>#N/A</c:v>
                </c:pt>
                <c:pt idx="7">
                  <c:v>1840</c:v>
                </c:pt>
                <c:pt idx="8">
                  <c:v>#N/A</c:v>
                </c:pt>
                <c:pt idx="9">
                  <c:v>#N/A</c:v>
                </c:pt>
                <c:pt idx="10">
                  <c:v>3636</c:v>
                </c:pt>
                <c:pt idx="11">
                  <c:v>#N/A</c:v>
                </c:pt>
                <c:pt idx="12">
                  <c:v>#N/A</c:v>
                </c:pt>
                <c:pt idx="13">
                  <c:v>3974</c:v>
                </c:pt>
                <c:pt idx="14">
                  <c:v>#N/A</c:v>
                </c:pt>
              </c:numCache>
            </c:numRef>
          </c:val>
        </c:ser>
        <c:dLbls/>
        <c:marker val="1"/>
        <c:axId val="99612928"/>
        <c:axId val="99512320"/>
      </c:lineChart>
      <c:catAx>
        <c:axId val="9961292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9512320"/>
        <c:crosses val="autoZero"/>
        <c:auto val="1"/>
        <c:lblAlgn val="ctr"/>
        <c:lblOffset val="100"/>
        <c:tickLblSkip val="1"/>
        <c:tickMarkSkip val="1"/>
      </c:catAx>
      <c:valAx>
        <c:axId val="9951232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612928"/>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
          <c:y val="4.9232005384860722E-2"/>
          <c:w val="0.84484011943744119"/>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{02742636-6A1A-4B82-96E9-F544CE57522A}</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{DD15889B-5C1D-4D8D-9413-E0A11FDA1DF4}</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{B53948C8-8AB2-4E16-A389-88BC453FCB89}</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{6160FF9A-3B35-4597-9499-9A4A011BF7C7}</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extLst>
                <c:ext xmlns:c15="http://schemas.microsoft.com/office/drawing/2012/chart" uri="{CE6537A1-D6FC-4f65-9D91-7224C49458BB}">
                  <c15:dlblFieldTable>
                    <c15:dlblFTEntry>
                      <c15:txfldGUID>{981E2EB8-B00C-4952-ABFC-EE7FD2E0EE50}</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extLst>
                <c:ext xmlns:c15="http://schemas.microsoft.com/office/drawing/2012/chart" uri="{CE6537A1-D6FC-4f65-9D91-7224C49458BB}">
                  <c15:dlblFieldTable>
                    <c15:dlblFTEntry>
                      <c15:txfldGUID>{D8D17B9B-3614-4038-85B6-20B84A65BF16}</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extLst>
                <c:ext xmlns:c15="http://schemas.microsoft.com/office/drawing/2012/chart" uri="{CE6537A1-D6FC-4f65-9D91-7224C49458BB}">
                  <c15:dlblFieldTable>
                    <c15:dlblFTEntry>
                      <c15:txfldGUID>{64F1AB33-13A5-41FC-8C1D-2B911B482841}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extLst>
                <c:ext xmlns:c15="http://schemas.microsoft.com/office/drawing/2012/chart" uri="{CE6537A1-D6FC-4f65-9D91-7224C49458BB}">
                  <c15:dlblFieldTable>
                    <c15:dlblFTEntry>
                      <c15:txfldGUID>{91F0886C-91FE-4D3C-9147-4EBCA0BF6F03}</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extLst>
                <c:ext xmlns:c15="http://schemas.microsoft.com/office/drawing/2012/chart" uri="{CE6537A1-D6FC-4f65-9D91-7224C49458BB}">
                  <c15:dlblFieldTable>
                    <c15:dlblFTEntry>
                      <c15:txfldGUID>{7A1B3DC2-F93C-491C-BA82-F8945943E8C2}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extLst>
                <c:ext xmlns:c15="http://schemas.microsoft.com/office/drawing/2012/chart" uri="{CE6537A1-D6FC-4f65-9D91-7224C49458BB}">
                  <c15:dlblFieldTable>
                    <c15:dlblFTEntry>
                      <c15:txfldGUID>{F978159E-732A-4D72-816B-479DC71590F2}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dLbls/>
        <c:axId val="99898112"/>
        <c:axId val="99900032"/>
      </c:scatterChart>
      <c:valAx>
        <c:axId val="99898112"/>
        <c:scaling>
          <c:orientation val="minMax"/>
        </c:scaling>
        <c:axPos val="b"/>
        <c:title>
          <c:tx>
            <c:rich>
              <a:bodyPr/>
              <a:lstStyle/>
              <a:p>
                <a:pPr>
                  <a:defRPr/>
                </a:pPr>
                <a:r>
                  <a:rPr lang="ja-JP" altLang="en-US" sz="1050" b="0"/>
                  <a:t>有形固定資産減価償却率</a:t>
                </a:r>
              </a:p>
            </c:rich>
          </c:tx>
          <c:layout>
            <c:manualLayout>
              <c:xMode val="edge"/>
              <c:yMode val="edge"/>
              <c:x val="0.41341553300957207"/>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9900032"/>
        <c:crosses val="autoZero"/>
        <c:crossBetween val="midCat"/>
      </c:valAx>
      <c:valAx>
        <c:axId val="99900032"/>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99898112"/>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
          <c:y val="4.7118521949462221E-2"/>
          <c:w val="0.84704431781868594"/>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extLst>
                <c:ext xmlns:c15="http://schemas.microsoft.com/office/drawing/2012/chart" uri="{CE6537A1-D6FC-4f65-9D91-7224C49458BB}">
                  <c15:layout/>
                  <c15:dlblFieldTable>
                    <c15:dlblFTEntry>
                      <c15:txfldGUID>{0D5B73BC-C334-4C29-AEC3-16C2B89DFDB1}</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extLst>
                <c:ext xmlns:c15="http://schemas.microsoft.com/office/drawing/2012/chart" uri="{CE6537A1-D6FC-4f65-9D91-7224C49458BB}">
                  <c15:layout/>
                  <c15:dlblFieldTable>
                    <c15:dlblFTEntry>
                      <c15:txfldGUID>{B7835642-E6ED-4400-807A-F8658089E500}</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extLst>
                <c:ext xmlns:c15="http://schemas.microsoft.com/office/drawing/2012/chart" uri="{CE6537A1-D6FC-4f65-9D91-7224C49458BB}">
                  <c15:layout/>
                  <c15:dlblFieldTable>
                    <c15:dlblFTEntry>
                      <c15:txfldGUID>{EDC77355-7FA4-4DB2-B65F-586FF652776C}</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extLst>
                <c:ext xmlns:c15="http://schemas.microsoft.com/office/drawing/2012/chart" uri="{CE6537A1-D6FC-4f65-9D91-7224C49458BB}">
                  <c15:layout/>
                  <c15:dlblFieldTable>
                    <c15:dlblFTEntry>
                      <c15:txfldGUID>{5E1B127D-9D49-47A2-B924-461AA1BDC4AF}</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extLst>
                <c:ext xmlns:c15="http://schemas.microsoft.com/office/drawing/2012/chart" uri="{CE6537A1-D6FC-4f65-9D91-7224C49458BB}">
                  <c15:layout/>
                  <c15:dlblFieldTable>
                    <c15:dlblFTEntry>
                      <c15:txfldGUID>{C434014E-8DB6-4ABF-ADE3-B0DBDEBF6953}</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Val val="1"/>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12.2</c:v>
                </c:pt>
                <c:pt idx="1">
                  <c:v>10.5</c:v>
                </c:pt>
                <c:pt idx="2">
                  <c:v>8.1999999999999993</c:v>
                </c:pt>
                <c:pt idx="3">
                  <c:v>6.3</c:v>
                </c:pt>
                <c:pt idx="4">
                  <c:v>5</c:v>
                </c:pt>
              </c:numCache>
            </c:numRef>
          </c:xVal>
          <c:yVal>
            <c:numRef>
              <c:f>公会計指標分析・財政指標組合せ分析表!$K$73:$O$73</c:f>
              <c:numCache>
                <c:formatCode>#,##0.0;"▲ "#,##0.0</c:formatCode>
                <c:ptCount val="5"/>
                <c:pt idx="0">
                  <c:v>20.7</c:v>
                </c:pt>
                <c:pt idx="1">
                  <c:v>23.2</c:v>
                </c:pt>
                <c:pt idx="2">
                  <c:v>6.5</c:v>
                </c:pt>
                <c:pt idx="3">
                  <c:v>12.9</c:v>
                </c:pt>
                <c:pt idx="4">
                  <c:v>14</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extLst>
                <c:ext xmlns:c15="http://schemas.microsoft.com/office/drawing/2012/chart" uri="{CE6537A1-D6FC-4f65-9D91-7224C49458BB}">
                  <c15:layout/>
                  <c15:dlblFieldTable>
                    <c15:dlblFTEntry>
                      <c15:txfldGUID>{9BC4B9BD-256B-47DB-909A-ECD9A5C8F607}</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extLst>
                <c:ext xmlns:c15="http://schemas.microsoft.com/office/drawing/2012/chart" uri="{CE6537A1-D6FC-4f65-9D91-7224C49458BB}">
                  <c15:layout/>
                  <c15:dlblFieldTable>
                    <c15:dlblFTEntry>
                      <c15:txfldGUID>{443DB7DB-4E41-49C1-8DD5-7A28DCE9C098}</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extLst>
                <c:ext xmlns:c15="http://schemas.microsoft.com/office/drawing/2012/chart" uri="{CE6537A1-D6FC-4f65-9D91-7224C49458BB}">
                  <c15:layout/>
                  <c15:dlblFieldTable>
                    <c15:dlblFTEntry>
                      <c15:txfldGUID>{194D37DF-F648-4053-B5F6-F9AD2111D432}</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extLst>
                <c:ext xmlns:c15="http://schemas.microsoft.com/office/drawing/2012/chart" uri="{CE6537A1-D6FC-4f65-9D91-7224C49458BB}">
                  <c15:layout/>
                  <c15:dlblFieldTable>
                    <c15:dlblFTEntry>
                      <c15:txfldGUID>{C93AC808-A565-4A9A-BE9E-921635E122E1}</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extLst>
                <c:ext xmlns:c15="http://schemas.microsoft.com/office/drawing/2012/chart" uri="{CE6537A1-D6FC-4f65-9D91-7224C49458BB}">
                  <c15:layout/>
                  <c15:dlblFieldTable>
                    <c15:dlblFTEntry>
                      <c15:txfldGUID>{8254091A-A5BB-4509-AA77-5FCA6E47DCBB}</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Val val="1"/>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7.2</c:v>
                </c:pt>
                <c:pt idx="1">
                  <c:v>6.4</c:v>
                </c:pt>
                <c:pt idx="2">
                  <c:v>5.4</c:v>
                </c:pt>
                <c:pt idx="3">
                  <c:v>4.4000000000000004</c:v>
                </c:pt>
                <c:pt idx="4">
                  <c:v>5.3</c:v>
                </c:pt>
              </c:numCache>
            </c:numRef>
          </c:xVal>
          <c:yVal>
            <c:numRef>
              <c:f>公会計指標分析・財政指標組合せ分析表!$K$77:$O$77</c:f>
              <c:numCache>
                <c:formatCode>#,##0.0;"▲ "#,##0.0</c:formatCode>
                <c:ptCount val="5"/>
                <c:pt idx="0">
                  <c:v>0</c:v>
                </c:pt>
                <c:pt idx="1">
                  <c:v>0</c:v>
                </c:pt>
                <c:pt idx="2">
                  <c:v>0</c:v>
                </c:pt>
                <c:pt idx="3">
                  <c:v>0</c:v>
                </c:pt>
                <c:pt idx="4">
                  <c:v>17.8</c:v>
                </c:pt>
              </c:numCache>
            </c:numRef>
          </c:yVal>
        </c:ser>
        <c:dLbls/>
        <c:axId val="99442048"/>
        <c:axId val="99452416"/>
      </c:scatterChart>
      <c:valAx>
        <c:axId val="99442048"/>
        <c:scaling>
          <c:orientation val="minMax"/>
          <c:max val="12.9"/>
          <c:min val="3.9"/>
        </c:scaling>
        <c:axPos val="b"/>
        <c:title>
          <c:tx>
            <c:rich>
              <a:bodyPr/>
              <a:lstStyle/>
              <a:p>
                <a:pPr>
                  <a:defRPr/>
                </a:pPr>
                <a:r>
                  <a:rPr lang="ja-JP" altLang="en-US" sz="1050" b="0"/>
                  <a:t>実質公債費比率</a:t>
                </a:r>
              </a:p>
            </c:rich>
          </c:tx>
          <c:layout>
            <c:manualLayout>
              <c:xMode val="edge"/>
              <c:yMode val="edge"/>
              <c:x val="0.46793742437462083"/>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9452416"/>
        <c:crosses val="autoZero"/>
        <c:crossBetween val="midCat"/>
      </c:valAx>
      <c:valAx>
        <c:axId val="99452416"/>
        <c:scaling>
          <c:orientation val="minMax"/>
          <c:max val="28"/>
          <c:min val="-3"/>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8E-2"/>
              <c:y val="0.25119654160876942"/>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99442048"/>
        <c:crosses val="autoZero"/>
        <c:crossBetween val="midCat"/>
        <c:majorUnit val="3"/>
      </c:valAx>
      <c:spPr>
        <a:solidFill>
          <a:srgbClr val="E6FFD5"/>
        </a:solidFill>
        <a:ln w="19050">
          <a:solidFill>
            <a:srgbClr val="000000"/>
          </a:solidFill>
        </a:ln>
      </c:spPr>
    </c:plotArea>
    <c:plotVisOnly val="1"/>
    <c:dispBlanksAs val="gap"/>
  </c:chart>
  <c:spPr>
    <a:noFill/>
    <a:ln>
      <a:noFill/>
    </a:ln>
  </c:spPr>
  <c:printSettings>
    <c:headerFooter/>
    <c:pageMargins b="0.75000000000000022" l="0.70000000000000018" r="0.70000000000000018" t="0.75000000000000022" header="0.3000000000000001" footer="0.300000000000000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福岡県飯塚市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130,517
129,343
214.07
69,491,468
67,124,280
1,842,606
33,450,310
67,020,604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14.0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旧産炭地特有の経済構造として、生活保護率が高いなど低所得者が多く、併せて人口の減少、高齢化の進展に伴う税収等の低迷により</a:t>
          </a:r>
          <a:r>
            <a:rPr lang="en-US" altLang="ja-JP" sz="1100" b="0" i="0" baseline="0">
              <a:solidFill>
                <a:schemeClr val="dk1"/>
              </a:solidFill>
              <a:effectLst/>
              <a:latin typeface="+mn-lt"/>
              <a:ea typeface="+mn-ea"/>
              <a:cs typeface="+mn-cs"/>
            </a:rPr>
            <a:t>0.50</a:t>
          </a:r>
          <a:r>
            <a:rPr lang="ja-JP" altLang="ja-JP" sz="1100" b="0" i="0" baseline="0">
              <a:solidFill>
                <a:schemeClr val="dk1"/>
              </a:solidFill>
              <a:effectLst/>
              <a:latin typeface="+mn-lt"/>
              <a:ea typeface="+mn-ea"/>
              <a:cs typeface="+mn-cs"/>
            </a:rPr>
            <a:t>と類似団体平均を大きく下回っている。今後は、公共施設等総合管理計画に基づく施設の統廃合や、地方版総合戦略に掲げた魅力あるまちづくりにかかる施策を実施していく必要があることから、事業費の適正化や事業実施年度の平準化などの見直しを実施するとともに、地方税の徴収率の向上や企業誘致の促進などにより財政基盤の強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8467</xdr:rowOff>
    </xdr:from>
    <xdr:to>
      <xdr:col>7</xdr:col>
      <xdr:colOff>152400</xdr:colOff>
      <xdr:row>45</xdr:row>
      <xdr:rowOff>33867</xdr:rowOff>
    </xdr:to>
    <xdr:cxnSp macro="">
      <xdr:nvCxnSpPr>
        <xdr:cNvPr id="63" name="直線コネクタ 62"/>
        <xdr:cNvCxnSpPr/>
      </xdr:nvCxnSpPr>
      <xdr:spPr>
        <a:xfrm flipV="1">
          <a:off x="4953000" y="618066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4"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5" name="直線コネクタ 64"/>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94844</xdr:rowOff>
    </xdr:from>
    <xdr:ext cx="762000" cy="259045"/>
    <xdr:sp macro="" textlink="">
      <xdr:nvSpPr>
        <xdr:cNvPr id="66"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a:t>
          </a:r>
          <a:endParaRPr kumimoji="1" lang="ja-JP" altLang="en-US" sz="1000" b="1">
            <a:latin typeface="ＭＳ Ｐゴシック"/>
          </a:endParaRPr>
        </a:p>
      </xdr:txBody>
    </xdr:sp>
    <xdr:clientData/>
  </xdr:oneCellAnchor>
  <xdr:twoCellAnchor>
    <xdr:from>
      <xdr:col>7</xdr:col>
      <xdr:colOff>63500</xdr:colOff>
      <xdr:row>36</xdr:row>
      <xdr:rowOff>8467</xdr:rowOff>
    </xdr:from>
    <xdr:to>
      <xdr:col>7</xdr:col>
      <xdr:colOff>241300</xdr:colOff>
      <xdr:row>36</xdr:row>
      <xdr:rowOff>8467</xdr:rowOff>
    </xdr:to>
    <xdr:cxnSp macro="">
      <xdr:nvCxnSpPr>
        <xdr:cNvPr id="67" name="直線コネクタ 66"/>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44450</xdr:rowOff>
    </xdr:to>
    <xdr:cxnSp macro="">
      <xdr:nvCxnSpPr>
        <xdr:cNvPr id="68" name="直線コネクタ 67"/>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153052</xdr:rowOff>
    </xdr:from>
    <xdr:ext cx="762000" cy="259045"/>
    <xdr:sp macro="" textlink="">
      <xdr:nvSpPr>
        <xdr:cNvPr id="69"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64558</xdr:rowOff>
    </xdr:to>
    <xdr:cxnSp macro="">
      <xdr:nvCxnSpPr>
        <xdr:cNvPr id="71" name="直線コネクタ 70"/>
        <xdr:cNvCxnSpPr/>
      </xdr:nvCxnSpPr>
      <xdr:spPr>
        <a:xfrm flipV="1">
          <a:off x="3225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2" name="フローチャート : 判断 71"/>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3" name="テキスト ボックス 72"/>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64558</xdr:rowOff>
    </xdr:from>
    <xdr:to>
      <xdr:col>4</xdr:col>
      <xdr:colOff>482600</xdr:colOff>
      <xdr:row>44</xdr:row>
      <xdr:rowOff>64558</xdr:rowOff>
    </xdr:to>
    <xdr:cxnSp macro="">
      <xdr:nvCxnSpPr>
        <xdr:cNvPr id="74" name="直線コネクタ 73"/>
        <xdr:cNvCxnSpPr/>
      </xdr:nvCxnSpPr>
      <xdr:spPr>
        <a:xfrm>
          <a:off x="2336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5" name="フローチャート : 判断 74"/>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6" name="テキスト ボックス 75"/>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64558</xdr:rowOff>
    </xdr:from>
    <xdr:to>
      <xdr:col>3</xdr:col>
      <xdr:colOff>279400</xdr:colOff>
      <xdr:row>44</xdr:row>
      <xdr:rowOff>64558</xdr:rowOff>
    </xdr:to>
    <xdr:cxnSp macro="">
      <xdr:nvCxnSpPr>
        <xdr:cNvPr id="77" name="直線コネクタ 76"/>
        <xdr:cNvCxnSpPr/>
      </xdr:nvCxnSpPr>
      <xdr:spPr>
        <a:xfrm>
          <a:off x="1447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78" name="フローチャート : 判断 77"/>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79" name="テキスト ボックス 78"/>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156633</xdr:rowOff>
    </xdr:from>
    <xdr:to>
      <xdr:col>2</xdr:col>
      <xdr:colOff>127000</xdr:colOff>
      <xdr:row>41</xdr:row>
      <xdr:rowOff>86783</xdr:rowOff>
    </xdr:to>
    <xdr:sp macro="" textlink="">
      <xdr:nvSpPr>
        <xdr:cNvPr id="80" name="フローチャート : 判断 79"/>
        <xdr:cNvSpPr/>
      </xdr:nvSpPr>
      <xdr:spPr>
        <a:xfrm>
          <a:off x="1397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96960</xdr:rowOff>
    </xdr:from>
    <xdr:ext cx="762000" cy="259045"/>
    <xdr:sp macro="" textlink="">
      <xdr:nvSpPr>
        <xdr:cNvPr id="81" name="テキスト ボックス 80"/>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7" name="円/楕円 86"/>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137177</xdr:rowOff>
    </xdr:from>
    <xdr:ext cx="762000" cy="259045"/>
    <xdr:sp macro="" textlink="">
      <xdr:nvSpPr>
        <xdr:cNvPr id="88"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89" name="円/楕円 88"/>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90" name="テキスト ボックス 89"/>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13758</xdr:rowOff>
    </xdr:from>
    <xdr:to>
      <xdr:col>4</xdr:col>
      <xdr:colOff>533400</xdr:colOff>
      <xdr:row>44</xdr:row>
      <xdr:rowOff>115358</xdr:rowOff>
    </xdr:to>
    <xdr:sp macro="" textlink="">
      <xdr:nvSpPr>
        <xdr:cNvPr id="91" name="円/楕円 90"/>
        <xdr:cNvSpPr/>
      </xdr:nvSpPr>
      <xdr:spPr>
        <a:xfrm>
          <a:off x="3175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100135</xdr:rowOff>
    </xdr:from>
    <xdr:ext cx="762000" cy="259045"/>
    <xdr:sp macro="" textlink="">
      <xdr:nvSpPr>
        <xdr:cNvPr id="92" name="テキスト ボックス 91"/>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13758</xdr:rowOff>
    </xdr:from>
    <xdr:to>
      <xdr:col>3</xdr:col>
      <xdr:colOff>330200</xdr:colOff>
      <xdr:row>44</xdr:row>
      <xdr:rowOff>115358</xdr:rowOff>
    </xdr:to>
    <xdr:sp macro="" textlink="">
      <xdr:nvSpPr>
        <xdr:cNvPr id="93" name="円/楕円 92"/>
        <xdr:cNvSpPr/>
      </xdr:nvSpPr>
      <xdr:spPr>
        <a:xfrm>
          <a:off x="2286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100135</xdr:rowOff>
    </xdr:from>
    <xdr:ext cx="762000" cy="259045"/>
    <xdr:sp macro="" textlink="">
      <xdr:nvSpPr>
        <xdr:cNvPr id="94" name="テキスト ボックス 93"/>
        <xdr:cNvSpPr txBox="1"/>
      </xdr:nvSpPr>
      <xdr:spPr>
        <a:xfrm>
          <a:off x="1955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13758</xdr:rowOff>
    </xdr:from>
    <xdr:to>
      <xdr:col>2</xdr:col>
      <xdr:colOff>127000</xdr:colOff>
      <xdr:row>44</xdr:row>
      <xdr:rowOff>115358</xdr:rowOff>
    </xdr:to>
    <xdr:sp macro="" textlink="">
      <xdr:nvSpPr>
        <xdr:cNvPr id="95" name="円/楕円 94"/>
        <xdr:cNvSpPr/>
      </xdr:nvSpPr>
      <xdr:spPr>
        <a:xfrm>
          <a:off x="1397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100135</xdr:rowOff>
    </xdr:from>
    <xdr:ext cx="762000" cy="259045"/>
    <xdr:sp macro="" textlink="">
      <xdr:nvSpPr>
        <xdr:cNvPr id="96" name="テキスト ボックス 95"/>
        <xdr:cNvSpPr txBox="1"/>
      </xdr:nvSpPr>
      <xdr:spPr>
        <a:xfrm>
          <a:off x="1066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歳入においては、地方消費税交付金の増加により</a:t>
          </a:r>
          <a:r>
            <a:rPr lang="en-US" altLang="ja-JP" sz="1100" b="0" i="0" baseline="0">
              <a:solidFill>
                <a:schemeClr val="dk1"/>
              </a:solidFill>
              <a:effectLst/>
              <a:latin typeface="+mn-lt"/>
              <a:ea typeface="+mn-ea"/>
              <a:cs typeface="+mn-cs"/>
            </a:rPr>
            <a:t>969</a:t>
          </a:r>
          <a:r>
            <a:rPr lang="ja-JP" altLang="ja-JP" sz="1100" b="0" i="0" baseline="0">
              <a:solidFill>
                <a:schemeClr val="dk1"/>
              </a:solidFill>
              <a:effectLst/>
              <a:latin typeface="+mn-lt"/>
              <a:ea typeface="+mn-ea"/>
              <a:cs typeface="+mn-cs"/>
            </a:rPr>
            <a:t>百万円の増となったが、歳出において、物件費、公債費及び繰出金にかかる経常一般財源が増加したことにより</a:t>
          </a:r>
          <a:r>
            <a:rPr lang="en-US" altLang="ja-JP" sz="1100" b="0" i="0" baseline="0">
              <a:solidFill>
                <a:schemeClr val="dk1"/>
              </a:solidFill>
              <a:effectLst/>
              <a:latin typeface="+mn-lt"/>
              <a:ea typeface="+mn-ea"/>
              <a:cs typeface="+mn-cs"/>
            </a:rPr>
            <a:t>296</a:t>
          </a:r>
          <a:r>
            <a:rPr lang="ja-JP" altLang="ja-JP" sz="1100" b="0" i="0" baseline="0">
              <a:solidFill>
                <a:schemeClr val="dk1"/>
              </a:solidFill>
              <a:effectLst/>
              <a:latin typeface="+mn-lt"/>
              <a:ea typeface="+mn-ea"/>
              <a:cs typeface="+mn-cs"/>
            </a:rPr>
            <a:t>百万円の増となっている。その結果、経常収支比率は前年度比</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ポイント改善している。　</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今後の対応としては、平成</a:t>
          </a:r>
          <a:r>
            <a:rPr lang="en-US" altLang="ja-JP" sz="1100" b="0" i="0" baseline="0">
              <a:solidFill>
                <a:schemeClr val="dk1"/>
              </a:solidFill>
              <a:effectLst/>
              <a:latin typeface="+mn-lt"/>
              <a:ea typeface="+mn-ea"/>
              <a:cs typeface="+mn-cs"/>
            </a:rPr>
            <a:t>28</a:t>
          </a:r>
          <a:r>
            <a:rPr lang="ja-JP" altLang="ja-JP" sz="1100" b="0" i="0" baseline="0">
              <a:solidFill>
                <a:schemeClr val="dk1"/>
              </a:solidFill>
              <a:effectLst/>
              <a:latin typeface="+mn-lt"/>
              <a:ea typeface="+mn-ea"/>
              <a:cs typeface="+mn-cs"/>
            </a:rPr>
            <a:t>年度から始まる普通交付税の合併算定替の逓減を見据え、安定した財政基盤の確立にむけ既存事業のゼロベースでの見直しを進めるとともに、「地方版総合戦略」に基づき、本市の魅力を最大限発揮できる事業への財源配分の重点化を行うことが必要である。また、自主財源確保の取り組みとして、企業誘致等産業振興を図るとともに、債権の適正管理及び全庁的な体制強化による未収金対策を継続実施していくこととしてい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23114</xdr:rowOff>
    </xdr:from>
    <xdr:to>
      <xdr:col>7</xdr:col>
      <xdr:colOff>152400</xdr:colOff>
      <xdr:row>65</xdr:row>
      <xdr:rowOff>75438</xdr:rowOff>
    </xdr:to>
    <xdr:cxnSp macro="">
      <xdr:nvCxnSpPr>
        <xdr:cNvPr id="124" name="直線コネクタ 123"/>
        <xdr:cNvCxnSpPr/>
      </xdr:nvCxnSpPr>
      <xdr:spPr>
        <a:xfrm flipV="1">
          <a:off x="4953000" y="10138664"/>
          <a:ext cx="0" cy="1081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47515</xdr:rowOff>
    </xdr:from>
    <xdr:ext cx="762000" cy="259045"/>
    <xdr:sp macro="" textlink="">
      <xdr:nvSpPr>
        <xdr:cNvPr id="125" name="財政構造の弾力性最小値テキスト"/>
        <xdr:cNvSpPr txBox="1"/>
      </xdr:nvSpPr>
      <xdr:spPr>
        <a:xfrm>
          <a:off x="5041900" y="1119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7</xdr:col>
      <xdr:colOff>63500</xdr:colOff>
      <xdr:row>65</xdr:row>
      <xdr:rowOff>75438</xdr:rowOff>
    </xdr:from>
    <xdr:to>
      <xdr:col>7</xdr:col>
      <xdr:colOff>241300</xdr:colOff>
      <xdr:row>65</xdr:row>
      <xdr:rowOff>75438</xdr:rowOff>
    </xdr:to>
    <xdr:cxnSp macro="">
      <xdr:nvCxnSpPr>
        <xdr:cNvPr id="126" name="直線コネクタ 125"/>
        <xdr:cNvCxnSpPr/>
      </xdr:nvCxnSpPr>
      <xdr:spPr>
        <a:xfrm>
          <a:off x="4864100" y="1121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109491</xdr:rowOff>
    </xdr:from>
    <xdr:ext cx="762000" cy="259045"/>
    <xdr:sp macro="" textlink="">
      <xdr:nvSpPr>
        <xdr:cNvPr id="127" name="財政構造の弾力性最大値テキスト"/>
        <xdr:cNvSpPr txBox="1"/>
      </xdr:nvSpPr>
      <xdr:spPr>
        <a:xfrm>
          <a:off x="5041900" y="9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7</xdr:col>
      <xdr:colOff>63500</xdr:colOff>
      <xdr:row>59</xdr:row>
      <xdr:rowOff>23114</xdr:rowOff>
    </xdr:from>
    <xdr:to>
      <xdr:col>7</xdr:col>
      <xdr:colOff>241300</xdr:colOff>
      <xdr:row>59</xdr:row>
      <xdr:rowOff>23114</xdr:rowOff>
    </xdr:to>
    <xdr:cxnSp macro="">
      <xdr:nvCxnSpPr>
        <xdr:cNvPr id="128" name="直線コネクタ 127"/>
        <xdr:cNvCxnSpPr/>
      </xdr:nvCxnSpPr>
      <xdr:spPr>
        <a:xfrm>
          <a:off x="4864100" y="1013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61468</xdr:rowOff>
    </xdr:from>
    <xdr:to>
      <xdr:col>7</xdr:col>
      <xdr:colOff>152400</xdr:colOff>
      <xdr:row>61</xdr:row>
      <xdr:rowOff>143510</xdr:rowOff>
    </xdr:to>
    <xdr:cxnSp macro="">
      <xdr:nvCxnSpPr>
        <xdr:cNvPr id="129" name="直線コネクタ 128"/>
        <xdr:cNvCxnSpPr/>
      </xdr:nvCxnSpPr>
      <xdr:spPr>
        <a:xfrm flipV="1">
          <a:off x="4114800" y="10519918"/>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79265</xdr:rowOff>
    </xdr:from>
    <xdr:ext cx="762000" cy="259045"/>
    <xdr:sp macro="" textlink="">
      <xdr:nvSpPr>
        <xdr:cNvPr id="130" name="財政構造の弾力性平均値テキスト"/>
        <xdr:cNvSpPr txBox="1"/>
      </xdr:nvSpPr>
      <xdr:spPr>
        <a:xfrm>
          <a:off x="5041900" y="105377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107188</xdr:rowOff>
    </xdr:from>
    <xdr:to>
      <xdr:col>7</xdr:col>
      <xdr:colOff>203200</xdr:colOff>
      <xdr:row>62</xdr:row>
      <xdr:rowOff>37338</xdr:rowOff>
    </xdr:to>
    <xdr:sp macro="" textlink="">
      <xdr:nvSpPr>
        <xdr:cNvPr id="131" name="フローチャート : 判断 130"/>
        <xdr:cNvSpPr/>
      </xdr:nvSpPr>
      <xdr:spPr>
        <a:xfrm>
          <a:off x="49022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22860</xdr:rowOff>
    </xdr:from>
    <xdr:to>
      <xdr:col>6</xdr:col>
      <xdr:colOff>0</xdr:colOff>
      <xdr:row>61</xdr:row>
      <xdr:rowOff>143510</xdr:rowOff>
    </xdr:to>
    <xdr:cxnSp macro="">
      <xdr:nvCxnSpPr>
        <xdr:cNvPr id="132" name="直線コネクタ 131"/>
        <xdr:cNvCxnSpPr/>
      </xdr:nvCxnSpPr>
      <xdr:spPr>
        <a:xfrm>
          <a:off x="3225800" y="1048131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121666</xdr:rowOff>
    </xdr:from>
    <xdr:to>
      <xdr:col>6</xdr:col>
      <xdr:colOff>50800</xdr:colOff>
      <xdr:row>62</xdr:row>
      <xdr:rowOff>51816</xdr:rowOff>
    </xdr:to>
    <xdr:sp macro="" textlink="">
      <xdr:nvSpPr>
        <xdr:cNvPr id="133" name="フローチャート : 判断 132"/>
        <xdr:cNvSpPr/>
      </xdr:nvSpPr>
      <xdr:spPr>
        <a:xfrm>
          <a:off x="40640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36593</xdr:rowOff>
    </xdr:from>
    <xdr:ext cx="736600" cy="259045"/>
    <xdr:sp macro="" textlink="">
      <xdr:nvSpPr>
        <xdr:cNvPr id="134" name="テキスト ボックス 133"/>
        <xdr:cNvSpPr txBox="1"/>
      </xdr:nvSpPr>
      <xdr:spPr>
        <a:xfrm>
          <a:off x="3733800" y="10666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22860</xdr:rowOff>
    </xdr:from>
    <xdr:to>
      <xdr:col>4</xdr:col>
      <xdr:colOff>482600</xdr:colOff>
      <xdr:row>61</xdr:row>
      <xdr:rowOff>162814</xdr:rowOff>
    </xdr:to>
    <xdr:cxnSp macro="">
      <xdr:nvCxnSpPr>
        <xdr:cNvPr id="135" name="直線コネクタ 134"/>
        <xdr:cNvCxnSpPr/>
      </xdr:nvCxnSpPr>
      <xdr:spPr>
        <a:xfrm flipV="1">
          <a:off x="2336800" y="10481310"/>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39624</xdr:rowOff>
    </xdr:from>
    <xdr:to>
      <xdr:col>4</xdr:col>
      <xdr:colOff>533400</xdr:colOff>
      <xdr:row>61</xdr:row>
      <xdr:rowOff>141224</xdr:rowOff>
    </xdr:to>
    <xdr:sp macro="" textlink="">
      <xdr:nvSpPr>
        <xdr:cNvPr id="136" name="フローチャート : 判断 135"/>
        <xdr:cNvSpPr/>
      </xdr:nvSpPr>
      <xdr:spPr>
        <a:xfrm>
          <a:off x="3175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126001</xdr:rowOff>
    </xdr:from>
    <xdr:ext cx="762000" cy="259045"/>
    <xdr:sp macro="" textlink="">
      <xdr:nvSpPr>
        <xdr:cNvPr id="137" name="テキスト ボックス 136"/>
        <xdr:cNvSpPr txBox="1"/>
      </xdr:nvSpPr>
      <xdr:spPr>
        <a:xfrm>
          <a:off x="2844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162814</xdr:rowOff>
    </xdr:from>
    <xdr:to>
      <xdr:col>3</xdr:col>
      <xdr:colOff>279400</xdr:colOff>
      <xdr:row>62</xdr:row>
      <xdr:rowOff>34798</xdr:rowOff>
    </xdr:to>
    <xdr:cxnSp macro="">
      <xdr:nvCxnSpPr>
        <xdr:cNvPr id="138" name="直線コネクタ 137"/>
        <xdr:cNvCxnSpPr/>
      </xdr:nvCxnSpPr>
      <xdr:spPr>
        <a:xfrm flipV="1">
          <a:off x="1447800" y="1062126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102362</xdr:rowOff>
    </xdr:from>
    <xdr:to>
      <xdr:col>3</xdr:col>
      <xdr:colOff>330200</xdr:colOff>
      <xdr:row>62</xdr:row>
      <xdr:rowOff>32512</xdr:rowOff>
    </xdr:to>
    <xdr:sp macro="" textlink="">
      <xdr:nvSpPr>
        <xdr:cNvPr id="139" name="フローチャート : 判断 138"/>
        <xdr:cNvSpPr/>
      </xdr:nvSpPr>
      <xdr:spPr>
        <a:xfrm>
          <a:off x="2286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42689</xdr:rowOff>
    </xdr:from>
    <xdr:ext cx="762000" cy="259045"/>
    <xdr:sp macro="" textlink="">
      <xdr:nvSpPr>
        <xdr:cNvPr id="140" name="テキスト ボックス 139"/>
        <xdr:cNvSpPr txBox="1"/>
      </xdr:nvSpPr>
      <xdr:spPr>
        <a:xfrm>
          <a:off x="1955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145796</xdr:rowOff>
    </xdr:from>
    <xdr:to>
      <xdr:col>2</xdr:col>
      <xdr:colOff>127000</xdr:colOff>
      <xdr:row>62</xdr:row>
      <xdr:rowOff>75946</xdr:rowOff>
    </xdr:to>
    <xdr:sp macro="" textlink="">
      <xdr:nvSpPr>
        <xdr:cNvPr id="141" name="フローチャート : 判断 140"/>
        <xdr:cNvSpPr/>
      </xdr:nvSpPr>
      <xdr:spPr>
        <a:xfrm>
          <a:off x="1397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86123</xdr:rowOff>
    </xdr:from>
    <xdr:ext cx="762000" cy="259045"/>
    <xdr:sp macro="" textlink="">
      <xdr:nvSpPr>
        <xdr:cNvPr id="142" name="テキスト ボックス 141"/>
        <xdr:cNvSpPr txBox="1"/>
      </xdr:nvSpPr>
      <xdr:spPr>
        <a:xfrm>
          <a:off x="1066800" y="1037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10668</xdr:rowOff>
    </xdr:from>
    <xdr:to>
      <xdr:col>7</xdr:col>
      <xdr:colOff>203200</xdr:colOff>
      <xdr:row>61</xdr:row>
      <xdr:rowOff>112268</xdr:rowOff>
    </xdr:to>
    <xdr:sp macro="" textlink="">
      <xdr:nvSpPr>
        <xdr:cNvPr id="148" name="円/楕円 147"/>
        <xdr:cNvSpPr/>
      </xdr:nvSpPr>
      <xdr:spPr>
        <a:xfrm>
          <a:off x="49022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27195</xdr:rowOff>
    </xdr:from>
    <xdr:ext cx="762000" cy="259045"/>
    <xdr:sp macro="" textlink="">
      <xdr:nvSpPr>
        <xdr:cNvPr id="149" name="財政構造の弾力性該当値テキスト"/>
        <xdr:cNvSpPr txBox="1"/>
      </xdr:nvSpPr>
      <xdr:spPr>
        <a:xfrm>
          <a:off x="5041900" y="1031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92710</xdr:rowOff>
    </xdr:from>
    <xdr:to>
      <xdr:col>6</xdr:col>
      <xdr:colOff>50800</xdr:colOff>
      <xdr:row>62</xdr:row>
      <xdr:rowOff>22860</xdr:rowOff>
    </xdr:to>
    <xdr:sp macro="" textlink="">
      <xdr:nvSpPr>
        <xdr:cNvPr id="150" name="円/楕円 149"/>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33037</xdr:rowOff>
    </xdr:from>
    <xdr:ext cx="736600" cy="259045"/>
    <xdr:sp macro="" textlink="">
      <xdr:nvSpPr>
        <xdr:cNvPr id="151" name="テキスト ボックス 150"/>
        <xdr:cNvSpPr txBox="1"/>
      </xdr:nvSpPr>
      <xdr:spPr>
        <a:xfrm>
          <a:off x="3733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143510</xdr:rowOff>
    </xdr:from>
    <xdr:to>
      <xdr:col>4</xdr:col>
      <xdr:colOff>533400</xdr:colOff>
      <xdr:row>61</xdr:row>
      <xdr:rowOff>73660</xdr:rowOff>
    </xdr:to>
    <xdr:sp macro="" textlink="">
      <xdr:nvSpPr>
        <xdr:cNvPr id="152" name="円/楕円 151"/>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83837</xdr:rowOff>
    </xdr:from>
    <xdr:ext cx="762000" cy="259045"/>
    <xdr:sp macro="" textlink="">
      <xdr:nvSpPr>
        <xdr:cNvPr id="153" name="テキスト ボックス 152"/>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88.5</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112014</xdr:rowOff>
    </xdr:from>
    <xdr:to>
      <xdr:col>3</xdr:col>
      <xdr:colOff>330200</xdr:colOff>
      <xdr:row>62</xdr:row>
      <xdr:rowOff>42164</xdr:rowOff>
    </xdr:to>
    <xdr:sp macro="" textlink="">
      <xdr:nvSpPr>
        <xdr:cNvPr id="154" name="円/楕円 153"/>
        <xdr:cNvSpPr/>
      </xdr:nvSpPr>
      <xdr:spPr>
        <a:xfrm>
          <a:off x="2286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26941</xdr:rowOff>
    </xdr:from>
    <xdr:ext cx="762000" cy="259045"/>
    <xdr:sp macro="" textlink="">
      <xdr:nvSpPr>
        <xdr:cNvPr id="155" name="テキスト ボックス 154"/>
        <xdr:cNvSpPr txBox="1"/>
      </xdr:nvSpPr>
      <xdr:spPr>
        <a:xfrm>
          <a:off x="19558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155448</xdr:rowOff>
    </xdr:from>
    <xdr:to>
      <xdr:col>2</xdr:col>
      <xdr:colOff>127000</xdr:colOff>
      <xdr:row>62</xdr:row>
      <xdr:rowOff>85598</xdr:rowOff>
    </xdr:to>
    <xdr:sp macro="" textlink="">
      <xdr:nvSpPr>
        <xdr:cNvPr id="156" name="円/楕円 155"/>
        <xdr:cNvSpPr/>
      </xdr:nvSpPr>
      <xdr:spPr>
        <a:xfrm>
          <a:off x="1397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70375</xdr:rowOff>
    </xdr:from>
    <xdr:ext cx="762000" cy="259045"/>
    <xdr:sp macro="" textlink="">
      <xdr:nvSpPr>
        <xdr:cNvPr id="157" name="テキスト ボックス 156"/>
        <xdr:cNvSpPr txBox="1"/>
      </xdr:nvSpPr>
      <xdr:spPr>
        <a:xfrm>
          <a:off x="1066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[114,075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人口１人当たり人件費・物件費等決算額が類似団体平均を上回っているのは、維持補修費が依然として高い水準にあることが主な原因となっている。合併により重複した施設や老朽化した施設の維持管理に経費がかかっており、公共施設総合管理計画に基づく施設の統廃合、長期継続契約等による管理経費の合理化、行財政改革実施計画の確実な実施など総合的な歳出抑制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147679</xdr:rowOff>
    </xdr:from>
    <xdr:to>
      <xdr:col>7</xdr:col>
      <xdr:colOff>152400</xdr:colOff>
      <xdr:row>89</xdr:row>
      <xdr:rowOff>99992</xdr:rowOff>
    </xdr:to>
    <xdr:cxnSp macro="">
      <xdr:nvCxnSpPr>
        <xdr:cNvPr id="187" name="直線コネクタ 186"/>
        <xdr:cNvCxnSpPr/>
      </xdr:nvCxnSpPr>
      <xdr:spPr>
        <a:xfrm flipV="1">
          <a:off x="4953000" y="14035129"/>
          <a:ext cx="0" cy="1323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72069</xdr:rowOff>
    </xdr:from>
    <xdr:ext cx="762000" cy="259045"/>
    <xdr:sp macro="" textlink="">
      <xdr:nvSpPr>
        <xdr:cNvPr id="188" name="人件費・物件費等の状況最小値テキスト"/>
        <xdr:cNvSpPr txBox="1"/>
      </xdr:nvSpPr>
      <xdr:spPr>
        <a:xfrm>
          <a:off x="5041900" y="1533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137,499</a:t>
          </a:r>
          <a:endParaRPr kumimoji="1" lang="ja-JP" altLang="en-US" sz="1000" b="1">
            <a:latin typeface="ＭＳ Ｐゴシック"/>
          </a:endParaRPr>
        </a:p>
      </xdr:txBody>
    </xdr:sp>
    <xdr:clientData/>
  </xdr:oneCellAnchor>
  <xdr:twoCellAnchor>
    <xdr:from>
      <xdr:col>7</xdr:col>
      <xdr:colOff>63500</xdr:colOff>
      <xdr:row>89</xdr:row>
      <xdr:rowOff>99992</xdr:rowOff>
    </xdr:from>
    <xdr:to>
      <xdr:col>7</xdr:col>
      <xdr:colOff>241300</xdr:colOff>
      <xdr:row>89</xdr:row>
      <xdr:rowOff>99992</xdr:rowOff>
    </xdr:to>
    <xdr:cxnSp macro="">
      <xdr:nvCxnSpPr>
        <xdr:cNvPr id="189" name="直線コネクタ 188"/>
        <xdr:cNvCxnSpPr/>
      </xdr:nvCxnSpPr>
      <xdr:spPr>
        <a:xfrm>
          <a:off x="4864100" y="153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62606</xdr:rowOff>
    </xdr:from>
    <xdr:ext cx="762000" cy="259045"/>
    <xdr:sp macro="" textlink="">
      <xdr:nvSpPr>
        <xdr:cNvPr id="190" name="人件費・物件費等の状況最大値テキスト"/>
        <xdr:cNvSpPr txBox="1"/>
      </xdr:nvSpPr>
      <xdr:spPr>
        <a:xfrm>
          <a:off x="5041900" y="1377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71,660</a:t>
          </a:r>
          <a:endParaRPr kumimoji="1" lang="ja-JP" altLang="en-US" sz="1000" b="1">
            <a:latin typeface="ＭＳ Ｐゴシック"/>
          </a:endParaRPr>
        </a:p>
      </xdr:txBody>
    </xdr:sp>
    <xdr:clientData/>
  </xdr:oneCellAnchor>
  <xdr:twoCellAnchor>
    <xdr:from>
      <xdr:col>7</xdr:col>
      <xdr:colOff>63500</xdr:colOff>
      <xdr:row>81</xdr:row>
      <xdr:rowOff>147679</xdr:rowOff>
    </xdr:from>
    <xdr:to>
      <xdr:col>7</xdr:col>
      <xdr:colOff>241300</xdr:colOff>
      <xdr:row>81</xdr:row>
      <xdr:rowOff>147679</xdr:rowOff>
    </xdr:to>
    <xdr:cxnSp macro="">
      <xdr:nvCxnSpPr>
        <xdr:cNvPr id="191" name="直線コネクタ 190"/>
        <xdr:cNvCxnSpPr/>
      </xdr:nvCxnSpPr>
      <xdr:spPr>
        <a:xfrm>
          <a:off x="4864100" y="1403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15517</xdr:rowOff>
    </xdr:from>
    <xdr:to>
      <xdr:col>7</xdr:col>
      <xdr:colOff>152400</xdr:colOff>
      <xdr:row>86</xdr:row>
      <xdr:rowOff>143325</xdr:rowOff>
    </xdr:to>
    <xdr:cxnSp macro="">
      <xdr:nvCxnSpPr>
        <xdr:cNvPr id="192" name="直線コネクタ 191"/>
        <xdr:cNvCxnSpPr/>
      </xdr:nvCxnSpPr>
      <xdr:spPr>
        <a:xfrm>
          <a:off x="4114800" y="14760217"/>
          <a:ext cx="838200" cy="12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127317</xdr:rowOff>
    </xdr:from>
    <xdr:ext cx="762000" cy="259045"/>
    <xdr:sp macro="" textlink="">
      <xdr:nvSpPr>
        <xdr:cNvPr id="193" name="人件費・物件費等の状況平均値テキスト"/>
        <xdr:cNvSpPr txBox="1"/>
      </xdr:nvSpPr>
      <xdr:spPr>
        <a:xfrm>
          <a:off x="5041900" y="14529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106,457</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110790</xdr:rowOff>
    </xdr:from>
    <xdr:to>
      <xdr:col>7</xdr:col>
      <xdr:colOff>203200</xdr:colOff>
      <xdr:row>86</xdr:row>
      <xdr:rowOff>40940</xdr:rowOff>
    </xdr:to>
    <xdr:sp macro="" textlink="">
      <xdr:nvSpPr>
        <xdr:cNvPr id="194" name="フローチャート : 判断 193"/>
        <xdr:cNvSpPr/>
      </xdr:nvSpPr>
      <xdr:spPr>
        <a:xfrm>
          <a:off x="4902200" y="1468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139471</xdr:rowOff>
    </xdr:from>
    <xdr:to>
      <xdr:col>6</xdr:col>
      <xdr:colOff>0</xdr:colOff>
      <xdr:row>86</xdr:row>
      <xdr:rowOff>15517</xdr:rowOff>
    </xdr:to>
    <xdr:cxnSp macro="">
      <xdr:nvCxnSpPr>
        <xdr:cNvPr id="195" name="直線コネクタ 194"/>
        <xdr:cNvCxnSpPr/>
      </xdr:nvCxnSpPr>
      <xdr:spPr>
        <a:xfrm>
          <a:off x="3225800" y="14712721"/>
          <a:ext cx="889000" cy="4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62911</xdr:rowOff>
    </xdr:from>
    <xdr:to>
      <xdr:col>6</xdr:col>
      <xdr:colOff>50800</xdr:colOff>
      <xdr:row>85</xdr:row>
      <xdr:rowOff>164511</xdr:rowOff>
    </xdr:to>
    <xdr:sp macro="" textlink="">
      <xdr:nvSpPr>
        <xdr:cNvPr id="196" name="フローチャート : 判断 195"/>
        <xdr:cNvSpPr/>
      </xdr:nvSpPr>
      <xdr:spPr>
        <a:xfrm>
          <a:off x="4064000" y="146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3238</xdr:rowOff>
    </xdr:from>
    <xdr:ext cx="736600" cy="259045"/>
    <xdr:sp macro="" textlink="">
      <xdr:nvSpPr>
        <xdr:cNvPr id="197" name="テキスト ボックス 196"/>
        <xdr:cNvSpPr txBox="1"/>
      </xdr:nvSpPr>
      <xdr:spPr>
        <a:xfrm>
          <a:off x="3733800" y="14405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104,076</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139471</xdr:rowOff>
    </xdr:from>
    <xdr:to>
      <xdr:col>4</xdr:col>
      <xdr:colOff>482600</xdr:colOff>
      <xdr:row>85</xdr:row>
      <xdr:rowOff>155356</xdr:rowOff>
    </xdr:to>
    <xdr:cxnSp macro="">
      <xdr:nvCxnSpPr>
        <xdr:cNvPr id="198" name="直線コネクタ 197"/>
        <xdr:cNvCxnSpPr/>
      </xdr:nvCxnSpPr>
      <xdr:spPr>
        <a:xfrm flipV="1">
          <a:off x="2336800" y="14712721"/>
          <a:ext cx="889000" cy="1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153285</xdr:rowOff>
    </xdr:from>
    <xdr:to>
      <xdr:col>4</xdr:col>
      <xdr:colOff>533400</xdr:colOff>
      <xdr:row>85</xdr:row>
      <xdr:rowOff>83435</xdr:rowOff>
    </xdr:to>
    <xdr:sp macro="" textlink="">
      <xdr:nvSpPr>
        <xdr:cNvPr id="199" name="フローチャート : 判断 198"/>
        <xdr:cNvSpPr/>
      </xdr:nvSpPr>
      <xdr:spPr>
        <a:xfrm>
          <a:off x="3175000" y="1455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93612</xdr:rowOff>
    </xdr:from>
    <xdr:ext cx="762000" cy="259045"/>
    <xdr:sp macro="" textlink="">
      <xdr:nvSpPr>
        <xdr:cNvPr id="200" name="テキスト ボックス 199"/>
        <xdr:cNvSpPr txBox="1"/>
      </xdr:nvSpPr>
      <xdr:spPr>
        <a:xfrm>
          <a:off x="2844800" y="1432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100,044</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155356</xdr:rowOff>
    </xdr:from>
    <xdr:to>
      <xdr:col>3</xdr:col>
      <xdr:colOff>279400</xdr:colOff>
      <xdr:row>85</xdr:row>
      <xdr:rowOff>170698</xdr:rowOff>
    </xdr:to>
    <xdr:cxnSp macro="">
      <xdr:nvCxnSpPr>
        <xdr:cNvPr id="201" name="直線コネクタ 200"/>
        <xdr:cNvCxnSpPr/>
      </xdr:nvCxnSpPr>
      <xdr:spPr>
        <a:xfrm flipV="1">
          <a:off x="1447800" y="14728606"/>
          <a:ext cx="889000" cy="1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5341</xdr:rowOff>
    </xdr:from>
    <xdr:to>
      <xdr:col>3</xdr:col>
      <xdr:colOff>330200</xdr:colOff>
      <xdr:row>85</xdr:row>
      <xdr:rowOff>106941</xdr:rowOff>
    </xdr:to>
    <xdr:sp macro="" textlink="">
      <xdr:nvSpPr>
        <xdr:cNvPr id="202" name="フローチャート : 判断 201"/>
        <xdr:cNvSpPr/>
      </xdr:nvSpPr>
      <xdr:spPr>
        <a:xfrm>
          <a:off x="2286000" y="1457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117118</xdr:rowOff>
    </xdr:from>
    <xdr:ext cx="762000" cy="259045"/>
    <xdr:sp macro="" textlink="">
      <xdr:nvSpPr>
        <xdr:cNvPr id="203" name="テキスト ボックス 202"/>
        <xdr:cNvSpPr txBox="1"/>
      </xdr:nvSpPr>
      <xdr:spPr>
        <a:xfrm>
          <a:off x="1955800" y="1434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101,213</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35223</xdr:rowOff>
    </xdr:from>
    <xdr:to>
      <xdr:col>2</xdr:col>
      <xdr:colOff>127000</xdr:colOff>
      <xdr:row>85</xdr:row>
      <xdr:rowOff>136823</xdr:rowOff>
    </xdr:to>
    <xdr:sp macro="" textlink="">
      <xdr:nvSpPr>
        <xdr:cNvPr id="204" name="フローチャート : 判断 203"/>
        <xdr:cNvSpPr/>
      </xdr:nvSpPr>
      <xdr:spPr>
        <a:xfrm>
          <a:off x="1397000" y="146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147000</xdr:rowOff>
    </xdr:from>
    <xdr:ext cx="762000" cy="259045"/>
    <xdr:sp macro="" textlink="">
      <xdr:nvSpPr>
        <xdr:cNvPr id="205" name="テキスト ボックス 204"/>
        <xdr:cNvSpPr txBox="1"/>
      </xdr:nvSpPr>
      <xdr:spPr>
        <a:xfrm>
          <a:off x="1066800" y="1437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102,699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86</xdr:row>
      <xdr:rowOff>92525</xdr:rowOff>
    </xdr:from>
    <xdr:to>
      <xdr:col>7</xdr:col>
      <xdr:colOff>203200</xdr:colOff>
      <xdr:row>87</xdr:row>
      <xdr:rowOff>22675</xdr:rowOff>
    </xdr:to>
    <xdr:sp macro="" textlink="">
      <xdr:nvSpPr>
        <xdr:cNvPr id="211" name="円/楕円 210"/>
        <xdr:cNvSpPr/>
      </xdr:nvSpPr>
      <xdr:spPr>
        <a:xfrm>
          <a:off x="4902200" y="148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64602</xdr:rowOff>
    </xdr:from>
    <xdr:ext cx="762000" cy="259045"/>
    <xdr:sp macro="" textlink="">
      <xdr:nvSpPr>
        <xdr:cNvPr id="212" name="人件費・物件費等の状況該当値テキスト"/>
        <xdr:cNvSpPr txBox="1"/>
      </xdr:nvSpPr>
      <xdr:spPr>
        <a:xfrm>
          <a:off x="5041900" y="1480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114,075</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136167</xdr:rowOff>
    </xdr:from>
    <xdr:to>
      <xdr:col>6</xdr:col>
      <xdr:colOff>50800</xdr:colOff>
      <xdr:row>86</xdr:row>
      <xdr:rowOff>66317</xdr:rowOff>
    </xdr:to>
    <xdr:sp macro="" textlink="">
      <xdr:nvSpPr>
        <xdr:cNvPr id="213" name="円/楕円 212"/>
        <xdr:cNvSpPr/>
      </xdr:nvSpPr>
      <xdr:spPr>
        <a:xfrm>
          <a:off x="4064000" y="1470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51094</xdr:rowOff>
    </xdr:from>
    <xdr:ext cx="736600" cy="259045"/>
    <xdr:sp macro="" textlink="">
      <xdr:nvSpPr>
        <xdr:cNvPr id="214" name="テキスト ボックス 213"/>
        <xdr:cNvSpPr txBox="1"/>
      </xdr:nvSpPr>
      <xdr:spPr>
        <a:xfrm>
          <a:off x="3733800" y="14795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107,719</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88671</xdr:rowOff>
    </xdr:from>
    <xdr:to>
      <xdr:col>4</xdr:col>
      <xdr:colOff>533400</xdr:colOff>
      <xdr:row>86</xdr:row>
      <xdr:rowOff>18821</xdr:rowOff>
    </xdr:to>
    <xdr:sp macro="" textlink="">
      <xdr:nvSpPr>
        <xdr:cNvPr id="215" name="円/楕円 214"/>
        <xdr:cNvSpPr/>
      </xdr:nvSpPr>
      <xdr:spPr>
        <a:xfrm>
          <a:off x="3175000" y="1466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3598</xdr:rowOff>
    </xdr:from>
    <xdr:ext cx="762000" cy="259045"/>
    <xdr:sp macro="" textlink="">
      <xdr:nvSpPr>
        <xdr:cNvPr id="216" name="テキスト ボックス 215"/>
        <xdr:cNvSpPr txBox="1"/>
      </xdr:nvSpPr>
      <xdr:spPr>
        <a:xfrm>
          <a:off x="2844800" y="1474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105,357</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104556</xdr:rowOff>
    </xdr:from>
    <xdr:to>
      <xdr:col>3</xdr:col>
      <xdr:colOff>330200</xdr:colOff>
      <xdr:row>86</xdr:row>
      <xdr:rowOff>34706</xdr:rowOff>
    </xdr:to>
    <xdr:sp macro="" textlink="">
      <xdr:nvSpPr>
        <xdr:cNvPr id="217" name="円/楕円 216"/>
        <xdr:cNvSpPr/>
      </xdr:nvSpPr>
      <xdr:spPr>
        <a:xfrm>
          <a:off x="2286000" y="1467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19483</xdr:rowOff>
    </xdr:from>
    <xdr:ext cx="762000" cy="259045"/>
    <xdr:sp macro="" textlink="">
      <xdr:nvSpPr>
        <xdr:cNvPr id="218" name="テキスト ボックス 217"/>
        <xdr:cNvSpPr txBox="1"/>
      </xdr:nvSpPr>
      <xdr:spPr>
        <a:xfrm>
          <a:off x="1955800" y="1476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106,147</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119898</xdr:rowOff>
    </xdr:from>
    <xdr:to>
      <xdr:col>2</xdr:col>
      <xdr:colOff>127000</xdr:colOff>
      <xdr:row>86</xdr:row>
      <xdr:rowOff>50048</xdr:rowOff>
    </xdr:to>
    <xdr:sp macro="" textlink="">
      <xdr:nvSpPr>
        <xdr:cNvPr id="219" name="円/楕円 218"/>
        <xdr:cNvSpPr/>
      </xdr:nvSpPr>
      <xdr:spPr>
        <a:xfrm>
          <a:off x="1397000" y="1469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34825</xdr:rowOff>
    </xdr:from>
    <xdr:ext cx="762000" cy="259045"/>
    <xdr:sp macro="" textlink="">
      <xdr:nvSpPr>
        <xdr:cNvPr id="220" name="テキスト ボックス 219"/>
        <xdr:cNvSpPr txBox="1"/>
      </xdr:nvSpPr>
      <xdr:spPr>
        <a:xfrm>
          <a:off x="1066800" y="14779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106,910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類似団体と比較して</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ポイント高くなっており、今後も他団体の水準や民間給与の状況を踏まえ、給与の適正化に努める。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82127</xdr:rowOff>
    </xdr:from>
    <xdr:to>
      <xdr:col>24</xdr:col>
      <xdr:colOff>558800</xdr:colOff>
      <xdr:row>86</xdr:row>
      <xdr:rowOff>69427</xdr:rowOff>
    </xdr:to>
    <xdr:cxnSp macro="">
      <xdr:nvCxnSpPr>
        <xdr:cNvPr id="249" name="直線コネクタ 248"/>
        <xdr:cNvCxnSpPr/>
      </xdr:nvCxnSpPr>
      <xdr:spPr>
        <a:xfrm flipV="1">
          <a:off x="17018000" y="13969577"/>
          <a:ext cx="0" cy="8445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41504</xdr:rowOff>
    </xdr:from>
    <xdr:ext cx="762000" cy="259045"/>
    <xdr:sp macro="" textlink="">
      <xdr:nvSpPr>
        <xdr:cNvPr id="250" name="給与水準   （国との比較）最小値テキスト"/>
        <xdr:cNvSpPr txBox="1"/>
      </xdr:nvSpPr>
      <xdr:spPr>
        <a:xfrm>
          <a:off x="17106900" y="1478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86</xdr:row>
      <xdr:rowOff>69427</xdr:rowOff>
    </xdr:from>
    <xdr:to>
      <xdr:col>24</xdr:col>
      <xdr:colOff>647700</xdr:colOff>
      <xdr:row>86</xdr:row>
      <xdr:rowOff>69427</xdr:rowOff>
    </xdr:to>
    <xdr:cxnSp macro="">
      <xdr:nvCxnSpPr>
        <xdr:cNvPr id="251" name="直線コネクタ 250"/>
        <xdr:cNvCxnSpPr/>
      </xdr:nvCxnSpPr>
      <xdr:spPr>
        <a:xfrm>
          <a:off x="16929100" y="1481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168504</xdr:rowOff>
    </xdr:from>
    <xdr:ext cx="762000" cy="259045"/>
    <xdr:sp macro="" textlink="">
      <xdr:nvSpPr>
        <xdr:cNvPr id="252" name="給与水準   （国との比較）最大値テキスト"/>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92.1</a:t>
          </a:r>
          <a:endParaRPr kumimoji="1" lang="ja-JP" altLang="en-US" sz="1000" b="1">
            <a:latin typeface="ＭＳ Ｐゴシック"/>
          </a:endParaRPr>
        </a:p>
      </xdr:txBody>
    </xdr:sp>
    <xdr:clientData/>
  </xdr:oneCellAnchor>
  <xdr:twoCellAnchor>
    <xdr:from>
      <xdr:col>24</xdr:col>
      <xdr:colOff>469900</xdr:colOff>
      <xdr:row>81</xdr:row>
      <xdr:rowOff>82127</xdr:rowOff>
    </xdr:from>
    <xdr:to>
      <xdr:col>24</xdr:col>
      <xdr:colOff>647700</xdr:colOff>
      <xdr:row>81</xdr:row>
      <xdr:rowOff>82127</xdr:rowOff>
    </xdr:to>
    <xdr:cxnSp macro="">
      <xdr:nvCxnSpPr>
        <xdr:cNvPr id="253" name="直線コネクタ 252"/>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23707</xdr:rowOff>
    </xdr:from>
    <xdr:to>
      <xdr:col>24</xdr:col>
      <xdr:colOff>558800</xdr:colOff>
      <xdr:row>85</xdr:row>
      <xdr:rowOff>31750</xdr:rowOff>
    </xdr:to>
    <xdr:cxnSp macro="">
      <xdr:nvCxnSpPr>
        <xdr:cNvPr id="254" name="直線コネクタ 253"/>
        <xdr:cNvCxnSpPr/>
      </xdr:nvCxnSpPr>
      <xdr:spPr>
        <a:xfrm>
          <a:off x="16179800" y="1459695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144797</xdr:rowOff>
    </xdr:from>
    <xdr:ext cx="762000" cy="259045"/>
    <xdr:sp macro="" textlink="">
      <xdr:nvSpPr>
        <xdr:cNvPr id="255" name="給与水準   （国との比較）平均値テキスト"/>
        <xdr:cNvSpPr txBox="1"/>
      </xdr:nvSpPr>
      <xdr:spPr>
        <a:xfrm>
          <a:off x="17106900" y="1437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56" name="フローチャート : 判断 255"/>
        <xdr:cNvSpPr/>
      </xdr:nvSpPr>
      <xdr:spPr>
        <a:xfrm>
          <a:off x="169672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23707</xdr:rowOff>
    </xdr:from>
    <xdr:to>
      <xdr:col>23</xdr:col>
      <xdr:colOff>406400</xdr:colOff>
      <xdr:row>85</xdr:row>
      <xdr:rowOff>23707</xdr:rowOff>
    </xdr:to>
    <xdr:cxnSp macro="">
      <xdr:nvCxnSpPr>
        <xdr:cNvPr id="257" name="直線コネクタ 256"/>
        <xdr:cNvCxnSpPr/>
      </xdr:nvCxnSpPr>
      <xdr:spPr>
        <a:xfrm>
          <a:off x="15290800" y="14596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136313</xdr:rowOff>
    </xdr:from>
    <xdr:to>
      <xdr:col>23</xdr:col>
      <xdr:colOff>457200</xdr:colOff>
      <xdr:row>85</xdr:row>
      <xdr:rowOff>66463</xdr:rowOff>
    </xdr:to>
    <xdr:sp macro="" textlink="">
      <xdr:nvSpPr>
        <xdr:cNvPr id="258" name="フローチャート : 判断 257"/>
        <xdr:cNvSpPr/>
      </xdr:nvSpPr>
      <xdr:spPr>
        <a:xfrm>
          <a:off x="161290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76640</xdr:rowOff>
    </xdr:from>
    <xdr:ext cx="736600" cy="259045"/>
    <xdr:sp macro="" textlink="">
      <xdr:nvSpPr>
        <xdr:cNvPr id="259" name="テキスト ボックス 258"/>
        <xdr:cNvSpPr txBox="1"/>
      </xdr:nvSpPr>
      <xdr:spPr>
        <a:xfrm>
          <a:off x="15798800" y="1430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23707</xdr:rowOff>
    </xdr:from>
    <xdr:to>
      <xdr:col>22</xdr:col>
      <xdr:colOff>203200</xdr:colOff>
      <xdr:row>88</xdr:row>
      <xdr:rowOff>168911</xdr:rowOff>
    </xdr:to>
    <xdr:cxnSp macro="">
      <xdr:nvCxnSpPr>
        <xdr:cNvPr id="260" name="直線コネクタ 259"/>
        <xdr:cNvCxnSpPr/>
      </xdr:nvCxnSpPr>
      <xdr:spPr>
        <a:xfrm flipV="1">
          <a:off x="14401800" y="14596957"/>
          <a:ext cx="889000" cy="65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136313</xdr:rowOff>
    </xdr:from>
    <xdr:to>
      <xdr:col>22</xdr:col>
      <xdr:colOff>254000</xdr:colOff>
      <xdr:row>85</xdr:row>
      <xdr:rowOff>66463</xdr:rowOff>
    </xdr:to>
    <xdr:sp macro="" textlink="">
      <xdr:nvSpPr>
        <xdr:cNvPr id="261" name="フローチャート : 判断 260"/>
        <xdr:cNvSpPr/>
      </xdr:nvSpPr>
      <xdr:spPr>
        <a:xfrm>
          <a:off x="15240000" y="145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76640</xdr:rowOff>
    </xdr:from>
    <xdr:ext cx="762000" cy="259045"/>
    <xdr:sp macro="" textlink="">
      <xdr:nvSpPr>
        <xdr:cNvPr id="262" name="テキスト ボックス 261"/>
        <xdr:cNvSpPr txBox="1"/>
      </xdr:nvSpPr>
      <xdr:spPr>
        <a:xfrm>
          <a:off x="14909800" y="1430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168911</xdr:rowOff>
    </xdr:from>
    <xdr:to>
      <xdr:col>21</xdr:col>
      <xdr:colOff>0</xdr:colOff>
      <xdr:row>89</xdr:row>
      <xdr:rowOff>37677</xdr:rowOff>
    </xdr:to>
    <xdr:cxnSp macro="">
      <xdr:nvCxnSpPr>
        <xdr:cNvPr id="263" name="直線コネクタ 262"/>
        <xdr:cNvCxnSpPr/>
      </xdr:nvCxnSpPr>
      <xdr:spPr>
        <a:xfrm flipV="1">
          <a:off x="13512800" y="15256511"/>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93980</xdr:rowOff>
    </xdr:from>
    <xdr:to>
      <xdr:col>21</xdr:col>
      <xdr:colOff>50800</xdr:colOff>
      <xdr:row>89</xdr:row>
      <xdr:rowOff>24130</xdr:rowOff>
    </xdr:to>
    <xdr:sp macro="" textlink="">
      <xdr:nvSpPr>
        <xdr:cNvPr id="264" name="フローチャート : 判断 263"/>
        <xdr:cNvSpPr/>
      </xdr:nvSpPr>
      <xdr:spPr>
        <a:xfrm>
          <a:off x="14351000" y="1518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34307</xdr:rowOff>
    </xdr:from>
    <xdr:ext cx="762000" cy="259045"/>
    <xdr:sp macro="" textlink="">
      <xdr:nvSpPr>
        <xdr:cNvPr id="265" name="テキスト ボックス 264"/>
        <xdr:cNvSpPr txBox="1"/>
      </xdr:nvSpPr>
      <xdr:spPr>
        <a:xfrm>
          <a:off x="14020800" y="1495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107.8</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93980</xdr:rowOff>
    </xdr:from>
    <xdr:to>
      <xdr:col>19</xdr:col>
      <xdr:colOff>533400</xdr:colOff>
      <xdr:row>89</xdr:row>
      <xdr:rowOff>24130</xdr:rowOff>
    </xdr:to>
    <xdr:sp macro="" textlink="">
      <xdr:nvSpPr>
        <xdr:cNvPr id="266" name="フローチャート : 判断 265"/>
        <xdr:cNvSpPr/>
      </xdr:nvSpPr>
      <xdr:spPr>
        <a:xfrm>
          <a:off x="13462000" y="1518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34307</xdr:rowOff>
    </xdr:from>
    <xdr:ext cx="762000" cy="259045"/>
    <xdr:sp macro="" textlink="">
      <xdr:nvSpPr>
        <xdr:cNvPr id="267" name="テキスト ボックス 266"/>
        <xdr:cNvSpPr txBox="1"/>
      </xdr:nvSpPr>
      <xdr:spPr>
        <a:xfrm>
          <a:off x="13131800" y="1495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73" name="円/楕円 272"/>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124477</xdr:rowOff>
    </xdr:from>
    <xdr:ext cx="762000" cy="259045"/>
    <xdr:sp macro="" textlink="">
      <xdr:nvSpPr>
        <xdr:cNvPr id="274" name="給与水準   （国との比較）該当値テキスト"/>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144357</xdr:rowOff>
    </xdr:from>
    <xdr:to>
      <xdr:col>23</xdr:col>
      <xdr:colOff>457200</xdr:colOff>
      <xdr:row>85</xdr:row>
      <xdr:rowOff>74507</xdr:rowOff>
    </xdr:to>
    <xdr:sp macro="" textlink="">
      <xdr:nvSpPr>
        <xdr:cNvPr id="275" name="円/楕円 274"/>
        <xdr:cNvSpPr/>
      </xdr:nvSpPr>
      <xdr:spPr>
        <a:xfrm>
          <a:off x="16129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59284</xdr:rowOff>
    </xdr:from>
    <xdr:ext cx="736600" cy="259045"/>
    <xdr:sp macro="" textlink="">
      <xdr:nvSpPr>
        <xdr:cNvPr id="276" name="テキスト ボックス 275"/>
        <xdr:cNvSpPr txBox="1"/>
      </xdr:nvSpPr>
      <xdr:spPr>
        <a:xfrm>
          <a:off x="15798800" y="14632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144357</xdr:rowOff>
    </xdr:from>
    <xdr:to>
      <xdr:col>22</xdr:col>
      <xdr:colOff>254000</xdr:colOff>
      <xdr:row>85</xdr:row>
      <xdr:rowOff>74507</xdr:rowOff>
    </xdr:to>
    <xdr:sp macro="" textlink="">
      <xdr:nvSpPr>
        <xdr:cNvPr id="277" name="円/楕円 276"/>
        <xdr:cNvSpPr/>
      </xdr:nvSpPr>
      <xdr:spPr>
        <a:xfrm>
          <a:off x="15240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59284</xdr:rowOff>
    </xdr:from>
    <xdr:ext cx="762000" cy="259045"/>
    <xdr:sp macro="" textlink="">
      <xdr:nvSpPr>
        <xdr:cNvPr id="278" name="テキスト ボックス 277"/>
        <xdr:cNvSpPr txBox="1"/>
      </xdr:nvSpPr>
      <xdr:spPr>
        <a:xfrm>
          <a:off x="14909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118111</xdr:rowOff>
    </xdr:from>
    <xdr:to>
      <xdr:col>21</xdr:col>
      <xdr:colOff>50800</xdr:colOff>
      <xdr:row>89</xdr:row>
      <xdr:rowOff>48261</xdr:rowOff>
    </xdr:to>
    <xdr:sp macro="" textlink="">
      <xdr:nvSpPr>
        <xdr:cNvPr id="279" name="円/楕円 278"/>
        <xdr:cNvSpPr/>
      </xdr:nvSpPr>
      <xdr:spPr>
        <a:xfrm>
          <a:off x="14351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33038</xdr:rowOff>
    </xdr:from>
    <xdr:ext cx="762000" cy="259045"/>
    <xdr:sp macro="" textlink="">
      <xdr:nvSpPr>
        <xdr:cNvPr id="280" name="テキスト ボックス 279"/>
        <xdr:cNvSpPr txBox="1"/>
      </xdr:nvSpPr>
      <xdr:spPr>
        <a:xfrm>
          <a:off x="14020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158327</xdr:rowOff>
    </xdr:from>
    <xdr:to>
      <xdr:col>19</xdr:col>
      <xdr:colOff>533400</xdr:colOff>
      <xdr:row>89</xdr:row>
      <xdr:rowOff>88477</xdr:rowOff>
    </xdr:to>
    <xdr:sp macro="" textlink="">
      <xdr:nvSpPr>
        <xdr:cNvPr id="281" name="円/楕円 280"/>
        <xdr:cNvSpPr/>
      </xdr:nvSpPr>
      <xdr:spPr>
        <a:xfrm>
          <a:off x="13462000" y="1524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73254</xdr:rowOff>
    </xdr:from>
    <xdr:ext cx="762000" cy="259045"/>
    <xdr:sp macro="" textlink="">
      <xdr:nvSpPr>
        <xdr:cNvPr id="282" name="テキスト ボックス 281"/>
        <xdr:cNvSpPr txBox="1"/>
      </xdr:nvSpPr>
      <xdr:spPr>
        <a:xfrm>
          <a:off x="13131800" y="1533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行財政改革実施計画に基づく定員削減により、職員数は減少しているが、人口減による影響の方が大きく、前年度と比較して</a:t>
          </a:r>
          <a:r>
            <a:rPr lang="en-US" altLang="ja-JP" sz="1100" b="0" i="0" baseline="0">
              <a:solidFill>
                <a:schemeClr val="dk1"/>
              </a:solidFill>
              <a:effectLst/>
              <a:latin typeface="+mn-lt"/>
              <a:ea typeface="+mn-ea"/>
              <a:cs typeface="+mn-cs"/>
            </a:rPr>
            <a:t>0.02</a:t>
          </a:r>
          <a:r>
            <a:rPr lang="ja-JP" altLang="ja-JP" sz="1100" b="0" i="0" baseline="0">
              <a:solidFill>
                <a:schemeClr val="dk1"/>
              </a:solidFill>
              <a:effectLst/>
              <a:latin typeface="+mn-lt"/>
              <a:ea typeface="+mn-ea"/>
              <a:cs typeface="+mn-cs"/>
            </a:rPr>
            <a:t>人増となっている。今後も、市民サービスを維持しながら全体的な事務事業の見直し、機構改革等の取り組みを推進し、適正な定員管理を図る。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9" name="直線コネクタ 298"/>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0" name="テキスト ボックス 299"/>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1" name="直線コネクタ 300"/>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2" name="テキスト ボックス 301"/>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3" name="直線コネクタ 302"/>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4" name="テキスト ボックス 303"/>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5" name="直線コネクタ 304"/>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6" name="テキスト ボックス 305"/>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8" name="テキスト ボックス 30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51943</xdr:rowOff>
    </xdr:from>
    <xdr:to>
      <xdr:col>24</xdr:col>
      <xdr:colOff>558800</xdr:colOff>
      <xdr:row>67</xdr:row>
      <xdr:rowOff>152400</xdr:rowOff>
    </xdr:to>
    <xdr:cxnSp macro="">
      <xdr:nvCxnSpPr>
        <xdr:cNvPr id="310" name="直線コネクタ 309"/>
        <xdr:cNvCxnSpPr/>
      </xdr:nvCxnSpPr>
      <xdr:spPr>
        <a:xfrm flipV="1">
          <a:off x="17018000" y="10338943"/>
          <a:ext cx="0" cy="1300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124477</xdr:rowOff>
    </xdr:from>
    <xdr:ext cx="762000" cy="259045"/>
    <xdr:sp macro="" textlink="">
      <xdr:nvSpPr>
        <xdr:cNvPr id="311" name="定員管理の状況最小値テキスト"/>
        <xdr:cNvSpPr txBox="1"/>
      </xdr:nvSpPr>
      <xdr:spPr>
        <a:xfrm>
          <a:off x="17106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67</xdr:row>
      <xdr:rowOff>152400</xdr:rowOff>
    </xdr:from>
    <xdr:to>
      <xdr:col>24</xdr:col>
      <xdr:colOff>647700</xdr:colOff>
      <xdr:row>67</xdr:row>
      <xdr:rowOff>152400</xdr:rowOff>
    </xdr:to>
    <xdr:cxnSp macro="">
      <xdr:nvCxnSpPr>
        <xdr:cNvPr id="312" name="直線コネクタ 311"/>
        <xdr:cNvCxnSpPr/>
      </xdr:nvCxnSpPr>
      <xdr:spPr>
        <a:xfrm>
          <a:off x="16929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138320</xdr:rowOff>
    </xdr:from>
    <xdr:ext cx="762000" cy="259045"/>
    <xdr:sp macro="" textlink="">
      <xdr:nvSpPr>
        <xdr:cNvPr id="313" name="定員管理の状況最大値テキスト"/>
        <xdr:cNvSpPr txBox="1"/>
      </xdr:nvSpPr>
      <xdr:spPr>
        <a:xfrm>
          <a:off x="17106900" y="1008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24</xdr:col>
      <xdr:colOff>469900</xdr:colOff>
      <xdr:row>60</xdr:row>
      <xdr:rowOff>51943</xdr:rowOff>
    </xdr:from>
    <xdr:to>
      <xdr:col>24</xdr:col>
      <xdr:colOff>647700</xdr:colOff>
      <xdr:row>60</xdr:row>
      <xdr:rowOff>51943</xdr:rowOff>
    </xdr:to>
    <xdr:cxnSp macro="">
      <xdr:nvCxnSpPr>
        <xdr:cNvPr id="314" name="直線コネクタ 313"/>
        <xdr:cNvCxnSpPr/>
      </xdr:nvCxnSpPr>
      <xdr:spPr>
        <a:xfrm>
          <a:off x="16929100" y="1033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34544</xdr:rowOff>
    </xdr:from>
    <xdr:to>
      <xdr:col>24</xdr:col>
      <xdr:colOff>558800</xdr:colOff>
      <xdr:row>64</xdr:row>
      <xdr:rowOff>39370</xdr:rowOff>
    </xdr:to>
    <xdr:cxnSp macro="">
      <xdr:nvCxnSpPr>
        <xdr:cNvPr id="315" name="直線コネクタ 314"/>
        <xdr:cNvCxnSpPr/>
      </xdr:nvCxnSpPr>
      <xdr:spPr>
        <a:xfrm>
          <a:off x="16179800" y="11007344"/>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170705</xdr:rowOff>
    </xdr:from>
    <xdr:ext cx="762000" cy="259045"/>
    <xdr:sp macro="" textlink="">
      <xdr:nvSpPr>
        <xdr:cNvPr id="316" name="定員管理の状況平均値テキスト"/>
        <xdr:cNvSpPr txBox="1"/>
      </xdr:nvSpPr>
      <xdr:spPr>
        <a:xfrm>
          <a:off x="17106900" y="109720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24</xdr:col>
      <xdr:colOff>508000</xdr:colOff>
      <xdr:row>64</xdr:row>
      <xdr:rowOff>27178</xdr:rowOff>
    </xdr:from>
    <xdr:to>
      <xdr:col>24</xdr:col>
      <xdr:colOff>609600</xdr:colOff>
      <xdr:row>64</xdr:row>
      <xdr:rowOff>128778</xdr:rowOff>
    </xdr:to>
    <xdr:sp macro="" textlink="">
      <xdr:nvSpPr>
        <xdr:cNvPr id="317" name="フローチャート : 判断 316"/>
        <xdr:cNvSpPr/>
      </xdr:nvSpPr>
      <xdr:spPr>
        <a:xfrm>
          <a:off x="169672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34544</xdr:rowOff>
    </xdr:from>
    <xdr:to>
      <xdr:col>23</xdr:col>
      <xdr:colOff>406400</xdr:colOff>
      <xdr:row>64</xdr:row>
      <xdr:rowOff>56261</xdr:rowOff>
    </xdr:to>
    <xdr:cxnSp macro="">
      <xdr:nvCxnSpPr>
        <xdr:cNvPr id="318" name="直線コネクタ 317"/>
        <xdr:cNvCxnSpPr/>
      </xdr:nvCxnSpPr>
      <xdr:spPr>
        <a:xfrm flipV="1">
          <a:off x="15290800" y="11007344"/>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143129</xdr:rowOff>
    </xdr:from>
    <xdr:to>
      <xdr:col>23</xdr:col>
      <xdr:colOff>457200</xdr:colOff>
      <xdr:row>64</xdr:row>
      <xdr:rowOff>73279</xdr:rowOff>
    </xdr:to>
    <xdr:sp macro="" textlink="">
      <xdr:nvSpPr>
        <xdr:cNvPr id="319" name="フローチャート : 判断 318"/>
        <xdr:cNvSpPr/>
      </xdr:nvSpPr>
      <xdr:spPr>
        <a:xfrm>
          <a:off x="16129000" y="1094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83456</xdr:rowOff>
    </xdr:from>
    <xdr:ext cx="736600" cy="259045"/>
    <xdr:sp macro="" textlink="">
      <xdr:nvSpPr>
        <xdr:cNvPr id="320" name="テキスト ボックス 319"/>
        <xdr:cNvSpPr txBox="1"/>
      </xdr:nvSpPr>
      <xdr:spPr>
        <a:xfrm>
          <a:off x="15798800" y="10713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56261</xdr:rowOff>
    </xdr:from>
    <xdr:to>
      <xdr:col>22</xdr:col>
      <xdr:colOff>203200</xdr:colOff>
      <xdr:row>64</xdr:row>
      <xdr:rowOff>77978</xdr:rowOff>
    </xdr:to>
    <xdr:cxnSp macro="">
      <xdr:nvCxnSpPr>
        <xdr:cNvPr id="321" name="直線コネクタ 320"/>
        <xdr:cNvCxnSpPr/>
      </xdr:nvCxnSpPr>
      <xdr:spPr>
        <a:xfrm flipV="1">
          <a:off x="14401800" y="11029061"/>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145542</xdr:rowOff>
    </xdr:from>
    <xdr:to>
      <xdr:col>22</xdr:col>
      <xdr:colOff>254000</xdr:colOff>
      <xdr:row>64</xdr:row>
      <xdr:rowOff>75692</xdr:rowOff>
    </xdr:to>
    <xdr:sp macro="" textlink="">
      <xdr:nvSpPr>
        <xdr:cNvPr id="322" name="フローチャート : 判断 321"/>
        <xdr:cNvSpPr/>
      </xdr:nvSpPr>
      <xdr:spPr>
        <a:xfrm>
          <a:off x="152400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85869</xdr:rowOff>
    </xdr:from>
    <xdr:ext cx="762000" cy="259045"/>
    <xdr:sp macro="" textlink="">
      <xdr:nvSpPr>
        <xdr:cNvPr id="323" name="テキスト ボックス 322"/>
        <xdr:cNvSpPr txBox="1"/>
      </xdr:nvSpPr>
      <xdr:spPr>
        <a:xfrm>
          <a:off x="14909800" y="1071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77978</xdr:rowOff>
    </xdr:from>
    <xdr:to>
      <xdr:col>21</xdr:col>
      <xdr:colOff>0</xdr:colOff>
      <xdr:row>64</xdr:row>
      <xdr:rowOff>102108</xdr:rowOff>
    </xdr:to>
    <xdr:cxnSp macro="">
      <xdr:nvCxnSpPr>
        <xdr:cNvPr id="324" name="直線コネクタ 323"/>
        <xdr:cNvCxnSpPr/>
      </xdr:nvCxnSpPr>
      <xdr:spPr>
        <a:xfrm flipV="1">
          <a:off x="13512800" y="1105077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140716</xdr:rowOff>
    </xdr:from>
    <xdr:to>
      <xdr:col>21</xdr:col>
      <xdr:colOff>50800</xdr:colOff>
      <xdr:row>64</xdr:row>
      <xdr:rowOff>70866</xdr:rowOff>
    </xdr:to>
    <xdr:sp macro="" textlink="">
      <xdr:nvSpPr>
        <xdr:cNvPr id="325" name="フローチャート : 判断 324"/>
        <xdr:cNvSpPr/>
      </xdr:nvSpPr>
      <xdr:spPr>
        <a:xfrm>
          <a:off x="14351000" y="109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81043</xdr:rowOff>
    </xdr:from>
    <xdr:ext cx="762000" cy="259045"/>
    <xdr:sp macro="" textlink="">
      <xdr:nvSpPr>
        <xdr:cNvPr id="326" name="テキスト ボックス 325"/>
        <xdr:cNvSpPr txBox="1"/>
      </xdr:nvSpPr>
      <xdr:spPr>
        <a:xfrm>
          <a:off x="14020800" y="1071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162433</xdr:rowOff>
    </xdr:from>
    <xdr:to>
      <xdr:col>19</xdr:col>
      <xdr:colOff>533400</xdr:colOff>
      <xdr:row>64</xdr:row>
      <xdr:rowOff>92583</xdr:rowOff>
    </xdr:to>
    <xdr:sp macro="" textlink="">
      <xdr:nvSpPr>
        <xdr:cNvPr id="327" name="フローチャート : 判断 326"/>
        <xdr:cNvSpPr/>
      </xdr:nvSpPr>
      <xdr:spPr>
        <a:xfrm>
          <a:off x="13462000" y="1096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102760</xdr:rowOff>
    </xdr:from>
    <xdr:ext cx="762000" cy="259045"/>
    <xdr:sp macro="" textlink="">
      <xdr:nvSpPr>
        <xdr:cNvPr id="328" name="テキスト ボックス 327"/>
        <xdr:cNvSpPr txBox="1"/>
      </xdr:nvSpPr>
      <xdr:spPr>
        <a:xfrm>
          <a:off x="13131800" y="107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63</xdr:row>
      <xdr:rowOff>160020</xdr:rowOff>
    </xdr:from>
    <xdr:to>
      <xdr:col>24</xdr:col>
      <xdr:colOff>609600</xdr:colOff>
      <xdr:row>64</xdr:row>
      <xdr:rowOff>90170</xdr:rowOff>
    </xdr:to>
    <xdr:sp macro="" textlink="">
      <xdr:nvSpPr>
        <xdr:cNvPr id="334" name="円/楕円 333"/>
        <xdr:cNvSpPr/>
      </xdr:nvSpPr>
      <xdr:spPr>
        <a:xfrm>
          <a:off x="16967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5097</xdr:rowOff>
    </xdr:from>
    <xdr:ext cx="762000" cy="259045"/>
    <xdr:sp macro="" textlink="">
      <xdr:nvSpPr>
        <xdr:cNvPr id="335" name="定員管理の状況該当値テキスト"/>
        <xdr:cNvSpPr txBox="1"/>
      </xdr:nvSpPr>
      <xdr:spPr>
        <a:xfrm>
          <a:off x="171069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5.90</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155194</xdr:rowOff>
    </xdr:from>
    <xdr:to>
      <xdr:col>23</xdr:col>
      <xdr:colOff>457200</xdr:colOff>
      <xdr:row>64</xdr:row>
      <xdr:rowOff>85344</xdr:rowOff>
    </xdr:to>
    <xdr:sp macro="" textlink="">
      <xdr:nvSpPr>
        <xdr:cNvPr id="336" name="円/楕円 335"/>
        <xdr:cNvSpPr/>
      </xdr:nvSpPr>
      <xdr:spPr>
        <a:xfrm>
          <a:off x="16129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70121</xdr:rowOff>
    </xdr:from>
    <xdr:ext cx="736600" cy="259045"/>
    <xdr:sp macro="" textlink="">
      <xdr:nvSpPr>
        <xdr:cNvPr id="337" name="テキスト ボックス 336"/>
        <xdr:cNvSpPr txBox="1"/>
      </xdr:nvSpPr>
      <xdr:spPr>
        <a:xfrm>
          <a:off x="15798800" y="11042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5461</xdr:rowOff>
    </xdr:from>
    <xdr:to>
      <xdr:col>22</xdr:col>
      <xdr:colOff>254000</xdr:colOff>
      <xdr:row>64</xdr:row>
      <xdr:rowOff>107061</xdr:rowOff>
    </xdr:to>
    <xdr:sp macro="" textlink="">
      <xdr:nvSpPr>
        <xdr:cNvPr id="338" name="円/楕円 337"/>
        <xdr:cNvSpPr/>
      </xdr:nvSpPr>
      <xdr:spPr>
        <a:xfrm>
          <a:off x="15240000" y="1097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91838</xdr:rowOff>
    </xdr:from>
    <xdr:ext cx="762000" cy="259045"/>
    <xdr:sp macro="" textlink="">
      <xdr:nvSpPr>
        <xdr:cNvPr id="339" name="テキスト ボックス 338"/>
        <xdr:cNvSpPr txBox="1"/>
      </xdr:nvSpPr>
      <xdr:spPr>
        <a:xfrm>
          <a:off x="14909800" y="1106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27178</xdr:rowOff>
    </xdr:from>
    <xdr:to>
      <xdr:col>21</xdr:col>
      <xdr:colOff>50800</xdr:colOff>
      <xdr:row>64</xdr:row>
      <xdr:rowOff>128778</xdr:rowOff>
    </xdr:to>
    <xdr:sp macro="" textlink="">
      <xdr:nvSpPr>
        <xdr:cNvPr id="340" name="円/楕円 339"/>
        <xdr:cNvSpPr/>
      </xdr:nvSpPr>
      <xdr:spPr>
        <a:xfrm>
          <a:off x="14351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113555</xdr:rowOff>
    </xdr:from>
    <xdr:ext cx="762000" cy="259045"/>
    <xdr:sp macro="" textlink="">
      <xdr:nvSpPr>
        <xdr:cNvPr id="341" name="テキスト ボックス 340"/>
        <xdr:cNvSpPr txBox="1"/>
      </xdr:nvSpPr>
      <xdr:spPr>
        <a:xfrm>
          <a:off x="14020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51308</xdr:rowOff>
    </xdr:from>
    <xdr:to>
      <xdr:col>19</xdr:col>
      <xdr:colOff>533400</xdr:colOff>
      <xdr:row>64</xdr:row>
      <xdr:rowOff>152908</xdr:rowOff>
    </xdr:to>
    <xdr:sp macro="" textlink="">
      <xdr:nvSpPr>
        <xdr:cNvPr id="342" name="円/楕円 341"/>
        <xdr:cNvSpPr/>
      </xdr:nvSpPr>
      <xdr:spPr>
        <a:xfrm>
          <a:off x="134620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137685</xdr:rowOff>
    </xdr:from>
    <xdr:ext cx="762000" cy="259045"/>
    <xdr:sp macro="" textlink="">
      <xdr:nvSpPr>
        <xdr:cNvPr id="343" name="テキスト ボックス 342"/>
        <xdr:cNvSpPr txBox="1"/>
      </xdr:nvSpPr>
      <xdr:spPr>
        <a:xfrm>
          <a:off x="13131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公債費については、合併特例事業債、臨時財政対策債の元金償還の開始などで増加しているが、普通交付税措置率の高い地方債を活用することで算入公債費等の額が増加しているため、実質公債費比率としては前年度比</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ポイント減となった。</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今後も、小中学校施設整備事業、新庁舎建設事業などの継続事業に加え、公民館整備事業や市立体育館整備事業などが計画されており、公債費が増加していく見込みであることから、健全な財政運営に努めるため、事業費の適正化や事業実施年度の分散などの工夫により償還額の平準化及び実質公債費比率の急激な上昇を抑え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0" name="直線コネクタ 359"/>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1" name="テキスト ボックス 360"/>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4" name="直線コネクタ 36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5" name="テキスト ボックス 36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131128</xdr:rowOff>
    </xdr:from>
    <xdr:to>
      <xdr:col>24</xdr:col>
      <xdr:colOff>558800</xdr:colOff>
      <xdr:row>45</xdr:row>
      <xdr:rowOff>17780</xdr:rowOff>
    </xdr:to>
    <xdr:cxnSp macro="">
      <xdr:nvCxnSpPr>
        <xdr:cNvPr id="368" name="直線コネクタ 367"/>
        <xdr:cNvCxnSpPr/>
      </xdr:nvCxnSpPr>
      <xdr:spPr>
        <a:xfrm flipV="1">
          <a:off x="17018000" y="6303328"/>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69"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0" name="直線コネクタ 369"/>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46055</xdr:rowOff>
    </xdr:from>
    <xdr:ext cx="762000" cy="259045"/>
    <xdr:sp macro="" textlink="">
      <xdr:nvSpPr>
        <xdr:cNvPr id="371" name="公債費負担の状況最大値テキスト"/>
        <xdr:cNvSpPr txBox="1"/>
      </xdr:nvSpPr>
      <xdr:spPr>
        <a:xfrm>
          <a:off x="17106900" y="604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131128</xdr:rowOff>
    </xdr:from>
    <xdr:to>
      <xdr:col>24</xdr:col>
      <xdr:colOff>647700</xdr:colOff>
      <xdr:row>36</xdr:row>
      <xdr:rowOff>131128</xdr:rowOff>
    </xdr:to>
    <xdr:cxnSp macro="">
      <xdr:nvCxnSpPr>
        <xdr:cNvPr id="372" name="直線コネクタ 371"/>
        <xdr:cNvCxnSpPr/>
      </xdr:nvCxnSpPr>
      <xdr:spPr>
        <a:xfrm>
          <a:off x="16929100" y="630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168275</xdr:rowOff>
    </xdr:from>
    <xdr:to>
      <xdr:col>24</xdr:col>
      <xdr:colOff>558800</xdr:colOff>
      <xdr:row>39</xdr:row>
      <xdr:rowOff>75247</xdr:rowOff>
    </xdr:to>
    <xdr:cxnSp macro="">
      <xdr:nvCxnSpPr>
        <xdr:cNvPr id="373" name="直線コネクタ 372"/>
        <xdr:cNvCxnSpPr/>
      </xdr:nvCxnSpPr>
      <xdr:spPr>
        <a:xfrm flipV="1">
          <a:off x="16179800" y="6683375"/>
          <a:ext cx="8382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107649</xdr:rowOff>
    </xdr:from>
    <xdr:ext cx="762000" cy="259045"/>
    <xdr:sp macro="" textlink="">
      <xdr:nvSpPr>
        <xdr:cNvPr id="374" name="公債費負担の状況平均値テキスト"/>
        <xdr:cNvSpPr txBox="1"/>
      </xdr:nvSpPr>
      <xdr:spPr>
        <a:xfrm>
          <a:off x="17106900" y="662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135572</xdr:rowOff>
    </xdr:from>
    <xdr:to>
      <xdr:col>24</xdr:col>
      <xdr:colOff>609600</xdr:colOff>
      <xdr:row>39</xdr:row>
      <xdr:rowOff>65722</xdr:rowOff>
    </xdr:to>
    <xdr:sp macro="" textlink="">
      <xdr:nvSpPr>
        <xdr:cNvPr id="375" name="フローチャート : 判断 374"/>
        <xdr:cNvSpPr/>
      </xdr:nvSpPr>
      <xdr:spPr>
        <a:xfrm>
          <a:off x="169672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75247</xdr:rowOff>
    </xdr:from>
    <xdr:to>
      <xdr:col>23</xdr:col>
      <xdr:colOff>406400</xdr:colOff>
      <xdr:row>40</xdr:row>
      <xdr:rowOff>18415</xdr:rowOff>
    </xdr:to>
    <xdr:cxnSp macro="">
      <xdr:nvCxnSpPr>
        <xdr:cNvPr id="376" name="直線コネクタ 375"/>
        <xdr:cNvCxnSpPr/>
      </xdr:nvCxnSpPr>
      <xdr:spPr>
        <a:xfrm flipV="1">
          <a:off x="15290800" y="6761797"/>
          <a:ext cx="889000" cy="11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81280</xdr:rowOff>
    </xdr:from>
    <xdr:to>
      <xdr:col>23</xdr:col>
      <xdr:colOff>457200</xdr:colOff>
      <xdr:row>39</xdr:row>
      <xdr:rowOff>11430</xdr:rowOff>
    </xdr:to>
    <xdr:sp macro="" textlink="">
      <xdr:nvSpPr>
        <xdr:cNvPr id="377" name="フローチャート : 判断 376"/>
        <xdr:cNvSpPr/>
      </xdr:nvSpPr>
      <xdr:spPr>
        <a:xfrm>
          <a:off x="161290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21607</xdr:rowOff>
    </xdr:from>
    <xdr:ext cx="736600" cy="259045"/>
    <xdr:sp macro="" textlink="">
      <xdr:nvSpPr>
        <xdr:cNvPr id="378" name="テキスト ボックス 377"/>
        <xdr:cNvSpPr txBox="1"/>
      </xdr:nvSpPr>
      <xdr:spPr>
        <a:xfrm>
          <a:off x="15798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18415</xdr:rowOff>
    </xdr:from>
    <xdr:to>
      <xdr:col>22</xdr:col>
      <xdr:colOff>203200</xdr:colOff>
      <xdr:row>40</xdr:row>
      <xdr:rowOff>157163</xdr:rowOff>
    </xdr:to>
    <xdr:cxnSp macro="">
      <xdr:nvCxnSpPr>
        <xdr:cNvPr id="379" name="直線コネクタ 378"/>
        <xdr:cNvCxnSpPr/>
      </xdr:nvCxnSpPr>
      <xdr:spPr>
        <a:xfrm flipV="1">
          <a:off x="14401800" y="6876415"/>
          <a:ext cx="889000" cy="13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141605</xdr:rowOff>
    </xdr:from>
    <xdr:to>
      <xdr:col>22</xdr:col>
      <xdr:colOff>254000</xdr:colOff>
      <xdr:row>39</xdr:row>
      <xdr:rowOff>71755</xdr:rowOff>
    </xdr:to>
    <xdr:sp macro="" textlink="">
      <xdr:nvSpPr>
        <xdr:cNvPr id="380" name="フローチャート : 判断 379"/>
        <xdr:cNvSpPr/>
      </xdr:nvSpPr>
      <xdr:spPr>
        <a:xfrm>
          <a:off x="15240000" y="665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81932</xdr:rowOff>
    </xdr:from>
    <xdr:ext cx="762000" cy="259045"/>
    <xdr:sp macro="" textlink="">
      <xdr:nvSpPr>
        <xdr:cNvPr id="381" name="テキスト ボックス 380"/>
        <xdr:cNvSpPr txBox="1"/>
      </xdr:nvSpPr>
      <xdr:spPr>
        <a:xfrm>
          <a:off x="14909800" y="642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157163</xdr:rowOff>
    </xdr:from>
    <xdr:to>
      <xdr:col>21</xdr:col>
      <xdr:colOff>0</xdr:colOff>
      <xdr:row>41</xdr:row>
      <xdr:rowOff>88265</xdr:rowOff>
    </xdr:to>
    <xdr:cxnSp macro="">
      <xdr:nvCxnSpPr>
        <xdr:cNvPr id="382" name="直線コネクタ 381"/>
        <xdr:cNvCxnSpPr/>
      </xdr:nvCxnSpPr>
      <xdr:spPr>
        <a:xfrm flipV="1">
          <a:off x="13512800" y="7015163"/>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30480</xdr:rowOff>
    </xdr:from>
    <xdr:to>
      <xdr:col>21</xdr:col>
      <xdr:colOff>50800</xdr:colOff>
      <xdr:row>39</xdr:row>
      <xdr:rowOff>132080</xdr:rowOff>
    </xdr:to>
    <xdr:sp macro="" textlink="">
      <xdr:nvSpPr>
        <xdr:cNvPr id="383" name="フローチャート : 判断 382"/>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142257</xdr:rowOff>
    </xdr:from>
    <xdr:ext cx="762000" cy="259045"/>
    <xdr:sp macro="" textlink="">
      <xdr:nvSpPr>
        <xdr:cNvPr id="384" name="テキスト ボックス 383"/>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78740</xdr:rowOff>
    </xdr:from>
    <xdr:to>
      <xdr:col>19</xdr:col>
      <xdr:colOff>533400</xdr:colOff>
      <xdr:row>40</xdr:row>
      <xdr:rowOff>8890</xdr:rowOff>
    </xdr:to>
    <xdr:sp macro="" textlink="">
      <xdr:nvSpPr>
        <xdr:cNvPr id="385" name="フローチャート : 判断 384"/>
        <xdr:cNvSpPr/>
      </xdr:nvSpPr>
      <xdr:spPr>
        <a:xfrm>
          <a:off x="13462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19067</xdr:rowOff>
    </xdr:from>
    <xdr:ext cx="762000" cy="259045"/>
    <xdr:sp macro="" textlink="">
      <xdr:nvSpPr>
        <xdr:cNvPr id="386" name="テキスト ボックス 385"/>
        <xdr:cNvSpPr txBox="1"/>
      </xdr:nvSpPr>
      <xdr:spPr>
        <a:xfrm>
          <a:off x="13131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38</xdr:row>
      <xdr:rowOff>117475</xdr:rowOff>
    </xdr:from>
    <xdr:to>
      <xdr:col>24</xdr:col>
      <xdr:colOff>609600</xdr:colOff>
      <xdr:row>39</xdr:row>
      <xdr:rowOff>47625</xdr:rowOff>
    </xdr:to>
    <xdr:sp macro="" textlink="">
      <xdr:nvSpPr>
        <xdr:cNvPr id="392" name="円/楕円 391"/>
        <xdr:cNvSpPr/>
      </xdr:nvSpPr>
      <xdr:spPr>
        <a:xfrm>
          <a:off x="169672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134002</xdr:rowOff>
    </xdr:from>
    <xdr:ext cx="762000" cy="259045"/>
    <xdr:sp macro="" textlink="">
      <xdr:nvSpPr>
        <xdr:cNvPr id="393" name="公債費負担の状況該当値テキスト"/>
        <xdr:cNvSpPr txBox="1"/>
      </xdr:nvSpPr>
      <xdr:spPr>
        <a:xfrm>
          <a:off x="17106900" y="647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24447</xdr:rowOff>
    </xdr:from>
    <xdr:to>
      <xdr:col>23</xdr:col>
      <xdr:colOff>457200</xdr:colOff>
      <xdr:row>39</xdr:row>
      <xdr:rowOff>126047</xdr:rowOff>
    </xdr:to>
    <xdr:sp macro="" textlink="">
      <xdr:nvSpPr>
        <xdr:cNvPr id="394" name="円/楕円 393"/>
        <xdr:cNvSpPr/>
      </xdr:nvSpPr>
      <xdr:spPr>
        <a:xfrm>
          <a:off x="16129000" y="67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110824</xdr:rowOff>
    </xdr:from>
    <xdr:ext cx="736600" cy="259045"/>
    <xdr:sp macro="" textlink="">
      <xdr:nvSpPr>
        <xdr:cNvPr id="395" name="テキスト ボックス 394"/>
        <xdr:cNvSpPr txBox="1"/>
      </xdr:nvSpPr>
      <xdr:spPr>
        <a:xfrm>
          <a:off x="15798800" y="6797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139065</xdr:rowOff>
    </xdr:from>
    <xdr:to>
      <xdr:col>22</xdr:col>
      <xdr:colOff>254000</xdr:colOff>
      <xdr:row>40</xdr:row>
      <xdr:rowOff>69215</xdr:rowOff>
    </xdr:to>
    <xdr:sp macro="" textlink="">
      <xdr:nvSpPr>
        <xdr:cNvPr id="396" name="円/楕円 395"/>
        <xdr:cNvSpPr/>
      </xdr:nvSpPr>
      <xdr:spPr>
        <a:xfrm>
          <a:off x="15240000" y="682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53992</xdr:rowOff>
    </xdr:from>
    <xdr:ext cx="762000" cy="259045"/>
    <xdr:sp macro="" textlink="">
      <xdr:nvSpPr>
        <xdr:cNvPr id="397" name="テキスト ボックス 396"/>
        <xdr:cNvSpPr txBox="1"/>
      </xdr:nvSpPr>
      <xdr:spPr>
        <a:xfrm>
          <a:off x="14909800" y="691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106363</xdr:rowOff>
    </xdr:from>
    <xdr:to>
      <xdr:col>21</xdr:col>
      <xdr:colOff>50800</xdr:colOff>
      <xdr:row>41</xdr:row>
      <xdr:rowOff>36513</xdr:rowOff>
    </xdr:to>
    <xdr:sp macro="" textlink="">
      <xdr:nvSpPr>
        <xdr:cNvPr id="398" name="円/楕円 397"/>
        <xdr:cNvSpPr/>
      </xdr:nvSpPr>
      <xdr:spPr>
        <a:xfrm>
          <a:off x="14351000" y="696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21290</xdr:rowOff>
    </xdr:from>
    <xdr:ext cx="762000" cy="259045"/>
    <xdr:sp macro="" textlink="">
      <xdr:nvSpPr>
        <xdr:cNvPr id="399" name="テキスト ボックス 398"/>
        <xdr:cNvSpPr txBox="1"/>
      </xdr:nvSpPr>
      <xdr:spPr>
        <a:xfrm>
          <a:off x="14020800" y="7050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37465</xdr:rowOff>
    </xdr:from>
    <xdr:to>
      <xdr:col>19</xdr:col>
      <xdr:colOff>533400</xdr:colOff>
      <xdr:row>41</xdr:row>
      <xdr:rowOff>139065</xdr:rowOff>
    </xdr:to>
    <xdr:sp macro="" textlink="">
      <xdr:nvSpPr>
        <xdr:cNvPr id="400" name="円/楕円 399"/>
        <xdr:cNvSpPr/>
      </xdr:nvSpPr>
      <xdr:spPr>
        <a:xfrm>
          <a:off x="13462000" y="706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123842</xdr:rowOff>
    </xdr:from>
    <xdr:ext cx="762000" cy="259045"/>
    <xdr:sp macro="" textlink="">
      <xdr:nvSpPr>
        <xdr:cNvPr id="401" name="テキスト ボックス 400"/>
        <xdr:cNvSpPr txBox="1"/>
      </xdr:nvSpPr>
      <xdr:spPr>
        <a:xfrm>
          <a:off x="13131800" y="715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財政調整基金及び減債基金に決算剰余金を含む積立を</a:t>
          </a:r>
          <a:r>
            <a:rPr lang="en-US" altLang="ja-JP" sz="1100" b="0" i="0" baseline="0">
              <a:solidFill>
                <a:schemeClr val="dk1"/>
              </a:solidFill>
              <a:effectLst/>
              <a:latin typeface="+mn-lt"/>
              <a:ea typeface="+mn-ea"/>
              <a:cs typeface="+mn-cs"/>
            </a:rPr>
            <a:t>1,089</a:t>
          </a:r>
          <a:r>
            <a:rPr lang="ja-JP" altLang="ja-JP" sz="1100" b="0" i="0" baseline="0">
              <a:solidFill>
                <a:schemeClr val="dk1"/>
              </a:solidFill>
              <a:effectLst/>
              <a:latin typeface="+mn-lt"/>
              <a:ea typeface="+mn-ea"/>
              <a:cs typeface="+mn-cs"/>
            </a:rPr>
            <a:t>百万円行ったこと等により充当可能基金が</a:t>
          </a:r>
          <a:r>
            <a:rPr lang="en-US" altLang="ja-JP" sz="1100" b="0" i="0" baseline="0">
              <a:solidFill>
                <a:schemeClr val="dk1"/>
              </a:solidFill>
              <a:effectLst/>
              <a:latin typeface="+mn-lt"/>
              <a:ea typeface="+mn-ea"/>
              <a:cs typeface="+mn-cs"/>
            </a:rPr>
            <a:t>1,269</a:t>
          </a:r>
          <a:r>
            <a:rPr lang="ja-JP" altLang="ja-JP" sz="1100" b="0" i="0" baseline="0">
              <a:solidFill>
                <a:schemeClr val="dk1"/>
              </a:solidFill>
              <a:effectLst/>
              <a:latin typeface="+mn-lt"/>
              <a:ea typeface="+mn-ea"/>
              <a:cs typeface="+mn-cs"/>
            </a:rPr>
            <a:t>百万円の増となっている。また、合併特例事業債の有効活用を基本とした大型事業の実施により地方債現在高は増加しているが、</a:t>
          </a:r>
          <a:r>
            <a:rPr lang="ja-JP" altLang="ja-JP" sz="1100">
              <a:solidFill>
                <a:schemeClr val="dk1"/>
              </a:solidFill>
              <a:effectLst/>
              <a:latin typeface="+mn-lt"/>
              <a:ea typeface="+mn-ea"/>
              <a:cs typeface="+mn-cs"/>
            </a:rPr>
            <a:t>普通交付税の措置率が高い地方債を積極的に活用しているため</a:t>
          </a:r>
          <a:r>
            <a:rPr lang="ja-JP" altLang="ja-JP" sz="1100" b="0" i="0" baseline="0">
              <a:solidFill>
                <a:schemeClr val="dk1"/>
              </a:solidFill>
              <a:effectLst/>
              <a:latin typeface="+mn-lt"/>
              <a:ea typeface="+mn-ea"/>
              <a:cs typeface="+mn-cs"/>
            </a:rPr>
            <a:t>、将来負担比率は</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ポイントの増にとどまっている。今後も地方債現在高の増加は続く見込みであるため、事業費の適正化を図りつつ、合併特例事業債等の交付税措置率の高い地方債を活用することにより将来負担の適正化を図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139869</xdr:rowOff>
    </xdr:to>
    <xdr:cxnSp macro="">
      <xdr:nvCxnSpPr>
        <xdr:cNvPr id="430" name="直線コネクタ 429"/>
        <xdr:cNvCxnSpPr/>
      </xdr:nvCxnSpPr>
      <xdr:spPr>
        <a:xfrm flipV="1">
          <a:off x="17018000" y="2370667"/>
          <a:ext cx="0" cy="1541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111946</xdr:rowOff>
    </xdr:from>
    <xdr:ext cx="762000" cy="259045"/>
    <xdr:sp macro="" textlink="">
      <xdr:nvSpPr>
        <xdr:cNvPr id="431" name="将来負担の状況最小値テキスト"/>
        <xdr:cNvSpPr txBox="1"/>
      </xdr:nvSpPr>
      <xdr:spPr>
        <a:xfrm>
          <a:off x="17106900" y="3883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191.6</a:t>
          </a:r>
          <a:endParaRPr kumimoji="1" lang="ja-JP" altLang="en-US" sz="1000" b="1">
            <a:latin typeface="ＭＳ Ｐゴシック"/>
          </a:endParaRPr>
        </a:p>
      </xdr:txBody>
    </xdr:sp>
    <xdr:clientData/>
  </xdr:oneCellAnchor>
  <xdr:twoCellAnchor>
    <xdr:from>
      <xdr:col>24</xdr:col>
      <xdr:colOff>469900</xdr:colOff>
      <xdr:row>22</xdr:row>
      <xdr:rowOff>139869</xdr:rowOff>
    </xdr:from>
    <xdr:to>
      <xdr:col>24</xdr:col>
      <xdr:colOff>647700</xdr:colOff>
      <xdr:row>22</xdr:row>
      <xdr:rowOff>139869</xdr:rowOff>
    </xdr:to>
    <xdr:cxnSp macro="">
      <xdr:nvCxnSpPr>
        <xdr:cNvPr id="432" name="直線コネクタ 431"/>
        <xdr:cNvCxnSpPr/>
      </xdr:nvCxnSpPr>
      <xdr:spPr>
        <a:xfrm>
          <a:off x="16929100" y="391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74126</xdr:rowOff>
    </xdr:from>
    <xdr:to>
      <xdr:col>24</xdr:col>
      <xdr:colOff>558800</xdr:colOff>
      <xdr:row>14</xdr:row>
      <xdr:rowOff>82973</xdr:rowOff>
    </xdr:to>
    <xdr:cxnSp macro="">
      <xdr:nvCxnSpPr>
        <xdr:cNvPr id="435" name="直線コネクタ 434"/>
        <xdr:cNvCxnSpPr/>
      </xdr:nvCxnSpPr>
      <xdr:spPr>
        <a:xfrm>
          <a:off x="16179800" y="2474426"/>
          <a:ext cx="8382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67750</xdr:rowOff>
    </xdr:from>
    <xdr:ext cx="762000" cy="259045"/>
    <xdr:sp macro="" textlink="">
      <xdr:nvSpPr>
        <xdr:cNvPr id="436" name="将来負担の状況平均値テキスト"/>
        <xdr:cNvSpPr txBox="1"/>
      </xdr:nvSpPr>
      <xdr:spPr>
        <a:xfrm>
          <a:off x="17106900" y="24680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62738</xdr:rowOff>
    </xdr:from>
    <xdr:to>
      <xdr:col>24</xdr:col>
      <xdr:colOff>609600</xdr:colOff>
      <xdr:row>14</xdr:row>
      <xdr:rowOff>164338</xdr:rowOff>
    </xdr:to>
    <xdr:sp macro="" textlink="">
      <xdr:nvSpPr>
        <xdr:cNvPr id="437" name="フローチャート : 判断 436"/>
        <xdr:cNvSpPr/>
      </xdr:nvSpPr>
      <xdr:spPr>
        <a:xfrm>
          <a:off x="16967200" y="24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22648</xdr:rowOff>
    </xdr:from>
    <xdr:to>
      <xdr:col>23</xdr:col>
      <xdr:colOff>406400</xdr:colOff>
      <xdr:row>14</xdr:row>
      <xdr:rowOff>74126</xdr:rowOff>
    </xdr:to>
    <xdr:cxnSp macro="">
      <xdr:nvCxnSpPr>
        <xdr:cNvPr id="438" name="直線コネクタ 437"/>
        <xdr:cNvCxnSpPr/>
      </xdr:nvCxnSpPr>
      <xdr:spPr>
        <a:xfrm>
          <a:off x="15290800" y="2422948"/>
          <a:ext cx="889000" cy="51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22648</xdr:rowOff>
    </xdr:from>
    <xdr:to>
      <xdr:col>22</xdr:col>
      <xdr:colOff>203200</xdr:colOff>
      <xdr:row>14</xdr:row>
      <xdr:rowOff>156972</xdr:rowOff>
    </xdr:to>
    <xdr:cxnSp macro="">
      <xdr:nvCxnSpPr>
        <xdr:cNvPr id="441" name="直線コネクタ 440"/>
        <xdr:cNvCxnSpPr/>
      </xdr:nvCxnSpPr>
      <xdr:spPr>
        <a:xfrm flipV="1">
          <a:off x="14401800" y="2422948"/>
          <a:ext cx="889000" cy="134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136864</xdr:rowOff>
    </xdr:from>
    <xdr:to>
      <xdr:col>21</xdr:col>
      <xdr:colOff>0</xdr:colOff>
      <xdr:row>14</xdr:row>
      <xdr:rowOff>156972</xdr:rowOff>
    </xdr:to>
    <xdr:cxnSp macro="">
      <xdr:nvCxnSpPr>
        <xdr:cNvPr id="444" name="直線コネクタ 443"/>
        <xdr:cNvCxnSpPr/>
      </xdr:nvCxnSpPr>
      <xdr:spPr>
        <a:xfrm>
          <a:off x="13512800" y="2537164"/>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7" name="フローチャート : 判断 446"/>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8" name="テキスト ボックス 447"/>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32173</xdr:rowOff>
    </xdr:from>
    <xdr:to>
      <xdr:col>24</xdr:col>
      <xdr:colOff>609600</xdr:colOff>
      <xdr:row>14</xdr:row>
      <xdr:rowOff>133773</xdr:rowOff>
    </xdr:to>
    <xdr:sp macro="" textlink="">
      <xdr:nvSpPr>
        <xdr:cNvPr id="454" name="円/楕円 453"/>
        <xdr:cNvSpPr/>
      </xdr:nvSpPr>
      <xdr:spPr>
        <a:xfrm>
          <a:off x="16967200" y="243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124900</xdr:rowOff>
    </xdr:from>
    <xdr:ext cx="762000" cy="259045"/>
    <xdr:sp macro="" textlink="">
      <xdr:nvSpPr>
        <xdr:cNvPr id="455" name="将来負担の状況該当値テキスト"/>
        <xdr:cNvSpPr txBox="1"/>
      </xdr:nvSpPr>
      <xdr:spPr>
        <a:xfrm>
          <a:off x="17106900" y="235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23326</xdr:rowOff>
    </xdr:from>
    <xdr:to>
      <xdr:col>23</xdr:col>
      <xdr:colOff>457200</xdr:colOff>
      <xdr:row>14</xdr:row>
      <xdr:rowOff>124926</xdr:rowOff>
    </xdr:to>
    <xdr:sp macro="" textlink="">
      <xdr:nvSpPr>
        <xdr:cNvPr id="456" name="円/楕円 455"/>
        <xdr:cNvSpPr/>
      </xdr:nvSpPr>
      <xdr:spPr>
        <a:xfrm>
          <a:off x="16129000" y="242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109703</xdr:rowOff>
    </xdr:from>
    <xdr:ext cx="736600" cy="259045"/>
    <xdr:sp macro="" textlink="">
      <xdr:nvSpPr>
        <xdr:cNvPr id="457" name="テキスト ボックス 456"/>
        <xdr:cNvSpPr txBox="1"/>
      </xdr:nvSpPr>
      <xdr:spPr>
        <a:xfrm>
          <a:off x="15798800" y="2510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152400</xdr:colOff>
      <xdr:row>13</xdr:row>
      <xdr:rowOff>143298</xdr:rowOff>
    </xdr:from>
    <xdr:to>
      <xdr:col>22</xdr:col>
      <xdr:colOff>254000</xdr:colOff>
      <xdr:row>14</xdr:row>
      <xdr:rowOff>73448</xdr:rowOff>
    </xdr:to>
    <xdr:sp macro="" textlink="">
      <xdr:nvSpPr>
        <xdr:cNvPr id="458" name="円/楕円 457"/>
        <xdr:cNvSpPr/>
      </xdr:nvSpPr>
      <xdr:spPr>
        <a:xfrm>
          <a:off x="15240000" y="23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58225</xdr:rowOff>
    </xdr:from>
    <xdr:ext cx="762000" cy="259045"/>
    <xdr:sp macro="" textlink="">
      <xdr:nvSpPr>
        <xdr:cNvPr id="459" name="テキスト ボックス 458"/>
        <xdr:cNvSpPr txBox="1"/>
      </xdr:nvSpPr>
      <xdr:spPr>
        <a:xfrm>
          <a:off x="14909800" y="245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106172</xdr:rowOff>
    </xdr:from>
    <xdr:to>
      <xdr:col>21</xdr:col>
      <xdr:colOff>50800</xdr:colOff>
      <xdr:row>15</xdr:row>
      <xdr:rowOff>36322</xdr:rowOff>
    </xdr:to>
    <xdr:sp macro="" textlink="">
      <xdr:nvSpPr>
        <xdr:cNvPr id="460" name="円/楕円 459"/>
        <xdr:cNvSpPr/>
      </xdr:nvSpPr>
      <xdr:spPr>
        <a:xfrm>
          <a:off x="14351000" y="250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21099</xdr:rowOff>
    </xdr:from>
    <xdr:ext cx="762000" cy="259045"/>
    <xdr:sp macro="" textlink="">
      <xdr:nvSpPr>
        <xdr:cNvPr id="461" name="テキスト ボックス 460"/>
        <xdr:cNvSpPr txBox="1"/>
      </xdr:nvSpPr>
      <xdr:spPr>
        <a:xfrm>
          <a:off x="14020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86064</xdr:rowOff>
    </xdr:from>
    <xdr:to>
      <xdr:col>19</xdr:col>
      <xdr:colOff>533400</xdr:colOff>
      <xdr:row>15</xdr:row>
      <xdr:rowOff>16214</xdr:rowOff>
    </xdr:to>
    <xdr:sp macro="" textlink="">
      <xdr:nvSpPr>
        <xdr:cNvPr id="462" name="円/楕円 461"/>
        <xdr:cNvSpPr/>
      </xdr:nvSpPr>
      <xdr:spPr>
        <a:xfrm>
          <a:off x="13462000" y="248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991</xdr:rowOff>
    </xdr:from>
    <xdr:ext cx="762000" cy="259045"/>
    <xdr:sp macro="" textlink="">
      <xdr:nvSpPr>
        <xdr:cNvPr id="463" name="テキスト ボックス 462"/>
        <xdr:cNvSpPr txBox="1"/>
      </xdr:nvSpPr>
      <xdr:spPr>
        <a:xfrm>
          <a:off x="13131800" y="2572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福岡県飯塚市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130,517
129,343
214.07
69,491,468
67,124,280
1,842,606
33,450,310
67,020,604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14.0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類似団体平均に比べ人件費に係る経常収支比率が</a:t>
          </a:r>
          <a:r>
            <a:rPr lang="en-US" altLang="ja-JP" sz="1100" b="0" i="0" baseline="0">
              <a:solidFill>
                <a:schemeClr val="dk1"/>
              </a:solidFill>
              <a:effectLst/>
              <a:latin typeface="+mn-lt"/>
              <a:ea typeface="+mn-ea"/>
              <a:cs typeface="+mn-cs"/>
            </a:rPr>
            <a:t>6.6</a:t>
          </a:r>
          <a:r>
            <a:rPr lang="ja-JP" altLang="ja-JP" sz="1100" b="0" i="0" baseline="0">
              <a:solidFill>
                <a:schemeClr val="dk1"/>
              </a:solidFill>
              <a:effectLst/>
              <a:latin typeface="+mn-lt"/>
              <a:ea typeface="+mn-ea"/>
              <a:cs typeface="+mn-cs"/>
            </a:rPr>
            <a:t>ポイント下回っている。これは、平成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年度に策定した行財政改革実施計画に従って、職員数の削減を実施してきたことによるものである。平成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日現在の普通会計での職員数が</a:t>
          </a:r>
          <a:r>
            <a:rPr lang="en-US" altLang="ja-JP" sz="1100" b="0" i="0" baseline="0">
              <a:solidFill>
                <a:schemeClr val="dk1"/>
              </a:solidFill>
              <a:effectLst/>
              <a:latin typeface="+mn-lt"/>
              <a:ea typeface="+mn-ea"/>
              <a:cs typeface="+mn-cs"/>
            </a:rPr>
            <a:t>1,022</a:t>
          </a:r>
          <a:r>
            <a:rPr lang="ja-JP" altLang="ja-JP" sz="1100" b="0" i="0" baseline="0">
              <a:solidFill>
                <a:schemeClr val="dk1"/>
              </a:solidFill>
              <a:effectLst/>
              <a:latin typeface="+mn-lt"/>
              <a:ea typeface="+mn-ea"/>
              <a:cs typeface="+mn-cs"/>
            </a:rPr>
            <a:t>人にであったのに対し、平成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月</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日現在の普通会計での職員数は</a:t>
          </a:r>
          <a:r>
            <a:rPr lang="en-US" altLang="ja-JP" sz="1100" b="0" i="0" baseline="0">
              <a:solidFill>
                <a:schemeClr val="dk1"/>
              </a:solidFill>
              <a:effectLst/>
              <a:latin typeface="+mn-lt"/>
              <a:ea typeface="+mn-ea"/>
              <a:cs typeface="+mn-cs"/>
            </a:rPr>
            <a:t>772</a:t>
          </a:r>
          <a:r>
            <a:rPr lang="ja-JP" altLang="ja-JP" sz="1100" b="0" i="0" baseline="0">
              <a:solidFill>
                <a:schemeClr val="dk1"/>
              </a:solidFill>
              <a:effectLst/>
              <a:latin typeface="+mn-lt"/>
              <a:ea typeface="+mn-ea"/>
              <a:cs typeface="+mn-cs"/>
            </a:rPr>
            <a:t>人と</a:t>
          </a:r>
          <a:r>
            <a:rPr lang="en-US" altLang="ja-JP" sz="1100" b="0" i="0" baseline="0">
              <a:solidFill>
                <a:schemeClr val="dk1"/>
              </a:solidFill>
              <a:effectLst/>
              <a:latin typeface="+mn-lt"/>
              <a:ea typeface="+mn-ea"/>
              <a:cs typeface="+mn-cs"/>
            </a:rPr>
            <a:t>250</a:t>
          </a:r>
          <a:r>
            <a:rPr lang="ja-JP" altLang="ja-JP" sz="1100" b="0" i="0" baseline="0">
              <a:solidFill>
                <a:schemeClr val="dk1"/>
              </a:solidFill>
              <a:effectLst/>
              <a:latin typeface="+mn-lt"/>
              <a:ea typeface="+mn-ea"/>
              <a:cs typeface="+mn-cs"/>
            </a:rPr>
            <a:t>人の削減を達成している。今後も市民サービスを維持しながら全体的な事務事業の見直し、機構改革等の取り組みを推進し、適正な定員管理のもとに人件費の抑制を図る。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40</xdr:row>
      <xdr:rowOff>73660</xdr:rowOff>
    </xdr:to>
    <xdr:cxnSp macro="">
      <xdr:nvCxnSpPr>
        <xdr:cNvPr id="61" name="直線コネクタ 60"/>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31.8</a:t>
          </a:r>
          <a:endParaRPr kumimoji="1" lang="ja-JP" altLang="en-US" sz="1000" b="1">
            <a:latin typeface="ＭＳ Ｐゴシック"/>
          </a:endParaRPr>
        </a:p>
      </xdr:txBody>
    </xdr:sp>
    <xdr:clientData/>
  </xdr:oneCellAnchor>
  <xdr:twoCellAnchor>
    <xdr:from>
      <xdr:col>6</xdr:col>
      <xdr:colOff>612775</xdr:colOff>
      <xdr:row>40</xdr:row>
      <xdr:rowOff>73660</xdr:rowOff>
    </xdr:from>
    <xdr:to>
      <xdr:col>7</xdr:col>
      <xdr:colOff>104775</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66040</xdr:rowOff>
    </xdr:from>
    <xdr:to>
      <xdr:col>7</xdr:col>
      <xdr:colOff>15875</xdr:colOff>
      <xdr:row>34</xdr:row>
      <xdr:rowOff>111760</xdr:rowOff>
    </xdr:to>
    <xdr:cxnSp macro="">
      <xdr:nvCxnSpPr>
        <xdr:cNvPr id="66" name="直線コネクタ 65"/>
        <xdr:cNvCxnSpPr/>
      </xdr:nvCxnSpPr>
      <xdr:spPr>
        <a:xfrm flipV="1">
          <a:off x="3987800" y="5895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147337</xdr:rowOff>
    </xdr:from>
    <xdr:ext cx="762000" cy="259045"/>
    <xdr:sp macro="" textlink="">
      <xdr:nvSpPr>
        <xdr:cNvPr id="67" name="人件費平均値テキスト"/>
        <xdr:cNvSpPr txBox="1"/>
      </xdr:nvSpPr>
      <xdr:spPr>
        <a:xfrm>
          <a:off x="4914900" y="631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3810</xdr:rowOff>
    </xdr:from>
    <xdr:to>
      <xdr:col>7</xdr:col>
      <xdr:colOff>66675</xdr:colOff>
      <xdr:row>37</xdr:row>
      <xdr:rowOff>105410</xdr:rowOff>
    </xdr:to>
    <xdr:sp macro="" textlink="">
      <xdr:nvSpPr>
        <xdr:cNvPr id="68" name="フローチャート : 判断 67"/>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111760</xdr:rowOff>
    </xdr:from>
    <xdr:to>
      <xdr:col>5</xdr:col>
      <xdr:colOff>549275</xdr:colOff>
      <xdr:row>34</xdr:row>
      <xdr:rowOff>134620</xdr:rowOff>
    </xdr:to>
    <xdr:cxnSp macro="">
      <xdr:nvCxnSpPr>
        <xdr:cNvPr id="69" name="直線コネクタ 68"/>
        <xdr:cNvCxnSpPr/>
      </xdr:nvCxnSpPr>
      <xdr:spPr>
        <a:xfrm flipV="1">
          <a:off x="3098800" y="5941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70" name="フローチャート : 判断 69"/>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59707</xdr:rowOff>
    </xdr:from>
    <xdr:ext cx="736600" cy="259045"/>
    <xdr:sp macro="" textlink="">
      <xdr:nvSpPr>
        <xdr:cNvPr id="71" name="テキスト ボックス 70"/>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134620</xdr:rowOff>
    </xdr:from>
    <xdr:to>
      <xdr:col>4</xdr:col>
      <xdr:colOff>346075</xdr:colOff>
      <xdr:row>35</xdr:row>
      <xdr:rowOff>39370</xdr:rowOff>
    </xdr:to>
    <xdr:cxnSp macro="">
      <xdr:nvCxnSpPr>
        <xdr:cNvPr id="72" name="直線コネクタ 71"/>
        <xdr:cNvCxnSpPr/>
      </xdr:nvCxnSpPr>
      <xdr:spPr>
        <a:xfrm flipV="1">
          <a:off x="2209800" y="59639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114300</xdr:rowOff>
    </xdr:from>
    <xdr:to>
      <xdr:col>4</xdr:col>
      <xdr:colOff>396875</xdr:colOff>
      <xdr:row>37</xdr:row>
      <xdr:rowOff>44450</xdr:rowOff>
    </xdr:to>
    <xdr:sp macro="" textlink="">
      <xdr:nvSpPr>
        <xdr:cNvPr id="73" name="フローチャート : 判断 72"/>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29227</xdr:rowOff>
    </xdr:from>
    <xdr:ext cx="762000" cy="259045"/>
    <xdr:sp macro="" textlink="">
      <xdr:nvSpPr>
        <xdr:cNvPr id="74" name="テキスト ボックス 73"/>
        <xdr:cNvSpPr txBox="1"/>
      </xdr:nvSpPr>
      <xdr:spPr>
        <a:xfrm>
          <a:off x="2717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39370</xdr:rowOff>
    </xdr:from>
    <xdr:to>
      <xdr:col>3</xdr:col>
      <xdr:colOff>142875</xdr:colOff>
      <xdr:row>35</xdr:row>
      <xdr:rowOff>100330</xdr:rowOff>
    </xdr:to>
    <xdr:cxnSp macro="">
      <xdr:nvCxnSpPr>
        <xdr:cNvPr id="75" name="直線コネクタ 74"/>
        <xdr:cNvCxnSpPr/>
      </xdr:nvCxnSpPr>
      <xdr:spPr>
        <a:xfrm flipV="1">
          <a:off x="1320800" y="60401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26670</xdr:rowOff>
    </xdr:from>
    <xdr:to>
      <xdr:col>3</xdr:col>
      <xdr:colOff>193675</xdr:colOff>
      <xdr:row>37</xdr:row>
      <xdr:rowOff>128270</xdr:rowOff>
    </xdr:to>
    <xdr:sp macro="" textlink="">
      <xdr:nvSpPr>
        <xdr:cNvPr id="76" name="フローチャート : 判断 75"/>
        <xdr:cNvSpPr/>
      </xdr:nvSpPr>
      <xdr:spPr>
        <a:xfrm>
          <a:off x="2159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113047</xdr:rowOff>
    </xdr:from>
    <xdr:ext cx="762000" cy="259045"/>
    <xdr:sp macro="" textlink="">
      <xdr:nvSpPr>
        <xdr:cNvPr id="77" name="テキスト ボックス 76"/>
        <xdr:cNvSpPr txBox="1"/>
      </xdr:nvSpPr>
      <xdr:spPr>
        <a:xfrm>
          <a:off x="1828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95250</xdr:rowOff>
    </xdr:from>
    <xdr:to>
      <xdr:col>1</xdr:col>
      <xdr:colOff>676275</xdr:colOff>
      <xdr:row>38</xdr:row>
      <xdr:rowOff>25400</xdr:rowOff>
    </xdr:to>
    <xdr:sp macro="" textlink="">
      <xdr:nvSpPr>
        <xdr:cNvPr id="78" name="フローチャート :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79" name="テキスト ボックス 78"/>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15240</xdr:rowOff>
    </xdr:from>
    <xdr:to>
      <xdr:col>7</xdr:col>
      <xdr:colOff>66675</xdr:colOff>
      <xdr:row>34</xdr:row>
      <xdr:rowOff>116840</xdr:rowOff>
    </xdr:to>
    <xdr:sp macro="" textlink="">
      <xdr:nvSpPr>
        <xdr:cNvPr id="85" name="円/楕円 84"/>
        <xdr:cNvSpPr/>
      </xdr:nvSpPr>
      <xdr:spPr>
        <a:xfrm>
          <a:off x="47752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31767</xdr:rowOff>
    </xdr:from>
    <xdr:ext cx="762000" cy="259045"/>
    <xdr:sp macro="" textlink="">
      <xdr:nvSpPr>
        <xdr:cNvPr id="86" name="人件費該当値テキスト"/>
        <xdr:cNvSpPr txBox="1"/>
      </xdr:nvSpPr>
      <xdr:spPr>
        <a:xfrm>
          <a:off x="49149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60960</xdr:rowOff>
    </xdr:from>
    <xdr:to>
      <xdr:col>5</xdr:col>
      <xdr:colOff>600075</xdr:colOff>
      <xdr:row>34</xdr:row>
      <xdr:rowOff>162560</xdr:rowOff>
    </xdr:to>
    <xdr:sp macro="" textlink="">
      <xdr:nvSpPr>
        <xdr:cNvPr id="87" name="円/楕円 86"/>
        <xdr:cNvSpPr/>
      </xdr:nvSpPr>
      <xdr:spPr>
        <a:xfrm>
          <a:off x="3937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1287</xdr:rowOff>
    </xdr:from>
    <xdr:ext cx="736600" cy="259045"/>
    <xdr:sp macro="" textlink="">
      <xdr:nvSpPr>
        <xdr:cNvPr id="88" name="テキスト ボックス 87"/>
        <xdr:cNvSpPr txBox="1"/>
      </xdr:nvSpPr>
      <xdr:spPr>
        <a:xfrm>
          <a:off x="3606800" y="565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83820</xdr:rowOff>
    </xdr:from>
    <xdr:to>
      <xdr:col>4</xdr:col>
      <xdr:colOff>396875</xdr:colOff>
      <xdr:row>35</xdr:row>
      <xdr:rowOff>13970</xdr:rowOff>
    </xdr:to>
    <xdr:sp macro="" textlink="">
      <xdr:nvSpPr>
        <xdr:cNvPr id="89" name="円/楕円 88"/>
        <xdr:cNvSpPr/>
      </xdr:nvSpPr>
      <xdr:spPr>
        <a:xfrm>
          <a:off x="3048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24147</xdr:rowOff>
    </xdr:from>
    <xdr:ext cx="762000" cy="259045"/>
    <xdr:sp macro="" textlink="">
      <xdr:nvSpPr>
        <xdr:cNvPr id="90" name="テキスト ボックス 89"/>
        <xdr:cNvSpPr txBox="1"/>
      </xdr:nvSpPr>
      <xdr:spPr>
        <a:xfrm>
          <a:off x="2717800" y="568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160020</xdr:rowOff>
    </xdr:from>
    <xdr:to>
      <xdr:col>3</xdr:col>
      <xdr:colOff>193675</xdr:colOff>
      <xdr:row>35</xdr:row>
      <xdr:rowOff>90170</xdr:rowOff>
    </xdr:to>
    <xdr:sp macro="" textlink="">
      <xdr:nvSpPr>
        <xdr:cNvPr id="91" name="円/楕円 90"/>
        <xdr:cNvSpPr/>
      </xdr:nvSpPr>
      <xdr:spPr>
        <a:xfrm>
          <a:off x="2159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100347</xdr:rowOff>
    </xdr:from>
    <xdr:ext cx="762000" cy="259045"/>
    <xdr:sp macro="" textlink="">
      <xdr:nvSpPr>
        <xdr:cNvPr id="92" name="テキスト ボックス 91"/>
        <xdr:cNvSpPr txBox="1"/>
      </xdr:nvSpPr>
      <xdr:spPr>
        <a:xfrm>
          <a:off x="1828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49530</xdr:rowOff>
    </xdr:from>
    <xdr:to>
      <xdr:col>1</xdr:col>
      <xdr:colOff>676275</xdr:colOff>
      <xdr:row>35</xdr:row>
      <xdr:rowOff>151130</xdr:rowOff>
    </xdr:to>
    <xdr:sp macro="" textlink="">
      <xdr:nvSpPr>
        <xdr:cNvPr id="93" name="円/楕円 92"/>
        <xdr:cNvSpPr/>
      </xdr:nvSpPr>
      <xdr:spPr>
        <a:xfrm>
          <a:off x="1270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161307</xdr:rowOff>
    </xdr:from>
    <xdr:ext cx="762000" cy="259045"/>
    <xdr:sp macro="" textlink="">
      <xdr:nvSpPr>
        <xdr:cNvPr id="94" name="テキスト ボックス 93"/>
        <xdr:cNvSpPr txBox="1"/>
      </xdr:nvSpPr>
      <xdr:spPr>
        <a:xfrm>
          <a:off x="939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に比べ物件費に係る経常収支比率が低くなっている主な要因として、ごみ処理業務等の一部を一部事務組合が行っていることが挙げられる。今後、業務の民間委託が進むにつれて物件費が増加することが予想されるため、公共施設等総合管理計画に基づく実施計画を策定し、施設管理経費の全体的な見直しを実施するとともに、各種委託業務の見直しなど物件費の水準を低く保つための取り組みを行う。</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4536</xdr:rowOff>
    </xdr:from>
    <xdr:to>
      <xdr:col>24</xdr:col>
      <xdr:colOff>31750</xdr:colOff>
      <xdr:row>22</xdr:row>
      <xdr:rowOff>18143</xdr:rowOff>
    </xdr:to>
    <xdr:cxnSp macro="">
      <xdr:nvCxnSpPr>
        <xdr:cNvPr id="124" name="直線コネクタ 123"/>
        <xdr:cNvCxnSpPr/>
      </xdr:nvCxnSpPr>
      <xdr:spPr>
        <a:xfrm flipV="1">
          <a:off x="16510000" y="2233386"/>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161670</xdr:rowOff>
    </xdr:from>
    <xdr:ext cx="762000" cy="259045"/>
    <xdr:sp macro="" textlink="">
      <xdr:nvSpPr>
        <xdr:cNvPr id="125" name="物件費最小値テキスト"/>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22</xdr:row>
      <xdr:rowOff>18143</xdr:rowOff>
    </xdr:from>
    <xdr:to>
      <xdr:col>24</xdr:col>
      <xdr:colOff>120650</xdr:colOff>
      <xdr:row>22</xdr:row>
      <xdr:rowOff>18143</xdr:rowOff>
    </xdr:to>
    <xdr:cxnSp macro="">
      <xdr:nvCxnSpPr>
        <xdr:cNvPr id="126" name="直線コネクタ 125"/>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90913</xdr:rowOff>
    </xdr:from>
    <xdr:ext cx="762000" cy="259045"/>
    <xdr:sp macro="" textlink="">
      <xdr:nvSpPr>
        <xdr:cNvPr id="127"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a:t>
          </a:r>
          <a:endParaRPr kumimoji="1" lang="ja-JP" altLang="en-US" sz="1000" b="1">
            <a:latin typeface="ＭＳ Ｐゴシック"/>
          </a:endParaRPr>
        </a:p>
      </xdr:txBody>
    </xdr:sp>
    <xdr:clientData/>
  </xdr:oneCellAnchor>
  <xdr:twoCellAnchor>
    <xdr:from>
      <xdr:col>23</xdr:col>
      <xdr:colOff>628650</xdr:colOff>
      <xdr:row>13</xdr:row>
      <xdr:rowOff>4536</xdr:rowOff>
    </xdr:from>
    <xdr:to>
      <xdr:col>24</xdr:col>
      <xdr:colOff>120650</xdr:colOff>
      <xdr:row>13</xdr:row>
      <xdr:rowOff>4536</xdr:rowOff>
    </xdr:to>
    <xdr:cxnSp macro="">
      <xdr:nvCxnSpPr>
        <xdr:cNvPr id="128" name="直線コネクタ 127"/>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31750</xdr:rowOff>
    </xdr:from>
    <xdr:to>
      <xdr:col>24</xdr:col>
      <xdr:colOff>31750</xdr:colOff>
      <xdr:row>15</xdr:row>
      <xdr:rowOff>31750</xdr:rowOff>
    </xdr:to>
    <xdr:cxnSp macro="">
      <xdr:nvCxnSpPr>
        <xdr:cNvPr id="129" name="直線コネクタ 128"/>
        <xdr:cNvCxnSpPr/>
      </xdr:nvCxnSpPr>
      <xdr:spPr>
        <a:xfrm>
          <a:off x="15671800" y="2603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129920</xdr:rowOff>
    </xdr:from>
    <xdr:ext cx="762000" cy="259045"/>
    <xdr:sp macro="" textlink="">
      <xdr:nvSpPr>
        <xdr:cNvPr id="130" name="物件費平均値テキスト"/>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31" name="フローチャート :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159657</xdr:rowOff>
    </xdr:from>
    <xdr:to>
      <xdr:col>22</xdr:col>
      <xdr:colOff>565150</xdr:colOff>
      <xdr:row>15</xdr:row>
      <xdr:rowOff>31750</xdr:rowOff>
    </xdr:to>
    <xdr:cxnSp macro="">
      <xdr:nvCxnSpPr>
        <xdr:cNvPr id="132" name="直線コネクタ 131"/>
        <xdr:cNvCxnSpPr/>
      </xdr:nvCxnSpPr>
      <xdr:spPr>
        <a:xfrm>
          <a:off x="14782800" y="25599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3" name="フローチャート : 判断 132"/>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4" name="テキスト ボックス 133"/>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94343</xdr:rowOff>
    </xdr:from>
    <xdr:to>
      <xdr:col>21</xdr:col>
      <xdr:colOff>361950</xdr:colOff>
      <xdr:row>14</xdr:row>
      <xdr:rowOff>159657</xdr:rowOff>
    </xdr:to>
    <xdr:cxnSp macro="">
      <xdr:nvCxnSpPr>
        <xdr:cNvPr id="135" name="直線コネクタ 134"/>
        <xdr:cNvCxnSpPr/>
      </xdr:nvCxnSpPr>
      <xdr:spPr>
        <a:xfrm>
          <a:off x="13893800" y="2494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27214</xdr:rowOff>
    </xdr:from>
    <xdr:to>
      <xdr:col>21</xdr:col>
      <xdr:colOff>412750</xdr:colOff>
      <xdr:row>16</xdr:row>
      <xdr:rowOff>128814</xdr:rowOff>
    </xdr:to>
    <xdr:sp macro="" textlink="">
      <xdr:nvSpPr>
        <xdr:cNvPr id="136" name="フローチャート : 判断 135"/>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113591</xdr:rowOff>
    </xdr:from>
    <xdr:ext cx="762000" cy="259045"/>
    <xdr:sp macro="" textlink="">
      <xdr:nvSpPr>
        <xdr:cNvPr id="137" name="テキスト ボックス 136"/>
        <xdr:cNvSpPr txBox="1"/>
      </xdr:nvSpPr>
      <xdr:spPr>
        <a:xfrm>
          <a:off x="14401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50800</xdr:rowOff>
    </xdr:from>
    <xdr:to>
      <xdr:col>20</xdr:col>
      <xdr:colOff>158750</xdr:colOff>
      <xdr:row>14</xdr:row>
      <xdr:rowOff>94343</xdr:rowOff>
    </xdr:to>
    <xdr:cxnSp macro="">
      <xdr:nvCxnSpPr>
        <xdr:cNvPr id="138" name="直線コネクタ 137"/>
        <xdr:cNvCxnSpPr/>
      </xdr:nvCxnSpPr>
      <xdr:spPr>
        <a:xfrm>
          <a:off x="13004800" y="24511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166007</xdr:rowOff>
    </xdr:from>
    <xdr:to>
      <xdr:col>20</xdr:col>
      <xdr:colOff>209550</xdr:colOff>
      <xdr:row>16</xdr:row>
      <xdr:rowOff>96157</xdr:rowOff>
    </xdr:to>
    <xdr:sp macro="" textlink="">
      <xdr:nvSpPr>
        <xdr:cNvPr id="139" name="フローチャート : 判断 138"/>
        <xdr:cNvSpPr/>
      </xdr:nvSpPr>
      <xdr:spPr>
        <a:xfrm>
          <a:off x="13843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80934</xdr:rowOff>
    </xdr:from>
    <xdr:ext cx="762000" cy="259045"/>
    <xdr:sp macro="" textlink="">
      <xdr:nvSpPr>
        <xdr:cNvPr id="140" name="テキスト ボックス 139"/>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41" name="フローチャート : 判断 140"/>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42" name="テキスト ボックス 141"/>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48" name="円/楕円 147"/>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168927</xdr:rowOff>
    </xdr:from>
    <xdr:ext cx="762000" cy="259045"/>
    <xdr:sp macro="" textlink="">
      <xdr:nvSpPr>
        <xdr:cNvPr id="149" name="物件費該当値テキスト"/>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152400</xdr:rowOff>
    </xdr:from>
    <xdr:to>
      <xdr:col>22</xdr:col>
      <xdr:colOff>615950</xdr:colOff>
      <xdr:row>15</xdr:row>
      <xdr:rowOff>82550</xdr:rowOff>
    </xdr:to>
    <xdr:sp macro="" textlink="">
      <xdr:nvSpPr>
        <xdr:cNvPr id="150" name="円/楕円 149"/>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92727</xdr:rowOff>
    </xdr:from>
    <xdr:ext cx="736600" cy="259045"/>
    <xdr:sp macro="" textlink="">
      <xdr:nvSpPr>
        <xdr:cNvPr id="151" name="テキスト ボックス 150"/>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108857</xdr:rowOff>
    </xdr:from>
    <xdr:to>
      <xdr:col>21</xdr:col>
      <xdr:colOff>412750</xdr:colOff>
      <xdr:row>15</xdr:row>
      <xdr:rowOff>39007</xdr:rowOff>
    </xdr:to>
    <xdr:sp macro="" textlink="">
      <xdr:nvSpPr>
        <xdr:cNvPr id="152" name="円/楕円 151"/>
        <xdr:cNvSpPr/>
      </xdr:nvSpPr>
      <xdr:spPr>
        <a:xfrm>
          <a:off x="14732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49184</xdr:rowOff>
    </xdr:from>
    <xdr:ext cx="762000" cy="259045"/>
    <xdr:sp macro="" textlink="">
      <xdr:nvSpPr>
        <xdr:cNvPr id="153" name="テキスト ボックス 152"/>
        <xdr:cNvSpPr txBox="1"/>
      </xdr:nvSpPr>
      <xdr:spPr>
        <a:xfrm>
          <a:off x="14401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43543</xdr:rowOff>
    </xdr:from>
    <xdr:to>
      <xdr:col>20</xdr:col>
      <xdr:colOff>209550</xdr:colOff>
      <xdr:row>14</xdr:row>
      <xdr:rowOff>145143</xdr:rowOff>
    </xdr:to>
    <xdr:sp macro="" textlink="">
      <xdr:nvSpPr>
        <xdr:cNvPr id="154" name="円/楕円 153"/>
        <xdr:cNvSpPr/>
      </xdr:nvSpPr>
      <xdr:spPr>
        <a:xfrm>
          <a:off x="13843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155320</xdr:rowOff>
    </xdr:from>
    <xdr:ext cx="762000" cy="259045"/>
    <xdr:sp macro="" textlink="">
      <xdr:nvSpPr>
        <xdr:cNvPr id="155" name="テキスト ボックス 154"/>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0</xdr:rowOff>
    </xdr:from>
    <xdr:to>
      <xdr:col>19</xdr:col>
      <xdr:colOff>6350</xdr:colOff>
      <xdr:row>14</xdr:row>
      <xdr:rowOff>101600</xdr:rowOff>
    </xdr:to>
    <xdr:sp macro="" textlink="">
      <xdr:nvSpPr>
        <xdr:cNvPr id="156" name="円/楕円 155"/>
        <xdr:cNvSpPr/>
      </xdr:nvSpPr>
      <xdr:spPr>
        <a:xfrm>
          <a:off x="12954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111777</xdr:rowOff>
    </xdr:from>
    <xdr:ext cx="762000" cy="259045"/>
    <xdr:sp macro="" textlink="">
      <xdr:nvSpPr>
        <xdr:cNvPr id="157" name="テキスト ボックス 156"/>
        <xdr:cNvSpPr txBox="1"/>
      </xdr:nvSpPr>
      <xdr:spPr>
        <a:xfrm>
          <a:off x="12623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扶助費に係る経常収支比率が類似団体を大きく上回っている。これは、旧産炭地域特有の経済構造として、生活保護率が高いなど低所得者が多いことが大きな要因である。資格審査等の適正化を図るとともに、就労支援等自立に向けた取り組みを強化した結果、前年度比</a:t>
          </a:r>
          <a:r>
            <a:rPr lang="en-US" altLang="ja-JP" sz="1100" b="0" i="0" baseline="0">
              <a:solidFill>
                <a:schemeClr val="dk1"/>
              </a:solidFill>
              <a:effectLst/>
              <a:latin typeface="+mn-lt"/>
              <a:ea typeface="+mn-ea"/>
              <a:cs typeface="+mn-cs"/>
            </a:rPr>
            <a:t>0.7</a:t>
          </a:r>
          <a:r>
            <a:rPr lang="ja-JP" altLang="ja-JP" sz="1100" b="0" i="0" baseline="0">
              <a:solidFill>
                <a:schemeClr val="dk1"/>
              </a:solidFill>
              <a:effectLst/>
              <a:latin typeface="+mn-lt"/>
              <a:ea typeface="+mn-ea"/>
              <a:cs typeface="+mn-cs"/>
            </a:rPr>
            <a:t>ポイント減少していることから、今後も継続して取り組むことで増大する扶助費の抑制を図る。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167822</xdr:rowOff>
    </xdr:to>
    <xdr:cxnSp macro="">
      <xdr:nvCxnSpPr>
        <xdr:cNvPr id="187" name="直線コネクタ 186"/>
        <xdr:cNvCxnSpPr/>
      </xdr:nvCxnSpPr>
      <xdr:spPr>
        <a:xfrm flipV="1">
          <a:off x="4826000" y="91567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0"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1" name="直線コネクタ 190"/>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143328</xdr:rowOff>
    </xdr:from>
    <xdr:to>
      <xdr:col>7</xdr:col>
      <xdr:colOff>15875</xdr:colOff>
      <xdr:row>61</xdr:row>
      <xdr:rowOff>86178</xdr:rowOff>
    </xdr:to>
    <xdr:cxnSp macro="">
      <xdr:nvCxnSpPr>
        <xdr:cNvPr id="192" name="直線コネクタ 191"/>
        <xdr:cNvCxnSpPr/>
      </xdr:nvCxnSpPr>
      <xdr:spPr>
        <a:xfrm flipV="1">
          <a:off x="3987800" y="10430328"/>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141712</xdr:rowOff>
    </xdr:from>
    <xdr:ext cx="762000" cy="259045"/>
    <xdr:sp macro="" textlink="">
      <xdr:nvSpPr>
        <xdr:cNvPr id="193"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4" name="フローチャート :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61685</xdr:rowOff>
    </xdr:from>
    <xdr:to>
      <xdr:col>5</xdr:col>
      <xdr:colOff>549275</xdr:colOff>
      <xdr:row>61</xdr:row>
      <xdr:rowOff>86178</xdr:rowOff>
    </xdr:to>
    <xdr:cxnSp macro="">
      <xdr:nvCxnSpPr>
        <xdr:cNvPr id="195" name="直線コネクタ 194"/>
        <xdr:cNvCxnSpPr/>
      </xdr:nvCxnSpPr>
      <xdr:spPr>
        <a:xfrm>
          <a:off x="3098800" y="103486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100693</xdr:rowOff>
    </xdr:from>
    <xdr:to>
      <xdr:col>5</xdr:col>
      <xdr:colOff>600075</xdr:colOff>
      <xdr:row>58</xdr:row>
      <xdr:rowOff>30843</xdr:rowOff>
    </xdr:to>
    <xdr:sp macro="" textlink="">
      <xdr:nvSpPr>
        <xdr:cNvPr id="196" name="フローチャート : 判断 195"/>
        <xdr:cNvSpPr/>
      </xdr:nvSpPr>
      <xdr:spPr>
        <a:xfrm>
          <a:off x="3937000" y="98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41020</xdr:rowOff>
    </xdr:from>
    <xdr:ext cx="736600" cy="259045"/>
    <xdr:sp macro="" textlink="">
      <xdr:nvSpPr>
        <xdr:cNvPr id="197" name="テキスト ボックス 196"/>
        <xdr:cNvSpPr txBox="1"/>
      </xdr:nvSpPr>
      <xdr:spPr>
        <a:xfrm>
          <a:off x="3606800" y="9642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3</xdr:col>
      <xdr:colOff>142875</xdr:colOff>
      <xdr:row>60</xdr:row>
      <xdr:rowOff>12700</xdr:rowOff>
    </xdr:from>
    <xdr:to>
      <xdr:col>4</xdr:col>
      <xdr:colOff>346075</xdr:colOff>
      <xdr:row>60</xdr:row>
      <xdr:rowOff>61685</xdr:rowOff>
    </xdr:to>
    <xdr:cxnSp macro="">
      <xdr:nvCxnSpPr>
        <xdr:cNvPr id="198" name="直線コネクタ 197"/>
        <xdr:cNvCxnSpPr/>
      </xdr:nvCxnSpPr>
      <xdr:spPr>
        <a:xfrm>
          <a:off x="2209800" y="10299700"/>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157843</xdr:rowOff>
    </xdr:from>
    <xdr:to>
      <xdr:col>4</xdr:col>
      <xdr:colOff>396875</xdr:colOff>
      <xdr:row>57</xdr:row>
      <xdr:rowOff>87993</xdr:rowOff>
    </xdr:to>
    <xdr:sp macro="" textlink="">
      <xdr:nvSpPr>
        <xdr:cNvPr id="199" name="フローチャート : 判断 198"/>
        <xdr:cNvSpPr/>
      </xdr:nvSpPr>
      <xdr:spPr>
        <a:xfrm>
          <a:off x="3048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98170</xdr:rowOff>
    </xdr:from>
    <xdr:ext cx="762000" cy="259045"/>
    <xdr:sp macro="" textlink="">
      <xdr:nvSpPr>
        <xdr:cNvPr id="200" name="テキスト ボックス 199"/>
        <xdr:cNvSpPr txBox="1"/>
      </xdr:nvSpPr>
      <xdr:spPr>
        <a:xfrm>
          <a:off x="2717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xdr:col>
      <xdr:colOff>625475</xdr:colOff>
      <xdr:row>60</xdr:row>
      <xdr:rowOff>12700</xdr:rowOff>
    </xdr:from>
    <xdr:to>
      <xdr:col>3</xdr:col>
      <xdr:colOff>142875</xdr:colOff>
      <xdr:row>60</xdr:row>
      <xdr:rowOff>12700</xdr:rowOff>
    </xdr:to>
    <xdr:cxnSp macro="">
      <xdr:nvCxnSpPr>
        <xdr:cNvPr id="201" name="直線コネクタ 200"/>
        <xdr:cNvCxnSpPr/>
      </xdr:nvCxnSpPr>
      <xdr:spPr>
        <a:xfrm>
          <a:off x="1320800" y="1029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108857</xdr:rowOff>
    </xdr:from>
    <xdr:to>
      <xdr:col>3</xdr:col>
      <xdr:colOff>193675</xdr:colOff>
      <xdr:row>57</xdr:row>
      <xdr:rowOff>39007</xdr:rowOff>
    </xdr:to>
    <xdr:sp macro="" textlink="">
      <xdr:nvSpPr>
        <xdr:cNvPr id="202" name="フローチャート : 判断 201"/>
        <xdr:cNvSpPr/>
      </xdr:nvSpPr>
      <xdr:spPr>
        <a:xfrm>
          <a:off x="2159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49184</xdr:rowOff>
    </xdr:from>
    <xdr:ext cx="762000" cy="259045"/>
    <xdr:sp macro="" textlink="">
      <xdr:nvSpPr>
        <xdr:cNvPr id="203" name="テキスト ボックス 202"/>
        <xdr:cNvSpPr txBox="1"/>
      </xdr:nvSpPr>
      <xdr:spPr>
        <a:xfrm>
          <a:off x="1828800" y="947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92528</xdr:rowOff>
    </xdr:from>
    <xdr:to>
      <xdr:col>1</xdr:col>
      <xdr:colOff>676275</xdr:colOff>
      <xdr:row>57</xdr:row>
      <xdr:rowOff>22678</xdr:rowOff>
    </xdr:to>
    <xdr:sp macro="" textlink="">
      <xdr:nvSpPr>
        <xdr:cNvPr id="204" name="フローチャート : 判断 203"/>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32855</xdr:rowOff>
    </xdr:from>
    <xdr:ext cx="762000" cy="259045"/>
    <xdr:sp macro="" textlink="">
      <xdr:nvSpPr>
        <xdr:cNvPr id="205" name="テキスト ボックス 204"/>
        <xdr:cNvSpPr txBox="1"/>
      </xdr:nvSpPr>
      <xdr:spPr>
        <a:xfrm>
          <a:off x="939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60</xdr:row>
      <xdr:rowOff>92528</xdr:rowOff>
    </xdr:from>
    <xdr:to>
      <xdr:col>7</xdr:col>
      <xdr:colOff>66675</xdr:colOff>
      <xdr:row>61</xdr:row>
      <xdr:rowOff>22678</xdr:rowOff>
    </xdr:to>
    <xdr:sp macro="" textlink="">
      <xdr:nvSpPr>
        <xdr:cNvPr id="211" name="円/楕円 210"/>
        <xdr:cNvSpPr/>
      </xdr:nvSpPr>
      <xdr:spPr>
        <a:xfrm>
          <a:off x="47752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64605</xdr:rowOff>
    </xdr:from>
    <xdr:ext cx="762000" cy="259045"/>
    <xdr:sp macro="" textlink="">
      <xdr:nvSpPr>
        <xdr:cNvPr id="212" name="扶助費該当値テキスト"/>
        <xdr:cNvSpPr txBox="1"/>
      </xdr:nvSpPr>
      <xdr:spPr>
        <a:xfrm>
          <a:off x="4914900" y="1035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5</xdr:col>
      <xdr:colOff>498475</xdr:colOff>
      <xdr:row>61</xdr:row>
      <xdr:rowOff>35378</xdr:rowOff>
    </xdr:from>
    <xdr:to>
      <xdr:col>5</xdr:col>
      <xdr:colOff>600075</xdr:colOff>
      <xdr:row>61</xdr:row>
      <xdr:rowOff>136978</xdr:rowOff>
    </xdr:to>
    <xdr:sp macro="" textlink="">
      <xdr:nvSpPr>
        <xdr:cNvPr id="213" name="円/楕円 212"/>
        <xdr:cNvSpPr/>
      </xdr:nvSpPr>
      <xdr:spPr>
        <a:xfrm>
          <a:off x="39370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121755</xdr:rowOff>
    </xdr:from>
    <xdr:ext cx="736600" cy="259045"/>
    <xdr:sp macro="" textlink="">
      <xdr:nvSpPr>
        <xdr:cNvPr id="214" name="テキスト ボックス 213"/>
        <xdr:cNvSpPr txBox="1"/>
      </xdr:nvSpPr>
      <xdr:spPr>
        <a:xfrm>
          <a:off x="3606800" y="1058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10885</xdr:rowOff>
    </xdr:from>
    <xdr:to>
      <xdr:col>4</xdr:col>
      <xdr:colOff>396875</xdr:colOff>
      <xdr:row>60</xdr:row>
      <xdr:rowOff>112485</xdr:rowOff>
    </xdr:to>
    <xdr:sp macro="" textlink="">
      <xdr:nvSpPr>
        <xdr:cNvPr id="215" name="円/楕円 214"/>
        <xdr:cNvSpPr/>
      </xdr:nvSpPr>
      <xdr:spPr>
        <a:xfrm>
          <a:off x="3048000" y="1029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97262</xdr:rowOff>
    </xdr:from>
    <xdr:ext cx="762000" cy="259045"/>
    <xdr:sp macro="" textlink="">
      <xdr:nvSpPr>
        <xdr:cNvPr id="216" name="テキスト ボックス 215"/>
        <xdr:cNvSpPr txBox="1"/>
      </xdr:nvSpPr>
      <xdr:spPr>
        <a:xfrm>
          <a:off x="2717800" y="1038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133350</xdr:rowOff>
    </xdr:from>
    <xdr:to>
      <xdr:col>3</xdr:col>
      <xdr:colOff>193675</xdr:colOff>
      <xdr:row>60</xdr:row>
      <xdr:rowOff>63500</xdr:rowOff>
    </xdr:to>
    <xdr:sp macro="" textlink="">
      <xdr:nvSpPr>
        <xdr:cNvPr id="217" name="円/楕円 216"/>
        <xdr:cNvSpPr/>
      </xdr:nvSpPr>
      <xdr:spPr>
        <a:xfrm>
          <a:off x="2159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60</xdr:row>
      <xdr:rowOff>48277</xdr:rowOff>
    </xdr:from>
    <xdr:ext cx="762000" cy="259045"/>
    <xdr:sp macro="" textlink="">
      <xdr:nvSpPr>
        <xdr:cNvPr id="218" name="テキスト ボックス 217"/>
        <xdr:cNvSpPr txBox="1"/>
      </xdr:nvSpPr>
      <xdr:spPr>
        <a:xfrm>
          <a:off x="1828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133350</xdr:rowOff>
    </xdr:from>
    <xdr:to>
      <xdr:col>1</xdr:col>
      <xdr:colOff>676275</xdr:colOff>
      <xdr:row>60</xdr:row>
      <xdr:rowOff>63500</xdr:rowOff>
    </xdr:to>
    <xdr:sp macro="" textlink="">
      <xdr:nvSpPr>
        <xdr:cNvPr id="219" name="円/楕円 218"/>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60</xdr:row>
      <xdr:rowOff>48277</xdr:rowOff>
    </xdr:from>
    <xdr:ext cx="762000" cy="259045"/>
    <xdr:sp macro="" textlink="">
      <xdr:nvSpPr>
        <xdr:cNvPr id="220" name="テキスト ボックス 219"/>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類似団体平均と比較して同水準となっているが、繰出金の増加が懸念される。原因としては、高齢化の進展等に伴う医療費増が影響し、国民健康保険特別会計、後期高齢者医療特別会計、介護保険特別会計などで繰出金が増加傾向にあり、普通会計の負担増につながっている。本市が掲げている「健幸都市いいづか」を実現するために健康づくり事業や介護予防事業等の推進に取り組んでおり、医療費・サービス給付費の抑制と保険料適正化による収入増といった双方の取り組みにより、負担額を減らす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61685</xdr:rowOff>
    </xdr:from>
    <xdr:to>
      <xdr:col>24</xdr:col>
      <xdr:colOff>31750</xdr:colOff>
      <xdr:row>61</xdr:row>
      <xdr:rowOff>102507</xdr:rowOff>
    </xdr:to>
    <xdr:cxnSp macro="">
      <xdr:nvCxnSpPr>
        <xdr:cNvPr id="250" name="直線コネクタ 249"/>
        <xdr:cNvCxnSpPr/>
      </xdr:nvCxnSpPr>
      <xdr:spPr>
        <a:xfrm flipV="1">
          <a:off x="16510000" y="8977085"/>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74584</xdr:rowOff>
    </xdr:from>
    <xdr:ext cx="762000" cy="259045"/>
    <xdr:sp macro="" textlink="">
      <xdr:nvSpPr>
        <xdr:cNvPr id="251" name="その他最小値テキスト"/>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19.4</a:t>
          </a:r>
          <a:endParaRPr kumimoji="1" lang="ja-JP" altLang="en-US" sz="1000" b="1">
            <a:latin typeface="ＭＳ Ｐゴシック"/>
          </a:endParaRPr>
        </a:p>
      </xdr:txBody>
    </xdr:sp>
    <xdr:clientData/>
  </xdr:oneCellAnchor>
  <xdr:twoCellAnchor>
    <xdr:from>
      <xdr:col>23</xdr:col>
      <xdr:colOff>628650</xdr:colOff>
      <xdr:row>61</xdr:row>
      <xdr:rowOff>102507</xdr:rowOff>
    </xdr:from>
    <xdr:to>
      <xdr:col>24</xdr:col>
      <xdr:colOff>120650</xdr:colOff>
      <xdr:row>61</xdr:row>
      <xdr:rowOff>102507</xdr:rowOff>
    </xdr:to>
    <xdr:cxnSp macro="">
      <xdr:nvCxnSpPr>
        <xdr:cNvPr id="252" name="直線コネクタ 251"/>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148062</xdr:rowOff>
    </xdr:from>
    <xdr:ext cx="762000" cy="259045"/>
    <xdr:sp macro="" textlink="">
      <xdr:nvSpPr>
        <xdr:cNvPr id="253" name="その他最大値テキスト"/>
        <xdr:cNvSpPr txBox="1"/>
      </xdr:nvSpPr>
      <xdr:spPr>
        <a:xfrm>
          <a:off x="16598900" y="872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52</xdr:row>
      <xdr:rowOff>61685</xdr:rowOff>
    </xdr:from>
    <xdr:to>
      <xdr:col>24</xdr:col>
      <xdr:colOff>120650</xdr:colOff>
      <xdr:row>52</xdr:row>
      <xdr:rowOff>61685</xdr:rowOff>
    </xdr:to>
    <xdr:cxnSp macro="">
      <xdr:nvCxnSpPr>
        <xdr:cNvPr id="254" name="直線コネクタ 253"/>
        <xdr:cNvCxnSpPr/>
      </xdr:nvCxnSpPr>
      <xdr:spPr>
        <a:xfrm>
          <a:off x="16421100" y="897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45357</xdr:rowOff>
    </xdr:from>
    <xdr:to>
      <xdr:col>24</xdr:col>
      <xdr:colOff>31750</xdr:colOff>
      <xdr:row>56</xdr:row>
      <xdr:rowOff>61685</xdr:rowOff>
    </xdr:to>
    <xdr:cxnSp macro="">
      <xdr:nvCxnSpPr>
        <xdr:cNvPr id="255" name="直線コネクタ 254"/>
        <xdr:cNvCxnSpPr/>
      </xdr:nvCxnSpPr>
      <xdr:spPr>
        <a:xfrm>
          <a:off x="15671800" y="96465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48277</xdr:rowOff>
    </xdr:from>
    <xdr:ext cx="762000" cy="259045"/>
    <xdr:sp macro="" textlink="">
      <xdr:nvSpPr>
        <xdr:cNvPr id="256"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7" name="フローチャート : 判断 256"/>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135165</xdr:rowOff>
    </xdr:from>
    <xdr:to>
      <xdr:col>22</xdr:col>
      <xdr:colOff>565150</xdr:colOff>
      <xdr:row>56</xdr:row>
      <xdr:rowOff>45357</xdr:rowOff>
    </xdr:to>
    <xdr:cxnSp macro="">
      <xdr:nvCxnSpPr>
        <xdr:cNvPr id="258" name="直線コネクタ 257"/>
        <xdr:cNvCxnSpPr/>
      </xdr:nvCxnSpPr>
      <xdr:spPr>
        <a:xfrm>
          <a:off x="14782800" y="95649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133350</xdr:rowOff>
    </xdr:from>
    <xdr:to>
      <xdr:col>22</xdr:col>
      <xdr:colOff>615950</xdr:colOff>
      <xdr:row>56</xdr:row>
      <xdr:rowOff>63500</xdr:rowOff>
    </xdr:to>
    <xdr:sp macro="" textlink="">
      <xdr:nvSpPr>
        <xdr:cNvPr id="259" name="フローチャート : 判断 258"/>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60" name="テキスト ボックス 259"/>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135165</xdr:rowOff>
    </xdr:from>
    <xdr:to>
      <xdr:col>21</xdr:col>
      <xdr:colOff>361950</xdr:colOff>
      <xdr:row>55</xdr:row>
      <xdr:rowOff>135165</xdr:rowOff>
    </xdr:to>
    <xdr:cxnSp macro="">
      <xdr:nvCxnSpPr>
        <xdr:cNvPr id="261" name="直線コネクタ 260"/>
        <xdr:cNvCxnSpPr/>
      </xdr:nvCxnSpPr>
      <xdr:spPr>
        <a:xfrm>
          <a:off x="13893800" y="95649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51707</xdr:rowOff>
    </xdr:from>
    <xdr:to>
      <xdr:col>21</xdr:col>
      <xdr:colOff>412750</xdr:colOff>
      <xdr:row>55</xdr:row>
      <xdr:rowOff>153307</xdr:rowOff>
    </xdr:to>
    <xdr:sp macro="" textlink="">
      <xdr:nvSpPr>
        <xdr:cNvPr id="262" name="フローチャート : 判断 261"/>
        <xdr:cNvSpPr/>
      </xdr:nvSpPr>
      <xdr:spPr>
        <a:xfrm>
          <a:off x="14732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163484</xdr:rowOff>
    </xdr:from>
    <xdr:ext cx="762000" cy="259045"/>
    <xdr:sp macro="" textlink="">
      <xdr:nvSpPr>
        <xdr:cNvPr id="263" name="テキスト ボックス 262"/>
        <xdr:cNvSpPr txBox="1"/>
      </xdr:nvSpPr>
      <xdr:spPr>
        <a:xfrm>
          <a:off x="14401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4535</xdr:rowOff>
    </xdr:from>
    <xdr:to>
      <xdr:col>20</xdr:col>
      <xdr:colOff>158750</xdr:colOff>
      <xdr:row>55</xdr:row>
      <xdr:rowOff>135165</xdr:rowOff>
    </xdr:to>
    <xdr:cxnSp macro="">
      <xdr:nvCxnSpPr>
        <xdr:cNvPr id="264" name="直線コネクタ 263"/>
        <xdr:cNvCxnSpPr/>
      </xdr:nvCxnSpPr>
      <xdr:spPr>
        <a:xfrm>
          <a:off x="13004800" y="94342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19050</xdr:rowOff>
    </xdr:from>
    <xdr:to>
      <xdr:col>20</xdr:col>
      <xdr:colOff>209550</xdr:colOff>
      <xdr:row>55</xdr:row>
      <xdr:rowOff>120650</xdr:rowOff>
    </xdr:to>
    <xdr:sp macro="" textlink="">
      <xdr:nvSpPr>
        <xdr:cNvPr id="265" name="フローチャート : 判断 264"/>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130827</xdr:rowOff>
    </xdr:from>
    <xdr:ext cx="762000" cy="259045"/>
    <xdr:sp macro="" textlink="">
      <xdr:nvSpPr>
        <xdr:cNvPr id="266" name="テキスト ボックス 265"/>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108857</xdr:rowOff>
    </xdr:from>
    <xdr:to>
      <xdr:col>19</xdr:col>
      <xdr:colOff>6350</xdr:colOff>
      <xdr:row>55</xdr:row>
      <xdr:rowOff>39007</xdr:rowOff>
    </xdr:to>
    <xdr:sp macro="" textlink="">
      <xdr:nvSpPr>
        <xdr:cNvPr id="267" name="フローチャート : 判断 266"/>
        <xdr:cNvSpPr/>
      </xdr:nvSpPr>
      <xdr:spPr>
        <a:xfrm>
          <a:off x="12954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49184</xdr:rowOff>
    </xdr:from>
    <xdr:ext cx="762000" cy="259045"/>
    <xdr:sp macro="" textlink="">
      <xdr:nvSpPr>
        <xdr:cNvPr id="268" name="テキスト ボックス 267"/>
        <xdr:cNvSpPr txBox="1"/>
      </xdr:nvSpPr>
      <xdr:spPr>
        <a:xfrm>
          <a:off x="12623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10885</xdr:rowOff>
    </xdr:from>
    <xdr:to>
      <xdr:col>24</xdr:col>
      <xdr:colOff>82550</xdr:colOff>
      <xdr:row>56</xdr:row>
      <xdr:rowOff>112485</xdr:rowOff>
    </xdr:to>
    <xdr:sp macro="" textlink="">
      <xdr:nvSpPr>
        <xdr:cNvPr id="274" name="円/楕円 273"/>
        <xdr:cNvSpPr/>
      </xdr:nvSpPr>
      <xdr:spPr>
        <a:xfrm>
          <a:off x="16459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27412</xdr:rowOff>
    </xdr:from>
    <xdr:ext cx="762000" cy="259045"/>
    <xdr:sp macro="" textlink="">
      <xdr:nvSpPr>
        <xdr:cNvPr id="275" name="その他該当値テキスト"/>
        <xdr:cNvSpPr txBox="1"/>
      </xdr:nvSpPr>
      <xdr:spPr>
        <a:xfrm>
          <a:off x="16598900" y="945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166007</xdr:rowOff>
    </xdr:from>
    <xdr:to>
      <xdr:col>22</xdr:col>
      <xdr:colOff>615950</xdr:colOff>
      <xdr:row>56</xdr:row>
      <xdr:rowOff>96157</xdr:rowOff>
    </xdr:to>
    <xdr:sp macro="" textlink="">
      <xdr:nvSpPr>
        <xdr:cNvPr id="276" name="円/楕円 275"/>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80934</xdr:rowOff>
    </xdr:from>
    <xdr:ext cx="736600" cy="259045"/>
    <xdr:sp macro="" textlink="">
      <xdr:nvSpPr>
        <xdr:cNvPr id="277" name="テキスト ボックス 276"/>
        <xdr:cNvSpPr txBox="1"/>
      </xdr:nvSpPr>
      <xdr:spPr>
        <a:xfrm>
          <a:off x="15290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84365</xdr:rowOff>
    </xdr:from>
    <xdr:to>
      <xdr:col>21</xdr:col>
      <xdr:colOff>412750</xdr:colOff>
      <xdr:row>56</xdr:row>
      <xdr:rowOff>14515</xdr:rowOff>
    </xdr:to>
    <xdr:sp macro="" textlink="">
      <xdr:nvSpPr>
        <xdr:cNvPr id="278" name="円/楕円 277"/>
        <xdr:cNvSpPr/>
      </xdr:nvSpPr>
      <xdr:spPr>
        <a:xfrm>
          <a:off x="14732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170742</xdr:rowOff>
    </xdr:from>
    <xdr:ext cx="762000" cy="259045"/>
    <xdr:sp macro="" textlink="">
      <xdr:nvSpPr>
        <xdr:cNvPr id="279" name="テキスト ボックス 278"/>
        <xdr:cNvSpPr txBox="1"/>
      </xdr:nvSpPr>
      <xdr:spPr>
        <a:xfrm>
          <a:off x="14401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84365</xdr:rowOff>
    </xdr:from>
    <xdr:to>
      <xdr:col>20</xdr:col>
      <xdr:colOff>209550</xdr:colOff>
      <xdr:row>56</xdr:row>
      <xdr:rowOff>14515</xdr:rowOff>
    </xdr:to>
    <xdr:sp macro="" textlink="">
      <xdr:nvSpPr>
        <xdr:cNvPr id="280" name="円/楕円 279"/>
        <xdr:cNvSpPr/>
      </xdr:nvSpPr>
      <xdr:spPr>
        <a:xfrm>
          <a:off x="13843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170742</xdr:rowOff>
    </xdr:from>
    <xdr:ext cx="762000" cy="259045"/>
    <xdr:sp macro="" textlink="">
      <xdr:nvSpPr>
        <xdr:cNvPr id="281" name="テキスト ボックス 280"/>
        <xdr:cNvSpPr txBox="1"/>
      </xdr:nvSpPr>
      <xdr:spPr>
        <a:xfrm>
          <a:off x="13512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125185</xdr:rowOff>
    </xdr:from>
    <xdr:to>
      <xdr:col>19</xdr:col>
      <xdr:colOff>6350</xdr:colOff>
      <xdr:row>55</xdr:row>
      <xdr:rowOff>55335</xdr:rowOff>
    </xdr:to>
    <xdr:sp macro="" textlink="">
      <xdr:nvSpPr>
        <xdr:cNvPr id="282" name="円/楕円 281"/>
        <xdr:cNvSpPr/>
      </xdr:nvSpPr>
      <xdr:spPr>
        <a:xfrm>
          <a:off x="12954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40112</xdr:rowOff>
    </xdr:from>
    <xdr:ext cx="762000" cy="259045"/>
    <xdr:sp macro="" textlink="">
      <xdr:nvSpPr>
        <xdr:cNvPr id="283" name="テキスト ボックス 282"/>
        <xdr:cNvSpPr txBox="1"/>
      </xdr:nvSpPr>
      <xdr:spPr>
        <a:xfrm>
          <a:off x="12623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類似団体平均に比べ補助費等に係る経常収支比率が高くなっている主な要因として、一部事務組合負担金や企業会計・外郭団体等をはじめとする各種補助金の経費が高いことが挙げられる。特に、一部事務組合負担金においては、ごみ処理業務等を行う一部事務組合が直営とは別に２つ存在するなど合併後の統廃合がまだなされていない状態であることから、今後、任意協議会を立ち上げて統廃合についての協議を行っていくこととしている。負担金・補助金等については、行財政改革実施計画や補助金のあり方検討委員会等の指針を踏まえ、合理化を図るとともに、外郭団体の運営・事業についても効率化を図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88900</xdr:rowOff>
    </xdr:from>
    <xdr:to>
      <xdr:col>24</xdr:col>
      <xdr:colOff>31750</xdr:colOff>
      <xdr:row>41</xdr:row>
      <xdr:rowOff>95250</xdr:rowOff>
    </xdr:to>
    <xdr:cxnSp macro="">
      <xdr:nvCxnSpPr>
        <xdr:cNvPr id="311" name="直線コネクタ 310"/>
        <xdr:cNvCxnSpPr/>
      </xdr:nvCxnSpPr>
      <xdr:spPr>
        <a:xfrm flipV="1">
          <a:off x="16510000" y="55753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67327</xdr:rowOff>
    </xdr:from>
    <xdr:ext cx="762000" cy="259045"/>
    <xdr:sp macro="" textlink="">
      <xdr:nvSpPr>
        <xdr:cNvPr id="312"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a:t>
          </a:r>
          <a:endParaRPr kumimoji="1" lang="ja-JP" altLang="en-US" sz="1000" b="1">
            <a:latin typeface="ＭＳ Ｐゴシック"/>
          </a:endParaRPr>
        </a:p>
      </xdr:txBody>
    </xdr:sp>
    <xdr:clientData/>
  </xdr:oneCellAnchor>
  <xdr:twoCellAnchor>
    <xdr:from>
      <xdr:col>23</xdr:col>
      <xdr:colOff>628650</xdr:colOff>
      <xdr:row>41</xdr:row>
      <xdr:rowOff>95250</xdr:rowOff>
    </xdr:from>
    <xdr:to>
      <xdr:col>24</xdr:col>
      <xdr:colOff>120650</xdr:colOff>
      <xdr:row>41</xdr:row>
      <xdr:rowOff>95250</xdr:rowOff>
    </xdr:to>
    <xdr:cxnSp macro="">
      <xdr:nvCxnSpPr>
        <xdr:cNvPr id="313" name="直線コネクタ 312"/>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3827</xdr:rowOff>
    </xdr:from>
    <xdr:ext cx="762000" cy="259045"/>
    <xdr:sp macro="" textlink="">
      <xdr:nvSpPr>
        <xdr:cNvPr id="314" name="補助費等最大値テキスト"/>
        <xdr:cNvSpPr txBox="1"/>
      </xdr:nvSpPr>
      <xdr:spPr>
        <a:xfrm>
          <a:off x="16598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32</xdr:row>
      <xdr:rowOff>88900</xdr:rowOff>
    </xdr:from>
    <xdr:to>
      <xdr:col>24</xdr:col>
      <xdr:colOff>120650</xdr:colOff>
      <xdr:row>32</xdr:row>
      <xdr:rowOff>88900</xdr:rowOff>
    </xdr:to>
    <xdr:cxnSp macro="">
      <xdr:nvCxnSpPr>
        <xdr:cNvPr id="315" name="直線コネクタ 314"/>
        <xdr:cNvCxnSpPr/>
      </xdr:nvCxnSpPr>
      <xdr:spPr>
        <a:xfrm>
          <a:off x="16421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19050</xdr:rowOff>
    </xdr:from>
    <xdr:to>
      <xdr:col>24</xdr:col>
      <xdr:colOff>31750</xdr:colOff>
      <xdr:row>39</xdr:row>
      <xdr:rowOff>57150</xdr:rowOff>
    </xdr:to>
    <xdr:cxnSp macro="">
      <xdr:nvCxnSpPr>
        <xdr:cNvPr id="316" name="直線コネクタ 315"/>
        <xdr:cNvCxnSpPr/>
      </xdr:nvCxnSpPr>
      <xdr:spPr>
        <a:xfrm flipV="1">
          <a:off x="15671800" y="6705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22877</xdr:rowOff>
    </xdr:from>
    <xdr:ext cx="762000" cy="259045"/>
    <xdr:sp macro="" textlink="">
      <xdr:nvSpPr>
        <xdr:cNvPr id="317" name="補助費等平均値テキスト"/>
        <xdr:cNvSpPr txBox="1"/>
      </xdr:nvSpPr>
      <xdr:spPr>
        <a:xfrm>
          <a:off x="16598900" y="6195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6350</xdr:rowOff>
    </xdr:from>
    <xdr:to>
      <xdr:col>24</xdr:col>
      <xdr:colOff>82550</xdr:colOff>
      <xdr:row>37</xdr:row>
      <xdr:rowOff>107950</xdr:rowOff>
    </xdr:to>
    <xdr:sp macro="" textlink="">
      <xdr:nvSpPr>
        <xdr:cNvPr id="318" name="フローチャート : 判断 317"/>
        <xdr:cNvSpPr/>
      </xdr:nvSpPr>
      <xdr:spPr>
        <a:xfrm>
          <a:off x="164592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44450</xdr:rowOff>
    </xdr:from>
    <xdr:to>
      <xdr:col>22</xdr:col>
      <xdr:colOff>565150</xdr:colOff>
      <xdr:row>39</xdr:row>
      <xdr:rowOff>57150</xdr:rowOff>
    </xdr:to>
    <xdr:cxnSp macro="">
      <xdr:nvCxnSpPr>
        <xdr:cNvPr id="319" name="直線コネクタ 318"/>
        <xdr:cNvCxnSpPr/>
      </xdr:nvCxnSpPr>
      <xdr:spPr>
        <a:xfrm>
          <a:off x="14782800" y="6731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44450</xdr:rowOff>
    </xdr:from>
    <xdr:to>
      <xdr:col>22</xdr:col>
      <xdr:colOff>615950</xdr:colOff>
      <xdr:row>37</xdr:row>
      <xdr:rowOff>146050</xdr:rowOff>
    </xdr:to>
    <xdr:sp macro="" textlink="">
      <xdr:nvSpPr>
        <xdr:cNvPr id="320" name="フローチャート : 判断 319"/>
        <xdr:cNvSpPr/>
      </xdr:nvSpPr>
      <xdr:spPr>
        <a:xfrm>
          <a:off x="156210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156227</xdr:rowOff>
    </xdr:from>
    <xdr:ext cx="736600" cy="259045"/>
    <xdr:sp macro="" textlink="">
      <xdr:nvSpPr>
        <xdr:cNvPr id="321" name="テキスト ボックス 320"/>
        <xdr:cNvSpPr txBox="1"/>
      </xdr:nvSpPr>
      <xdr:spPr>
        <a:xfrm>
          <a:off x="15290800" y="615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44450</xdr:rowOff>
    </xdr:from>
    <xdr:to>
      <xdr:col>21</xdr:col>
      <xdr:colOff>361950</xdr:colOff>
      <xdr:row>39</xdr:row>
      <xdr:rowOff>69850</xdr:rowOff>
    </xdr:to>
    <xdr:cxnSp macro="">
      <xdr:nvCxnSpPr>
        <xdr:cNvPr id="322" name="直線コネクタ 321"/>
        <xdr:cNvCxnSpPr/>
      </xdr:nvCxnSpPr>
      <xdr:spPr>
        <a:xfrm flipV="1">
          <a:off x="13893800" y="6731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95250</xdr:rowOff>
    </xdr:from>
    <xdr:to>
      <xdr:col>21</xdr:col>
      <xdr:colOff>412750</xdr:colOff>
      <xdr:row>38</xdr:row>
      <xdr:rowOff>25400</xdr:rowOff>
    </xdr:to>
    <xdr:sp macro="" textlink="">
      <xdr:nvSpPr>
        <xdr:cNvPr id="323" name="フローチャート : 判断 322"/>
        <xdr:cNvSpPr/>
      </xdr:nvSpPr>
      <xdr:spPr>
        <a:xfrm>
          <a:off x="14732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35577</xdr:rowOff>
    </xdr:from>
    <xdr:ext cx="762000" cy="259045"/>
    <xdr:sp macro="" textlink="">
      <xdr:nvSpPr>
        <xdr:cNvPr id="324" name="テキスト ボックス 323"/>
        <xdr:cNvSpPr txBox="1"/>
      </xdr:nvSpPr>
      <xdr:spPr>
        <a:xfrm>
          <a:off x="14401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44450</xdr:rowOff>
    </xdr:from>
    <xdr:to>
      <xdr:col>20</xdr:col>
      <xdr:colOff>158750</xdr:colOff>
      <xdr:row>39</xdr:row>
      <xdr:rowOff>69850</xdr:rowOff>
    </xdr:to>
    <xdr:cxnSp macro="">
      <xdr:nvCxnSpPr>
        <xdr:cNvPr id="325" name="直線コネクタ 324"/>
        <xdr:cNvCxnSpPr/>
      </xdr:nvCxnSpPr>
      <xdr:spPr>
        <a:xfrm>
          <a:off x="13004800" y="6731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146050</xdr:rowOff>
    </xdr:from>
    <xdr:to>
      <xdr:col>20</xdr:col>
      <xdr:colOff>209550</xdr:colOff>
      <xdr:row>38</xdr:row>
      <xdr:rowOff>76200</xdr:rowOff>
    </xdr:to>
    <xdr:sp macro="" textlink="">
      <xdr:nvSpPr>
        <xdr:cNvPr id="326" name="フローチャート : 判断 325"/>
        <xdr:cNvSpPr/>
      </xdr:nvSpPr>
      <xdr:spPr>
        <a:xfrm>
          <a:off x="13843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86377</xdr:rowOff>
    </xdr:from>
    <xdr:ext cx="762000" cy="259045"/>
    <xdr:sp macro="" textlink="">
      <xdr:nvSpPr>
        <xdr:cNvPr id="327" name="テキスト ボックス 326"/>
        <xdr:cNvSpPr txBox="1"/>
      </xdr:nvSpPr>
      <xdr:spPr>
        <a:xfrm>
          <a:off x="13512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18</xdr:col>
      <xdr:colOff>590550</xdr:colOff>
      <xdr:row>38</xdr:row>
      <xdr:rowOff>25400</xdr:rowOff>
    </xdr:from>
    <xdr:to>
      <xdr:col>19</xdr:col>
      <xdr:colOff>6350</xdr:colOff>
      <xdr:row>38</xdr:row>
      <xdr:rowOff>127000</xdr:rowOff>
    </xdr:to>
    <xdr:sp macro="" textlink="">
      <xdr:nvSpPr>
        <xdr:cNvPr id="328" name="フローチャート : 判断 327"/>
        <xdr:cNvSpPr/>
      </xdr:nvSpPr>
      <xdr:spPr>
        <a:xfrm>
          <a:off x="12954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137177</xdr:rowOff>
    </xdr:from>
    <xdr:ext cx="762000" cy="259045"/>
    <xdr:sp macro="" textlink="">
      <xdr:nvSpPr>
        <xdr:cNvPr id="329" name="テキスト ボックス 328"/>
        <xdr:cNvSpPr txBox="1"/>
      </xdr:nvSpPr>
      <xdr:spPr>
        <a:xfrm>
          <a:off x="12623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139700</xdr:rowOff>
    </xdr:from>
    <xdr:to>
      <xdr:col>24</xdr:col>
      <xdr:colOff>82550</xdr:colOff>
      <xdr:row>39</xdr:row>
      <xdr:rowOff>69850</xdr:rowOff>
    </xdr:to>
    <xdr:sp macro="" textlink="">
      <xdr:nvSpPr>
        <xdr:cNvPr id="335" name="円/楕円 334"/>
        <xdr:cNvSpPr/>
      </xdr:nvSpPr>
      <xdr:spPr>
        <a:xfrm>
          <a:off x="164592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111777</xdr:rowOff>
    </xdr:from>
    <xdr:ext cx="762000" cy="259045"/>
    <xdr:sp macro="" textlink="">
      <xdr:nvSpPr>
        <xdr:cNvPr id="336" name="補助費等該当値テキスト"/>
        <xdr:cNvSpPr txBox="1"/>
      </xdr:nvSpPr>
      <xdr:spPr>
        <a:xfrm>
          <a:off x="165989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6350</xdr:rowOff>
    </xdr:from>
    <xdr:to>
      <xdr:col>22</xdr:col>
      <xdr:colOff>615950</xdr:colOff>
      <xdr:row>39</xdr:row>
      <xdr:rowOff>107950</xdr:rowOff>
    </xdr:to>
    <xdr:sp macro="" textlink="">
      <xdr:nvSpPr>
        <xdr:cNvPr id="337" name="円/楕円 336"/>
        <xdr:cNvSpPr/>
      </xdr:nvSpPr>
      <xdr:spPr>
        <a:xfrm>
          <a:off x="1562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92727</xdr:rowOff>
    </xdr:from>
    <xdr:ext cx="736600" cy="259045"/>
    <xdr:sp macro="" textlink="">
      <xdr:nvSpPr>
        <xdr:cNvPr id="338" name="テキスト ボックス 337"/>
        <xdr:cNvSpPr txBox="1"/>
      </xdr:nvSpPr>
      <xdr:spPr>
        <a:xfrm>
          <a:off x="15290800" y="677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165100</xdr:rowOff>
    </xdr:from>
    <xdr:to>
      <xdr:col>21</xdr:col>
      <xdr:colOff>412750</xdr:colOff>
      <xdr:row>39</xdr:row>
      <xdr:rowOff>95250</xdr:rowOff>
    </xdr:to>
    <xdr:sp macro="" textlink="">
      <xdr:nvSpPr>
        <xdr:cNvPr id="339" name="円/楕円 338"/>
        <xdr:cNvSpPr/>
      </xdr:nvSpPr>
      <xdr:spPr>
        <a:xfrm>
          <a:off x="147320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80027</xdr:rowOff>
    </xdr:from>
    <xdr:ext cx="762000" cy="259045"/>
    <xdr:sp macro="" textlink="">
      <xdr:nvSpPr>
        <xdr:cNvPr id="340" name="テキスト ボックス 339"/>
        <xdr:cNvSpPr txBox="1"/>
      </xdr:nvSpPr>
      <xdr:spPr>
        <a:xfrm>
          <a:off x="144018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19050</xdr:rowOff>
    </xdr:from>
    <xdr:to>
      <xdr:col>20</xdr:col>
      <xdr:colOff>209550</xdr:colOff>
      <xdr:row>39</xdr:row>
      <xdr:rowOff>120650</xdr:rowOff>
    </xdr:to>
    <xdr:sp macro="" textlink="">
      <xdr:nvSpPr>
        <xdr:cNvPr id="341" name="円/楕円 340"/>
        <xdr:cNvSpPr/>
      </xdr:nvSpPr>
      <xdr:spPr>
        <a:xfrm>
          <a:off x="13843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105427</xdr:rowOff>
    </xdr:from>
    <xdr:ext cx="762000" cy="259045"/>
    <xdr:sp macro="" textlink="">
      <xdr:nvSpPr>
        <xdr:cNvPr id="342" name="テキスト ボックス 341"/>
        <xdr:cNvSpPr txBox="1"/>
      </xdr:nvSpPr>
      <xdr:spPr>
        <a:xfrm>
          <a:off x="13512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165100</xdr:rowOff>
    </xdr:from>
    <xdr:to>
      <xdr:col>19</xdr:col>
      <xdr:colOff>6350</xdr:colOff>
      <xdr:row>39</xdr:row>
      <xdr:rowOff>95250</xdr:rowOff>
    </xdr:to>
    <xdr:sp macro="" textlink="">
      <xdr:nvSpPr>
        <xdr:cNvPr id="343" name="円/楕円 342"/>
        <xdr:cNvSpPr/>
      </xdr:nvSpPr>
      <xdr:spPr>
        <a:xfrm>
          <a:off x="129540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80027</xdr:rowOff>
    </xdr:from>
    <xdr:ext cx="762000" cy="259045"/>
    <xdr:sp macro="" textlink="">
      <xdr:nvSpPr>
        <xdr:cNvPr id="344" name="テキスト ボックス 343"/>
        <xdr:cNvSpPr txBox="1"/>
      </xdr:nvSpPr>
      <xdr:spPr>
        <a:xfrm>
          <a:off x="126238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公債費については、合併特例事業債、臨時財政対策債の元金償還の開始などで増加している。今後も、小中学校施設整備事業、新庁舎建設事業などの継続事業に加え、公民館整備事業や市立体育館整備事業などが計画されており、公債費は増加していく見込みであることから、健全な財政運営に努めるため、事業費の適正化や事業実施年度の分散などの工夫により公債費負担の均衡を図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37846</xdr:rowOff>
    </xdr:from>
    <xdr:to>
      <xdr:col>7</xdr:col>
      <xdr:colOff>15875</xdr:colOff>
      <xdr:row>80</xdr:row>
      <xdr:rowOff>127000</xdr:rowOff>
    </xdr:to>
    <xdr:cxnSp macro="">
      <xdr:nvCxnSpPr>
        <xdr:cNvPr id="369" name="直線コネクタ 368"/>
        <xdr:cNvCxnSpPr/>
      </xdr:nvCxnSpPr>
      <xdr:spPr>
        <a:xfrm flipV="1">
          <a:off x="4826000" y="12896596"/>
          <a:ext cx="0" cy="946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99077</xdr:rowOff>
    </xdr:from>
    <xdr:ext cx="762000" cy="259045"/>
    <xdr:sp macro="" textlink="">
      <xdr:nvSpPr>
        <xdr:cNvPr id="370" name="公債費最小値テキスト"/>
        <xdr:cNvSpPr txBox="1"/>
      </xdr:nvSpPr>
      <xdr:spPr>
        <a:xfrm>
          <a:off x="4914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6</xdr:col>
      <xdr:colOff>612775</xdr:colOff>
      <xdr:row>80</xdr:row>
      <xdr:rowOff>127000</xdr:rowOff>
    </xdr:from>
    <xdr:to>
      <xdr:col>7</xdr:col>
      <xdr:colOff>104775</xdr:colOff>
      <xdr:row>80</xdr:row>
      <xdr:rowOff>127000</xdr:rowOff>
    </xdr:to>
    <xdr:cxnSp macro="">
      <xdr:nvCxnSpPr>
        <xdr:cNvPr id="371" name="直線コネクタ 370"/>
        <xdr:cNvCxnSpPr/>
      </xdr:nvCxnSpPr>
      <xdr:spPr>
        <a:xfrm>
          <a:off x="4737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124223</xdr:rowOff>
    </xdr:from>
    <xdr:ext cx="762000" cy="259045"/>
    <xdr:sp macro="" textlink="">
      <xdr:nvSpPr>
        <xdr:cNvPr id="372" name="公債費最大値テキスト"/>
        <xdr:cNvSpPr txBox="1"/>
      </xdr:nvSpPr>
      <xdr:spPr>
        <a:xfrm>
          <a:off x="4914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75</xdr:row>
      <xdr:rowOff>37846</xdr:rowOff>
    </xdr:from>
    <xdr:to>
      <xdr:col>7</xdr:col>
      <xdr:colOff>104775</xdr:colOff>
      <xdr:row>75</xdr:row>
      <xdr:rowOff>37846</xdr:rowOff>
    </xdr:to>
    <xdr:cxnSp macro="">
      <xdr:nvCxnSpPr>
        <xdr:cNvPr id="373" name="直線コネクタ 372"/>
        <xdr:cNvCxnSpPr/>
      </xdr:nvCxnSpPr>
      <xdr:spPr>
        <a:xfrm>
          <a:off x="4737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129287</xdr:rowOff>
    </xdr:from>
    <xdr:to>
      <xdr:col>7</xdr:col>
      <xdr:colOff>15875</xdr:colOff>
      <xdr:row>77</xdr:row>
      <xdr:rowOff>138430</xdr:rowOff>
    </xdr:to>
    <xdr:cxnSp macro="">
      <xdr:nvCxnSpPr>
        <xdr:cNvPr id="374" name="直線コネクタ 373"/>
        <xdr:cNvCxnSpPr/>
      </xdr:nvCxnSpPr>
      <xdr:spPr>
        <a:xfrm flipV="1">
          <a:off x="3987800" y="13330937"/>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12716</xdr:rowOff>
    </xdr:from>
    <xdr:ext cx="762000" cy="259045"/>
    <xdr:sp macro="" textlink="">
      <xdr:nvSpPr>
        <xdr:cNvPr id="375" name="公債費平均値テキスト"/>
        <xdr:cNvSpPr txBox="1"/>
      </xdr:nvSpPr>
      <xdr:spPr>
        <a:xfrm>
          <a:off x="4914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167639</xdr:rowOff>
    </xdr:from>
    <xdr:to>
      <xdr:col>7</xdr:col>
      <xdr:colOff>66675</xdr:colOff>
      <xdr:row>77</xdr:row>
      <xdr:rowOff>97789</xdr:rowOff>
    </xdr:to>
    <xdr:sp macro="" textlink="">
      <xdr:nvSpPr>
        <xdr:cNvPr id="376" name="フローチャート : 判断 375"/>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110998</xdr:rowOff>
    </xdr:from>
    <xdr:to>
      <xdr:col>5</xdr:col>
      <xdr:colOff>549275</xdr:colOff>
      <xdr:row>77</xdr:row>
      <xdr:rowOff>138430</xdr:rowOff>
    </xdr:to>
    <xdr:cxnSp macro="">
      <xdr:nvCxnSpPr>
        <xdr:cNvPr id="377" name="直線コネクタ 376"/>
        <xdr:cNvCxnSpPr/>
      </xdr:nvCxnSpPr>
      <xdr:spPr>
        <a:xfrm>
          <a:off x="3098800" y="133126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28194</xdr:rowOff>
    </xdr:from>
    <xdr:to>
      <xdr:col>5</xdr:col>
      <xdr:colOff>600075</xdr:colOff>
      <xdr:row>77</xdr:row>
      <xdr:rowOff>129794</xdr:rowOff>
    </xdr:to>
    <xdr:sp macro="" textlink="">
      <xdr:nvSpPr>
        <xdr:cNvPr id="378" name="フローチャート : 判断 377"/>
        <xdr:cNvSpPr/>
      </xdr:nvSpPr>
      <xdr:spPr>
        <a:xfrm>
          <a:off x="3937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139971</xdr:rowOff>
    </xdr:from>
    <xdr:ext cx="736600" cy="259045"/>
    <xdr:sp macro="" textlink="">
      <xdr:nvSpPr>
        <xdr:cNvPr id="379" name="テキスト ボックス 378"/>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110998</xdr:rowOff>
    </xdr:from>
    <xdr:to>
      <xdr:col>4</xdr:col>
      <xdr:colOff>346075</xdr:colOff>
      <xdr:row>78</xdr:row>
      <xdr:rowOff>58420</xdr:rowOff>
    </xdr:to>
    <xdr:cxnSp macro="">
      <xdr:nvCxnSpPr>
        <xdr:cNvPr id="380" name="直線コネクタ 379"/>
        <xdr:cNvCxnSpPr/>
      </xdr:nvCxnSpPr>
      <xdr:spPr>
        <a:xfrm flipV="1">
          <a:off x="2209800" y="1331264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37337</xdr:rowOff>
    </xdr:from>
    <xdr:to>
      <xdr:col>4</xdr:col>
      <xdr:colOff>396875</xdr:colOff>
      <xdr:row>77</xdr:row>
      <xdr:rowOff>138937</xdr:rowOff>
    </xdr:to>
    <xdr:sp macro="" textlink="">
      <xdr:nvSpPr>
        <xdr:cNvPr id="381" name="フローチャート : 判断 380"/>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149114</xdr:rowOff>
    </xdr:from>
    <xdr:ext cx="762000" cy="259045"/>
    <xdr:sp macro="" textlink="">
      <xdr:nvSpPr>
        <xdr:cNvPr id="382" name="テキスト ボックス 381"/>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58420</xdr:rowOff>
    </xdr:from>
    <xdr:to>
      <xdr:col>3</xdr:col>
      <xdr:colOff>142875</xdr:colOff>
      <xdr:row>78</xdr:row>
      <xdr:rowOff>127000</xdr:rowOff>
    </xdr:to>
    <xdr:cxnSp macro="">
      <xdr:nvCxnSpPr>
        <xdr:cNvPr id="383" name="直線コネクタ 382"/>
        <xdr:cNvCxnSpPr/>
      </xdr:nvCxnSpPr>
      <xdr:spPr>
        <a:xfrm flipV="1">
          <a:off x="1320800" y="13431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64770</xdr:rowOff>
    </xdr:from>
    <xdr:to>
      <xdr:col>3</xdr:col>
      <xdr:colOff>193675</xdr:colOff>
      <xdr:row>77</xdr:row>
      <xdr:rowOff>166370</xdr:rowOff>
    </xdr:to>
    <xdr:sp macro="" textlink="">
      <xdr:nvSpPr>
        <xdr:cNvPr id="384" name="フローチャート : 判断 383"/>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5097</xdr:rowOff>
    </xdr:from>
    <xdr:ext cx="762000" cy="259045"/>
    <xdr:sp macro="" textlink="">
      <xdr:nvSpPr>
        <xdr:cNvPr id="385" name="テキスト ボックス 384"/>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86" name="フローチャート : 判断 385"/>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27957</xdr:rowOff>
    </xdr:from>
    <xdr:ext cx="762000" cy="259045"/>
    <xdr:sp macro="" textlink="">
      <xdr:nvSpPr>
        <xdr:cNvPr id="387" name="テキスト ボックス 386"/>
        <xdr:cNvSpPr txBox="1"/>
      </xdr:nvSpPr>
      <xdr:spPr>
        <a:xfrm>
          <a:off x="939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78487</xdr:rowOff>
    </xdr:from>
    <xdr:to>
      <xdr:col>7</xdr:col>
      <xdr:colOff>66675</xdr:colOff>
      <xdr:row>78</xdr:row>
      <xdr:rowOff>8637</xdr:rowOff>
    </xdr:to>
    <xdr:sp macro="" textlink="">
      <xdr:nvSpPr>
        <xdr:cNvPr id="393" name="円/楕円 392"/>
        <xdr:cNvSpPr/>
      </xdr:nvSpPr>
      <xdr:spPr>
        <a:xfrm>
          <a:off x="4775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50564</xdr:rowOff>
    </xdr:from>
    <xdr:ext cx="762000" cy="259045"/>
    <xdr:sp macro="" textlink="">
      <xdr:nvSpPr>
        <xdr:cNvPr id="394" name="公債費該当値テキスト"/>
        <xdr:cNvSpPr txBox="1"/>
      </xdr:nvSpPr>
      <xdr:spPr>
        <a:xfrm>
          <a:off x="4914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87630</xdr:rowOff>
    </xdr:from>
    <xdr:to>
      <xdr:col>5</xdr:col>
      <xdr:colOff>600075</xdr:colOff>
      <xdr:row>78</xdr:row>
      <xdr:rowOff>17780</xdr:rowOff>
    </xdr:to>
    <xdr:sp macro="" textlink="">
      <xdr:nvSpPr>
        <xdr:cNvPr id="395" name="円/楕円 394"/>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2557</xdr:rowOff>
    </xdr:from>
    <xdr:ext cx="736600" cy="259045"/>
    <xdr:sp macro="" textlink="">
      <xdr:nvSpPr>
        <xdr:cNvPr id="396" name="テキスト ボックス 395"/>
        <xdr:cNvSpPr txBox="1"/>
      </xdr:nvSpPr>
      <xdr:spPr>
        <a:xfrm>
          <a:off x="3606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60198</xdr:rowOff>
    </xdr:from>
    <xdr:to>
      <xdr:col>4</xdr:col>
      <xdr:colOff>396875</xdr:colOff>
      <xdr:row>77</xdr:row>
      <xdr:rowOff>161798</xdr:rowOff>
    </xdr:to>
    <xdr:sp macro="" textlink="">
      <xdr:nvSpPr>
        <xdr:cNvPr id="397" name="円/楕円 396"/>
        <xdr:cNvSpPr/>
      </xdr:nvSpPr>
      <xdr:spPr>
        <a:xfrm>
          <a:off x="3048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146575</xdr:rowOff>
    </xdr:from>
    <xdr:ext cx="762000" cy="259045"/>
    <xdr:sp macro="" textlink="">
      <xdr:nvSpPr>
        <xdr:cNvPr id="398" name="テキスト ボックス 397"/>
        <xdr:cNvSpPr txBox="1"/>
      </xdr:nvSpPr>
      <xdr:spPr>
        <a:xfrm>
          <a:off x="2717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7620</xdr:rowOff>
    </xdr:from>
    <xdr:to>
      <xdr:col>3</xdr:col>
      <xdr:colOff>193675</xdr:colOff>
      <xdr:row>78</xdr:row>
      <xdr:rowOff>109220</xdr:rowOff>
    </xdr:to>
    <xdr:sp macro="" textlink="">
      <xdr:nvSpPr>
        <xdr:cNvPr id="399" name="円/楕円 398"/>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93997</xdr:rowOff>
    </xdr:from>
    <xdr:ext cx="762000" cy="259045"/>
    <xdr:sp macro="" textlink="">
      <xdr:nvSpPr>
        <xdr:cNvPr id="400" name="テキスト ボックス 399"/>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401" name="円/楕円 400"/>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162577</xdr:rowOff>
    </xdr:from>
    <xdr:ext cx="762000" cy="259045"/>
    <xdr:sp macro="" textlink="">
      <xdr:nvSpPr>
        <xdr:cNvPr id="402" name="テキスト ボックス 401"/>
        <xdr:cNvSpPr txBox="1"/>
      </xdr:nvSpPr>
      <xdr:spPr>
        <a:xfrm>
          <a:off x="939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類似団体平均に比べ扶助費は</a:t>
          </a:r>
          <a:r>
            <a:rPr lang="en-US" altLang="ja-JP" sz="1100" b="0" i="0" baseline="0">
              <a:solidFill>
                <a:schemeClr val="dk1"/>
              </a:solidFill>
              <a:effectLst/>
              <a:latin typeface="+mn-lt"/>
              <a:ea typeface="+mn-ea"/>
              <a:cs typeface="+mn-cs"/>
            </a:rPr>
            <a:t>4.0</a:t>
          </a:r>
          <a:r>
            <a:rPr lang="ja-JP" altLang="ja-JP" sz="1100" b="0" i="0" baseline="0">
              <a:solidFill>
                <a:schemeClr val="dk1"/>
              </a:solidFill>
              <a:effectLst/>
              <a:latin typeface="+mn-lt"/>
              <a:ea typeface="+mn-ea"/>
              <a:cs typeface="+mn-cs"/>
            </a:rPr>
            <a:t>ポイント、補助費等は</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ポイント上回っているが、人件費は</a:t>
          </a:r>
          <a:r>
            <a:rPr lang="en-US" altLang="ja-JP" sz="1100" b="0" i="0" baseline="0">
              <a:solidFill>
                <a:schemeClr val="dk1"/>
              </a:solidFill>
              <a:effectLst/>
              <a:latin typeface="+mn-lt"/>
              <a:ea typeface="+mn-ea"/>
              <a:cs typeface="+mn-cs"/>
            </a:rPr>
            <a:t>6.6</a:t>
          </a:r>
          <a:r>
            <a:rPr lang="ja-JP" altLang="ja-JP" sz="1100" b="0" i="0" baseline="0">
              <a:solidFill>
                <a:schemeClr val="dk1"/>
              </a:solidFill>
              <a:effectLst/>
              <a:latin typeface="+mn-lt"/>
              <a:ea typeface="+mn-ea"/>
              <a:cs typeface="+mn-cs"/>
            </a:rPr>
            <a:t>ポイント、物件費は</a:t>
          </a:r>
          <a:r>
            <a:rPr lang="en-US" altLang="ja-JP" sz="1100" b="0" i="0" baseline="0">
              <a:solidFill>
                <a:schemeClr val="dk1"/>
              </a:solidFill>
              <a:effectLst/>
              <a:latin typeface="+mn-lt"/>
              <a:ea typeface="+mn-ea"/>
              <a:cs typeface="+mn-cs"/>
            </a:rPr>
            <a:t>3.2</a:t>
          </a:r>
          <a:r>
            <a:rPr lang="ja-JP" altLang="ja-JP" sz="1100" b="0" i="0" baseline="0">
              <a:solidFill>
                <a:schemeClr val="dk1"/>
              </a:solidFill>
              <a:effectLst/>
              <a:latin typeface="+mn-lt"/>
              <a:ea typeface="+mn-ea"/>
              <a:cs typeface="+mn-cs"/>
            </a:rPr>
            <a:t>ポイント下回っている状況である。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7" name="直線コネクタ 41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8" name="テキスト ボックス 41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9" name="直線コネクタ 41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20" name="テキスト ボックス 41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1" name="直線コネクタ 42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2" name="テキスト ボックス 42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3" name="直線コネクタ 42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4" name="テキスト ボックス 42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127000</xdr:rowOff>
    </xdr:from>
    <xdr:to>
      <xdr:col>24</xdr:col>
      <xdr:colOff>31750</xdr:colOff>
      <xdr:row>80</xdr:row>
      <xdr:rowOff>58420</xdr:rowOff>
    </xdr:to>
    <xdr:cxnSp macro="">
      <xdr:nvCxnSpPr>
        <xdr:cNvPr id="428" name="直線コネクタ 427"/>
        <xdr:cNvCxnSpPr/>
      </xdr:nvCxnSpPr>
      <xdr:spPr>
        <a:xfrm flipV="1">
          <a:off x="16510000" y="1281430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30497</xdr:rowOff>
    </xdr:from>
    <xdr:ext cx="762000" cy="259045"/>
    <xdr:sp macro="" textlink="">
      <xdr:nvSpPr>
        <xdr:cNvPr id="429"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86.0</a:t>
          </a:r>
          <a:endParaRPr kumimoji="1" lang="ja-JP" altLang="en-US" sz="1000" b="1">
            <a:latin typeface="ＭＳ Ｐゴシック"/>
          </a:endParaRPr>
        </a:p>
      </xdr:txBody>
    </xdr:sp>
    <xdr:clientData/>
  </xdr:oneCellAnchor>
  <xdr:twoCellAnchor>
    <xdr:from>
      <xdr:col>23</xdr:col>
      <xdr:colOff>628650</xdr:colOff>
      <xdr:row>80</xdr:row>
      <xdr:rowOff>58420</xdr:rowOff>
    </xdr:from>
    <xdr:to>
      <xdr:col>24</xdr:col>
      <xdr:colOff>120650</xdr:colOff>
      <xdr:row>80</xdr:row>
      <xdr:rowOff>58420</xdr:rowOff>
    </xdr:to>
    <xdr:cxnSp macro="">
      <xdr:nvCxnSpPr>
        <xdr:cNvPr id="430" name="直線コネクタ 429"/>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41927</xdr:rowOff>
    </xdr:from>
    <xdr:ext cx="762000" cy="259045"/>
    <xdr:sp macro="" textlink="">
      <xdr:nvSpPr>
        <xdr:cNvPr id="431"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23</xdr:col>
      <xdr:colOff>628650</xdr:colOff>
      <xdr:row>74</xdr:row>
      <xdr:rowOff>127000</xdr:rowOff>
    </xdr:from>
    <xdr:to>
      <xdr:col>24</xdr:col>
      <xdr:colOff>120650</xdr:colOff>
      <xdr:row>74</xdr:row>
      <xdr:rowOff>127000</xdr:rowOff>
    </xdr:to>
    <xdr:cxnSp macro="">
      <xdr:nvCxnSpPr>
        <xdr:cNvPr id="432" name="直線コネクタ 431"/>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149861</xdr:rowOff>
    </xdr:from>
    <xdr:to>
      <xdr:col>24</xdr:col>
      <xdr:colOff>31750</xdr:colOff>
      <xdr:row>77</xdr:row>
      <xdr:rowOff>46989</xdr:rowOff>
    </xdr:to>
    <xdr:cxnSp macro="">
      <xdr:nvCxnSpPr>
        <xdr:cNvPr id="433" name="直線コネクタ 432"/>
        <xdr:cNvCxnSpPr/>
      </xdr:nvCxnSpPr>
      <xdr:spPr>
        <a:xfrm flipV="1">
          <a:off x="15671800" y="13180061"/>
          <a:ext cx="8382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73423</xdr:rowOff>
    </xdr:from>
    <xdr:ext cx="762000" cy="259045"/>
    <xdr:sp macro="" textlink="">
      <xdr:nvSpPr>
        <xdr:cNvPr id="434" name="公債費以外平均値テキスト"/>
        <xdr:cNvSpPr txBox="1"/>
      </xdr:nvSpPr>
      <xdr:spPr>
        <a:xfrm>
          <a:off x="16598900" y="132750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101346</xdr:rowOff>
    </xdr:from>
    <xdr:to>
      <xdr:col>24</xdr:col>
      <xdr:colOff>82550</xdr:colOff>
      <xdr:row>78</xdr:row>
      <xdr:rowOff>31496</xdr:rowOff>
    </xdr:to>
    <xdr:sp macro="" textlink="">
      <xdr:nvSpPr>
        <xdr:cNvPr id="435" name="フローチャート : 判断 434"/>
        <xdr:cNvSpPr/>
      </xdr:nvSpPr>
      <xdr:spPr>
        <a:xfrm>
          <a:off x="164592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131572</xdr:rowOff>
    </xdr:from>
    <xdr:to>
      <xdr:col>22</xdr:col>
      <xdr:colOff>565150</xdr:colOff>
      <xdr:row>77</xdr:row>
      <xdr:rowOff>46989</xdr:rowOff>
    </xdr:to>
    <xdr:cxnSp macro="">
      <xdr:nvCxnSpPr>
        <xdr:cNvPr id="436" name="直線コネクタ 435"/>
        <xdr:cNvCxnSpPr/>
      </xdr:nvCxnSpPr>
      <xdr:spPr>
        <a:xfrm>
          <a:off x="14782800" y="13161772"/>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83058</xdr:rowOff>
    </xdr:from>
    <xdr:to>
      <xdr:col>22</xdr:col>
      <xdr:colOff>615950</xdr:colOff>
      <xdr:row>78</xdr:row>
      <xdr:rowOff>13208</xdr:rowOff>
    </xdr:to>
    <xdr:sp macro="" textlink="">
      <xdr:nvSpPr>
        <xdr:cNvPr id="437" name="フローチャート : 判断 436"/>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169435</xdr:rowOff>
    </xdr:from>
    <xdr:ext cx="736600" cy="259045"/>
    <xdr:sp macro="" textlink="">
      <xdr:nvSpPr>
        <xdr:cNvPr id="438" name="テキスト ボックス 437"/>
        <xdr:cNvSpPr txBox="1"/>
      </xdr:nvSpPr>
      <xdr:spPr>
        <a:xfrm>
          <a:off x="15290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131572</xdr:rowOff>
    </xdr:from>
    <xdr:to>
      <xdr:col>21</xdr:col>
      <xdr:colOff>361950</xdr:colOff>
      <xdr:row>76</xdr:row>
      <xdr:rowOff>145287</xdr:rowOff>
    </xdr:to>
    <xdr:cxnSp macro="">
      <xdr:nvCxnSpPr>
        <xdr:cNvPr id="439" name="直線コネクタ 438"/>
        <xdr:cNvCxnSpPr/>
      </xdr:nvCxnSpPr>
      <xdr:spPr>
        <a:xfrm flipV="1">
          <a:off x="13893800" y="131617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40" name="フローチャート : 判断 439"/>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41" name="テキスト ボックス 440"/>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117856</xdr:rowOff>
    </xdr:from>
    <xdr:to>
      <xdr:col>20</xdr:col>
      <xdr:colOff>158750</xdr:colOff>
      <xdr:row>76</xdr:row>
      <xdr:rowOff>145287</xdr:rowOff>
    </xdr:to>
    <xdr:cxnSp macro="">
      <xdr:nvCxnSpPr>
        <xdr:cNvPr id="442" name="直線コネクタ 441"/>
        <xdr:cNvCxnSpPr/>
      </xdr:nvCxnSpPr>
      <xdr:spPr>
        <a:xfrm>
          <a:off x="13004800" y="13148056"/>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28194</xdr:rowOff>
    </xdr:from>
    <xdr:to>
      <xdr:col>20</xdr:col>
      <xdr:colOff>209550</xdr:colOff>
      <xdr:row>77</xdr:row>
      <xdr:rowOff>129794</xdr:rowOff>
    </xdr:to>
    <xdr:sp macro="" textlink="">
      <xdr:nvSpPr>
        <xdr:cNvPr id="443" name="フローチャート : 判断 442"/>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114571</xdr:rowOff>
    </xdr:from>
    <xdr:ext cx="762000" cy="259045"/>
    <xdr:sp macro="" textlink="">
      <xdr:nvSpPr>
        <xdr:cNvPr id="444" name="テキスト ボックス 443"/>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46482</xdr:rowOff>
    </xdr:from>
    <xdr:to>
      <xdr:col>19</xdr:col>
      <xdr:colOff>6350</xdr:colOff>
      <xdr:row>77</xdr:row>
      <xdr:rowOff>148082</xdr:rowOff>
    </xdr:to>
    <xdr:sp macro="" textlink="">
      <xdr:nvSpPr>
        <xdr:cNvPr id="445" name="フローチャート : 判断 444"/>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132859</xdr:rowOff>
    </xdr:from>
    <xdr:ext cx="762000" cy="259045"/>
    <xdr:sp macro="" textlink="">
      <xdr:nvSpPr>
        <xdr:cNvPr id="446" name="テキスト ボックス 445"/>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99061</xdr:rowOff>
    </xdr:from>
    <xdr:to>
      <xdr:col>24</xdr:col>
      <xdr:colOff>82550</xdr:colOff>
      <xdr:row>77</xdr:row>
      <xdr:rowOff>29211</xdr:rowOff>
    </xdr:to>
    <xdr:sp macro="" textlink="">
      <xdr:nvSpPr>
        <xdr:cNvPr id="452" name="円/楕円 451"/>
        <xdr:cNvSpPr/>
      </xdr:nvSpPr>
      <xdr:spPr>
        <a:xfrm>
          <a:off x="16459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115588</xdr:rowOff>
    </xdr:from>
    <xdr:ext cx="762000" cy="259045"/>
    <xdr:sp macro="" textlink="">
      <xdr:nvSpPr>
        <xdr:cNvPr id="453" name="公債費以外該当値テキスト"/>
        <xdr:cNvSpPr txBox="1"/>
      </xdr:nvSpPr>
      <xdr:spPr>
        <a:xfrm>
          <a:off x="16598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167639</xdr:rowOff>
    </xdr:from>
    <xdr:to>
      <xdr:col>22</xdr:col>
      <xdr:colOff>615950</xdr:colOff>
      <xdr:row>77</xdr:row>
      <xdr:rowOff>97789</xdr:rowOff>
    </xdr:to>
    <xdr:sp macro="" textlink="">
      <xdr:nvSpPr>
        <xdr:cNvPr id="454" name="円/楕円 453"/>
        <xdr:cNvSpPr/>
      </xdr:nvSpPr>
      <xdr:spPr>
        <a:xfrm>
          <a:off x="15621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55" name="テキスト ボックス 454"/>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80772</xdr:rowOff>
    </xdr:from>
    <xdr:to>
      <xdr:col>21</xdr:col>
      <xdr:colOff>412750</xdr:colOff>
      <xdr:row>77</xdr:row>
      <xdr:rowOff>10922</xdr:rowOff>
    </xdr:to>
    <xdr:sp macro="" textlink="">
      <xdr:nvSpPr>
        <xdr:cNvPr id="456" name="円/楕円 455"/>
        <xdr:cNvSpPr/>
      </xdr:nvSpPr>
      <xdr:spPr>
        <a:xfrm>
          <a:off x="14732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57" name="テキスト ボックス 456"/>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94487</xdr:rowOff>
    </xdr:from>
    <xdr:to>
      <xdr:col>20</xdr:col>
      <xdr:colOff>209550</xdr:colOff>
      <xdr:row>77</xdr:row>
      <xdr:rowOff>24637</xdr:rowOff>
    </xdr:to>
    <xdr:sp macro="" textlink="">
      <xdr:nvSpPr>
        <xdr:cNvPr id="458" name="円/楕円 457"/>
        <xdr:cNvSpPr/>
      </xdr:nvSpPr>
      <xdr:spPr>
        <a:xfrm>
          <a:off x="13843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34815</xdr:rowOff>
    </xdr:from>
    <xdr:ext cx="762000" cy="259045"/>
    <xdr:sp macro="" textlink="">
      <xdr:nvSpPr>
        <xdr:cNvPr id="459" name="テキスト ボックス 458"/>
        <xdr:cNvSpPr txBox="1"/>
      </xdr:nvSpPr>
      <xdr:spPr>
        <a:xfrm>
          <a:off x="13512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67056</xdr:rowOff>
    </xdr:from>
    <xdr:to>
      <xdr:col>19</xdr:col>
      <xdr:colOff>6350</xdr:colOff>
      <xdr:row>76</xdr:row>
      <xdr:rowOff>168656</xdr:rowOff>
    </xdr:to>
    <xdr:sp macro="" textlink="">
      <xdr:nvSpPr>
        <xdr:cNvPr id="460" name="円/楕円 459"/>
        <xdr:cNvSpPr/>
      </xdr:nvSpPr>
      <xdr:spPr>
        <a:xfrm>
          <a:off x="12954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7383</xdr:rowOff>
    </xdr:from>
    <xdr:ext cx="762000" cy="259045"/>
    <xdr:sp macro="" textlink="">
      <xdr:nvSpPr>
        <xdr:cNvPr id="461" name="テキスト ボックス 460"/>
        <xdr:cNvSpPr txBox="1"/>
      </xdr:nvSpPr>
      <xdr:spPr>
        <a:xfrm>
          <a:off x="12623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福岡県飯塚市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14311</xdr:rowOff>
    </xdr:from>
    <xdr:to>
      <xdr:col>4</xdr:col>
      <xdr:colOff>1117600</xdr:colOff>
      <xdr:row>20</xdr:row>
      <xdr:rowOff>103465</xdr:rowOff>
    </xdr:to>
    <xdr:cxnSp macro="">
      <xdr:nvCxnSpPr>
        <xdr:cNvPr id="47" name="直線コネクタ 46"/>
        <xdr:cNvCxnSpPr/>
      </xdr:nvCxnSpPr>
      <xdr:spPr bwMode="auto">
        <a:xfrm flipV="1">
          <a:off x="5651500" y="2119336"/>
          <a:ext cx="0" cy="14607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75542</xdr:rowOff>
    </xdr:from>
    <xdr:ext cx="762000" cy="259045"/>
    <xdr:sp macro="" textlink="">
      <xdr:nvSpPr>
        <xdr:cNvPr id="48" name="人口1人当たり決算額の推移最小値テキスト130"/>
        <xdr:cNvSpPr txBox="1"/>
      </xdr:nvSpPr>
      <xdr:spPr>
        <a:xfrm>
          <a:off x="5740400" y="3552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40,929</a:t>
          </a:r>
          <a:endParaRPr kumimoji="1" lang="ja-JP" altLang="en-US" sz="1000" b="1">
            <a:latin typeface="ＭＳ Ｐゴシック"/>
          </a:endParaRPr>
        </a:p>
      </xdr:txBody>
    </xdr:sp>
    <xdr:clientData/>
  </xdr:oneCellAnchor>
  <xdr:twoCellAnchor>
    <xdr:from>
      <xdr:col>4</xdr:col>
      <xdr:colOff>1028700</xdr:colOff>
      <xdr:row>20</xdr:row>
      <xdr:rowOff>103465</xdr:rowOff>
    </xdr:from>
    <xdr:to>
      <xdr:col>5</xdr:col>
      <xdr:colOff>73025</xdr:colOff>
      <xdr:row>20</xdr:row>
      <xdr:rowOff>103465</xdr:rowOff>
    </xdr:to>
    <xdr:cxnSp macro="">
      <xdr:nvCxnSpPr>
        <xdr:cNvPr id="49" name="直線コネクタ 48"/>
        <xdr:cNvCxnSpPr/>
      </xdr:nvCxnSpPr>
      <xdr:spPr bwMode="auto">
        <a:xfrm>
          <a:off x="5562600" y="35800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100688</xdr:rowOff>
    </xdr:from>
    <xdr:ext cx="762000" cy="259045"/>
    <xdr:sp macro="" textlink="">
      <xdr:nvSpPr>
        <xdr:cNvPr id="50" name="人口1人当たり決算額の推移最大値テキスト130"/>
        <xdr:cNvSpPr txBox="1"/>
      </xdr:nvSpPr>
      <xdr:spPr>
        <a:xfrm>
          <a:off x="5740400" y="186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85,659</a:t>
          </a:r>
          <a:endParaRPr kumimoji="1" lang="ja-JP" altLang="en-US" sz="1000" b="1">
            <a:latin typeface="ＭＳ Ｐゴシック"/>
          </a:endParaRPr>
        </a:p>
      </xdr:txBody>
    </xdr:sp>
    <xdr:clientData/>
  </xdr:oneCellAnchor>
  <xdr:twoCellAnchor>
    <xdr:from>
      <xdr:col>4</xdr:col>
      <xdr:colOff>1028700</xdr:colOff>
      <xdr:row>12</xdr:row>
      <xdr:rowOff>14311</xdr:rowOff>
    </xdr:from>
    <xdr:to>
      <xdr:col>5</xdr:col>
      <xdr:colOff>73025</xdr:colOff>
      <xdr:row>12</xdr:row>
      <xdr:rowOff>14311</xdr:rowOff>
    </xdr:to>
    <xdr:cxnSp macro="">
      <xdr:nvCxnSpPr>
        <xdr:cNvPr id="51" name="直線コネクタ 50"/>
        <xdr:cNvCxnSpPr/>
      </xdr:nvCxnSpPr>
      <xdr:spPr bwMode="auto">
        <a:xfrm>
          <a:off x="5562600" y="21193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13658</xdr:rowOff>
    </xdr:from>
    <xdr:to>
      <xdr:col>4</xdr:col>
      <xdr:colOff>1117600</xdr:colOff>
      <xdr:row>15</xdr:row>
      <xdr:rowOff>20810</xdr:rowOff>
    </xdr:to>
    <xdr:cxnSp macro="">
      <xdr:nvCxnSpPr>
        <xdr:cNvPr id="52" name="直線コネクタ 51"/>
        <xdr:cNvCxnSpPr/>
      </xdr:nvCxnSpPr>
      <xdr:spPr bwMode="auto">
        <a:xfrm>
          <a:off x="5003800" y="2633033"/>
          <a:ext cx="647700" cy="71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147500</xdr:rowOff>
    </xdr:from>
    <xdr:ext cx="762000" cy="259045"/>
    <xdr:sp macro="" textlink="">
      <xdr:nvSpPr>
        <xdr:cNvPr id="53" name="人口1人当たり決算額の推移平均値テキスト130"/>
        <xdr:cNvSpPr txBox="1"/>
      </xdr:nvSpPr>
      <xdr:spPr>
        <a:xfrm>
          <a:off x="5740400" y="276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63,420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3973</xdr:rowOff>
    </xdr:from>
    <xdr:to>
      <xdr:col>5</xdr:col>
      <xdr:colOff>34925</xdr:colOff>
      <xdr:row>16</xdr:row>
      <xdr:rowOff>105573</xdr:rowOff>
    </xdr:to>
    <xdr:sp macro="" textlink="">
      <xdr:nvSpPr>
        <xdr:cNvPr id="54" name="フローチャート : 判断 53"/>
        <xdr:cNvSpPr/>
      </xdr:nvSpPr>
      <xdr:spPr bwMode="auto">
        <a:xfrm>
          <a:off x="56007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13658</xdr:rowOff>
    </xdr:from>
    <xdr:to>
      <xdr:col>4</xdr:col>
      <xdr:colOff>469900</xdr:colOff>
      <xdr:row>15</xdr:row>
      <xdr:rowOff>66301</xdr:rowOff>
    </xdr:to>
    <xdr:cxnSp macro="">
      <xdr:nvCxnSpPr>
        <xdr:cNvPr id="55" name="直線コネクタ 54"/>
        <xdr:cNvCxnSpPr/>
      </xdr:nvCxnSpPr>
      <xdr:spPr bwMode="auto">
        <a:xfrm flipV="1">
          <a:off x="4305300" y="2633033"/>
          <a:ext cx="698500" cy="526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92833</xdr:rowOff>
    </xdr:from>
    <xdr:to>
      <xdr:col>4</xdr:col>
      <xdr:colOff>520700</xdr:colOff>
      <xdr:row>17</xdr:row>
      <xdr:rowOff>22983</xdr:rowOff>
    </xdr:to>
    <xdr:sp macro="" textlink="">
      <xdr:nvSpPr>
        <xdr:cNvPr id="56" name="フローチャート : 判断 55"/>
        <xdr:cNvSpPr/>
      </xdr:nvSpPr>
      <xdr:spPr bwMode="auto">
        <a:xfrm>
          <a:off x="4953000" y="2883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7760</xdr:rowOff>
    </xdr:from>
    <xdr:ext cx="736600" cy="259045"/>
    <xdr:sp macro="" textlink="">
      <xdr:nvSpPr>
        <xdr:cNvPr id="57" name="テキスト ボックス 56"/>
        <xdr:cNvSpPr txBox="1"/>
      </xdr:nvSpPr>
      <xdr:spPr>
        <a:xfrm>
          <a:off x="4622800" y="297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60,699</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142947</xdr:rowOff>
    </xdr:from>
    <xdr:to>
      <xdr:col>3</xdr:col>
      <xdr:colOff>904875</xdr:colOff>
      <xdr:row>15</xdr:row>
      <xdr:rowOff>66301</xdr:rowOff>
    </xdr:to>
    <xdr:cxnSp macro="">
      <xdr:nvCxnSpPr>
        <xdr:cNvPr id="58" name="直線コネクタ 57"/>
        <xdr:cNvCxnSpPr/>
      </xdr:nvCxnSpPr>
      <xdr:spPr bwMode="auto">
        <a:xfrm>
          <a:off x="3606800" y="2590872"/>
          <a:ext cx="698500" cy="94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123923</xdr:rowOff>
    </xdr:from>
    <xdr:to>
      <xdr:col>3</xdr:col>
      <xdr:colOff>955675</xdr:colOff>
      <xdr:row>17</xdr:row>
      <xdr:rowOff>54073</xdr:rowOff>
    </xdr:to>
    <xdr:sp macro="" textlink="">
      <xdr:nvSpPr>
        <xdr:cNvPr id="59" name="フローチャート : 判断 58"/>
        <xdr:cNvSpPr/>
      </xdr:nvSpPr>
      <xdr:spPr bwMode="auto">
        <a:xfrm>
          <a:off x="4254500" y="29147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38850</xdr:rowOff>
    </xdr:from>
    <xdr:ext cx="762000" cy="259045"/>
    <xdr:sp macro="" textlink="">
      <xdr:nvSpPr>
        <xdr:cNvPr id="60" name="テキスト ボックス 59"/>
        <xdr:cNvSpPr txBox="1"/>
      </xdr:nvSpPr>
      <xdr:spPr>
        <a:xfrm>
          <a:off x="3924300" y="300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59,747</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66105</xdr:rowOff>
    </xdr:from>
    <xdr:to>
      <xdr:col>3</xdr:col>
      <xdr:colOff>206375</xdr:colOff>
      <xdr:row>14</xdr:row>
      <xdr:rowOff>142947</xdr:rowOff>
    </xdr:to>
    <xdr:cxnSp macro="">
      <xdr:nvCxnSpPr>
        <xdr:cNvPr id="61" name="直線コネクタ 60"/>
        <xdr:cNvCxnSpPr/>
      </xdr:nvCxnSpPr>
      <xdr:spPr bwMode="auto">
        <a:xfrm>
          <a:off x="2908300" y="2514030"/>
          <a:ext cx="698500" cy="76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89862</xdr:rowOff>
    </xdr:from>
    <xdr:to>
      <xdr:col>3</xdr:col>
      <xdr:colOff>257175</xdr:colOff>
      <xdr:row>17</xdr:row>
      <xdr:rowOff>20012</xdr:rowOff>
    </xdr:to>
    <xdr:sp macro="" textlink="">
      <xdr:nvSpPr>
        <xdr:cNvPr id="62" name="フローチャート : 判断 61"/>
        <xdr:cNvSpPr/>
      </xdr:nvSpPr>
      <xdr:spPr bwMode="auto">
        <a:xfrm>
          <a:off x="3556000" y="28806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4789</xdr:rowOff>
    </xdr:from>
    <xdr:ext cx="762000" cy="259045"/>
    <xdr:sp macro="" textlink="">
      <xdr:nvSpPr>
        <xdr:cNvPr id="63" name="テキスト ボックス 62"/>
        <xdr:cNvSpPr txBox="1"/>
      </xdr:nvSpPr>
      <xdr:spPr>
        <a:xfrm>
          <a:off x="3225800" y="296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60,790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32940</xdr:rowOff>
    </xdr:from>
    <xdr:to>
      <xdr:col>2</xdr:col>
      <xdr:colOff>692150</xdr:colOff>
      <xdr:row>16</xdr:row>
      <xdr:rowOff>134540</xdr:rowOff>
    </xdr:to>
    <xdr:sp macro="" textlink="">
      <xdr:nvSpPr>
        <xdr:cNvPr id="64" name="フローチャート : 判断 63"/>
        <xdr:cNvSpPr/>
      </xdr:nvSpPr>
      <xdr:spPr bwMode="auto">
        <a:xfrm>
          <a:off x="2857500" y="2823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119317</xdr:rowOff>
    </xdr:from>
    <xdr:ext cx="762000" cy="259045"/>
    <xdr:sp macro="" textlink="">
      <xdr:nvSpPr>
        <xdr:cNvPr id="65" name="テキスト ボックス 64"/>
        <xdr:cNvSpPr txBox="1"/>
      </xdr:nvSpPr>
      <xdr:spPr>
        <a:xfrm>
          <a:off x="2527300" y="2910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62,533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141460</xdr:rowOff>
    </xdr:from>
    <xdr:to>
      <xdr:col>5</xdr:col>
      <xdr:colOff>34925</xdr:colOff>
      <xdr:row>15</xdr:row>
      <xdr:rowOff>71610</xdr:rowOff>
    </xdr:to>
    <xdr:sp macro="" textlink="">
      <xdr:nvSpPr>
        <xdr:cNvPr id="71" name="円/楕円 70"/>
        <xdr:cNvSpPr/>
      </xdr:nvSpPr>
      <xdr:spPr bwMode="auto">
        <a:xfrm>
          <a:off x="5600700" y="2589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157987</xdr:rowOff>
    </xdr:from>
    <xdr:ext cx="762000" cy="259045"/>
    <xdr:sp macro="" textlink="">
      <xdr:nvSpPr>
        <xdr:cNvPr id="72" name="人口1人当たり決算額の推移該当値テキスト130"/>
        <xdr:cNvSpPr txBox="1"/>
      </xdr:nvSpPr>
      <xdr:spPr>
        <a:xfrm>
          <a:off x="5740400" y="2434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69,710</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134308</xdr:rowOff>
    </xdr:from>
    <xdr:to>
      <xdr:col>4</xdr:col>
      <xdr:colOff>520700</xdr:colOff>
      <xdr:row>15</xdr:row>
      <xdr:rowOff>64458</xdr:rowOff>
    </xdr:to>
    <xdr:sp macro="" textlink="">
      <xdr:nvSpPr>
        <xdr:cNvPr id="73" name="円/楕円 72"/>
        <xdr:cNvSpPr/>
      </xdr:nvSpPr>
      <xdr:spPr bwMode="auto">
        <a:xfrm>
          <a:off x="4953000" y="2582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74635</xdr:rowOff>
    </xdr:from>
    <xdr:ext cx="736600" cy="259045"/>
    <xdr:sp macro="" textlink="">
      <xdr:nvSpPr>
        <xdr:cNvPr id="74" name="テキスト ボックス 73"/>
        <xdr:cNvSpPr txBox="1"/>
      </xdr:nvSpPr>
      <xdr:spPr>
        <a:xfrm>
          <a:off x="4622800" y="2351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69,929</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15501</xdr:rowOff>
    </xdr:from>
    <xdr:to>
      <xdr:col>3</xdr:col>
      <xdr:colOff>955675</xdr:colOff>
      <xdr:row>15</xdr:row>
      <xdr:rowOff>117101</xdr:rowOff>
    </xdr:to>
    <xdr:sp macro="" textlink="">
      <xdr:nvSpPr>
        <xdr:cNvPr id="75" name="円/楕円 74"/>
        <xdr:cNvSpPr/>
      </xdr:nvSpPr>
      <xdr:spPr bwMode="auto">
        <a:xfrm>
          <a:off x="4254500" y="2634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127278</xdr:rowOff>
    </xdr:from>
    <xdr:ext cx="762000" cy="259045"/>
    <xdr:sp macro="" textlink="">
      <xdr:nvSpPr>
        <xdr:cNvPr id="76" name="テキスト ボックス 75"/>
        <xdr:cNvSpPr txBox="1"/>
      </xdr:nvSpPr>
      <xdr:spPr>
        <a:xfrm>
          <a:off x="3924300" y="240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68,317</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92147</xdr:rowOff>
    </xdr:from>
    <xdr:to>
      <xdr:col>3</xdr:col>
      <xdr:colOff>257175</xdr:colOff>
      <xdr:row>15</xdr:row>
      <xdr:rowOff>22297</xdr:rowOff>
    </xdr:to>
    <xdr:sp macro="" textlink="">
      <xdr:nvSpPr>
        <xdr:cNvPr id="77" name="円/楕円 76"/>
        <xdr:cNvSpPr/>
      </xdr:nvSpPr>
      <xdr:spPr bwMode="auto">
        <a:xfrm>
          <a:off x="3556000" y="2540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32474</xdr:rowOff>
    </xdr:from>
    <xdr:ext cx="762000" cy="259045"/>
    <xdr:sp macro="" textlink="">
      <xdr:nvSpPr>
        <xdr:cNvPr id="78" name="テキスト ボックス 77"/>
        <xdr:cNvSpPr txBox="1"/>
      </xdr:nvSpPr>
      <xdr:spPr>
        <a:xfrm>
          <a:off x="3225800" y="230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71,220</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15305</xdr:rowOff>
    </xdr:from>
    <xdr:to>
      <xdr:col>2</xdr:col>
      <xdr:colOff>692150</xdr:colOff>
      <xdr:row>14</xdr:row>
      <xdr:rowOff>116905</xdr:rowOff>
    </xdr:to>
    <xdr:sp macro="" textlink="">
      <xdr:nvSpPr>
        <xdr:cNvPr id="79" name="円/楕円 78"/>
        <xdr:cNvSpPr/>
      </xdr:nvSpPr>
      <xdr:spPr bwMode="auto">
        <a:xfrm>
          <a:off x="2857500" y="24632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127082</xdr:rowOff>
    </xdr:from>
    <xdr:ext cx="762000" cy="259045"/>
    <xdr:sp macro="" textlink="">
      <xdr:nvSpPr>
        <xdr:cNvPr id="80" name="テキスト ボックス 79"/>
        <xdr:cNvSpPr txBox="1"/>
      </xdr:nvSpPr>
      <xdr:spPr>
        <a:xfrm>
          <a:off x="2527300" y="223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73,573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110503</xdr:rowOff>
    </xdr:from>
    <xdr:to>
      <xdr:col>4</xdr:col>
      <xdr:colOff>1117600</xdr:colOff>
      <xdr:row>39</xdr:row>
      <xdr:rowOff>4546</xdr:rowOff>
    </xdr:to>
    <xdr:cxnSp macro="">
      <xdr:nvCxnSpPr>
        <xdr:cNvPr id="109" name="直線コネクタ 108"/>
        <xdr:cNvCxnSpPr/>
      </xdr:nvCxnSpPr>
      <xdr:spPr bwMode="auto">
        <a:xfrm flipV="1">
          <a:off x="5651500" y="6035053"/>
          <a:ext cx="0" cy="16085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148073</xdr:rowOff>
    </xdr:from>
    <xdr:ext cx="762000" cy="259045"/>
    <xdr:sp macro="" textlink="">
      <xdr:nvSpPr>
        <xdr:cNvPr id="110" name="人口1人当たり決算額の推移最小値テキスト445"/>
        <xdr:cNvSpPr txBox="1"/>
      </xdr:nvSpPr>
      <xdr:spPr>
        <a:xfrm>
          <a:off x="5740400" y="761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-2,286</a:t>
          </a:r>
          <a:endParaRPr kumimoji="1" lang="ja-JP" altLang="en-US" sz="1000" b="1">
            <a:latin typeface="ＭＳ Ｐゴシック"/>
          </a:endParaRPr>
        </a:p>
      </xdr:txBody>
    </xdr:sp>
    <xdr:clientData/>
  </xdr:oneCellAnchor>
  <xdr:twoCellAnchor>
    <xdr:from>
      <xdr:col>4</xdr:col>
      <xdr:colOff>1028700</xdr:colOff>
      <xdr:row>39</xdr:row>
      <xdr:rowOff>4546</xdr:rowOff>
    </xdr:from>
    <xdr:to>
      <xdr:col>5</xdr:col>
      <xdr:colOff>73025</xdr:colOff>
      <xdr:row>39</xdr:row>
      <xdr:rowOff>4546</xdr:rowOff>
    </xdr:to>
    <xdr:cxnSp macro="">
      <xdr:nvCxnSpPr>
        <xdr:cNvPr id="111" name="直線コネクタ 110"/>
        <xdr:cNvCxnSpPr/>
      </xdr:nvCxnSpPr>
      <xdr:spPr bwMode="auto">
        <a:xfrm>
          <a:off x="5562600" y="7643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25430</xdr:rowOff>
    </xdr:from>
    <xdr:ext cx="762000" cy="259045"/>
    <xdr:sp macro="" textlink="">
      <xdr:nvSpPr>
        <xdr:cNvPr id="112" name="人口1人当たり決算額の推移最大値テキスト445"/>
        <xdr:cNvSpPr txBox="1"/>
      </xdr:nvSpPr>
      <xdr:spPr>
        <a:xfrm>
          <a:off x="5740400" y="5778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39,933</a:t>
          </a:r>
          <a:endParaRPr kumimoji="1" lang="ja-JP" altLang="en-US" sz="1000" b="1">
            <a:latin typeface="ＭＳ Ｐゴシック"/>
          </a:endParaRPr>
        </a:p>
      </xdr:txBody>
    </xdr:sp>
    <xdr:clientData/>
  </xdr:oneCellAnchor>
  <xdr:twoCellAnchor>
    <xdr:from>
      <xdr:col>4</xdr:col>
      <xdr:colOff>1028700</xdr:colOff>
      <xdr:row>33</xdr:row>
      <xdr:rowOff>110503</xdr:rowOff>
    </xdr:from>
    <xdr:to>
      <xdr:col>5</xdr:col>
      <xdr:colOff>73025</xdr:colOff>
      <xdr:row>33</xdr:row>
      <xdr:rowOff>110503</xdr:rowOff>
    </xdr:to>
    <xdr:cxnSp macro="">
      <xdr:nvCxnSpPr>
        <xdr:cNvPr id="113" name="直線コネクタ 112"/>
        <xdr:cNvCxnSpPr/>
      </xdr:nvCxnSpPr>
      <xdr:spPr bwMode="auto">
        <a:xfrm>
          <a:off x="5562600" y="6035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19558</xdr:rowOff>
    </xdr:from>
    <xdr:to>
      <xdr:col>4</xdr:col>
      <xdr:colOff>1117600</xdr:colOff>
      <xdr:row>37</xdr:row>
      <xdr:rowOff>27483</xdr:rowOff>
    </xdr:to>
    <xdr:cxnSp macro="">
      <xdr:nvCxnSpPr>
        <xdr:cNvPr id="114" name="直線コネクタ 113"/>
        <xdr:cNvCxnSpPr/>
      </xdr:nvCxnSpPr>
      <xdr:spPr bwMode="auto">
        <a:xfrm flipV="1">
          <a:off x="5003800" y="7144258"/>
          <a:ext cx="647700" cy="7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19207</xdr:rowOff>
    </xdr:from>
    <xdr:ext cx="762000" cy="259045"/>
    <xdr:sp macro="" textlink="">
      <xdr:nvSpPr>
        <xdr:cNvPr id="115" name="人口1人当たり決算額の推移平均値テキスト445"/>
        <xdr:cNvSpPr txBox="1"/>
      </xdr:nvSpPr>
      <xdr:spPr>
        <a:xfrm>
          <a:off x="5740400" y="7143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8,763</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47130</xdr:rowOff>
    </xdr:from>
    <xdr:to>
      <xdr:col>5</xdr:col>
      <xdr:colOff>34925</xdr:colOff>
      <xdr:row>37</xdr:row>
      <xdr:rowOff>148730</xdr:rowOff>
    </xdr:to>
    <xdr:sp macro="" textlink="">
      <xdr:nvSpPr>
        <xdr:cNvPr id="116" name="フローチャート : 判断 115"/>
        <xdr:cNvSpPr/>
      </xdr:nvSpPr>
      <xdr:spPr bwMode="auto">
        <a:xfrm>
          <a:off x="5600700" y="7171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2260</xdr:rowOff>
    </xdr:from>
    <xdr:to>
      <xdr:col>4</xdr:col>
      <xdr:colOff>469900</xdr:colOff>
      <xdr:row>37</xdr:row>
      <xdr:rowOff>27483</xdr:rowOff>
    </xdr:to>
    <xdr:cxnSp macro="">
      <xdr:nvCxnSpPr>
        <xdr:cNvPr id="117" name="直線コネクタ 116"/>
        <xdr:cNvCxnSpPr/>
      </xdr:nvCxnSpPr>
      <xdr:spPr bwMode="auto">
        <a:xfrm>
          <a:off x="4305300" y="7126960"/>
          <a:ext cx="698500" cy="25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161734</xdr:rowOff>
    </xdr:from>
    <xdr:to>
      <xdr:col>4</xdr:col>
      <xdr:colOff>520700</xdr:colOff>
      <xdr:row>37</xdr:row>
      <xdr:rowOff>263334</xdr:rowOff>
    </xdr:to>
    <xdr:sp macro="" textlink="">
      <xdr:nvSpPr>
        <xdr:cNvPr id="118" name="フローチャート : 判断 117"/>
        <xdr:cNvSpPr/>
      </xdr:nvSpPr>
      <xdr:spPr bwMode="auto">
        <a:xfrm>
          <a:off x="4953000" y="728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248111</xdr:rowOff>
    </xdr:from>
    <xdr:ext cx="736600" cy="259045"/>
    <xdr:sp macro="" textlink="">
      <xdr:nvSpPr>
        <xdr:cNvPr id="119" name="テキスト ボックス 118"/>
        <xdr:cNvSpPr txBox="1"/>
      </xdr:nvSpPr>
      <xdr:spPr>
        <a:xfrm>
          <a:off x="4622800" y="7372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5,755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227965</xdr:rowOff>
    </xdr:from>
    <xdr:to>
      <xdr:col>3</xdr:col>
      <xdr:colOff>904875</xdr:colOff>
      <xdr:row>37</xdr:row>
      <xdr:rowOff>2260</xdr:rowOff>
    </xdr:to>
    <xdr:cxnSp macro="">
      <xdr:nvCxnSpPr>
        <xdr:cNvPr id="120" name="直線コネクタ 119"/>
        <xdr:cNvCxnSpPr/>
      </xdr:nvCxnSpPr>
      <xdr:spPr bwMode="auto">
        <a:xfrm>
          <a:off x="3606800" y="6838315"/>
          <a:ext cx="698500" cy="288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66942</xdr:rowOff>
    </xdr:from>
    <xdr:to>
      <xdr:col>3</xdr:col>
      <xdr:colOff>955675</xdr:colOff>
      <xdr:row>37</xdr:row>
      <xdr:rowOff>168542</xdr:rowOff>
    </xdr:to>
    <xdr:sp macro="" textlink="">
      <xdr:nvSpPr>
        <xdr:cNvPr id="121" name="フローチャート : 判断 120"/>
        <xdr:cNvSpPr/>
      </xdr:nvSpPr>
      <xdr:spPr bwMode="auto">
        <a:xfrm>
          <a:off x="4254500" y="719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153319</xdr:rowOff>
    </xdr:from>
    <xdr:ext cx="762000" cy="259045"/>
    <xdr:sp macro="" textlink="">
      <xdr:nvSpPr>
        <xdr:cNvPr id="122" name="テキスト ボックス 121"/>
        <xdr:cNvSpPr txBox="1"/>
      </xdr:nvSpPr>
      <xdr:spPr>
        <a:xfrm>
          <a:off x="3924300" y="727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87529</xdr:rowOff>
    </xdr:from>
    <xdr:to>
      <xdr:col>3</xdr:col>
      <xdr:colOff>206375</xdr:colOff>
      <xdr:row>35</xdr:row>
      <xdr:rowOff>227965</xdr:rowOff>
    </xdr:to>
    <xdr:cxnSp macro="">
      <xdr:nvCxnSpPr>
        <xdr:cNvPr id="123" name="直線コネクタ 122"/>
        <xdr:cNvCxnSpPr/>
      </xdr:nvCxnSpPr>
      <xdr:spPr bwMode="auto">
        <a:xfrm>
          <a:off x="2908300" y="6697879"/>
          <a:ext cx="698500" cy="140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24650</xdr:rowOff>
    </xdr:from>
    <xdr:to>
      <xdr:col>3</xdr:col>
      <xdr:colOff>257175</xdr:colOff>
      <xdr:row>37</xdr:row>
      <xdr:rowOff>126250</xdr:rowOff>
    </xdr:to>
    <xdr:sp macro="" textlink="">
      <xdr:nvSpPr>
        <xdr:cNvPr id="124" name="フローチャート : 判断 123"/>
        <xdr:cNvSpPr/>
      </xdr:nvSpPr>
      <xdr:spPr bwMode="auto">
        <a:xfrm>
          <a:off x="3556000" y="7149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111027</xdr:rowOff>
    </xdr:from>
    <xdr:ext cx="762000" cy="259045"/>
    <xdr:sp macro="" textlink="">
      <xdr:nvSpPr>
        <xdr:cNvPr id="125" name="テキスト ボックス 124"/>
        <xdr:cNvSpPr txBox="1"/>
      </xdr:nvSpPr>
      <xdr:spPr>
        <a:xfrm>
          <a:off x="3225800" y="723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9,353</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142113</xdr:rowOff>
    </xdr:from>
    <xdr:to>
      <xdr:col>2</xdr:col>
      <xdr:colOff>692150</xdr:colOff>
      <xdr:row>37</xdr:row>
      <xdr:rowOff>72263</xdr:rowOff>
    </xdr:to>
    <xdr:sp macro="" textlink="">
      <xdr:nvSpPr>
        <xdr:cNvPr id="126" name="フローチャート : 判断 125"/>
        <xdr:cNvSpPr/>
      </xdr:nvSpPr>
      <xdr:spPr bwMode="auto">
        <a:xfrm>
          <a:off x="2857500" y="70953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57040</xdr:rowOff>
    </xdr:from>
    <xdr:ext cx="762000" cy="259045"/>
    <xdr:sp macro="" textlink="">
      <xdr:nvSpPr>
        <xdr:cNvPr id="127" name="テキスト ボックス 126"/>
        <xdr:cNvSpPr txBox="1"/>
      </xdr:nvSpPr>
      <xdr:spPr>
        <a:xfrm>
          <a:off x="2527300" y="718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10,770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140208</xdr:rowOff>
    </xdr:from>
    <xdr:to>
      <xdr:col>5</xdr:col>
      <xdr:colOff>34925</xdr:colOff>
      <xdr:row>37</xdr:row>
      <xdr:rowOff>70358</xdr:rowOff>
    </xdr:to>
    <xdr:sp macro="" textlink="">
      <xdr:nvSpPr>
        <xdr:cNvPr id="133" name="円/楕円 132"/>
        <xdr:cNvSpPr/>
      </xdr:nvSpPr>
      <xdr:spPr bwMode="auto">
        <a:xfrm>
          <a:off x="5600700" y="7093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328185</xdr:rowOff>
    </xdr:from>
    <xdr:ext cx="762000" cy="259045"/>
    <xdr:sp macro="" textlink="">
      <xdr:nvSpPr>
        <xdr:cNvPr id="134" name="人口1人当たり決算額の推移該当値テキスト445"/>
        <xdr:cNvSpPr txBox="1"/>
      </xdr:nvSpPr>
      <xdr:spPr>
        <a:xfrm>
          <a:off x="5740400" y="6938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10,820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148133</xdr:rowOff>
    </xdr:from>
    <xdr:to>
      <xdr:col>4</xdr:col>
      <xdr:colOff>520700</xdr:colOff>
      <xdr:row>37</xdr:row>
      <xdr:rowOff>78283</xdr:rowOff>
    </xdr:to>
    <xdr:sp macro="" textlink="">
      <xdr:nvSpPr>
        <xdr:cNvPr id="135" name="円/楕円 134"/>
        <xdr:cNvSpPr/>
      </xdr:nvSpPr>
      <xdr:spPr bwMode="auto">
        <a:xfrm>
          <a:off x="4953000" y="7101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259910</xdr:rowOff>
    </xdr:from>
    <xdr:ext cx="736600" cy="259045"/>
    <xdr:sp macro="" textlink="">
      <xdr:nvSpPr>
        <xdr:cNvPr id="136" name="テキスト ボックス 135"/>
        <xdr:cNvSpPr txBox="1"/>
      </xdr:nvSpPr>
      <xdr:spPr>
        <a:xfrm>
          <a:off x="4622800" y="687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10,612</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122910</xdr:rowOff>
    </xdr:from>
    <xdr:to>
      <xdr:col>3</xdr:col>
      <xdr:colOff>955675</xdr:colOff>
      <xdr:row>37</xdr:row>
      <xdr:rowOff>53060</xdr:rowOff>
    </xdr:to>
    <xdr:sp macro="" textlink="">
      <xdr:nvSpPr>
        <xdr:cNvPr id="137" name="円/楕円 136"/>
        <xdr:cNvSpPr/>
      </xdr:nvSpPr>
      <xdr:spPr bwMode="auto">
        <a:xfrm>
          <a:off x="4254500" y="7076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234687</xdr:rowOff>
    </xdr:from>
    <xdr:ext cx="762000" cy="259045"/>
    <xdr:sp macro="" textlink="">
      <xdr:nvSpPr>
        <xdr:cNvPr id="138" name="テキスト ボックス 137"/>
        <xdr:cNvSpPr txBox="1"/>
      </xdr:nvSpPr>
      <xdr:spPr>
        <a:xfrm>
          <a:off x="3924300" y="6845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11,274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177165</xdr:rowOff>
    </xdr:from>
    <xdr:to>
      <xdr:col>3</xdr:col>
      <xdr:colOff>257175</xdr:colOff>
      <xdr:row>35</xdr:row>
      <xdr:rowOff>278765</xdr:rowOff>
    </xdr:to>
    <xdr:sp macro="" textlink="">
      <xdr:nvSpPr>
        <xdr:cNvPr id="139" name="円/楕円 138"/>
        <xdr:cNvSpPr/>
      </xdr:nvSpPr>
      <xdr:spPr bwMode="auto">
        <a:xfrm>
          <a:off x="3556000" y="6787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288942</xdr:rowOff>
    </xdr:from>
    <xdr:ext cx="762000" cy="259045"/>
    <xdr:sp macro="" textlink="">
      <xdr:nvSpPr>
        <xdr:cNvPr id="140" name="テキスト ボックス 139"/>
        <xdr:cNvSpPr txBox="1"/>
      </xdr:nvSpPr>
      <xdr:spPr>
        <a:xfrm>
          <a:off x="3225800" y="6556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18,850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36729</xdr:rowOff>
    </xdr:from>
    <xdr:to>
      <xdr:col>2</xdr:col>
      <xdr:colOff>692150</xdr:colOff>
      <xdr:row>35</xdr:row>
      <xdr:rowOff>138329</xdr:rowOff>
    </xdr:to>
    <xdr:sp macro="" textlink="">
      <xdr:nvSpPr>
        <xdr:cNvPr id="141" name="円/楕円 140"/>
        <xdr:cNvSpPr/>
      </xdr:nvSpPr>
      <xdr:spPr bwMode="auto">
        <a:xfrm>
          <a:off x="2857500" y="6647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148505</xdr:rowOff>
    </xdr:from>
    <xdr:ext cx="762000" cy="259045"/>
    <xdr:sp macro="" textlink="">
      <xdr:nvSpPr>
        <xdr:cNvPr id="142" name="テキスト ボックス 141"/>
        <xdr:cNvSpPr txBox="1"/>
      </xdr:nvSpPr>
      <xdr:spPr>
        <a:xfrm>
          <a:off x="2527300" y="641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22,536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福岡県飯塚市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130,517
129,343
214.07
69,491,468
67,124,280
1,842,606
33,450,310
67,020,604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14.0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118865</xdr:rowOff>
    </xdr:from>
    <xdr:to>
      <xdr:col>6</xdr:col>
      <xdr:colOff>510540</xdr:colOff>
      <xdr:row>39</xdr:row>
      <xdr:rowOff>63282</xdr:rowOff>
    </xdr:to>
    <xdr:cxnSp macro="">
      <xdr:nvCxnSpPr>
        <xdr:cNvPr id="58" name="直線コネクタ 57"/>
        <xdr:cNvCxnSpPr/>
      </xdr:nvCxnSpPr>
      <xdr:spPr>
        <a:xfrm flipV="1">
          <a:off x="4633595" y="5262365"/>
          <a:ext cx="1270" cy="148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67109</xdr:rowOff>
    </xdr:from>
    <xdr:ext cx="534377" cy="259045"/>
    <xdr:sp macro="" textlink="">
      <xdr:nvSpPr>
        <xdr:cNvPr id="59" name="人件費最小値テキスト"/>
        <xdr:cNvSpPr txBox="1"/>
      </xdr:nvSpPr>
      <xdr:spPr>
        <a:xfrm>
          <a:off x="4686300" y="675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31,090</a:t>
          </a:r>
          <a:endParaRPr kumimoji="1" lang="ja-JP" altLang="en-US" sz="1000" b="1">
            <a:latin typeface="ＭＳ Ｐゴシック"/>
          </a:endParaRPr>
        </a:p>
      </xdr:txBody>
    </xdr:sp>
    <xdr:clientData/>
  </xdr:oneCellAnchor>
  <xdr:twoCellAnchor>
    <xdr:from>
      <xdr:col>6</xdr:col>
      <xdr:colOff>422275</xdr:colOff>
      <xdr:row>39</xdr:row>
      <xdr:rowOff>63282</xdr:rowOff>
    </xdr:from>
    <xdr:to>
      <xdr:col>6</xdr:col>
      <xdr:colOff>600075</xdr:colOff>
      <xdr:row>39</xdr:row>
      <xdr:rowOff>63282</xdr:rowOff>
    </xdr:to>
    <xdr:cxnSp macro="">
      <xdr:nvCxnSpPr>
        <xdr:cNvPr id="60" name="直線コネクタ 59"/>
        <xdr:cNvCxnSpPr/>
      </xdr:nvCxnSpPr>
      <xdr:spPr>
        <a:xfrm>
          <a:off x="4546600" y="674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65542</xdr:rowOff>
    </xdr:from>
    <xdr:ext cx="534377" cy="259045"/>
    <xdr:sp macro="" textlink="">
      <xdr:nvSpPr>
        <xdr:cNvPr id="61" name="人件費最大値テキスト"/>
        <xdr:cNvSpPr txBox="1"/>
      </xdr:nvSpPr>
      <xdr:spPr>
        <a:xfrm>
          <a:off x="4686300" y="503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76,638</a:t>
          </a:r>
          <a:endParaRPr kumimoji="1" lang="ja-JP" altLang="en-US" sz="1000" b="1">
            <a:latin typeface="ＭＳ Ｐゴシック"/>
          </a:endParaRPr>
        </a:p>
      </xdr:txBody>
    </xdr:sp>
    <xdr:clientData/>
  </xdr:oneCellAnchor>
  <xdr:twoCellAnchor>
    <xdr:from>
      <xdr:col>6</xdr:col>
      <xdr:colOff>422275</xdr:colOff>
      <xdr:row>30</xdr:row>
      <xdr:rowOff>118865</xdr:rowOff>
    </xdr:from>
    <xdr:to>
      <xdr:col>6</xdr:col>
      <xdr:colOff>600075</xdr:colOff>
      <xdr:row>30</xdr:row>
      <xdr:rowOff>118865</xdr:rowOff>
    </xdr:to>
    <xdr:cxnSp macro="">
      <xdr:nvCxnSpPr>
        <xdr:cNvPr id="62" name="直線コネクタ 61"/>
        <xdr:cNvCxnSpPr/>
      </xdr:nvCxnSpPr>
      <xdr:spPr>
        <a:xfrm>
          <a:off x="4546600" y="526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18575</xdr:rowOff>
    </xdr:from>
    <xdr:to>
      <xdr:col>6</xdr:col>
      <xdr:colOff>511175</xdr:colOff>
      <xdr:row>35</xdr:row>
      <xdr:rowOff>43884</xdr:rowOff>
    </xdr:to>
    <xdr:cxnSp macro="">
      <xdr:nvCxnSpPr>
        <xdr:cNvPr id="63" name="直線コネクタ 62"/>
        <xdr:cNvCxnSpPr/>
      </xdr:nvCxnSpPr>
      <xdr:spPr>
        <a:xfrm>
          <a:off x="3797300" y="6019325"/>
          <a:ext cx="838200" cy="2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21905</xdr:rowOff>
    </xdr:from>
    <xdr:ext cx="534377" cy="259045"/>
    <xdr:sp macro="" textlink="">
      <xdr:nvSpPr>
        <xdr:cNvPr id="64" name="人件費平均値テキスト"/>
        <xdr:cNvSpPr txBox="1"/>
      </xdr:nvSpPr>
      <xdr:spPr>
        <a:xfrm>
          <a:off x="4686300" y="5679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57,752</a:t>
          </a:r>
          <a:endParaRPr kumimoji="1" lang="ja-JP" altLang="en-US" sz="1000" b="1">
            <a:solidFill>
              <a:srgbClr val="000080"/>
            </a:solidFill>
            <a:latin typeface="ＭＳ Ｐゴシック"/>
          </a:endParaRPr>
        </a:p>
      </xdr:txBody>
    </xdr:sp>
    <xdr:clientData/>
  </xdr:oneCellAnchor>
  <xdr:twoCellAnchor>
    <xdr:from>
      <xdr:col>6</xdr:col>
      <xdr:colOff>460375</xdr:colOff>
      <xdr:row>33</xdr:row>
      <xdr:rowOff>170478</xdr:rowOff>
    </xdr:from>
    <xdr:to>
      <xdr:col>6</xdr:col>
      <xdr:colOff>561975</xdr:colOff>
      <xdr:row>34</xdr:row>
      <xdr:rowOff>100628</xdr:rowOff>
    </xdr:to>
    <xdr:sp macro="" textlink="">
      <xdr:nvSpPr>
        <xdr:cNvPr id="65" name="フローチャート : 判断 64"/>
        <xdr:cNvSpPr/>
      </xdr:nvSpPr>
      <xdr:spPr>
        <a:xfrm>
          <a:off x="45847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18575</xdr:rowOff>
    </xdr:from>
    <xdr:to>
      <xdr:col>5</xdr:col>
      <xdr:colOff>358775</xdr:colOff>
      <xdr:row>35</xdr:row>
      <xdr:rowOff>20665</xdr:rowOff>
    </xdr:to>
    <xdr:cxnSp macro="">
      <xdr:nvCxnSpPr>
        <xdr:cNvPr id="66" name="直線コネクタ 65"/>
        <xdr:cNvCxnSpPr/>
      </xdr:nvCxnSpPr>
      <xdr:spPr>
        <a:xfrm flipV="1">
          <a:off x="2908300" y="6019325"/>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90141</xdr:rowOff>
    </xdr:from>
    <xdr:to>
      <xdr:col>5</xdr:col>
      <xdr:colOff>409575</xdr:colOff>
      <xdr:row>35</xdr:row>
      <xdr:rowOff>20291</xdr:rowOff>
    </xdr:to>
    <xdr:sp macro="" textlink="">
      <xdr:nvSpPr>
        <xdr:cNvPr id="67" name="フローチャート : 判断 66"/>
        <xdr:cNvSpPr/>
      </xdr:nvSpPr>
      <xdr:spPr>
        <a:xfrm>
          <a:off x="3746500" y="591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36818</xdr:rowOff>
    </xdr:from>
    <xdr:ext cx="534377" cy="259045"/>
    <xdr:sp macro="" textlink="">
      <xdr:nvSpPr>
        <xdr:cNvPr id="68" name="テキスト ボックス 67"/>
        <xdr:cNvSpPr txBox="1"/>
      </xdr:nvSpPr>
      <xdr:spPr>
        <a:xfrm>
          <a:off x="3530111" y="569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54,962</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125494</xdr:rowOff>
    </xdr:from>
    <xdr:to>
      <xdr:col>4</xdr:col>
      <xdr:colOff>155575</xdr:colOff>
      <xdr:row>35</xdr:row>
      <xdr:rowOff>20665</xdr:rowOff>
    </xdr:to>
    <xdr:cxnSp macro="">
      <xdr:nvCxnSpPr>
        <xdr:cNvPr id="69" name="直線コネクタ 68"/>
        <xdr:cNvCxnSpPr/>
      </xdr:nvCxnSpPr>
      <xdr:spPr>
        <a:xfrm>
          <a:off x="2019300" y="5954794"/>
          <a:ext cx="889000" cy="6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137559</xdr:rowOff>
    </xdr:from>
    <xdr:to>
      <xdr:col>4</xdr:col>
      <xdr:colOff>206375</xdr:colOff>
      <xdr:row>35</xdr:row>
      <xdr:rowOff>67709</xdr:rowOff>
    </xdr:to>
    <xdr:sp macro="" textlink="">
      <xdr:nvSpPr>
        <xdr:cNvPr id="70" name="フローチャート : 判断 69"/>
        <xdr:cNvSpPr/>
      </xdr:nvSpPr>
      <xdr:spPr>
        <a:xfrm>
          <a:off x="2857500" y="596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84236</xdr:rowOff>
    </xdr:from>
    <xdr:ext cx="534377" cy="259045"/>
    <xdr:sp macro="" textlink="">
      <xdr:nvSpPr>
        <xdr:cNvPr id="71" name="テキスト ボックス 70"/>
        <xdr:cNvSpPr txBox="1"/>
      </xdr:nvSpPr>
      <xdr:spPr>
        <a:xfrm>
          <a:off x="2641111" y="574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53,510</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17889</xdr:rowOff>
    </xdr:from>
    <xdr:to>
      <xdr:col>2</xdr:col>
      <xdr:colOff>638175</xdr:colOff>
      <xdr:row>34</xdr:row>
      <xdr:rowOff>125494</xdr:rowOff>
    </xdr:to>
    <xdr:cxnSp macro="">
      <xdr:nvCxnSpPr>
        <xdr:cNvPr id="72" name="直線コネクタ 71"/>
        <xdr:cNvCxnSpPr/>
      </xdr:nvCxnSpPr>
      <xdr:spPr>
        <a:xfrm>
          <a:off x="1130300" y="5847189"/>
          <a:ext cx="889000" cy="107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59149</xdr:rowOff>
    </xdr:from>
    <xdr:to>
      <xdr:col>3</xdr:col>
      <xdr:colOff>3175</xdr:colOff>
      <xdr:row>34</xdr:row>
      <xdr:rowOff>160749</xdr:rowOff>
    </xdr:to>
    <xdr:sp macro="" textlink="">
      <xdr:nvSpPr>
        <xdr:cNvPr id="73" name="フローチャート : 判断 72"/>
        <xdr:cNvSpPr/>
      </xdr:nvSpPr>
      <xdr:spPr>
        <a:xfrm>
          <a:off x="1968500" y="588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5826</xdr:rowOff>
    </xdr:from>
    <xdr:ext cx="534377" cy="259045"/>
    <xdr:sp macro="" textlink="">
      <xdr:nvSpPr>
        <xdr:cNvPr id="74" name="テキスト ボックス 73"/>
        <xdr:cNvSpPr txBox="1"/>
      </xdr:nvSpPr>
      <xdr:spPr>
        <a:xfrm>
          <a:off x="1752111" y="566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55,911</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164665</xdr:rowOff>
    </xdr:from>
    <xdr:to>
      <xdr:col>1</xdr:col>
      <xdr:colOff>485775</xdr:colOff>
      <xdr:row>34</xdr:row>
      <xdr:rowOff>94815</xdr:rowOff>
    </xdr:to>
    <xdr:sp macro="" textlink="">
      <xdr:nvSpPr>
        <xdr:cNvPr id="75" name="フローチャート : 判断 74"/>
        <xdr:cNvSpPr/>
      </xdr:nvSpPr>
      <xdr:spPr>
        <a:xfrm>
          <a:off x="1079500" y="582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85942</xdr:rowOff>
    </xdr:from>
    <xdr:ext cx="534377" cy="259045"/>
    <xdr:sp macro="" textlink="">
      <xdr:nvSpPr>
        <xdr:cNvPr id="76" name="テキスト ボックス 75"/>
        <xdr:cNvSpPr txBox="1"/>
      </xdr:nvSpPr>
      <xdr:spPr>
        <a:xfrm>
          <a:off x="863111" y="591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164534</xdr:rowOff>
    </xdr:from>
    <xdr:to>
      <xdr:col>6</xdr:col>
      <xdr:colOff>561975</xdr:colOff>
      <xdr:row>35</xdr:row>
      <xdr:rowOff>94684</xdr:rowOff>
    </xdr:to>
    <xdr:sp macro="" textlink="">
      <xdr:nvSpPr>
        <xdr:cNvPr id="82" name="円/楕円 81"/>
        <xdr:cNvSpPr/>
      </xdr:nvSpPr>
      <xdr:spPr>
        <a:xfrm>
          <a:off x="4584700" y="599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142961</xdr:rowOff>
    </xdr:from>
    <xdr:ext cx="534377" cy="259045"/>
    <xdr:sp macro="" textlink="">
      <xdr:nvSpPr>
        <xdr:cNvPr id="83" name="人件費該当値テキスト"/>
        <xdr:cNvSpPr txBox="1"/>
      </xdr:nvSpPr>
      <xdr:spPr>
        <a:xfrm>
          <a:off x="4686300" y="597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52,684</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139225</xdr:rowOff>
    </xdr:from>
    <xdr:to>
      <xdr:col>5</xdr:col>
      <xdr:colOff>409575</xdr:colOff>
      <xdr:row>35</xdr:row>
      <xdr:rowOff>69375</xdr:rowOff>
    </xdr:to>
    <xdr:sp macro="" textlink="">
      <xdr:nvSpPr>
        <xdr:cNvPr id="84" name="円/楕円 83"/>
        <xdr:cNvSpPr/>
      </xdr:nvSpPr>
      <xdr:spPr>
        <a:xfrm>
          <a:off x="3746500" y="596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60502</xdr:rowOff>
    </xdr:from>
    <xdr:ext cx="534377" cy="259045"/>
    <xdr:sp macro="" textlink="">
      <xdr:nvSpPr>
        <xdr:cNvPr id="85" name="テキスト ボックス 84"/>
        <xdr:cNvSpPr txBox="1"/>
      </xdr:nvSpPr>
      <xdr:spPr>
        <a:xfrm>
          <a:off x="3530111" y="606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53,459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141315</xdr:rowOff>
    </xdr:from>
    <xdr:to>
      <xdr:col>4</xdr:col>
      <xdr:colOff>206375</xdr:colOff>
      <xdr:row>35</xdr:row>
      <xdr:rowOff>71465</xdr:rowOff>
    </xdr:to>
    <xdr:sp macro="" textlink="">
      <xdr:nvSpPr>
        <xdr:cNvPr id="86" name="円/楕円 85"/>
        <xdr:cNvSpPr/>
      </xdr:nvSpPr>
      <xdr:spPr>
        <a:xfrm>
          <a:off x="2857500" y="597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62592</xdr:rowOff>
    </xdr:from>
    <xdr:ext cx="534377" cy="259045"/>
    <xdr:sp macro="" textlink="">
      <xdr:nvSpPr>
        <xdr:cNvPr id="87" name="テキスト ボックス 86"/>
        <xdr:cNvSpPr txBox="1"/>
      </xdr:nvSpPr>
      <xdr:spPr>
        <a:xfrm>
          <a:off x="2641111" y="606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53,395</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74694</xdr:rowOff>
    </xdr:from>
    <xdr:to>
      <xdr:col>3</xdr:col>
      <xdr:colOff>3175</xdr:colOff>
      <xdr:row>35</xdr:row>
      <xdr:rowOff>4844</xdr:rowOff>
    </xdr:to>
    <xdr:sp macro="" textlink="">
      <xdr:nvSpPr>
        <xdr:cNvPr id="88" name="円/楕円 87"/>
        <xdr:cNvSpPr/>
      </xdr:nvSpPr>
      <xdr:spPr>
        <a:xfrm>
          <a:off x="1968500" y="590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167421</xdr:rowOff>
    </xdr:from>
    <xdr:ext cx="534377" cy="259045"/>
    <xdr:sp macro="" textlink="">
      <xdr:nvSpPr>
        <xdr:cNvPr id="89" name="テキスト ボックス 88"/>
        <xdr:cNvSpPr txBox="1"/>
      </xdr:nvSpPr>
      <xdr:spPr>
        <a:xfrm>
          <a:off x="1752111" y="599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55,435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138539</xdr:rowOff>
    </xdr:from>
    <xdr:to>
      <xdr:col>1</xdr:col>
      <xdr:colOff>485775</xdr:colOff>
      <xdr:row>34</xdr:row>
      <xdr:rowOff>68689</xdr:rowOff>
    </xdr:to>
    <xdr:sp macro="" textlink="">
      <xdr:nvSpPr>
        <xdr:cNvPr id="90" name="円/楕円 89"/>
        <xdr:cNvSpPr/>
      </xdr:nvSpPr>
      <xdr:spPr>
        <a:xfrm>
          <a:off x="1079500" y="579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85216</xdr:rowOff>
    </xdr:from>
    <xdr:ext cx="534377" cy="259045"/>
    <xdr:sp macro="" textlink="">
      <xdr:nvSpPr>
        <xdr:cNvPr id="91" name="テキスト ボックス 90"/>
        <xdr:cNvSpPr txBox="1"/>
      </xdr:nvSpPr>
      <xdr:spPr>
        <a:xfrm>
          <a:off x="863111" y="557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58,730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92727</xdr:rowOff>
    </xdr:from>
    <xdr:ext cx="531299" cy="259045"/>
    <xdr:sp macro="" textlink="">
      <xdr:nvSpPr>
        <xdr:cNvPr id="112" name="テキスト ボックス 111"/>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41593</xdr:rowOff>
    </xdr:from>
    <xdr:to>
      <xdr:col>6</xdr:col>
      <xdr:colOff>510540</xdr:colOff>
      <xdr:row>57</xdr:row>
      <xdr:rowOff>134100</xdr:rowOff>
    </xdr:to>
    <xdr:cxnSp macro="">
      <xdr:nvCxnSpPr>
        <xdr:cNvPr id="116" name="直線コネクタ 115"/>
        <xdr:cNvCxnSpPr/>
      </xdr:nvCxnSpPr>
      <xdr:spPr>
        <a:xfrm flipV="1">
          <a:off x="4633595" y="8785543"/>
          <a:ext cx="1270" cy="1121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137927</xdr:rowOff>
    </xdr:from>
    <xdr:ext cx="534377" cy="259045"/>
    <xdr:sp macro="" textlink="">
      <xdr:nvSpPr>
        <xdr:cNvPr id="117" name="物件費最小値テキスト"/>
        <xdr:cNvSpPr txBox="1"/>
      </xdr:nvSpPr>
      <xdr:spPr>
        <a:xfrm>
          <a:off x="4686300" y="991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36,647</a:t>
          </a:r>
          <a:endParaRPr kumimoji="1" lang="ja-JP" altLang="en-US" sz="1000" b="1">
            <a:latin typeface="ＭＳ Ｐゴシック"/>
          </a:endParaRPr>
        </a:p>
      </xdr:txBody>
    </xdr:sp>
    <xdr:clientData/>
  </xdr:oneCellAnchor>
  <xdr:twoCellAnchor>
    <xdr:from>
      <xdr:col>6</xdr:col>
      <xdr:colOff>422275</xdr:colOff>
      <xdr:row>57</xdr:row>
      <xdr:rowOff>134100</xdr:rowOff>
    </xdr:from>
    <xdr:to>
      <xdr:col>6</xdr:col>
      <xdr:colOff>600075</xdr:colOff>
      <xdr:row>57</xdr:row>
      <xdr:rowOff>134100</xdr:rowOff>
    </xdr:to>
    <xdr:cxnSp macro="">
      <xdr:nvCxnSpPr>
        <xdr:cNvPr id="118" name="直線コネクタ 117"/>
        <xdr:cNvCxnSpPr/>
      </xdr:nvCxnSpPr>
      <xdr:spPr>
        <a:xfrm>
          <a:off x="4546600" y="990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159720</xdr:rowOff>
    </xdr:from>
    <xdr:ext cx="534377" cy="259045"/>
    <xdr:sp macro="" textlink="">
      <xdr:nvSpPr>
        <xdr:cNvPr id="119" name="物件費最大値テキスト"/>
        <xdr:cNvSpPr txBox="1"/>
      </xdr:nvSpPr>
      <xdr:spPr>
        <a:xfrm>
          <a:off x="4686300" y="856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66,075</a:t>
          </a:r>
          <a:endParaRPr kumimoji="1" lang="ja-JP" altLang="en-US" sz="1000" b="1">
            <a:latin typeface="ＭＳ Ｐゴシック"/>
          </a:endParaRPr>
        </a:p>
      </xdr:txBody>
    </xdr:sp>
    <xdr:clientData/>
  </xdr:oneCellAnchor>
  <xdr:twoCellAnchor>
    <xdr:from>
      <xdr:col>6</xdr:col>
      <xdr:colOff>422275</xdr:colOff>
      <xdr:row>51</xdr:row>
      <xdr:rowOff>41593</xdr:rowOff>
    </xdr:from>
    <xdr:to>
      <xdr:col>6</xdr:col>
      <xdr:colOff>600075</xdr:colOff>
      <xdr:row>51</xdr:row>
      <xdr:rowOff>41593</xdr:rowOff>
    </xdr:to>
    <xdr:cxnSp macro="">
      <xdr:nvCxnSpPr>
        <xdr:cNvPr id="120" name="直線コネクタ 119"/>
        <xdr:cNvCxnSpPr/>
      </xdr:nvCxnSpPr>
      <xdr:spPr>
        <a:xfrm>
          <a:off x="4546600" y="8785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52</xdr:row>
      <xdr:rowOff>145262</xdr:rowOff>
    </xdr:from>
    <xdr:to>
      <xdr:col>6</xdr:col>
      <xdr:colOff>511175</xdr:colOff>
      <xdr:row>54</xdr:row>
      <xdr:rowOff>51613</xdr:rowOff>
    </xdr:to>
    <xdr:cxnSp macro="">
      <xdr:nvCxnSpPr>
        <xdr:cNvPr id="121" name="直線コネクタ 120"/>
        <xdr:cNvCxnSpPr/>
      </xdr:nvCxnSpPr>
      <xdr:spPr>
        <a:xfrm flipV="1">
          <a:off x="3797300" y="9060662"/>
          <a:ext cx="838200" cy="24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74490</xdr:rowOff>
    </xdr:from>
    <xdr:ext cx="534377" cy="259045"/>
    <xdr:sp macro="" textlink="">
      <xdr:nvSpPr>
        <xdr:cNvPr id="122" name="物件費平均値テキスト"/>
        <xdr:cNvSpPr txBox="1"/>
      </xdr:nvSpPr>
      <xdr:spPr>
        <a:xfrm>
          <a:off x="4686300" y="9332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49,812</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96063</xdr:rowOff>
    </xdr:from>
    <xdr:to>
      <xdr:col>6</xdr:col>
      <xdr:colOff>561975</xdr:colOff>
      <xdr:row>55</xdr:row>
      <xdr:rowOff>26213</xdr:rowOff>
    </xdr:to>
    <xdr:sp macro="" textlink="">
      <xdr:nvSpPr>
        <xdr:cNvPr id="123" name="フローチャート : 判断 122"/>
        <xdr:cNvSpPr/>
      </xdr:nvSpPr>
      <xdr:spPr>
        <a:xfrm>
          <a:off x="4584700" y="935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51613</xdr:rowOff>
    </xdr:from>
    <xdr:to>
      <xdr:col>5</xdr:col>
      <xdr:colOff>358775</xdr:colOff>
      <xdr:row>54</xdr:row>
      <xdr:rowOff>96724</xdr:rowOff>
    </xdr:to>
    <xdr:cxnSp macro="">
      <xdr:nvCxnSpPr>
        <xdr:cNvPr id="124" name="直線コネクタ 123"/>
        <xdr:cNvCxnSpPr/>
      </xdr:nvCxnSpPr>
      <xdr:spPr>
        <a:xfrm flipV="1">
          <a:off x="2908300" y="9309913"/>
          <a:ext cx="889000" cy="4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54</xdr:row>
      <xdr:rowOff>59639</xdr:rowOff>
    </xdr:from>
    <xdr:to>
      <xdr:col>5</xdr:col>
      <xdr:colOff>409575</xdr:colOff>
      <xdr:row>54</xdr:row>
      <xdr:rowOff>161239</xdr:rowOff>
    </xdr:to>
    <xdr:sp macro="" textlink="">
      <xdr:nvSpPr>
        <xdr:cNvPr id="125" name="フローチャート : 判断 124"/>
        <xdr:cNvSpPr/>
      </xdr:nvSpPr>
      <xdr:spPr>
        <a:xfrm>
          <a:off x="3746500" y="931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152366</xdr:rowOff>
    </xdr:from>
    <xdr:ext cx="534377" cy="259045"/>
    <xdr:sp macro="" textlink="">
      <xdr:nvSpPr>
        <xdr:cNvPr id="126" name="テキスト ボックス 125"/>
        <xdr:cNvSpPr txBox="1"/>
      </xdr:nvSpPr>
      <xdr:spPr>
        <a:xfrm>
          <a:off x="3530111" y="94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50,768</a:t>
          </a:r>
          <a:endParaRPr kumimoji="1" lang="ja-JP" altLang="en-US" sz="1000" b="1">
            <a:solidFill>
              <a:srgbClr val="000080"/>
            </a:solidFill>
            <a:latin typeface="ＭＳ Ｐゴシック"/>
          </a:endParaRPr>
        </a:p>
      </xdr:txBody>
    </xdr:sp>
    <xdr:clientData/>
  </xdr:oneCellAnchor>
  <xdr:twoCellAnchor>
    <xdr:from>
      <xdr:col>2</xdr:col>
      <xdr:colOff>638175</xdr:colOff>
      <xdr:row>54</xdr:row>
      <xdr:rowOff>96724</xdr:rowOff>
    </xdr:from>
    <xdr:to>
      <xdr:col>4</xdr:col>
      <xdr:colOff>155575</xdr:colOff>
      <xdr:row>55</xdr:row>
      <xdr:rowOff>10960</xdr:rowOff>
    </xdr:to>
    <xdr:cxnSp macro="">
      <xdr:nvCxnSpPr>
        <xdr:cNvPr id="127" name="直線コネクタ 126"/>
        <xdr:cNvCxnSpPr/>
      </xdr:nvCxnSpPr>
      <xdr:spPr>
        <a:xfrm flipV="1">
          <a:off x="2019300" y="9355024"/>
          <a:ext cx="889000" cy="8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157632</xdr:rowOff>
    </xdr:from>
    <xdr:to>
      <xdr:col>4</xdr:col>
      <xdr:colOff>206375</xdr:colOff>
      <xdr:row>55</xdr:row>
      <xdr:rowOff>87782</xdr:rowOff>
    </xdr:to>
    <xdr:sp macro="" textlink="">
      <xdr:nvSpPr>
        <xdr:cNvPr id="128" name="フローチャート : 判断 127"/>
        <xdr:cNvSpPr/>
      </xdr:nvSpPr>
      <xdr:spPr>
        <a:xfrm>
          <a:off x="2857500" y="941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78909</xdr:rowOff>
    </xdr:from>
    <xdr:ext cx="534377" cy="259045"/>
    <xdr:sp macro="" textlink="">
      <xdr:nvSpPr>
        <xdr:cNvPr id="129" name="テキスト ボックス 128"/>
        <xdr:cNvSpPr txBox="1"/>
      </xdr:nvSpPr>
      <xdr:spPr>
        <a:xfrm>
          <a:off x="2641111" y="950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48,196</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10960</xdr:rowOff>
    </xdr:from>
    <xdr:to>
      <xdr:col>2</xdr:col>
      <xdr:colOff>638175</xdr:colOff>
      <xdr:row>55</xdr:row>
      <xdr:rowOff>62433</xdr:rowOff>
    </xdr:to>
    <xdr:cxnSp macro="">
      <xdr:nvCxnSpPr>
        <xdr:cNvPr id="130" name="直線コネクタ 129"/>
        <xdr:cNvCxnSpPr/>
      </xdr:nvCxnSpPr>
      <xdr:spPr>
        <a:xfrm flipV="1">
          <a:off x="1130300" y="9440710"/>
          <a:ext cx="889000" cy="5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54</xdr:row>
      <xdr:rowOff>168987</xdr:rowOff>
    </xdr:from>
    <xdr:to>
      <xdr:col>3</xdr:col>
      <xdr:colOff>3175</xdr:colOff>
      <xdr:row>55</xdr:row>
      <xdr:rowOff>99137</xdr:rowOff>
    </xdr:to>
    <xdr:sp macro="" textlink="">
      <xdr:nvSpPr>
        <xdr:cNvPr id="131" name="フローチャート : 判断 130"/>
        <xdr:cNvSpPr/>
      </xdr:nvSpPr>
      <xdr:spPr>
        <a:xfrm>
          <a:off x="1968500" y="942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90264</xdr:rowOff>
    </xdr:from>
    <xdr:ext cx="534377" cy="259045"/>
    <xdr:sp macro="" textlink="">
      <xdr:nvSpPr>
        <xdr:cNvPr id="132" name="テキスト ボックス 131"/>
        <xdr:cNvSpPr txBox="1"/>
      </xdr:nvSpPr>
      <xdr:spPr>
        <a:xfrm>
          <a:off x="1752111" y="952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47,898</a:t>
          </a:r>
          <a:endParaRPr kumimoji="1" lang="ja-JP" altLang="en-US" sz="1000" b="1">
            <a:solidFill>
              <a:srgbClr val="000080"/>
            </a:solidFill>
            <a:latin typeface="ＭＳ Ｐゴシック"/>
          </a:endParaRPr>
        </a:p>
      </xdr:txBody>
    </xdr:sp>
    <xdr:clientData/>
  </xdr:oneCellAnchor>
  <xdr:twoCellAnchor>
    <xdr:from>
      <xdr:col>1</xdr:col>
      <xdr:colOff>384175</xdr:colOff>
      <xdr:row>54</xdr:row>
      <xdr:rowOff>163919</xdr:rowOff>
    </xdr:from>
    <xdr:to>
      <xdr:col>1</xdr:col>
      <xdr:colOff>485775</xdr:colOff>
      <xdr:row>55</xdr:row>
      <xdr:rowOff>94069</xdr:rowOff>
    </xdr:to>
    <xdr:sp macro="" textlink="">
      <xdr:nvSpPr>
        <xdr:cNvPr id="133" name="フローチャート : 判断 132"/>
        <xdr:cNvSpPr/>
      </xdr:nvSpPr>
      <xdr:spPr>
        <a:xfrm>
          <a:off x="1079500" y="9422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110596</xdr:rowOff>
    </xdr:from>
    <xdr:ext cx="534377" cy="259045"/>
    <xdr:sp macro="" textlink="">
      <xdr:nvSpPr>
        <xdr:cNvPr id="134" name="テキスト ボックス 133"/>
        <xdr:cNvSpPr txBox="1"/>
      </xdr:nvSpPr>
      <xdr:spPr>
        <a:xfrm>
          <a:off x="863111" y="919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48,031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52</xdr:row>
      <xdr:rowOff>94462</xdr:rowOff>
    </xdr:from>
    <xdr:to>
      <xdr:col>6</xdr:col>
      <xdr:colOff>561975</xdr:colOff>
      <xdr:row>53</xdr:row>
      <xdr:rowOff>24612</xdr:rowOff>
    </xdr:to>
    <xdr:sp macro="" textlink="">
      <xdr:nvSpPr>
        <xdr:cNvPr id="140" name="円/楕円 139"/>
        <xdr:cNvSpPr/>
      </xdr:nvSpPr>
      <xdr:spPr>
        <a:xfrm>
          <a:off x="4584700" y="900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51</xdr:row>
      <xdr:rowOff>117339</xdr:rowOff>
    </xdr:from>
    <xdr:ext cx="534377" cy="259045"/>
    <xdr:sp macro="" textlink="">
      <xdr:nvSpPr>
        <xdr:cNvPr id="141" name="物件費該当値テキスト"/>
        <xdr:cNvSpPr txBox="1"/>
      </xdr:nvSpPr>
      <xdr:spPr>
        <a:xfrm>
          <a:off x="4686300" y="886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58,854</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813</xdr:rowOff>
    </xdr:from>
    <xdr:to>
      <xdr:col>5</xdr:col>
      <xdr:colOff>409575</xdr:colOff>
      <xdr:row>54</xdr:row>
      <xdr:rowOff>102413</xdr:rowOff>
    </xdr:to>
    <xdr:sp macro="" textlink="">
      <xdr:nvSpPr>
        <xdr:cNvPr id="142" name="円/楕円 141"/>
        <xdr:cNvSpPr/>
      </xdr:nvSpPr>
      <xdr:spPr>
        <a:xfrm>
          <a:off x="3746500" y="925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52</xdr:row>
      <xdr:rowOff>118940</xdr:rowOff>
    </xdr:from>
    <xdr:ext cx="534377" cy="259045"/>
    <xdr:sp macro="" textlink="">
      <xdr:nvSpPr>
        <xdr:cNvPr id="143" name="テキスト ボックス 142"/>
        <xdr:cNvSpPr txBox="1"/>
      </xdr:nvSpPr>
      <xdr:spPr>
        <a:xfrm>
          <a:off x="3530111" y="903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52,312</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45924</xdr:rowOff>
    </xdr:from>
    <xdr:to>
      <xdr:col>4</xdr:col>
      <xdr:colOff>206375</xdr:colOff>
      <xdr:row>54</xdr:row>
      <xdr:rowOff>147524</xdr:rowOff>
    </xdr:to>
    <xdr:sp macro="" textlink="">
      <xdr:nvSpPr>
        <xdr:cNvPr id="144" name="円/楕円 143"/>
        <xdr:cNvSpPr/>
      </xdr:nvSpPr>
      <xdr:spPr>
        <a:xfrm>
          <a:off x="2857500" y="930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52</xdr:row>
      <xdr:rowOff>164051</xdr:rowOff>
    </xdr:from>
    <xdr:ext cx="534377" cy="259045"/>
    <xdr:sp macro="" textlink="">
      <xdr:nvSpPr>
        <xdr:cNvPr id="145" name="テキスト ボックス 144"/>
        <xdr:cNvSpPr txBox="1"/>
      </xdr:nvSpPr>
      <xdr:spPr>
        <a:xfrm>
          <a:off x="2641111" y="907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51,128</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131610</xdr:rowOff>
    </xdr:from>
    <xdr:to>
      <xdr:col>3</xdr:col>
      <xdr:colOff>3175</xdr:colOff>
      <xdr:row>55</xdr:row>
      <xdr:rowOff>61760</xdr:rowOff>
    </xdr:to>
    <xdr:sp macro="" textlink="">
      <xdr:nvSpPr>
        <xdr:cNvPr id="146" name="円/楕円 145"/>
        <xdr:cNvSpPr/>
      </xdr:nvSpPr>
      <xdr:spPr>
        <a:xfrm>
          <a:off x="1968500" y="938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78287</xdr:rowOff>
    </xdr:from>
    <xdr:ext cx="534377" cy="259045"/>
    <xdr:sp macro="" textlink="">
      <xdr:nvSpPr>
        <xdr:cNvPr id="147" name="テキスト ボックス 146"/>
        <xdr:cNvSpPr txBox="1"/>
      </xdr:nvSpPr>
      <xdr:spPr>
        <a:xfrm>
          <a:off x="1752111" y="916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48,879</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11633</xdr:rowOff>
    </xdr:from>
    <xdr:to>
      <xdr:col>1</xdr:col>
      <xdr:colOff>485775</xdr:colOff>
      <xdr:row>55</xdr:row>
      <xdr:rowOff>113233</xdr:rowOff>
    </xdr:to>
    <xdr:sp macro="" textlink="">
      <xdr:nvSpPr>
        <xdr:cNvPr id="148" name="円/楕円 147"/>
        <xdr:cNvSpPr/>
      </xdr:nvSpPr>
      <xdr:spPr>
        <a:xfrm>
          <a:off x="1079500" y="944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104360</xdr:rowOff>
    </xdr:from>
    <xdr:ext cx="534377" cy="259045"/>
    <xdr:sp macro="" textlink="">
      <xdr:nvSpPr>
        <xdr:cNvPr id="149" name="テキスト ボックス 148"/>
        <xdr:cNvSpPr txBox="1"/>
      </xdr:nvSpPr>
      <xdr:spPr>
        <a:xfrm>
          <a:off x="863111" y="953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47,528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167785</xdr:rowOff>
    </xdr:from>
    <xdr:to>
      <xdr:col>6</xdr:col>
      <xdr:colOff>510540</xdr:colOff>
      <xdr:row>78</xdr:row>
      <xdr:rowOff>168602</xdr:rowOff>
    </xdr:to>
    <xdr:cxnSp macro="">
      <xdr:nvCxnSpPr>
        <xdr:cNvPr id="175" name="直線コネクタ 174"/>
        <xdr:cNvCxnSpPr/>
      </xdr:nvCxnSpPr>
      <xdr:spPr>
        <a:xfrm flipV="1">
          <a:off x="4633595" y="11997835"/>
          <a:ext cx="1270" cy="1543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979</xdr:rowOff>
    </xdr:from>
    <xdr:ext cx="378565" cy="259045"/>
    <xdr:sp macro="" textlink="">
      <xdr:nvSpPr>
        <xdr:cNvPr id="176" name="維持補修費最小値テキスト"/>
        <xdr:cNvSpPr txBox="1"/>
      </xdr:nvSpPr>
      <xdr:spPr>
        <a:xfrm>
          <a:off x="4686300" y="13545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6</xdr:col>
      <xdr:colOff>422275</xdr:colOff>
      <xdr:row>78</xdr:row>
      <xdr:rowOff>168602</xdr:rowOff>
    </xdr:from>
    <xdr:to>
      <xdr:col>6</xdr:col>
      <xdr:colOff>600075</xdr:colOff>
      <xdr:row>78</xdr:row>
      <xdr:rowOff>168602</xdr:rowOff>
    </xdr:to>
    <xdr:cxnSp macro="">
      <xdr:nvCxnSpPr>
        <xdr:cNvPr id="177" name="直線コネクタ 176"/>
        <xdr:cNvCxnSpPr/>
      </xdr:nvCxnSpPr>
      <xdr:spPr>
        <a:xfrm>
          <a:off x="4546600" y="1354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114462</xdr:rowOff>
    </xdr:from>
    <xdr:ext cx="534377" cy="259045"/>
    <xdr:sp macro="" textlink="">
      <xdr:nvSpPr>
        <xdr:cNvPr id="178" name="維持補修費最大値テキスト"/>
        <xdr:cNvSpPr txBox="1"/>
      </xdr:nvSpPr>
      <xdr:spPr>
        <a:xfrm>
          <a:off x="4686300" y="1177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10,078</a:t>
          </a:r>
          <a:endParaRPr kumimoji="1" lang="ja-JP" altLang="en-US" sz="1000" b="1">
            <a:latin typeface="ＭＳ Ｐゴシック"/>
          </a:endParaRPr>
        </a:p>
      </xdr:txBody>
    </xdr:sp>
    <xdr:clientData/>
  </xdr:oneCellAnchor>
  <xdr:twoCellAnchor>
    <xdr:from>
      <xdr:col>6</xdr:col>
      <xdr:colOff>422275</xdr:colOff>
      <xdr:row>69</xdr:row>
      <xdr:rowOff>167785</xdr:rowOff>
    </xdr:from>
    <xdr:to>
      <xdr:col>6</xdr:col>
      <xdr:colOff>600075</xdr:colOff>
      <xdr:row>69</xdr:row>
      <xdr:rowOff>167785</xdr:rowOff>
    </xdr:to>
    <xdr:cxnSp macro="">
      <xdr:nvCxnSpPr>
        <xdr:cNvPr id="179" name="直線コネクタ 178"/>
        <xdr:cNvCxnSpPr/>
      </xdr:nvCxnSpPr>
      <xdr:spPr>
        <a:xfrm>
          <a:off x="4546600" y="11997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32421</xdr:rowOff>
    </xdr:from>
    <xdr:to>
      <xdr:col>6</xdr:col>
      <xdr:colOff>511175</xdr:colOff>
      <xdr:row>74</xdr:row>
      <xdr:rowOff>64915</xdr:rowOff>
    </xdr:to>
    <xdr:cxnSp macro="">
      <xdr:nvCxnSpPr>
        <xdr:cNvPr id="180" name="直線コネクタ 179"/>
        <xdr:cNvCxnSpPr/>
      </xdr:nvCxnSpPr>
      <xdr:spPr>
        <a:xfrm flipV="1">
          <a:off x="3797300" y="12719721"/>
          <a:ext cx="838200" cy="3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7075</xdr:rowOff>
    </xdr:from>
    <xdr:ext cx="469744" cy="259045"/>
    <xdr:sp macro="" textlink="">
      <xdr:nvSpPr>
        <xdr:cNvPr id="181" name="維持補修費平均値テキスト"/>
        <xdr:cNvSpPr txBox="1"/>
      </xdr:nvSpPr>
      <xdr:spPr>
        <a:xfrm>
          <a:off x="4686300" y="13037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3,269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28648</xdr:rowOff>
    </xdr:from>
    <xdr:to>
      <xdr:col>6</xdr:col>
      <xdr:colOff>561975</xdr:colOff>
      <xdr:row>76</xdr:row>
      <xdr:rowOff>130248</xdr:rowOff>
    </xdr:to>
    <xdr:sp macro="" textlink="">
      <xdr:nvSpPr>
        <xdr:cNvPr id="182" name="フローチャート : 判断 181"/>
        <xdr:cNvSpPr/>
      </xdr:nvSpPr>
      <xdr:spPr>
        <a:xfrm>
          <a:off x="4584700" y="13058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52669</xdr:rowOff>
    </xdr:from>
    <xdr:to>
      <xdr:col>5</xdr:col>
      <xdr:colOff>358775</xdr:colOff>
      <xdr:row>74</xdr:row>
      <xdr:rowOff>64915</xdr:rowOff>
    </xdr:to>
    <xdr:cxnSp macro="">
      <xdr:nvCxnSpPr>
        <xdr:cNvPr id="183" name="直線コネクタ 182"/>
        <xdr:cNvCxnSpPr/>
      </xdr:nvCxnSpPr>
      <xdr:spPr>
        <a:xfrm>
          <a:off x="2908300" y="12739969"/>
          <a:ext cx="889000" cy="1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726</xdr:rowOff>
    </xdr:from>
    <xdr:to>
      <xdr:col>5</xdr:col>
      <xdr:colOff>409575</xdr:colOff>
      <xdr:row>76</xdr:row>
      <xdr:rowOff>102326</xdr:rowOff>
    </xdr:to>
    <xdr:sp macro="" textlink="">
      <xdr:nvSpPr>
        <xdr:cNvPr id="184" name="フローチャート : 判断 183"/>
        <xdr:cNvSpPr/>
      </xdr:nvSpPr>
      <xdr:spPr>
        <a:xfrm>
          <a:off x="3746500" y="1303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93453</xdr:rowOff>
    </xdr:from>
    <xdr:ext cx="469744" cy="259045"/>
    <xdr:sp macro="" textlink="">
      <xdr:nvSpPr>
        <xdr:cNvPr id="185" name="テキスト ボックス 184"/>
        <xdr:cNvSpPr txBox="1"/>
      </xdr:nvSpPr>
      <xdr:spPr>
        <a:xfrm>
          <a:off x="3562427" y="1312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3,440</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49893</xdr:rowOff>
    </xdr:from>
    <xdr:to>
      <xdr:col>4</xdr:col>
      <xdr:colOff>155575</xdr:colOff>
      <xdr:row>74</xdr:row>
      <xdr:rowOff>52669</xdr:rowOff>
    </xdr:to>
    <xdr:cxnSp macro="">
      <xdr:nvCxnSpPr>
        <xdr:cNvPr id="186" name="直線コネクタ 185"/>
        <xdr:cNvCxnSpPr/>
      </xdr:nvCxnSpPr>
      <xdr:spPr>
        <a:xfrm>
          <a:off x="2019300" y="12737193"/>
          <a:ext cx="8890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16890</xdr:rowOff>
    </xdr:from>
    <xdr:to>
      <xdr:col>4</xdr:col>
      <xdr:colOff>206375</xdr:colOff>
      <xdr:row>76</xdr:row>
      <xdr:rowOff>118490</xdr:rowOff>
    </xdr:to>
    <xdr:sp macro="" textlink="">
      <xdr:nvSpPr>
        <xdr:cNvPr id="187" name="フローチャート : 判断 186"/>
        <xdr:cNvSpPr/>
      </xdr:nvSpPr>
      <xdr:spPr>
        <a:xfrm>
          <a:off x="2857500" y="13047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109617</xdr:rowOff>
    </xdr:from>
    <xdr:ext cx="469744" cy="259045"/>
    <xdr:sp macro="" textlink="">
      <xdr:nvSpPr>
        <xdr:cNvPr id="188" name="テキスト ボックス 187"/>
        <xdr:cNvSpPr txBox="1"/>
      </xdr:nvSpPr>
      <xdr:spPr>
        <a:xfrm>
          <a:off x="2673427" y="13139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49893</xdr:rowOff>
    </xdr:from>
    <xdr:to>
      <xdr:col>2</xdr:col>
      <xdr:colOff>638175</xdr:colOff>
      <xdr:row>74</xdr:row>
      <xdr:rowOff>92511</xdr:rowOff>
    </xdr:to>
    <xdr:cxnSp macro="">
      <xdr:nvCxnSpPr>
        <xdr:cNvPr id="189" name="直線コネクタ 188"/>
        <xdr:cNvCxnSpPr/>
      </xdr:nvCxnSpPr>
      <xdr:spPr>
        <a:xfrm flipV="1">
          <a:off x="1130300" y="12737193"/>
          <a:ext cx="889000" cy="4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12483</xdr:rowOff>
    </xdr:from>
    <xdr:to>
      <xdr:col>3</xdr:col>
      <xdr:colOff>3175</xdr:colOff>
      <xdr:row>76</xdr:row>
      <xdr:rowOff>114083</xdr:rowOff>
    </xdr:to>
    <xdr:sp macro="" textlink="">
      <xdr:nvSpPr>
        <xdr:cNvPr id="190" name="フローチャート : 判断 189"/>
        <xdr:cNvSpPr/>
      </xdr:nvSpPr>
      <xdr:spPr>
        <a:xfrm>
          <a:off x="1968500" y="1304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105210</xdr:rowOff>
    </xdr:from>
    <xdr:ext cx="469744" cy="259045"/>
    <xdr:sp macro="" textlink="">
      <xdr:nvSpPr>
        <xdr:cNvPr id="191" name="テキスト ボックス 190"/>
        <xdr:cNvSpPr txBox="1"/>
      </xdr:nvSpPr>
      <xdr:spPr>
        <a:xfrm>
          <a:off x="1784427" y="1313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3,368</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61142</xdr:rowOff>
    </xdr:from>
    <xdr:to>
      <xdr:col>1</xdr:col>
      <xdr:colOff>485775</xdr:colOff>
      <xdr:row>76</xdr:row>
      <xdr:rowOff>162742</xdr:rowOff>
    </xdr:to>
    <xdr:sp macro="" textlink="">
      <xdr:nvSpPr>
        <xdr:cNvPr id="192" name="フローチャート : 判断 191"/>
        <xdr:cNvSpPr/>
      </xdr:nvSpPr>
      <xdr:spPr>
        <a:xfrm>
          <a:off x="1079500" y="1309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153869</xdr:rowOff>
    </xdr:from>
    <xdr:ext cx="469744" cy="259045"/>
    <xdr:sp macro="" textlink="">
      <xdr:nvSpPr>
        <xdr:cNvPr id="193" name="テキスト ボックス 192"/>
        <xdr:cNvSpPr txBox="1"/>
      </xdr:nvSpPr>
      <xdr:spPr>
        <a:xfrm>
          <a:off x="895427" y="1318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73</xdr:row>
      <xdr:rowOff>153071</xdr:rowOff>
    </xdr:from>
    <xdr:to>
      <xdr:col>6</xdr:col>
      <xdr:colOff>561975</xdr:colOff>
      <xdr:row>74</xdr:row>
      <xdr:rowOff>83221</xdr:rowOff>
    </xdr:to>
    <xdr:sp macro="" textlink="">
      <xdr:nvSpPr>
        <xdr:cNvPr id="199" name="円/楕円 198"/>
        <xdr:cNvSpPr/>
      </xdr:nvSpPr>
      <xdr:spPr>
        <a:xfrm>
          <a:off x="4584700" y="1266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4498</xdr:rowOff>
    </xdr:from>
    <xdr:ext cx="469744" cy="259045"/>
    <xdr:sp macro="" textlink="">
      <xdr:nvSpPr>
        <xdr:cNvPr id="200" name="維持補修費該当値テキスト"/>
        <xdr:cNvSpPr txBox="1"/>
      </xdr:nvSpPr>
      <xdr:spPr>
        <a:xfrm>
          <a:off x="4686300" y="12520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5,657</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14115</xdr:rowOff>
    </xdr:from>
    <xdr:to>
      <xdr:col>5</xdr:col>
      <xdr:colOff>409575</xdr:colOff>
      <xdr:row>74</xdr:row>
      <xdr:rowOff>115715</xdr:rowOff>
    </xdr:to>
    <xdr:sp macro="" textlink="">
      <xdr:nvSpPr>
        <xdr:cNvPr id="201" name="円/楕円 200"/>
        <xdr:cNvSpPr/>
      </xdr:nvSpPr>
      <xdr:spPr>
        <a:xfrm>
          <a:off x="3746500" y="1270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72</xdr:row>
      <xdr:rowOff>132242</xdr:rowOff>
    </xdr:from>
    <xdr:ext cx="469744" cy="259045"/>
    <xdr:sp macro="" textlink="">
      <xdr:nvSpPr>
        <xdr:cNvPr id="202" name="テキスト ボックス 201"/>
        <xdr:cNvSpPr txBox="1"/>
      </xdr:nvSpPr>
      <xdr:spPr>
        <a:xfrm>
          <a:off x="3562427" y="1247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5,458</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1869</xdr:rowOff>
    </xdr:from>
    <xdr:to>
      <xdr:col>4</xdr:col>
      <xdr:colOff>206375</xdr:colOff>
      <xdr:row>74</xdr:row>
      <xdr:rowOff>103469</xdr:rowOff>
    </xdr:to>
    <xdr:sp macro="" textlink="">
      <xdr:nvSpPr>
        <xdr:cNvPr id="203" name="円/楕円 202"/>
        <xdr:cNvSpPr/>
      </xdr:nvSpPr>
      <xdr:spPr>
        <a:xfrm>
          <a:off x="2857500" y="1268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72</xdr:row>
      <xdr:rowOff>119996</xdr:rowOff>
    </xdr:from>
    <xdr:ext cx="469744" cy="259045"/>
    <xdr:sp macro="" textlink="">
      <xdr:nvSpPr>
        <xdr:cNvPr id="204" name="テキスト ボックス 203"/>
        <xdr:cNvSpPr txBox="1"/>
      </xdr:nvSpPr>
      <xdr:spPr>
        <a:xfrm>
          <a:off x="2673427" y="1246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5,533</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170543</xdr:rowOff>
    </xdr:from>
    <xdr:to>
      <xdr:col>3</xdr:col>
      <xdr:colOff>3175</xdr:colOff>
      <xdr:row>74</xdr:row>
      <xdr:rowOff>100693</xdr:rowOff>
    </xdr:to>
    <xdr:sp macro="" textlink="">
      <xdr:nvSpPr>
        <xdr:cNvPr id="205" name="円/楕円 204"/>
        <xdr:cNvSpPr/>
      </xdr:nvSpPr>
      <xdr:spPr>
        <a:xfrm>
          <a:off x="1968500" y="1268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72</xdr:row>
      <xdr:rowOff>117220</xdr:rowOff>
    </xdr:from>
    <xdr:ext cx="469744" cy="259045"/>
    <xdr:sp macro="" textlink="">
      <xdr:nvSpPr>
        <xdr:cNvPr id="206" name="テキスト ボックス 205"/>
        <xdr:cNvSpPr txBox="1"/>
      </xdr:nvSpPr>
      <xdr:spPr>
        <a:xfrm>
          <a:off x="1784427" y="12461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5,550</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41711</xdr:rowOff>
    </xdr:from>
    <xdr:to>
      <xdr:col>1</xdr:col>
      <xdr:colOff>485775</xdr:colOff>
      <xdr:row>74</xdr:row>
      <xdr:rowOff>143311</xdr:rowOff>
    </xdr:to>
    <xdr:sp macro="" textlink="">
      <xdr:nvSpPr>
        <xdr:cNvPr id="207" name="円/楕円 206"/>
        <xdr:cNvSpPr/>
      </xdr:nvSpPr>
      <xdr:spPr>
        <a:xfrm>
          <a:off x="1079500" y="1272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72</xdr:row>
      <xdr:rowOff>159838</xdr:rowOff>
    </xdr:from>
    <xdr:ext cx="469744" cy="259045"/>
    <xdr:sp macro="" textlink="">
      <xdr:nvSpPr>
        <xdr:cNvPr id="208" name="テキスト ボックス 207"/>
        <xdr:cNvSpPr txBox="1"/>
      </xdr:nvSpPr>
      <xdr:spPr>
        <a:xfrm>
          <a:off x="895427" y="1250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5511</xdr:rowOff>
    </xdr:from>
    <xdr:to>
      <xdr:col>6</xdr:col>
      <xdr:colOff>510540</xdr:colOff>
      <xdr:row>99</xdr:row>
      <xdr:rowOff>19106</xdr:rowOff>
    </xdr:to>
    <xdr:cxnSp macro="">
      <xdr:nvCxnSpPr>
        <xdr:cNvPr id="231" name="直線コネクタ 230"/>
        <xdr:cNvCxnSpPr/>
      </xdr:nvCxnSpPr>
      <xdr:spPr>
        <a:xfrm flipV="1">
          <a:off x="4633595" y="15436011"/>
          <a:ext cx="1270" cy="1556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22933</xdr:rowOff>
    </xdr:from>
    <xdr:ext cx="534377" cy="259045"/>
    <xdr:sp macro="" textlink="">
      <xdr:nvSpPr>
        <xdr:cNvPr id="232" name="扶助費最小値テキスト"/>
        <xdr:cNvSpPr txBox="1"/>
      </xdr:nvSpPr>
      <xdr:spPr>
        <a:xfrm>
          <a:off x="4686300" y="1699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56,663</a:t>
          </a:r>
          <a:endParaRPr kumimoji="1" lang="ja-JP" altLang="en-US" sz="1000" b="1">
            <a:latin typeface="ＭＳ Ｐゴシック"/>
          </a:endParaRPr>
        </a:p>
      </xdr:txBody>
    </xdr:sp>
    <xdr:clientData/>
  </xdr:oneCellAnchor>
  <xdr:twoCellAnchor>
    <xdr:from>
      <xdr:col>6</xdr:col>
      <xdr:colOff>422275</xdr:colOff>
      <xdr:row>99</xdr:row>
      <xdr:rowOff>19106</xdr:rowOff>
    </xdr:from>
    <xdr:to>
      <xdr:col>6</xdr:col>
      <xdr:colOff>600075</xdr:colOff>
      <xdr:row>99</xdr:row>
      <xdr:rowOff>19106</xdr:rowOff>
    </xdr:to>
    <xdr:cxnSp macro="">
      <xdr:nvCxnSpPr>
        <xdr:cNvPr id="233" name="直線コネクタ 232"/>
        <xdr:cNvCxnSpPr/>
      </xdr:nvCxnSpPr>
      <xdr:spPr>
        <a:xfrm>
          <a:off x="4546600" y="1699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123638</xdr:rowOff>
    </xdr:from>
    <xdr:ext cx="599010" cy="259045"/>
    <xdr:sp macro="" textlink="">
      <xdr:nvSpPr>
        <xdr:cNvPr id="234" name="扶助費最大値テキスト"/>
        <xdr:cNvSpPr txBox="1"/>
      </xdr:nvSpPr>
      <xdr:spPr>
        <a:xfrm>
          <a:off x="4686300" y="15211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158,805</a:t>
          </a:r>
          <a:endParaRPr kumimoji="1" lang="ja-JP" altLang="en-US" sz="1000" b="1">
            <a:latin typeface="ＭＳ Ｐゴシック"/>
          </a:endParaRPr>
        </a:p>
      </xdr:txBody>
    </xdr:sp>
    <xdr:clientData/>
  </xdr:oneCellAnchor>
  <xdr:twoCellAnchor>
    <xdr:from>
      <xdr:col>6</xdr:col>
      <xdr:colOff>422275</xdr:colOff>
      <xdr:row>90</xdr:row>
      <xdr:rowOff>5511</xdr:rowOff>
    </xdr:from>
    <xdr:to>
      <xdr:col>6</xdr:col>
      <xdr:colOff>600075</xdr:colOff>
      <xdr:row>90</xdr:row>
      <xdr:rowOff>5511</xdr:rowOff>
    </xdr:to>
    <xdr:cxnSp macro="">
      <xdr:nvCxnSpPr>
        <xdr:cNvPr id="235" name="直線コネクタ 234"/>
        <xdr:cNvCxnSpPr/>
      </xdr:nvCxnSpPr>
      <xdr:spPr>
        <a:xfrm>
          <a:off x="4546600" y="1543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5511</xdr:rowOff>
    </xdr:from>
    <xdr:to>
      <xdr:col>6</xdr:col>
      <xdr:colOff>511175</xdr:colOff>
      <xdr:row>90</xdr:row>
      <xdr:rowOff>13909</xdr:rowOff>
    </xdr:to>
    <xdr:cxnSp macro="">
      <xdr:nvCxnSpPr>
        <xdr:cNvPr id="236" name="直線コネクタ 235"/>
        <xdr:cNvCxnSpPr/>
      </xdr:nvCxnSpPr>
      <xdr:spPr>
        <a:xfrm flipV="1">
          <a:off x="3797300" y="15436011"/>
          <a:ext cx="838200" cy="8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132204</xdr:rowOff>
    </xdr:from>
    <xdr:ext cx="534377" cy="259045"/>
    <xdr:sp macro="" textlink="">
      <xdr:nvSpPr>
        <xdr:cNvPr id="237" name="扶助費平均値テキスト"/>
        <xdr:cNvSpPr txBox="1"/>
      </xdr:nvSpPr>
      <xdr:spPr>
        <a:xfrm>
          <a:off x="4686300" y="16419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89,493</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153777</xdr:rowOff>
    </xdr:from>
    <xdr:to>
      <xdr:col>6</xdr:col>
      <xdr:colOff>561975</xdr:colOff>
      <xdr:row>96</xdr:row>
      <xdr:rowOff>83927</xdr:rowOff>
    </xdr:to>
    <xdr:sp macro="" textlink="">
      <xdr:nvSpPr>
        <xdr:cNvPr id="238" name="フローチャート : 判断 237"/>
        <xdr:cNvSpPr/>
      </xdr:nvSpPr>
      <xdr:spPr>
        <a:xfrm>
          <a:off x="45847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13909</xdr:rowOff>
    </xdr:from>
    <xdr:to>
      <xdr:col>5</xdr:col>
      <xdr:colOff>358775</xdr:colOff>
      <xdr:row>90</xdr:row>
      <xdr:rowOff>129383</xdr:rowOff>
    </xdr:to>
    <xdr:cxnSp macro="">
      <xdr:nvCxnSpPr>
        <xdr:cNvPr id="239" name="直線コネクタ 238"/>
        <xdr:cNvCxnSpPr/>
      </xdr:nvCxnSpPr>
      <xdr:spPr>
        <a:xfrm flipV="1">
          <a:off x="2908300" y="15444409"/>
          <a:ext cx="889000" cy="11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77943</xdr:rowOff>
    </xdr:from>
    <xdr:to>
      <xdr:col>5</xdr:col>
      <xdr:colOff>409575</xdr:colOff>
      <xdr:row>96</xdr:row>
      <xdr:rowOff>8093</xdr:rowOff>
    </xdr:to>
    <xdr:sp macro="" textlink="">
      <xdr:nvSpPr>
        <xdr:cNvPr id="240" name="フローチャート : 判断 239"/>
        <xdr:cNvSpPr/>
      </xdr:nvSpPr>
      <xdr:spPr>
        <a:xfrm>
          <a:off x="3746500" y="1636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170670</xdr:rowOff>
    </xdr:from>
    <xdr:ext cx="534377" cy="259045"/>
    <xdr:sp macro="" textlink="">
      <xdr:nvSpPr>
        <xdr:cNvPr id="241" name="テキスト ボックス 240"/>
        <xdr:cNvSpPr txBox="1"/>
      </xdr:nvSpPr>
      <xdr:spPr>
        <a:xfrm>
          <a:off x="3530111" y="1645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94,469</a:t>
          </a:r>
          <a:endParaRPr kumimoji="1" lang="ja-JP" altLang="en-US" sz="1000" b="1">
            <a:solidFill>
              <a:srgbClr val="000080"/>
            </a:solidFill>
            <a:latin typeface="ＭＳ Ｐゴシック"/>
          </a:endParaRPr>
        </a:p>
      </xdr:txBody>
    </xdr:sp>
    <xdr:clientData/>
  </xdr:oneCellAnchor>
  <xdr:twoCellAnchor>
    <xdr:from>
      <xdr:col>2</xdr:col>
      <xdr:colOff>638175</xdr:colOff>
      <xdr:row>90</xdr:row>
      <xdr:rowOff>129383</xdr:rowOff>
    </xdr:from>
    <xdr:to>
      <xdr:col>4</xdr:col>
      <xdr:colOff>155575</xdr:colOff>
      <xdr:row>90</xdr:row>
      <xdr:rowOff>152944</xdr:rowOff>
    </xdr:to>
    <xdr:cxnSp macro="">
      <xdr:nvCxnSpPr>
        <xdr:cNvPr id="242" name="直線コネクタ 241"/>
        <xdr:cNvCxnSpPr/>
      </xdr:nvCxnSpPr>
      <xdr:spPr>
        <a:xfrm flipV="1">
          <a:off x="2019300" y="15559883"/>
          <a:ext cx="889000" cy="2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160314</xdr:rowOff>
    </xdr:from>
    <xdr:to>
      <xdr:col>4</xdr:col>
      <xdr:colOff>206375</xdr:colOff>
      <xdr:row>96</xdr:row>
      <xdr:rowOff>90464</xdr:rowOff>
    </xdr:to>
    <xdr:sp macro="" textlink="">
      <xdr:nvSpPr>
        <xdr:cNvPr id="243" name="フローチャート : 判断 242"/>
        <xdr:cNvSpPr/>
      </xdr:nvSpPr>
      <xdr:spPr>
        <a:xfrm>
          <a:off x="2857500" y="1644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81591</xdr:rowOff>
    </xdr:from>
    <xdr:ext cx="534377" cy="259045"/>
    <xdr:sp macro="" textlink="">
      <xdr:nvSpPr>
        <xdr:cNvPr id="244" name="テキスト ボックス 243"/>
        <xdr:cNvSpPr txBox="1"/>
      </xdr:nvSpPr>
      <xdr:spPr>
        <a:xfrm>
          <a:off x="2641111" y="1654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89,064</a:t>
          </a:r>
          <a:endParaRPr kumimoji="1" lang="ja-JP" altLang="en-US" sz="1000" b="1">
            <a:solidFill>
              <a:srgbClr val="000080"/>
            </a:solidFill>
            <a:latin typeface="ＭＳ Ｐゴシック"/>
          </a:endParaRPr>
        </a:p>
      </xdr:txBody>
    </xdr:sp>
    <xdr:clientData/>
  </xdr:oneCellAnchor>
  <xdr:twoCellAnchor>
    <xdr:from>
      <xdr:col>1</xdr:col>
      <xdr:colOff>434975</xdr:colOff>
      <xdr:row>90</xdr:row>
      <xdr:rowOff>127158</xdr:rowOff>
    </xdr:from>
    <xdr:to>
      <xdr:col>2</xdr:col>
      <xdr:colOff>638175</xdr:colOff>
      <xdr:row>90</xdr:row>
      <xdr:rowOff>152944</xdr:rowOff>
    </xdr:to>
    <xdr:cxnSp macro="">
      <xdr:nvCxnSpPr>
        <xdr:cNvPr id="245" name="直線コネクタ 244"/>
        <xdr:cNvCxnSpPr/>
      </xdr:nvCxnSpPr>
      <xdr:spPr>
        <a:xfrm>
          <a:off x="1130300" y="15557658"/>
          <a:ext cx="889000" cy="2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10582</xdr:rowOff>
    </xdr:from>
    <xdr:to>
      <xdr:col>3</xdr:col>
      <xdr:colOff>3175</xdr:colOff>
      <xdr:row>96</xdr:row>
      <xdr:rowOff>112182</xdr:rowOff>
    </xdr:to>
    <xdr:sp macro="" textlink="">
      <xdr:nvSpPr>
        <xdr:cNvPr id="246" name="フローチャート : 判断 245"/>
        <xdr:cNvSpPr/>
      </xdr:nvSpPr>
      <xdr:spPr>
        <a:xfrm>
          <a:off x="1968500" y="1646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103309</xdr:rowOff>
    </xdr:from>
    <xdr:ext cx="534377" cy="259045"/>
    <xdr:sp macro="" textlink="">
      <xdr:nvSpPr>
        <xdr:cNvPr id="247" name="テキスト ボックス 246"/>
        <xdr:cNvSpPr txBox="1"/>
      </xdr:nvSpPr>
      <xdr:spPr>
        <a:xfrm>
          <a:off x="1752111" y="1656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87,639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4759</xdr:rowOff>
    </xdr:from>
    <xdr:to>
      <xdr:col>1</xdr:col>
      <xdr:colOff>485775</xdr:colOff>
      <xdr:row>96</xdr:row>
      <xdr:rowOff>106359</xdr:rowOff>
    </xdr:to>
    <xdr:sp macro="" textlink="">
      <xdr:nvSpPr>
        <xdr:cNvPr id="248" name="フローチャート : 判断 247"/>
        <xdr:cNvSpPr/>
      </xdr:nvSpPr>
      <xdr:spPr>
        <a:xfrm>
          <a:off x="1079500" y="164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97486</xdr:rowOff>
    </xdr:from>
    <xdr:ext cx="534377" cy="259045"/>
    <xdr:sp macro="" textlink="">
      <xdr:nvSpPr>
        <xdr:cNvPr id="249" name="テキスト ボックス 248"/>
        <xdr:cNvSpPr txBox="1"/>
      </xdr:nvSpPr>
      <xdr:spPr>
        <a:xfrm>
          <a:off x="863111" y="1655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89</xdr:row>
      <xdr:rowOff>126161</xdr:rowOff>
    </xdr:from>
    <xdr:to>
      <xdr:col>6</xdr:col>
      <xdr:colOff>561975</xdr:colOff>
      <xdr:row>90</xdr:row>
      <xdr:rowOff>56311</xdr:rowOff>
    </xdr:to>
    <xdr:sp macro="" textlink="">
      <xdr:nvSpPr>
        <xdr:cNvPr id="255" name="円/楕円 254"/>
        <xdr:cNvSpPr/>
      </xdr:nvSpPr>
      <xdr:spPr>
        <a:xfrm>
          <a:off x="4584700" y="1538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79188</xdr:rowOff>
    </xdr:from>
    <xdr:ext cx="599010" cy="259045"/>
    <xdr:sp macro="" textlink="">
      <xdr:nvSpPr>
        <xdr:cNvPr id="256" name="扶助費該当値テキスト"/>
        <xdr:cNvSpPr txBox="1"/>
      </xdr:nvSpPr>
      <xdr:spPr>
        <a:xfrm>
          <a:off x="4686300" y="1533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158,805</a:t>
          </a:r>
          <a:endParaRPr kumimoji="1" lang="ja-JP" altLang="en-US" sz="1000" b="1">
            <a:solidFill>
              <a:srgbClr val="FF0000"/>
            </a:solidFill>
            <a:latin typeface="ＭＳ Ｐゴシック"/>
          </a:endParaRPr>
        </a:p>
      </xdr:txBody>
    </xdr:sp>
    <xdr:clientData/>
  </xdr:oneCellAnchor>
  <xdr:twoCellAnchor>
    <xdr:from>
      <xdr:col>5</xdr:col>
      <xdr:colOff>307975</xdr:colOff>
      <xdr:row>89</xdr:row>
      <xdr:rowOff>134559</xdr:rowOff>
    </xdr:from>
    <xdr:to>
      <xdr:col>5</xdr:col>
      <xdr:colOff>409575</xdr:colOff>
      <xdr:row>90</xdr:row>
      <xdr:rowOff>64709</xdr:rowOff>
    </xdr:to>
    <xdr:sp macro="" textlink="">
      <xdr:nvSpPr>
        <xdr:cNvPr id="257" name="円/楕円 256"/>
        <xdr:cNvSpPr/>
      </xdr:nvSpPr>
      <xdr:spPr>
        <a:xfrm>
          <a:off x="3746500" y="1539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88</xdr:row>
      <xdr:rowOff>81236</xdr:rowOff>
    </xdr:from>
    <xdr:ext cx="599010" cy="259045"/>
    <xdr:sp macro="" textlink="">
      <xdr:nvSpPr>
        <xdr:cNvPr id="258" name="テキスト ボックス 257"/>
        <xdr:cNvSpPr txBox="1"/>
      </xdr:nvSpPr>
      <xdr:spPr>
        <a:xfrm>
          <a:off x="3497794" y="15168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158,254</a:t>
          </a:r>
          <a:endParaRPr kumimoji="1" lang="ja-JP" altLang="en-US" sz="1000" b="1">
            <a:solidFill>
              <a:srgbClr val="FF0000"/>
            </a:solidFill>
            <a:latin typeface="ＭＳ Ｐゴシック"/>
          </a:endParaRPr>
        </a:p>
      </xdr:txBody>
    </xdr:sp>
    <xdr:clientData/>
  </xdr:oneCellAnchor>
  <xdr:twoCellAnchor>
    <xdr:from>
      <xdr:col>4</xdr:col>
      <xdr:colOff>104775</xdr:colOff>
      <xdr:row>90</xdr:row>
      <xdr:rowOff>78583</xdr:rowOff>
    </xdr:from>
    <xdr:to>
      <xdr:col>4</xdr:col>
      <xdr:colOff>206375</xdr:colOff>
      <xdr:row>91</xdr:row>
      <xdr:rowOff>8733</xdr:rowOff>
    </xdr:to>
    <xdr:sp macro="" textlink="">
      <xdr:nvSpPr>
        <xdr:cNvPr id="259" name="円/楕円 258"/>
        <xdr:cNvSpPr/>
      </xdr:nvSpPr>
      <xdr:spPr>
        <a:xfrm>
          <a:off x="2857500" y="1550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89</xdr:row>
      <xdr:rowOff>25260</xdr:rowOff>
    </xdr:from>
    <xdr:ext cx="599010" cy="259045"/>
    <xdr:sp macro="" textlink="">
      <xdr:nvSpPr>
        <xdr:cNvPr id="260" name="テキスト ボックス 259"/>
        <xdr:cNvSpPr txBox="1"/>
      </xdr:nvSpPr>
      <xdr:spPr>
        <a:xfrm>
          <a:off x="2608794" y="15284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150,677</a:t>
          </a:r>
          <a:endParaRPr kumimoji="1" lang="ja-JP" altLang="en-US" sz="1000" b="1">
            <a:solidFill>
              <a:srgbClr val="FF0000"/>
            </a:solidFill>
            <a:latin typeface="ＭＳ Ｐゴシック"/>
          </a:endParaRPr>
        </a:p>
      </xdr:txBody>
    </xdr:sp>
    <xdr:clientData/>
  </xdr:oneCellAnchor>
  <xdr:twoCellAnchor>
    <xdr:from>
      <xdr:col>2</xdr:col>
      <xdr:colOff>587375</xdr:colOff>
      <xdr:row>90</xdr:row>
      <xdr:rowOff>102144</xdr:rowOff>
    </xdr:from>
    <xdr:to>
      <xdr:col>3</xdr:col>
      <xdr:colOff>3175</xdr:colOff>
      <xdr:row>91</xdr:row>
      <xdr:rowOff>32294</xdr:rowOff>
    </xdr:to>
    <xdr:sp macro="" textlink="">
      <xdr:nvSpPr>
        <xdr:cNvPr id="261" name="円/楕円 260"/>
        <xdr:cNvSpPr/>
      </xdr:nvSpPr>
      <xdr:spPr>
        <a:xfrm>
          <a:off x="1968500" y="155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89</xdr:row>
      <xdr:rowOff>48821</xdr:rowOff>
    </xdr:from>
    <xdr:ext cx="599010" cy="259045"/>
    <xdr:sp macro="" textlink="">
      <xdr:nvSpPr>
        <xdr:cNvPr id="262" name="テキスト ボックス 261"/>
        <xdr:cNvSpPr txBox="1"/>
      </xdr:nvSpPr>
      <xdr:spPr>
        <a:xfrm>
          <a:off x="1719794" y="1530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149,131</a:t>
          </a:r>
          <a:endParaRPr kumimoji="1" lang="ja-JP" altLang="en-US" sz="1000" b="1">
            <a:solidFill>
              <a:srgbClr val="FF0000"/>
            </a:solidFill>
            <a:latin typeface="ＭＳ Ｐゴシック"/>
          </a:endParaRPr>
        </a:p>
      </xdr:txBody>
    </xdr:sp>
    <xdr:clientData/>
  </xdr:oneCellAnchor>
  <xdr:twoCellAnchor>
    <xdr:from>
      <xdr:col>1</xdr:col>
      <xdr:colOff>384175</xdr:colOff>
      <xdr:row>90</xdr:row>
      <xdr:rowOff>76358</xdr:rowOff>
    </xdr:from>
    <xdr:to>
      <xdr:col>1</xdr:col>
      <xdr:colOff>485775</xdr:colOff>
      <xdr:row>91</xdr:row>
      <xdr:rowOff>6508</xdr:rowOff>
    </xdr:to>
    <xdr:sp macro="" textlink="">
      <xdr:nvSpPr>
        <xdr:cNvPr id="263" name="円/楕円 262"/>
        <xdr:cNvSpPr/>
      </xdr:nvSpPr>
      <xdr:spPr>
        <a:xfrm>
          <a:off x="1079500" y="1550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89</xdr:row>
      <xdr:rowOff>23035</xdr:rowOff>
    </xdr:from>
    <xdr:ext cx="599010" cy="259045"/>
    <xdr:sp macro="" textlink="">
      <xdr:nvSpPr>
        <xdr:cNvPr id="264" name="テキスト ボックス 263"/>
        <xdr:cNvSpPr txBox="1"/>
      </xdr:nvSpPr>
      <xdr:spPr>
        <a:xfrm>
          <a:off x="830794" y="15282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150,823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38299</xdr:rowOff>
    </xdr:from>
    <xdr:ext cx="531299" cy="259045"/>
    <xdr:sp macro="" textlink="">
      <xdr:nvSpPr>
        <xdr:cNvPr id="287" name="テキスト ボックス 286"/>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72198</xdr:rowOff>
    </xdr:from>
    <xdr:to>
      <xdr:col>15</xdr:col>
      <xdr:colOff>180340</xdr:colOff>
      <xdr:row>39</xdr:row>
      <xdr:rowOff>28797</xdr:rowOff>
    </xdr:to>
    <xdr:cxnSp macro="">
      <xdr:nvCxnSpPr>
        <xdr:cNvPr id="291" name="直線コネクタ 290"/>
        <xdr:cNvCxnSpPr/>
      </xdr:nvCxnSpPr>
      <xdr:spPr>
        <a:xfrm flipV="1">
          <a:off x="10475595" y="5215698"/>
          <a:ext cx="1270" cy="1499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32624</xdr:rowOff>
    </xdr:from>
    <xdr:ext cx="534377" cy="259045"/>
    <xdr:sp macro="" textlink="">
      <xdr:nvSpPr>
        <xdr:cNvPr id="292" name="補助費等最小値テキスト"/>
        <xdr:cNvSpPr txBox="1"/>
      </xdr:nvSpPr>
      <xdr:spPr>
        <a:xfrm>
          <a:off x="10528300" y="671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12,146</a:t>
          </a:r>
          <a:endParaRPr kumimoji="1" lang="ja-JP" altLang="en-US" sz="1000" b="1">
            <a:latin typeface="ＭＳ Ｐゴシック"/>
          </a:endParaRPr>
        </a:p>
      </xdr:txBody>
    </xdr:sp>
    <xdr:clientData/>
  </xdr:oneCellAnchor>
  <xdr:twoCellAnchor>
    <xdr:from>
      <xdr:col>15</xdr:col>
      <xdr:colOff>92075</xdr:colOff>
      <xdr:row>39</xdr:row>
      <xdr:rowOff>28797</xdr:rowOff>
    </xdr:from>
    <xdr:to>
      <xdr:col>15</xdr:col>
      <xdr:colOff>269875</xdr:colOff>
      <xdr:row>39</xdr:row>
      <xdr:rowOff>28797</xdr:rowOff>
    </xdr:to>
    <xdr:cxnSp macro="">
      <xdr:nvCxnSpPr>
        <xdr:cNvPr id="293" name="直線コネクタ 292"/>
        <xdr:cNvCxnSpPr/>
      </xdr:nvCxnSpPr>
      <xdr:spPr>
        <a:xfrm>
          <a:off x="10388600" y="671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18875</xdr:rowOff>
    </xdr:from>
    <xdr:ext cx="534377" cy="259045"/>
    <xdr:sp macro="" textlink="">
      <xdr:nvSpPr>
        <xdr:cNvPr id="294" name="補助費等最大値テキスト"/>
        <xdr:cNvSpPr txBox="1"/>
      </xdr:nvSpPr>
      <xdr:spPr>
        <a:xfrm>
          <a:off x="10528300" y="499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58,067</a:t>
          </a:r>
          <a:endParaRPr kumimoji="1" lang="ja-JP" altLang="en-US" sz="1000" b="1">
            <a:latin typeface="ＭＳ Ｐゴシック"/>
          </a:endParaRPr>
        </a:p>
      </xdr:txBody>
    </xdr:sp>
    <xdr:clientData/>
  </xdr:oneCellAnchor>
  <xdr:twoCellAnchor>
    <xdr:from>
      <xdr:col>15</xdr:col>
      <xdr:colOff>92075</xdr:colOff>
      <xdr:row>30</xdr:row>
      <xdr:rowOff>72198</xdr:rowOff>
    </xdr:from>
    <xdr:to>
      <xdr:col>15</xdr:col>
      <xdr:colOff>269875</xdr:colOff>
      <xdr:row>30</xdr:row>
      <xdr:rowOff>72198</xdr:rowOff>
    </xdr:to>
    <xdr:cxnSp macro="">
      <xdr:nvCxnSpPr>
        <xdr:cNvPr id="295" name="直線コネクタ 294"/>
        <xdr:cNvCxnSpPr/>
      </xdr:nvCxnSpPr>
      <xdr:spPr>
        <a:xfrm>
          <a:off x="10388600" y="521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33</xdr:row>
      <xdr:rowOff>79154</xdr:rowOff>
    </xdr:from>
    <xdr:to>
      <xdr:col>15</xdr:col>
      <xdr:colOff>180975</xdr:colOff>
      <xdr:row>33</xdr:row>
      <xdr:rowOff>94698</xdr:rowOff>
    </xdr:to>
    <xdr:cxnSp macro="">
      <xdr:nvCxnSpPr>
        <xdr:cNvPr id="296" name="直線コネクタ 295"/>
        <xdr:cNvCxnSpPr/>
      </xdr:nvCxnSpPr>
      <xdr:spPr>
        <a:xfrm flipV="1">
          <a:off x="9639300" y="5737004"/>
          <a:ext cx="838200" cy="1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65955</xdr:rowOff>
    </xdr:from>
    <xdr:ext cx="534377" cy="259045"/>
    <xdr:sp macro="" textlink="">
      <xdr:nvSpPr>
        <xdr:cNvPr id="297" name="補助費等平均値テキスト"/>
        <xdr:cNvSpPr txBox="1"/>
      </xdr:nvSpPr>
      <xdr:spPr>
        <a:xfrm>
          <a:off x="10528300" y="6066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29,792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87528</xdr:rowOff>
    </xdr:from>
    <xdr:to>
      <xdr:col>15</xdr:col>
      <xdr:colOff>231775</xdr:colOff>
      <xdr:row>36</xdr:row>
      <xdr:rowOff>17678</xdr:rowOff>
    </xdr:to>
    <xdr:sp macro="" textlink="">
      <xdr:nvSpPr>
        <xdr:cNvPr id="298" name="フローチャート : 判断 297"/>
        <xdr:cNvSpPr/>
      </xdr:nvSpPr>
      <xdr:spPr>
        <a:xfrm>
          <a:off x="10426700" y="608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94698</xdr:rowOff>
    </xdr:from>
    <xdr:to>
      <xdr:col>14</xdr:col>
      <xdr:colOff>28575</xdr:colOff>
      <xdr:row>34</xdr:row>
      <xdr:rowOff>744</xdr:rowOff>
    </xdr:to>
    <xdr:cxnSp macro="">
      <xdr:nvCxnSpPr>
        <xdr:cNvPr id="299" name="直線コネクタ 298"/>
        <xdr:cNvCxnSpPr/>
      </xdr:nvCxnSpPr>
      <xdr:spPr>
        <a:xfrm flipV="1">
          <a:off x="8750300" y="5752548"/>
          <a:ext cx="889000" cy="7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156631</xdr:rowOff>
    </xdr:from>
    <xdr:to>
      <xdr:col>14</xdr:col>
      <xdr:colOff>79375</xdr:colOff>
      <xdr:row>36</xdr:row>
      <xdr:rowOff>86781</xdr:rowOff>
    </xdr:to>
    <xdr:sp macro="" textlink="">
      <xdr:nvSpPr>
        <xdr:cNvPr id="300" name="フローチャート : 判断 299"/>
        <xdr:cNvSpPr/>
      </xdr:nvSpPr>
      <xdr:spPr>
        <a:xfrm>
          <a:off x="9588500" y="6157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77908</xdr:rowOff>
    </xdr:from>
    <xdr:ext cx="534377" cy="259045"/>
    <xdr:sp macro="" textlink="">
      <xdr:nvSpPr>
        <xdr:cNvPr id="301" name="テキスト ボックス 300"/>
        <xdr:cNvSpPr txBox="1"/>
      </xdr:nvSpPr>
      <xdr:spPr>
        <a:xfrm>
          <a:off x="9372111" y="625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27,676</a:t>
          </a:r>
          <a:endParaRPr kumimoji="1" lang="ja-JP" altLang="en-US" sz="1000" b="1">
            <a:solidFill>
              <a:srgbClr val="000080"/>
            </a:solidFill>
            <a:latin typeface="ＭＳ Ｐゴシック"/>
          </a:endParaRPr>
        </a:p>
      </xdr:txBody>
    </xdr:sp>
    <xdr:clientData/>
  </xdr:oneCellAnchor>
  <xdr:twoCellAnchor>
    <xdr:from>
      <xdr:col>11</xdr:col>
      <xdr:colOff>307975</xdr:colOff>
      <xdr:row>34</xdr:row>
      <xdr:rowOff>744</xdr:rowOff>
    </xdr:from>
    <xdr:to>
      <xdr:col>12</xdr:col>
      <xdr:colOff>511175</xdr:colOff>
      <xdr:row>34</xdr:row>
      <xdr:rowOff>115174</xdr:rowOff>
    </xdr:to>
    <xdr:cxnSp macro="">
      <xdr:nvCxnSpPr>
        <xdr:cNvPr id="302" name="直線コネクタ 301"/>
        <xdr:cNvCxnSpPr/>
      </xdr:nvCxnSpPr>
      <xdr:spPr>
        <a:xfrm flipV="1">
          <a:off x="7861300" y="5830044"/>
          <a:ext cx="889000" cy="11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118030</xdr:rowOff>
    </xdr:from>
    <xdr:to>
      <xdr:col>12</xdr:col>
      <xdr:colOff>561975</xdr:colOff>
      <xdr:row>36</xdr:row>
      <xdr:rowOff>48180</xdr:rowOff>
    </xdr:to>
    <xdr:sp macro="" textlink="">
      <xdr:nvSpPr>
        <xdr:cNvPr id="303" name="フローチャート : 判断 302"/>
        <xdr:cNvSpPr/>
      </xdr:nvSpPr>
      <xdr:spPr>
        <a:xfrm>
          <a:off x="8699500" y="611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39307</xdr:rowOff>
    </xdr:from>
    <xdr:ext cx="534377" cy="259045"/>
    <xdr:sp macro="" textlink="">
      <xdr:nvSpPr>
        <xdr:cNvPr id="304" name="テキスト ボックス 303"/>
        <xdr:cNvSpPr txBox="1"/>
      </xdr:nvSpPr>
      <xdr:spPr>
        <a:xfrm>
          <a:off x="8483111" y="6211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28,858</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83889</xdr:rowOff>
    </xdr:from>
    <xdr:to>
      <xdr:col>11</xdr:col>
      <xdr:colOff>307975</xdr:colOff>
      <xdr:row>34</xdr:row>
      <xdr:rowOff>115174</xdr:rowOff>
    </xdr:to>
    <xdr:cxnSp macro="">
      <xdr:nvCxnSpPr>
        <xdr:cNvPr id="305" name="直線コネクタ 304"/>
        <xdr:cNvCxnSpPr/>
      </xdr:nvCxnSpPr>
      <xdr:spPr>
        <a:xfrm>
          <a:off x="6972300" y="5913189"/>
          <a:ext cx="889000" cy="3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11437</xdr:rowOff>
    </xdr:from>
    <xdr:to>
      <xdr:col>11</xdr:col>
      <xdr:colOff>358775</xdr:colOff>
      <xdr:row>36</xdr:row>
      <xdr:rowOff>113037</xdr:rowOff>
    </xdr:to>
    <xdr:sp macro="" textlink="">
      <xdr:nvSpPr>
        <xdr:cNvPr id="306" name="フローチャート : 判断 305"/>
        <xdr:cNvSpPr/>
      </xdr:nvSpPr>
      <xdr:spPr>
        <a:xfrm>
          <a:off x="7810500" y="618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104164</xdr:rowOff>
    </xdr:from>
    <xdr:ext cx="534377" cy="259045"/>
    <xdr:sp macro="" textlink="">
      <xdr:nvSpPr>
        <xdr:cNvPr id="307" name="テキスト ボックス 306"/>
        <xdr:cNvSpPr txBox="1"/>
      </xdr:nvSpPr>
      <xdr:spPr>
        <a:xfrm>
          <a:off x="7594111" y="627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26,872</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8335</xdr:rowOff>
    </xdr:from>
    <xdr:to>
      <xdr:col>10</xdr:col>
      <xdr:colOff>155575</xdr:colOff>
      <xdr:row>36</xdr:row>
      <xdr:rowOff>109935</xdr:rowOff>
    </xdr:to>
    <xdr:sp macro="" textlink="">
      <xdr:nvSpPr>
        <xdr:cNvPr id="308" name="フローチャート : 判断 307"/>
        <xdr:cNvSpPr/>
      </xdr:nvSpPr>
      <xdr:spPr>
        <a:xfrm>
          <a:off x="6921500" y="618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101062</xdr:rowOff>
    </xdr:from>
    <xdr:ext cx="534377" cy="259045"/>
    <xdr:sp macro="" textlink="">
      <xdr:nvSpPr>
        <xdr:cNvPr id="309" name="テキスト ボックス 308"/>
        <xdr:cNvSpPr txBox="1"/>
      </xdr:nvSpPr>
      <xdr:spPr>
        <a:xfrm>
          <a:off x="6705111" y="627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26,967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33</xdr:row>
      <xdr:rowOff>28354</xdr:rowOff>
    </xdr:from>
    <xdr:to>
      <xdr:col>15</xdr:col>
      <xdr:colOff>231775</xdr:colOff>
      <xdr:row>33</xdr:row>
      <xdr:rowOff>129954</xdr:rowOff>
    </xdr:to>
    <xdr:sp macro="" textlink="">
      <xdr:nvSpPr>
        <xdr:cNvPr id="315" name="円/楕円 314"/>
        <xdr:cNvSpPr/>
      </xdr:nvSpPr>
      <xdr:spPr>
        <a:xfrm>
          <a:off x="10426700" y="568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32</xdr:row>
      <xdr:rowOff>51231</xdr:rowOff>
    </xdr:from>
    <xdr:ext cx="534377" cy="259045"/>
    <xdr:sp macro="" textlink="">
      <xdr:nvSpPr>
        <xdr:cNvPr id="316" name="補助費等該当値テキスト"/>
        <xdr:cNvSpPr txBox="1"/>
      </xdr:nvSpPr>
      <xdr:spPr>
        <a:xfrm>
          <a:off x="10528300" y="5537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42,104</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43898</xdr:rowOff>
    </xdr:from>
    <xdr:to>
      <xdr:col>14</xdr:col>
      <xdr:colOff>79375</xdr:colOff>
      <xdr:row>33</xdr:row>
      <xdr:rowOff>145498</xdr:rowOff>
    </xdr:to>
    <xdr:sp macro="" textlink="">
      <xdr:nvSpPr>
        <xdr:cNvPr id="317" name="円/楕円 316"/>
        <xdr:cNvSpPr/>
      </xdr:nvSpPr>
      <xdr:spPr>
        <a:xfrm>
          <a:off x="9588500" y="570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162025</xdr:rowOff>
    </xdr:from>
    <xdr:ext cx="534377" cy="259045"/>
    <xdr:sp macro="" textlink="">
      <xdr:nvSpPr>
        <xdr:cNvPr id="318" name="テキスト ボックス 317"/>
        <xdr:cNvSpPr txBox="1"/>
      </xdr:nvSpPr>
      <xdr:spPr>
        <a:xfrm>
          <a:off x="9372111" y="547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41,628</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121394</xdr:rowOff>
    </xdr:from>
    <xdr:to>
      <xdr:col>12</xdr:col>
      <xdr:colOff>561975</xdr:colOff>
      <xdr:row>34</xdr:row>
      <xdr:rowOff>51544</xdr:rowOff>
    </xdr:to>
    <xdr:sp macro="" textlink="">
      <xdr:nvSpPr>
        <xdr:cNvPr id="319" name="円/楕円 318"/>
        <xdr:cNvSpPr/>
      </xdr:nvSpPr>
      <xdr:spPr>
        <a:xfrm>
          <a:off x="8699500" y="577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68071</xdr:rowOff>
    </xdr:from>
    <xdr:ext cx="534377" cy="259045"/>
    <xdr:sp macro="" textlink="">
      <xdr:nvSpPr>
        <xdr:cNvPr id="320" name="テキスト ボックス 319"/>
        <xdr:cNvSpPr txBox="1"/>
      </xdr:nvSpPr>
      <xdr:spPr>
        <a:xfrm>
          <a:off x="8483111" y="55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39,255</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64374</xdr:rowOff>
    </xdr:from>
    <xdr:to>
      <xdr:col>11</xdr:col>
      <xdr:colOff>358775</xdr:colOff>
      <xdr:row>34</xdr:row>
      <xdr:rowOff>165974</xdr:rowOff>
    </xdr:to>
    <xdr:sp macro="" textlink="">
      <xdr:nvSpPr>
        <xdr:cNvPr id="321" name="円/楕円 320"/>
        <xdr:cNvSpPr/>
      </xdr:nvSpPr>
      <xdr:spPr>
        <a:xfrm>
          <a:off x="7810500" y="589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11051</xdr:rowOff>
    </xdr:from>
    <xdr:ext cx="534377" cy="259045"/>
    <xdr:sp macro="" textlink="">
      <xdr:nvSpPr>
        <xdr:cNvPr id="322" name="テキスト ボックス 321"/>
        <xdr:cNvSpPr txBox="1"/>
      </xdr:nvSpPr>
      <xdr:spPr>
        <a:xfrm>
          <a:off x="7594111" y="566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35,751</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33089</xdr:rowOff>
    </xdr:from>
    <xdr:to>
      <xdr:col>10</xdr:col>
      <xdr:colOff>155575</xdr:colOff>
      <xdr:row>34</xdr:row>
      <xdr:rowOff>134689</xdr:rowOff>
    </xdr:to>
    <xdr:sp macro="" textlink="">
      <xdr:nvSpPr>
        <xdr:cNvPr id="323" name="円/楕円 322"/>
        <xdr:cNvSpPr/>
      </xdr:nvSpPr>
      <xdr:spPr>
        <a:xfrm>
          <a:off x="6921500" y="586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151216</xdr:rowOff>
    </xdr:from>
    <xdr:ext cx="534377" cy="259045"/>
    <xdr:sp macro="" textlink="">
      <xdr:nvSpPr>
        <xdr:cNvPr id="324" name="テキスト ボックス 323"/>
        <xdr:cNvSpPr txBox="1"/>
      </xdr:nvSpPr>
      <xdr:spPr>
        <a:xfrm>
          <a:off x="6705111" y="56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36,709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61,447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4687</xdr:rowOff>
    </xdr:from>
    <xdr:to>
      <xdr:col>15</xdr:col>
      <xdr:colOff>180340</xdr:colOff>
      <xdr:row>58</xdr:row>
      <xdr:rowOff>35725</xdr:rowOff>
    </xdr:to>
    <xdr:cxnSp macro="">
      <xdr:nvCxnSpPr>
        <xdr:cNvPr id="348" name="直線コネクタ 347"/>
        <xdr:cNvCxnSpPr/>
      </xdr:nvCxnSpPr>
      <xdr:spPr>
        <a:xfrm flipV="1">
          <a:off x="10475595" y="8577187"/>
          <a:ext cx="1270" cy="140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39552</xdr:rowOff>
    </xdr:from>
    <xdr:ext cx="534377" cy="259045"/>
    <xdr:sp macro="" textlink="">
      <xdr:nvSpPr>
        <xdr:cNvPr id="349" name="普通建設事業費最小値テキスト"/>
        <xdr:cNvSpPr txBox="1"/>
      </xdr:nvSpPr>
      <xdr:spPr>
        <a:xfrm>
          <a:off x="10528300" y="998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14,187</a:t>
          </a:r>
          <a:endParaRPr kumimoji="1" lang="ja-JP" altLang="en-US" sz="1000" b="1">
            <a:latin typeface="ＭＳ Ｐゴシック"/>
          </a:endParaRPr>
        </a:p>
      </xdr:txBody>
    </xdr:sp>
    <xdr:clientData/>
  </xdr:oneCellAnchor>
  <xdr:twoCellAnchor>
    <xdr:from>
      <xdr:col>15</xdr:col>
      <xdr:colOff>92075</xdr:colOff>
      <xdr:row>58</xdr:row>
      <xdr:rowOff>35725</xdr:rowOff>
    </xdr:from>
    <xdr:to>
      <xdr:col>15</xdr:col>
      <xdr:colOff>269875</xdr:colOff>
      <xdr:row>58</xdr:row>
      <xdr:rowOff>35725</xdr:rowOff>
    </xdr:to>
    <xdr:cxnSp macro="">
      <xdr:nvCxnSpPr>
        <xdr:cNvPr id="350" name="直線コネクタ 349"/>
        <xdr:cNvCxnSpPr/>
      </xdr:nvCxnSpPr>
      <xdr:spPr>
        <a:xfrm>
          <a:off x="10388600" y="9979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122814</xdr:rowOff>
    </xdr:from>
    <xdr:ext cx="599010" cy="259045"/>
    <xdr:sp macro="" textlink="">
      <xdr:nvSpPr>
        <xdr:cNvPr id="351" name="普通建設事業費最大値テキスト"/>
        <xdr:cNvSpPr txBox="1"/>
      </xdr:nvSpPr>
      <xdr:spPr>
        <a:xfrm>
          <a:off x="10528300" y="835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124,631</a:t>
          </a:r>
          <a:endParaRPr kumimoji="1" lang="ja-JP" altLang="en-US" sz="1000" b="1">
            <a:latin typeface="ＭＳ Ｐゴシック"/>
          </a:endParaRPr>
        </a:p>
      </xdr:txBody>
    </xdr:sp>
    <xdr:clientData/>
  </xdr:oneCellAnchor>
  <xdr:twoCellAnchor>
    <xdr:from>
      <xdr:col>15</xdr:col>
      <xdr:colOff>92075</xdr:colOff>
      <xdr:row>50</xdr:row>
      <xdr:rowOff>4687</xdr:rowOff>
    </xdr:from>
    <xdr:to>
      <xdr:col>15</xdr:col>
      <xdr:colOff>269875</xdr:colOff>
      <xdr:row>50</xdr:row>
      <xdr:rowOff>4687</xdr:rowOff>
    </xdr:to>
    <xdr:cxnSp macro="">
      <xdr:nvCxnSpPr>
        <xdr:cNvPr id="352" name="直線コネクタ 351"/>
        <xdr:cNvCxnSpPr/>
      </xdr:nvCxnSpPr>
      <xdr:spPr>
        <a:xfrm>
          <a:off x="10388600" y="85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51</xdr:row>
      <xdr:rowOff>161290</xdr:rowOff>
    </xdr:from>
    <xdr:to>
      <xdr:col>15</xdr:col>
      <xdr:colOff>180975</xdr:colOff>
      <xdr:row>52</xdr:row>
      <xdr:rowOff>57582</xdr:rowOff>
    </xdr:to>
    <xdr:cxnSp macro="">
      <xdr:nvCxnSpPr>
        <xdr:cNvPr id="353" name="直線コネクタ 352"/>
        <xdr:cNvCxnSpPr/>
      </xdr:nvCxnSpPr>
      <xdr:spPr>
        <a:xfrm flipV="1">
          <a:off x="9639300" y="8905240"/>
          <a:ext cx="838200" cy="6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95686</xdr:rowOff>
    </xdr:from>
    <xdr:ext cx="534377" cy="259045"/>
    <xdr:sp macro="" textlink="">
      <xdr:nvSpPr>
        <xdr:cNvPr id="354" name="普通建設事業費平均値テキスト"/>
        <xdr:cNvSpPr txBox="1"/>
      </xdr:nvSpPr>
      <xdr:spPr>
        <a:xfrm>
          <a:off x="10528300" y="9525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44,267</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117259</xdr:rowOff>
    </xdr:from>
    <xdr:to>
      <xdr:col>15</xdr:col>
      <xdr:colOff>231775</xdr:colOff>
      <xdr:row>56</xdr:row>
      <xdr:rowOff>47409</xdr:rowOff>
    </xdr:to>
    <xdr:sp macro="" textlink="">
      <xdr:nvSpPr>
        <xdr:cNvPr id="355" name="フローチャート : 判断 354"/>
        <xdr:cNvSpPr/>
      </xdr:nvSpPr>
      <xdr:spPr>
        <a:xfrm>
          <a:off x="10426700" y="954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52</xdr:row>
      <xdr:rowOff>57582</xdr:rowOff>
    </xdr:from>
    <xdr:to>
      <xdr:col>14</xdr:col>
      <xdr:colOff>28575</xdr:colOff>
      <xdr:row>53</xdr:row>
      <xdr:rowOff>92418</xdr:rowOff>
    </xdr:to>
    <xdr:cxnSp macro="">
      <xdr:nvCxnSpPr>
        <xdr:cNvPr id="356" name="直線コネクタ 355"/>
        <xdr:cNvCxnSpPr/>
      </xdr:nvCxnSpPr>
      <xdr:spPr>
        <a:xfrm flipV="1">
          <a:off x="8750300" y="8972982"/>
          <a:ext cx="889000" cy="20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103188</xdr:rowOff>
    </xdr:from>
    <xdr:to>
      <xdr:col>14</xdr:col>
      <xdr:colOff>79375</xdr:colOff>
      <xdr:row>56</xdr:row>
      <xdr:rowOff>33338</xdr:rowOff>
    </xdr:to>
    <xdr:sp macro="" textlink="">
      <xdr:nvSpPr>
        <xdr:cNvPr id="357" name="フローチャート : 判断 356"/>
        <xdr:cNvSpPr/>
      </xdr:nvSpPr>
      <xdr:spPr>
        <a:xfrm>
          <a:off x="9588500" y="9532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24465</xdr:rowOff>
    </xdr:from>
    <xdr:ext cx="534377" cy="259045"/>
    <xdr:sp macro="" textlink="">
      <xdr:nvSpPr>
        <xdr:cNvPr id="358" name="テキスト ボックス 357"/>
        <xdr:cNvSpPr txBox="1"/>
      </xdr:nvSpPr>
      <xdr:spPr>
        <a:xfrm>
          <a:off x="9372111" y="962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45,375</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92418</xdr:rowOff>
    </xdr:from>
    <xdr:to>
      <xdr:col>12</xdr:col>
      <xdr:colOff>511175</xdr:colOff>
      <xdr:row>54</xdr:row>
      <xdr:rowOff>61735</xdr:rowOff>
    </xdr:to>
    <xdr:cxnSp macro="">
      <xdr:nvCxnSpPr>
        <xdr:cNvPr id="359" name="直線コネクタ 358"/>
        <xdr:cNvCxnSpPr/>
      </xdr:nvCxnSpPr>
      <xdr:spPr>
        <a:xfrm flipV="1">
          <a:off x="7861300" y="9179268"/>
          <a:ext cx="889000" cy="1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163423</xdr:rowOff>
    </xdr:from>
    <xdr:to>
      <xdr:col>12</xdr:col>
      <xdr:colOff>561975</xdr:colOff>
      <xdr:row>56</xdr:row>
      <xdr:rowOff>93573</xdr:rowOff>
    </xdr:to>
    <xdr:sp macro="" textlink="">
      <xdr:nvSpPr>
        <xdr:cNvPr id="360" name="フローチャート : 判断 359"/>
        <xdr:cNvSpPr/>
      </xdr:nvSpPr>
      <xdr:spPr>
        <a:xfrm>
          <a:off x="8699500" y="959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84700</xdr:rowOff>
    </xdr:from>
    <xdr:ext cx="534377" cy="259045"/>
    <xdr:sp macro="" textlink="">
      <xdr:nvSpPr>
        <xdr:cNvPr id="361" name="テキスト ボックス 360"/>
        <xdr:cNvSpPr txBox="1"/>
      </xdr:nvSpPr>
      <xdr:spPr>
        <a:xfrm>
          <a:off x="8483111" y="968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40,632</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61735</xdr:rowOff>
    </xdr:from>
    <xdr:to>
      <xdr:col>11</xdr:col>
      <xdr:colOff>307975</xdr:colOff>
      <xdr:row>56</xdr:row>
      <xdr:rowOff>90983</xdr:rowOff>
    </xdr:to>
    <xdr:cxnSp macro="">
      <xdr:nvCxnSpPr>
        <xdr:cNvPr id="362" name="直線コネクタ 361"/>
        <xdr:cNvCxnSpPr/>
      </xdr:nvCxnSpPr>
      <xdr:spPr>
        <a:xfrm flipV="1">
          <a:off x="6972300" y="9320035"/>
          <a:ext cx="889000" cy="37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160668</xdr:rowOff>
    </xdr:from>
    <xdr:to>
      <xdr:col>11</xdr:col>
      <xdr:colOff>358775</xdr:colOff>
      <xdr:row>56</xdr:row>
      <xdr:rowOff>90818</xdr:rowOff>
    </xdr:to>
    <xdr:sp macro="" textlink="">
      <xdr:nvSpPr>
        <xdr:cNvPr id="363" name="フローチャート : 判断 362"/>
        <xdr:cNvSpPr/>
      </xdr:nvSpPr>
      <xdr:spPr>
        <a:xfrm>
          <a:off x="7810500" y="959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81945</xdr:rowOff>
    </xdr:from>
    <xdr:ext cx="534377" cy="259045"/>
    <xdr:sp macro="" textlink="">
      <xdr:nvSpPr>
        <xdr:cNvPr id="364" name="テキスト ボックス 363"/>
        <xdr:cNvSpPr txBox="1"/>
      </xdr:nvSpPr>
      <xdr:spPr>
        <a:xfrm>
          <a:off x="7594111" y="968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77432</xdr:rowOff>
    </xdr:from>
    <xdr:to>
      <xdr:col>10</xdr:col>
      <xdr:colOff>155575</xdr:colOff>
      <xdr:row>57</xdr:row>
      <xdr:rowOff>7582</xdr:rowOff>
    </xdr:to>
    <xdr:sp macro="" textlink="">
      <xdr:nvSpPr>
        <xdr:cNvPr id="365" name="フローチャート : 判断 364"/>
        <xdr:cNvSpPr/>
      </xdr:nvSpPr>
      <xdr:spPr>
        <a:xfrm>
          <a:off x="6921500" y="967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170159</xdr:rowOff>
    </xdr:from>
    <xdr:ext cx="534377" cy="259045"/>
    <xdr:sp macro="" textlink="">
      <xdr:nvSpPr>
        <xdr:cNvPr id="366" name="テキスト ボックス 365"/>
        <xdr:cNvSpPr txBox="1"/>
      </xdr:nvSpPr>
      <xdr:spPr>
        <a:xfrm>
          <a:off x="6705111" y="977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51</xdr:row>
      <xdr:rowOff>110490</xdr:rowOff>
    </xdr:from>
    <xdr:to>
      <xdr:col>15</xdr:col>
      <xdr:colOff>231775</xdr:colOff>
      <xdr:row>52</xdr:row>
      <xdr:rowOff>40640</xdr:rowOff>
    </xdr:to>
    <xdr:sp macro="" textlink="">
      <xdr:nvSpPr>
        <xdr:cNvPr id="372" name="円/楕円 371"/>
        <xdr:cNvSpPr/>
      </xdr:nvSpPr>
      <xdr:spPr>
        <a:xfrm>
          <a:off x="10426700" y="885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133367</xdr:rowOff>
    </xdr:from>
    <xdr:ext cx="534377" cy="259045"/>
    <xdr:sp macro="" textlink="">
      <xdr:nvSpPr>
        <xdr:cNvPr id="373" name="普通建設事業費該当値テキスト"/>
        <xdr:cNvSpPr txBox="1"/>
      </xdr:nvSpPr>
      <xdr:spPr>
        <a:xfrm>
          <a:off x="10528300" y="870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98,800</a:t>
          </a:r>
          <a:endParaRPr kumimoji="1" lang="ja-JP" altLang="en-US" sz="1000" b="1">
            <a:solidFill>
              <a:srgbClr val="FF0000"/>
            </a:solidFill>
            <a:latin typeface="ＭＳ Ｐゴシック"/>
          </a:endParaRPr>
        </a:p>
      </xdr:txBody>
    </xdr:sp>
    <xdr:clientData/>
  </xdr:oneCellAnchor>
  <xdr:twoCellAnchor>
    <xdr:from>
      <xdr:col>13</xdr:col>
      <xdr:colOff>663575</xdr:colOff>
      <xdr:row>52</xdr:row>
      <xdr:rowOff>6782</xdr:rowOff>
    </xdr:from>
    <xdr:to>
      <xdr:col>14</xdr:col>
      <xdr:colOff>79375</xdr:colOff>
      <xdr:row>52</xdr:row>
      <xdr:rowOff>108382</xdr:rowOff>
    </xdr:to>
    <xdr:sp macro="" textlink="">
      <xdr:nvSpPr>
        <xdr:cNvPr id="374" name="円/楕円 373"/>
        <xdr:cNvSpPr/>
      </xdr:nvSpPr>
      <xdr:spPr>
        <a:xfrm>
          <a:off x="9588500" y="892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50</xdr:row>
      <xdr:rowOff>124909</xdr:rowOff>
    </xdr:from>
    <xdr:ext cx="534377" cy="259045"/>
    <xdr:sp macro="" textlink="">
      <xdr:nvSpPr>
        <xdr:cNvPr id="375" name="テキスト ボックス 374"/>
        <xdr:cNvSpPr txBox="1"/>
      </xdr:nvSpPr>
      <xdr:spPr>
        <a:xfrm>
          <a:off x="9372111" y="869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93,466</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41618</xdr:rowOff>
    </xdr:from>
    <xdr:to>
      <xdr:col>12</xdr:col>
      <xdr:colOff>561975</xdr:colOff>
      <xdr:row>53</xdr:row>
      <xdr:rowOff>143218</xdr:rowOff>
    </xdr:to>
    <xdr:sp macro="" textlink="">
      <xdr:nvSpPr>
        <xdr:cNvPr id="376" name="円/楕円 375"/>
        <xdr:cNvSpPr/>
      </xdr:nvSpPr>
      <xdr:spPr>
        <a:xfrm>
          <a:off x="8699500" y="912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51</xdr:row>
      <xdr:rowOff>159745</xdr:rowOff>
    </xdr:from>
    <xdr:ext cx="534377" cy="259045"/>
    <xdr:sp macro="" textlink="">
      <xdr:nvSpPr>
        <xdr:cNvPr id="377" name="テキスト ボックス 376"/>
        <xdr:cNvSpPr txBox="1"/>
      </xdr:nvSpPr>
      <xdr:spPr>
        <a:xfrm>
          <a:off x="8483111" y="8903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77,223</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10935</xdr:rowOff>
    </xdr:from>
    <xdr:to>
      <xdr:col>11</xdr:col>
      <xdr:colOff>358775</xdr:colOff>
      <xdr:row>54</xdr:row>
      <xdr:rowOff>112535</xdr:rowOff>
    </xdr:to>
    <xdr:sp macro="" textlink="">
      <xdr:nvSpPr>
        <xdr:cNvPr id="378" name="円/楕円 377"/>
        <xdr:cNvSpPr/>
      </xdr:nvSpPr>
      <xdr:spPr>
        <a:xfrm>
          <a:off x="7810500" y="926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52</xdr:row>
      <xdr:rowOff>129062</xdr:rowOff>
    </xdr:from>
    <xdr:ext cx="534377" cy="259045"/>
    <xdr:sp macro="" textlink="">
      <xdr:nvSpPr>
        <xdr:cNvPr id="379" name="テキスト ボックス 378"/>
        <xdr:cNvSpPr txBox="1"/>
      </xdr:nvSpPr>
      <xdr:spPr>
        <a:xfrm>
          <a:off x="7594111" y="904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66,139</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40183</xdr:rowOff>
    </xdr:from>
    <xdr:to>
      <xdr:col>10</xdr:col>
      <xdr:colOff>155575</xdr:colOff>
      <xdr:row>56</xdr:row>
      <xdr:rowOff>141783</xdr:rowOff>
    </xdr:to>
    <xdr:sp macro="" textlink="">
      <xdr:nvSpPr>
        <xdr:cNvPr id="380" name="円/楕円 379"/>
        <xdr:cNvSpPr/>
      </xdr:nvSpPr>
      <xdr:spPr>
        <a:xfrm>
          <a:off x="6921500" y="964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158310</xdr:rowOff>
    </xdr:from>
    <xdr:ext cx="534377" cy="259045"/>
    <xdr:sp macro="" textlink="">
      <xdr:nvSpPr>
        <xdr:cNvPr id="381" name="テキスト ボックス 380"/>
        <xdr:cNvSpPr txBox="1"/>
      </xdr:nvSpPr>
      <xdr:spPr>
        <a:xfrm>
          <a:off x="6705111" y="941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36,836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1" name="テキスト ボックス 400"/>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104496</xdr:rowOff>
    </xdr:from>
    <xdr:to>
      <xdr:col>15</xdr:col>
      <xdr:colOff>180340</xdr:colOff>
      <xdr:row>79</xdr:row>
      <xdr:rowOff>30562</xdr:rowOff>
    </xdr:to>
    <xdr:cxnSp macro="">
      <xdr:nvCxnSpPr>
        <xdr:cNvPr id="405" name="直線コネクタ 404"/>
        <xdr:cNvCxnSpPr/>
      </xdr:nvCxnSpPr>
      <xdr:spPr>
        <a:xfrm flipV="1">
          <a:off x="10475595" y="12277446"/>
          <a:ext cx="1270" cy="1297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34389</xdr:rowOff>
    </xdr:from>
    <xdr:ext cx="378565" cy="259045"/>
    <xdr:sp macro="" textlink="">
      <xdr:nvSpPr>
        <xdr:cNvPr id="406" name="普通建設事業費 （ うち新規整備　）最小値テキスト"/>
        <xdr:cNvSpPr txBox="1"/>
      </xdr:nvSpPr>
      <xdr:spPr>
        <a:xfrm>
          <a:off x="10528300" y="135789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a:t>
          </a:r>
          <a:endParaRPr kumimoji="1" lang="ja-JP" altLang="en-US" sz="1000" b="1">
            <a:latin typeface="ＭＳ Ｐゴシック"/>
          </a:endParaRPr>
        </a:p>
      </xdr:txBody>
    </xdr:sp>
    <xdr:clientData/>
  </xdr:oneCellAnchor>
  <xdr:twoCellAnchor>
    <xdr:from>
      <xdr:col>15</xdr:col>
      <xdr:colOff>92075</xdr:colOff>
      <xdr:row>79</xdr:row>
      <xdr:rowOff>30562</xdr:rowOff>
    </xdr:from>
    <xdr:to>
      <xdr:col>15</xdr:col>
      <xdr:colOff>269875</xdr:colOff>
      <xdr:row>79</xdr:row>
      <xdr:rowOff>30562</xdr:rowOff>
    </xdr:to>
    <xdr:cxnSp macro="">
      <xdr:nvCxnSpPr>
        <xdr:cNvPr id="407" name="直線コネクタ 406"/>
        <xdr:cNvCxnSpPr/>
      </xdr:nvCxnSpPr>
      <xdr:spPr>
        <a:xfrm>
          <a:off x="10388600" y="13575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51173</xdr:rowOff>
    </xdr:from>
    <xdr:ext cx="534377" cy="259045"/>
    <xdr:sp macro="" textlink="">
      <xdr:nvSpPr>
        <xdr:cNvPr id="408" name="普通建設事業費 （ うち新規整備　）最大値テキスト"/>
        <xdr:cNvSpPr txBox="1"/>
      </xdr:nvSpPr>
      <xdr:spPr>
        <a:xfrm>
          <a:off x="10528300" y="1205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68,848</a:t>
          </a:r>
          <a:endParaRPr kumimoji="1" lang="ja-JP" altLang="en-US" sz="1000" b="1">
            <a:latin typeface="ＭＳ Ｐゴシック"/>
          </a:endParaRPr>
        </a:p>
      </xdr:txBody>
    </xdr:sp>
    <xdr:clientData/>
  </xdr:oneCellAnchor>
  <xdr:twoCellAnchor>
    <xdr:from>
      <xdr:col>15</xdr:col>
      <xdr:colOff>92075</xdr:colOff>
      <xdr:row>71</xdr:row>
      <xdr:rowOff>104496</xdr:rowOff>
    </xdr:from>
    <xdr:to>
      <xdr:col>15</xdr:col>
      <xdr:colOff>269875</xdr:colOff>
      <xdr:row>71</xdr:row>
      <xdr:rowOff>104496</xdr:rowOff>
    </xdr:to>
    <xdr:cxnSp macro="">
      <xdr:nvCxnSpPr>
        <xdr:cNvPr id="409" name="直線コネクタ 408"/>
        <xdr:cNvCxnSpPr/>
      </xdr:nvCxnSpPr>
      <xdr:spPr>
        <a:xfrm>
          <a:off x="10388600" y="1227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72</xdr:row>
      <xdr:rowOff>122021</xdr:rowOff>
    </xdr:from>
    <xdr:to>
      <xdr:col>15</xdr:col>
      <xdr:colOff>180975</xdr:colOff>
      <xdr:row>75</xdr:row>
      <xdr:rowOff>25781</xdr:rowOff>
    </xdr:to>
    <xdr:cxnSp macro="">
      <xdr:nvCxnSpPr>
        <xdr:cNvPr id="410" name="直線コネクタ 409"/>
        <xdr:cNvCxnSpPr/>
      </xdr:nvCxnSpPr>
      <xdr:spPr>
        <a:xfrm flipV="1">
          <a:off x="9639300" y="12466421"/>
          <a:ext cx="838200" cy="4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147242</xdr:rowOff>
    </xdr:from>
    <xdr:ext cx="534377" cy="259045"/>
    <xdr:sp macro="" textlink="">
      <xdr:nvSpPr>
        <xdr:cNvPr id="411" name="普通建設事業費 （ うち新規整備　）平均値テキスト"/>
        <xdr:cNvSpPr txBox="1"/>
      </xdr:nvSpPr>
      <xdr:spPr>
        <a:xfrm>
          <a:off x="10528300" y="13177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17,805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168815</xdr:rowOff>
    </xdr:from>
    <xdr:to>
      <xdr:col>15</xdr:col>
      <xdr:colOff>231775</xdr:colOff>
      <xdr:row>77</xdr:row>
      <xdr:rowOff>98965</xdr:rowOff>
    </xdr:to>
    <xdr:sp macro="" textlink="">
      <xdr:nvSpPr>
        <xdr:cNvPr id="412" name="フローチャート : 判断 411"/>
        <xdr:cNvSpPr/>
      </xdr:nvSpPr>
      <xdr:spPr>
        <a:xfrm>
          <a:off x="10426700" y="131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37312</xdr:rowOff>
    </xdr:from>
    <xdr:to>
      <xdr:col>14</xdr:col>
      <xdr:colOff>79375</xdr:colOff>
      <xdr:row>77</xdr:row>
      <xdr:rowOff>138912</xdr:rowOff>
    </xdr:to>
    <xdr:sp macro="" textlink="">
      <xdr:nvSpPr>
        <xdr:cNvPr id="413" name="フローチャート : 判断 412"/>
        <xdr:cNvSpPr/>
      </xdr:nvSpPr>
      <xdr:spPr>
        <a:xfrm>
          <a:off x="9588500" y="132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130039</xdr:rowOff>
    </xdr:from>
    <xdr:ext cx="534377" cy="259045"/>
    <xdr:sp macro="" textlink="">
      <xdr:nvSpPr>
        <xdr:cNvPr id="414" name="テキスト ボックス 413"/>
        <xdr:cNvSpPr txBox="1"/>
      </xdr:nvSpPr>
      <xdr:spPr>
        <a:xfrm>
          <a:off x="9372111" y="1333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72</xdr:row>
      <xdr:rowOff>71221</xdr:rowOff>
    </xdr:from>
    <xdr:to>
      <xdr:col>15</xdr:col>
      <xdr:colOff>231775</xdr:colOff>
      <xdr:row>73</xdr:row>
      <xdr:rowOff>1371</xdr:rowOff>
    </xdr:to>
    <xdr:sp macro="" textlink="">
      <xdr:nvSpPr>
        <xdr:cNvPr id="420" name="円/楕円 419"/>
        <xdr:cNvSpPr/>
      </xdr:nvSpPr>
      <xdr:spPr>
        <a:xfrm>
          <a:off x="10426700" y="124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94098</xdr:rowOff>
    </xdr:from>
    <xdr:ext cx="534377" cy="259045"/>
    <xdr:sp macro="" textlink="">
      <xdr:nvSpPr>
        <xdr:cNvPr id="421" name="普通建設事業費 （ うち新規整備　）該当値テキスト"/>
        <xdr:cNvSpPr txBox="1"/>
      </xdr:nvSpPr>
      <xdr:spPr>
        <a:xfrm>
          <a:off x="10528300" y="1226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58,928</a:t>
          </a:r>
          <a:endParaRPr kumimoji="1" lang="ja-JP" altLang="en-US" sz="1000" b="1">
            <a:solidFill>
              <a:srgbClr val="FF0000"/>
            </a:solidFill>
            <a:latin typeface="ＭＳ Ｐゴシック"/>
          </a:endParaRPr>
        </a:p>
      </xdr:txBody>
    </xdr:sp>
    <xdr:clientData/>
  </xdr:oneCellAnchor>
  <xdr:twoCellAnchor>
    <xdr:from>
      <xdr:col>13</xdr:col>
      <xdr:colOff>663575</xdr:colOff>
      <xdr:row>74</xdr:row>
      <xdr:rowOff>146431</xdr:rowOff>
    </xdr:from>
    <xdr:to>
      <xdr:col>14</xdr:col>
      <xdr:colOff>79375</xdr:colOff>
      <xdr:row>75</xdr:row>
      <xdr:rowOff>76581</xdr:rowOff>
    </xdr:to>
    <xdr:sp macro="" textlink="">
      <xdr:nvSpPr>
        <xdr:cNvPr id="422" name="円/楕円 421"/>
        <xdr:cNvSpPr/>
      </xdr:nvSpPr>
      <xdr:spPr>
        <a:xfrm>
          <a:off x="9588500" y="1283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93108</xdr:rowOff>
    </xdr:from>
    <xdr:ext cx="534377" cy="259045"/>
    <xdr:sp macro="" textlink="">
      <xdr:nvSpPr>
        <xdr:cNvPr id="423" name="テキスト ボックス 422"/>
        <xdr:cNvSpPr txBox="1"/>
      </xdr:nvSpPr>
      <xdr:spPr>
        <a:xfrm>
          <a:off x="9372111" y="1260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36,980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7" name="テキスト ボックス 43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9" name="テキスト ボックス 43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41" name="テキスト ボックス 44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3" name="テキスト ボックス 442"/>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31023</xdr:rowOff>
    </xdr:from>
    <xdr:to>
      <xdr:col>15</xdr:col>
      <xdr:colOff>180340</xdr:colOff>
      <xdr:row>98</xdr:row>
      <xdr:rowOff>61291</xdr:rowOff>
    </xdr:to>
    <xdr:cxnSp macro="">
      <xdr:nvCxnSpPr>
        <xdr:cNvPr id="445" name="直線コネクタ 444"/>
        <xdr:cNvCxnSpPr/>
      </xdr:nvCxnSpPr>
      <xdr:spPr>
        <a:xfrm flipV="1">
          <a:off x="10475595" y="15632973"/>
          <a:ext cx="1270" cy="123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65118</xdr:rowOff>
    </xdr:from>
    <xdr:ext cx="469744" cy="259045"/>
    <xdr:sp macro="" textlink="">
      <xdr:nvSpPr>
        <xdr:cNvPr id="446" name="普通建設事業費 （ うち更新整備　）最小値テキスト"/>
        <xdr:cNvSpPr txBox="1"/>
      </xdr:nvSpPr>
      <xdr:spPr>
        <a:xfrm>
          <a:off x="10528300" y="1686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3,430</a:t>
          </a:r>
          <a:endParaRPr kumimoji="1" lang="ja-JP" altLang="en-US" sz="1000" b="1">
            <a:latin typeface="ＭＳ Ｐゴシック"/>
          </a:endParaRPr>
        </a:p>
      </xdr:txBody>
    </xdr:sp>
    <xdr:clientData/>
  </xdr:oneCellAnchor>
  <xdr:twoCellAnchor>
    <xdr:from>
      <xdr:col>15</xdr:col>
      <xdr:colOff>92075</xdr:colOff>
      <xdr:row>98</xdr:row>
      <xdr:rowOff>61291</xdr:rowOff>
    </xdr:from>
    <xdr:to>
      <xdr:col>15</xdr:col>
      <xdr:colOff>269875</xdr:colOff>
      <xdr:row>98</xdr:row>
      <xdr:rowOff>61291</xdr:rowOff>
    </xdr:to>
    <xdr:cxnSp macro="">
      <xdr:nvCxnSpPr>
        <xdr:cNvPr id="447" name="直線コネクタ 446"/>
        <xdr:cNvCxnSpPr/>
      </xdr:nvCxnSpPr>
      <xdr:spPr>
        <a:xfrm>
          <a:off x="10388600" y="1686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149150</xdr:rowOff>
    </xdr:from>
    <xdr:ext cx="534377" cy="259045"/>
    <xdr:sp macro="" textlink="">
      <xdr:nvSpPr>
        <xdr:cNvPr id="448" name="普通建設事業費 （ うち更新整備　）最大値テキスト"/>
        <xdr:cNvSpPr txBox="1"/>
      </xdr:nvSpPr>
      <xdr:spPr>
        <a:xfrm>
          <a:off x="10528300" y="1540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57,254</a:t>
          </a:r>
          <a:endParaRPr kumimoji="1" lang="ja-JP" altLang="en-US" sz="1000" b="1">
            <a:latin typeface="ＭＳ Ｐゴシック"/>
          </a:endParaRPr>
        </a:p>
      </xdr:txBody>
    </xdr:sp>
    <xdr:clientData/>
  </xdr:oneCellAnchor>
  <xdr:twoCellAnchor>
    <xdr:from>
      <xdr:col>15</xdr:col>
      <xdr:colOff>92075</xdr:colOff>
      <xdr:row>91</xdr:row>
      <xdr:rowOff>31023</xdr:rowOff>
    </xdr:from>
    <xdr:to>
      <xdr:col>15</xdr:col>
      <xdr:colOff>269875</xdr:colOff>
      <xdr:row>91</xdr:row>
      <xdr:rowOff>31023</xdr:rowOff>
    </xdr:to>
    <xdr:cxnSp macro="">
      <xdr:nvCxnSpPr>
        <xdr:cNvPr id="449" name="直線コネクタ 448"/>
        <xdr:cNvCxnSpPr/>
      </xdr:nvCxnSpPr>
      <xdr:spPr>
        <a:xfrm>
          <a:off x="10388600" y="1563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72811</xdr:rowOff>
    </xdr:from>
    <xdr:to>
      <xdr:col>15</xdr:col>
      <xdr:colOff>180975</xdr:colOff>
      <xdr:row>95</xdr:row>
      <xdr:rowOff>149941</xdr:rowOff>
    </xdr:to>
    <xdr:cxnSp macro="">
      <xdr:nvCxnSpPr>
        <xdr:cNvPr id="450" name="直線コネクタ 449"/>
        <xdr:cNvCxnSpPr/>
      </xdr:nvCxnSpPr>
      <xdr:spPr>
        <a:xfrm>
          <a:off x="9639300" y="16017661"/>
          <a:ext cx="838200" cy="42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153646</xdr:rowOff>
    </xdr:from>
    <xdr:ext cx="534377" cy="259045"/>
    <xdr:sp macro="" textlink="">
      <xdr:nvSpPr>
        <xdr:cNvPr id="451" name="普通建設事業費 （ うち更新整備　）平均値テキスト"/>
        <xdr:cNvSpPr txBox="1"/>
      </xdr:nvSpPr>
      <xdr:spPr>
        <a:xfrm>
          <a:off x="10528300" y="16441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18,724</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3769</xdr:rowOff>
    </xdr:from>
    <xdr:to>
      <xdr:col>15</xdr:col>
      <xdr:colOff>231775</xdr:colOff>
      <xdr:row>96</xdr:row>
      <xdr:rowOff>105369</xdr:rowOff>
    </xdr:to>
    <xdr:sp macro="" textlink="">
      <xdr:nvSpPr>
        <xdr:cNvPr id="452" name="フローチャート : 判断 451"/>
        <xdr:cNvSpPr/>
      </xdr:nvSpPr>
      <xdr:spPr>
        <a:xfrm>
          <a:off x="10426700" y="1646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100239</xdr:rowOff>
    </xdr:from>
    <xdr:to>
      <xdr:col>14</xdr:col>
      <xdr:colOff>79375</xdr:colOff>
      <xdr:row>96</xdr:row>
      <xdr:rowOff>30389</xdr:rowOff>
    </xdr:to>
    <xdr:sp macro="" textlink="">
      <xdr:nvSpPr>
        <xdr:cNvPr id="453" name="フローチャート : 判断 452"/>
        <xdr:cNvSpPr/>
      </xdr:nvSpPr>
      <xdr:spPr>
        <a:xfrm>
          <a:off x="9588500" y="163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21516</xdr:rowOff>
    </xdr:from>
    <xdr:ext cx="534377" cy="259045"/>
    <xdr:sp macro="" textlink="">
      <xdr:nvSpPr>
        <xdr:cNvPr id="454" name="テキスト ボックス 453"/>
        <xdr:cNvSpPr txBox="1"/>
      </xdr:nvSpPr>
      <xdr:spPr>
        <a:xfrm>
          <a:off x="9372111" y="1648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22,004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99141</xdr:rowOff>
    </xdr:from>
    <xdr:to>
      <xdr:col>15</xdr:col>
      <xdr:colOff>231775</xdr:colOff>
      <xdr:row>96</xdr:row>
      <xdr:rowOff>29291</xdr:rowOff>
    </xdr:to>
    <xdr:sp macro="" textlink="">
      <xdr:nvSpPr>
        <xdr:cNvPr id="460" name="円/楕円 459"/>
        <xdr:cNvSpPr/>
      </xdr:nvSpPr>
      <xdr:spPr>
        <a:xfrm>
          <a:off x="10426700" y="1638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122018</xdr:rowOff>
    </xdr:from>
    <xdr:ext cx="534377" cy="259045"/>
    <xdr:sp macro="" textlink="">
      <xdr:nvSpPr>
        <xdr:cNvPr id="461" name="普通建設事業費 （ うち更新整備　）該当値テキスト"/>
        <xdr:cNvSpPr txBox="1"/>
      </xdr:nvSpPr>
      <xdr:spPr>
        <a:xfrm>
          <a:off x="10528300" y="1623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22,052</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22011</xdr:rowOff>
    </xdr:from>
    <xdr:to>
      <xdr:col>14</xdr:col>
      <xdr:colOff>79375</xdr:colOff>
      <xdr:row>93</xdr:row>
      <xdr:rowOff>123611</xdr:rowOff>
    </xdr:to>
    <xdr:sp macro="" textlink="">
      <xdr:nvSpPr>
        <xdr:cNvPr id="462" name="円/楕円 461"/>
        <xdr:cNvSpPr/>
      </xdr:nvSpPr>
      <xdr:spPr>
        <a:xfrm>
          <a:off x="9588500" y="1596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91</xdr:row>
      <xdr:rowOff>140138</xdr:rowOff>
    </xdr:from>
    <xdr:ext cx="534377" cy="259045"/>
    <xdr:sp macro="" textlink="">
      <xdr:nvSpPr>
        <xdr:cNvPr id="463" name="テキスト ボックス 462"/>
        <xdr:cNvSpPr txBox="1"/>
      </xdr:nvSpPr>
      <xdr:spPr>
        <a:xfrm>
          <a:off x="9372111" y="15742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40,426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4" name="直線コネクタ 47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5" name="テキスト ボックス 47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6" name="直線コネクタ 47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77" name="テキスト ボックス 476"/>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8" name="直線コネクタ 47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9" name="テキスト ボックス 478"/>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0" name="直線コネクタ 47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1" name="テキスト ボックス 480"/>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2" name="直線コネクタ 48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3" name="テキスト ボックス 482"/>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4" name="直線コネクタ 48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5" name="テキスト ボックス 48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61595</xdr:rowOff>
    </xdr:from>
    <xdr:to>
      <xdr:col>23</xdr:col>
      <xdr:colOff>516889</xdr:colOff>
      <xdr:row>39</xdr:row>
      <xdr:rowOff>44450</xdr:rowOff>
    </xdr:to>
    <xdr:cxnSp macro="">
      <xdr:nvCxnSpPr>
        <xdr:cNvPr id="487" name="直線コネクタ 486"/>
        <xdr:cNvCxnSpPr/>
      </xdr:nvCxnSpPr>
      <xdr:spPr>
        <a:xfrm flipV="1">
          <a:off x="16317595" y="5205095"/>
          <a:ext cx="1269"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9" name="直線コネクタ 48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8272</xdr:rowOff>
    </xdr:from>
    <xdr:ext cx="469744" cy="259045"/>
    <xdr:sp macro="" textlink="">
      <xdr:nvSpPr>
        <xdr:cNvPr id="490" name="災害復旧事業費最大値テキスト"/>
        <xdr:cNvSpPr txBox="1"/>
      </xdr:nvSpPr>
      <xdr:spPr>
        <a:xfrm>
          <a:off x="16370300" y="498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8,010</a:t>
          </a:r>
          <a:endParaRPr kumimoji="1" lang="ja-JP" altLang="en-US" sz="1000" b="1">
            <a:latin typeface="ＭＳ Ｐゴシック"/>
          </a:endParaRPr>
        </a:p>
      </xdr:txBody>
    </xdr:sp>
    <xdr:clientData/>
  </xdr:oneCellAnchor>
  <xdr:twoCellAnchor>
    <xdr:from>
      <xdr:col>23</xdr:col>
      <xdr:colOff>428625</xdr:colOff>
      <xdr:row>30</xdr:row>
      <xdr:rowOff>61595</xdr:rowOff>
    </xdr:from>
    <xdr:to>
      <xdr:col>23</xdr:col>
      <xdr:colOff>606425</xdr:colOff>
      <xdr:row>30</xdr:row>
      <xdr:rowOff>61595</xdr:rowOff>
    </xdr:to>
    <xdr:cxnSp macro="">
      <xdr:nvCxnSpPr>
        <xdr:cNvPr id="491" name="直線コネクタ 490"/>
        <xdr:cNvCxnSpPr/>
      </xdr:nvCxnSpPr>
      <xdr:spPr>
        <a:xfrm>
          <a:off x="16230600" y="52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10351</xdr:rowOff>
    </xdr:from>
    <xdr:to>
      <xdr:col>23</xdr:col>
      <xdr:colOff>517525</xdr:colOff>
      <xdr:row>38</xdr:row>
      <xdr:rowOff>52070</xdr:rowOff>
    </xdr:to>
    <xdr:cxnSp macro="">
      <xdr:nvCxnSpPr>
        <xdr:cNvPr id="492" name="直線コネクタ 491"/>
        <xdr:cNvCxnSpPr/>
      </xdr:nvCxnSpPr>
      <xdr:spPr>
        <a:xfrm flipV="1">
          <a:off x="15481300" y="6525451"/>
          <a:ext cx="838200" cy="4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52658</xdr:rowOff>
    </xdr:from>
    <xdr:ext cx="378565" cy="259045"/>
    <xdr:sp macro="" textlink="">
      <xdr:nvSpPr>
        <xdr:cNvPr id="493" name="災害復旧事業費平均値テキスト"/>
        <xdr:cNvSpPr txBox="1"/>
      </xdr:nvSpPr>
      <xdr:spPr>
        <a:xfrm>
          <a:off x="16370300" y="65677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74231</xdr:rowOff>
    </xdr:from>
    <xdr:to>
      <xdr:col>23</xdr:col>
      <xdr:colOff>568325</xdr:colOff>
      <xdr:row>39</xdr:row>
      <xdr:rowOff>4381</xdr:rowOff>
    </xdr:to>
    <xdr:sp macro="" textlink="">
      <xdr:nvSpPr>
        <xdr:cNvPr id="494" name="フローチャート : 判断 493"/>
        <xdr:cNvSpPr/>
      </xdr:nvSpPr>
      <xdr:spPr>
        <a:xfrm>
          <a:off x="16268700" y="658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165418</xdr:rowOff>
    </xdr:from>
    <xdr:to>
      <xdr:col>22</xdr:col>
      <xdr:colOff>365125</xdr:colOff>
      <xdr:row>38</xdr:row>
      <xdr:rowOff>52070</xdr:rowOff>
    </xdr:to>
    <xdr:cxnSp macro="">
      <xdr:nvCxnSpPr>
        <xdr:cNvPr id="495" name="直線コネクタ 494"/>
        <xdr:cNvCxnSpPr/>
      </xdr:nvCxnSpPr>
      <xdr:spPr>
        <a:xfrm>
          <a:off x="14592300" y="6509068"/>
          <a:ext cx="889000" cy="5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94044</xdr:rowOff>
    </xdr:from>
    <xdr:to>
      <xdr:col>22</xdr:col>
      <xdr:colOff>415925</xdr:colOff>
      <xdr:row>39</xdr:row>
      <xdr:rowOff>24194</xdr:rowOff>
    </xdr:to>
    <xdr:sp macro="" textlink="">
      <xdr:nvSpPr>
        <xdr:cNvPr id="496" name="フローチャート : 判断 495"/>
        <xdr:cNvSpPr/>
      </xdr:nvSpPr>
      <xdr:spPr>
        <a:xfrm>
          <a:off x="15430500" y="660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15321</xdr:rowOff>
    </xdr:from>
    <xdr:ext cx="378565" cy="259045"/>
    <xdr:sp macro="" textlink="">
      <xdr:nvSpPr>
        <xdr:cNvPr id="497" name="テキスト ボックス 496"/>
        <xdr:cNvSpPr txBox="1"/>
      </xdr:nvSpPr>
      <xdr:spPr>
        <a:xfrm>
          <a:off x="15292017" y="6701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50165</xdr:rowOff>
    </xdr:from>
    <xdr:to>
      <xdr:col>21</xdr:col>
      <xdr:colOff>161925</xdr:colOff>
      <xdr:row>37</xdr:row>
      <xdr:rowOff>165418</xdr:rowOff>
    </xdr:to>
    <xdr:cxnSp macro="">
      <xdr:nvCxnSpPr>
        <xdr:cNvPr id="498" name="直線コネクタ 497"/>
        <xdr:cNvCxnSpPr/>
      </xdr:nvCxnSpPr>
      <xdr:spPr>
        <a:xfrm>
          <a:off x="13703300" y="6222365"/>
          <a:ext cx="889000" cy="28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104140</xdr:rowOff>
    </xdr:from>
    <xdr:to>
      <xdr:col>21</xdr:col>
      <xdr:colOff>212725</xdr:colOff>
      <xdr:row>39</xdr:row>
      <xdr:rowOff>34290</xdr:rowOff>
    </xdr:to>
    <xdr:sp macro="" textlink="">
      <xdr:nvSpPr>
        <xdr:cNvPr id="499" name="フローチャート : 判断 498"/>
        <xdr:cNvSpPr/>
      </xdr:nvSpPr>
      <xdr:spPr>
        <a:xfrm>
          <a:off x="14541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25417</xdr:rowOff>
    </xdr:from>
    <xdr:ext cx="378565" cy="259045"/>
    <xdr:sp macro="" textlink="">
      <xdr:nvSpPr>
        <xdr:cNvPr id="500" name="テキスト ボックス 499"/>
        <xdr:cNvSpPr txBox="1"/>
      </xdr:nvSpPr>
      <xdr:spPr>
        <a:xfrm>
          <a:off x="14403017" y="6711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50165</xdr:rowOff>
    </xdr:from>
    <xdr:to>
      <xdr:col>19</xdr:col>
      <xdr:colOff>644525</xdr:colOff>
      <xdr:row>38</xdr:row>
      <xdr:rowOff>67691</xdr:rowOff>
    </xdr:to>
    <xdr:cxnSp macro="">
      <xdr:nvCxnSpPr>
        <xdr:cNvPr id="501" name="直線コネクタ 500"/>
        <xdr:cNvCxnSpPr/>
      </xdr:nvCxnSpPr>
      <xdr:spPr>
        <a:xfrm flipV="1">
          <a:off x="12814300" y="6222365"/>
          <a:ext cx="889000" cy="36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42228</xdr:rowOff>
    </xdr:from>
    <xdr:to>
      <xdr:col>20</xdr:col>
      <xdr:colOff>9525</xdr:colOff>
      <xdr:row>38</xdr:row>
      <xdr:rowOff>143828</xdr:rowOff>
    </xdr:to>
    <xdr:sp macro="" textlink="">
      <xdr:nvSpPr>
        <xdr:cNvPr id="502" name="フローチャート : 判断 501"/>
        <xdr:cNvSpPr/>
      </xdr:nvSpPr>
      <xdr:spPr>
        <a:xfrm>
          <a:off x="13652500" y="655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134955</xdr:rowOff>
    </xdr:from>
    <xdr:ext cx="378565" cy="259045"/>
    <xdr:sp macro="" textlink="">
      <xdr:nvSpPr>
        <xdr:cNvPr id="503" name="テキスト ボックス 502"/>
        <xdr:cNvSpPr txBox="1"/>
      </xdr:nvSpPr>
      <xdr:spPr>
        <a:xfrm>
          <a:off x="13514017" y="6650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22796</xdr:rowOff>
    </xdr:from>
    <xdr:to>
      <xdr:col>18</xdr:col>
      <xdr:colOff>492125</xdr:colOff>
      <xdr:row>38</xdr:row>
      <xdr:rowOff>124396</xdr:rowOff>
    </xdr:to>
    <xdr:sp macro="" textlink="">
      <xdr:nvSpPr>
        <xdr:cNvPr id="504" name="フローチャート : 判断 503"/>
        <xdr:cNvSpPr/>
      </xdr:nvSpPr>
      <xdr:spPr>
        <a:xfrm>
          <a:off x="12763500" y="653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115523</xdr:rowOff>
    </xdr:from>
    <xdr:ext cx="378565" cy="259045"/>
    <xdr:sp macro="" textlink="">
      <xdr:nvSpPr>
        <xdr:cNvPr id="505" name="テキスト ボックス 504"/>
        <xdr:cNvSpPr txBox="1"/>
      </xdr:nvSpPr>
      <xdr:spPr>
        <a:xfrm>
          <a:off x="12625017" y="6630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6" name="テキスト ボックス 50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7" name="テキスト ボックス 50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8" name="テキスト ボックス 50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9" name="テキスト ボックス 50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0" name="テキスト ボックス 50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131001</xdr:rowOff>
    </xdr:from>
    <xdr:to>
      <xdr:col>23</xdr:col>
      <xdr:colOff>568325</xdr:colOff>
      <xdr:row>38</xdr:row>
      <xdr:rowOff>61151</xdr:rowOff>
    </xdr:to>
    <xdr:sp macro="" textlink="">
      <xdr:nvSpPr>
        <xdr:cNvPr id="511" name="円/楕円 510"/>
        <xdr:cNvSpPr/>
      </xdr:nvSpPr>
      <xdr:spPr>
        <a:xfrm>
          <a:off x="16268700" y="647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153878</xdr:rowOff>
    </xdr:from>
    <xdr:ext cx="469744" cy="259045"/>
    <xdr:sp macro="" textlink="">
      <xdr:nvSpPr>
        <xdr:cNvPr id="512" name="災害復旧事業費該当値テキスト"/>
        <xdr:cNvSpPr txBox="1"/>
      </xdr:nvSpPr>
      <xdr:spPr>
        <a:xfrm>
          <a:off x="16370300" y="632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1270</xdr:rowOff>
    </xdr:from>
    <xdr:to>
      <xdr:col>22</xdr:col>
      <xdr:colOff>415925</xdr:colOff>
      <xdr:row>38</xdr:row>
      <xdr:rowOff>102870</xdr:rowOff>
    </xdr:to>
    <xdr:sp macro="" textlink="">
      <xdr:nvSpPr>
        <xdr:cNvPr id="513" name="円/楕円 512"/>
        <xdr:cNvSpPr/>
      </xdr:nvSpPr>
      <xdr:spPr>
        <a:xfrm>
          <a:off x="15430500" y="651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36</xdr:row>
      <xdr:rowOff>119397</xdr:rowOff>
    </xdr:from>
    <xdr:ext cx="378565" cy="259045"/>
    <xdr:sp macro="" textlink="">
      <xdr:nvSpPr>
        <xdr:cNvPr id="514" name="テキスト ボックス 513"/>
        <xdr:cNvSpPr txBox="1"/>
      </xdr:nvSpPr>
      <xdr:spPr>
        <a:xfrm>
          <a:off x="15292017" y="6291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114617</xdr:rowOff>
    </xdr:from>
    <xdr:to>
      <xdr:col>21</xdr:col>
      <xdr:colOff>212725</xdr:colOff>
      <xdr:row>38</xdr:row>
      <xdr:rowOff>44768</xdr:rowOff>
    </xdr:to>
    <xdr:sp macro="" textlink="">
      <xdr:nvSpPr>
        <xdr:cNvPr id="515" name="円/楕円 514"/>
        <xdr:cNvSpPr/>
      </xdr:nvSpPr>
      <xdr:spPr>
        <a:xfrm>
          <a:off x="14541500" y="64582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61294</xdr:rowOff>
    </xdr:from>
    <xdr:ext cx="469744" cy="259045"/>
    <xdr:sp macro="" textlink="">
      <xdr:nvSpPr>
        <xdr:cNvPr id="516" name="テキスト ボックス 515"/>
        <xdr:cNvSpPr txBox="1"/>
      </xdr:nvSpPr>
      <xdr:spPr>
        <a:xfrm>
          <a:off x="14357427" y="623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170815</xdr:rowOff>
    </xdr:from>
    <xdr:to>
      <xdr:col>20</xdr:col>
      <xdr:colOff>9525</xdr:colOff>
      <xdr:row>36</xdr:row>
      <xdr:rowOff>100965</xdr:rowOff>
    </xdr:to>
    <xdr:sp macro="" textlink="">
      <xdr:nvSpPr>
        <xdr:cNvPr id="517" name="円/楕円 516"/>
        <xdr:cNvSpPr/>
      </xdr:nvSpPr>
      <xdr:spPr>
        <a:xfrm>
          <a:off x="13652500" y="61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117492</xdr:rowOff>
    </xdr:from>
    <xdr:ext cx="469744" cy="259045"/>
    <xdr:sp macro="" textlink="">
      <xdr:nvSpPr>
        <xdr:cNvPr id="518" name="テキスト ボックス 517"/>
        <xdr:cNvSpPr txBox="1"/>
      </xdr:nvSpPr>
      <xdr:spPr>
        <a:xfrm>
          <a:off x="13468427" y="594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16891</xdr:rowOff>
    </xdr:from>
    <xdr:to>
      <xdr:col>18</xdr:col>
      <xdr:colOff>492125</xdr:colOff>
      <xdr:row>38</xdr:row>
      <xdr:rowOff>118491</xdr:rowOff>
    </xdr:to>
    <xdr:sp macro="" textlink="">
      <xdr:nvSpPr>
        <xdr:cNvPr id="519" name="円/楕円 518"/>
        <xdr:cNvSpPr/>
      </xdr:nvSpPr>
      <xdr:spPr>
        <a:xfrm>
          <a:off x="12763500" y="653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36</xdr:row>
      <xdr:rowOff>135018</xdr:rowOff>
    </xdr:from>
    <xdr:ext cx="378565" cy="259045"/>
    <xdr:sp macro="" textlink="">
      <xdr:nvSpPr>
        <xdr:cNvPr id="520" name="テキスト ボックス 519"/>
        <xdr:cNvSpPr txBox="1"/>
      </xdr:nvSpPr>
      <xdr:spPr>
        <a:xfrm>
          <a:off x="12625017" y="630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1" name="正方形/長方形 52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2" name="正方形/長方形 52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3" name="正方形/長方形 52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4" name="正方形/長方形 52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5" name="正方形/長方形 52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6" name="正方形/長方形 52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7" name="正方形/長方形 52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8" name="正方形/長方形 52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9" name="テキスト ボックス 52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0" name="直線コネクタ 52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2" name="テキスト ボックス 53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3" name="直線コネクタ 53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4" name="テキスト ボックス 53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6" name="直線コネクタ 53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1" name="直線コネクタ 54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3" name="フローチャート : 判断 54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4" name="直線コネクタ 54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5" name="フローチャート : 判断 54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6" name="テキスト ボックス 54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7" name="直線コネクタ 54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8" name="フローチャート : 判断 54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9" name="テキスト ボックス 54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0" name="直線コネクタ 54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1" name="フローチャート : 判断 55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2" name="テキスト ボックス 55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3" name="フローチャート : 判断 55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4" name="テキスト ボックス 55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5" name="テキスト ボックス 55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6" name="テキスト ボックス 55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7" name="テキスト ボックス 55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8" name="テキスト ボックス 55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9" name="テキスト ボックス 55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0" name="円/楕円 55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2" name="円/楕円 56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3" name="テキスト ボックス 56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4" name="円/楕円 56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5" name="テキスト ボックス 56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6" name="円/楕円 56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7" name="テキスト ボックス 56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8" name="円/楕円 56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9" name="テキスト ボックス 56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0" name="正方形/長方形 56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1" name="正方形/長方形 57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2" name="正方形/長方形 57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3" name="正方形/長方形 57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4" name="正方形/長方形 57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5" name="正方形/長方形 57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6" name="正方形/長方形 57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7" name="正方形/長方形 57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8" name="テキスト ボックス 57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9" name="直線コネクタ 57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0" name="直線コネクタ 57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1" name="テキスト ボックス 58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2" name="直線コネクタ 58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3" name="テキスト ボックス 58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4" name="直線コネクタ 58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5" name="テキスト ボックス 58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6" name="直線コネクタ 58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7" name="テキスト ボックス 58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88" name="直線コネクタ 58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89" name="テキスト ボックス 58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0" name="直線コネクタ 58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1" name="テキスト ボックス 59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26249</xdr:rowOff>
    </xdr:from>
    <xdr:to>
      <xdr:col>23</xdr:col>
      <xdr:colOff>516889</xdr:colOff>
      <xdr:row>78</xdr:row>
      <xdr:rowOff>27277</xdr:rowOff>
    </xdr:to>
    <xdr:cxnSp macro="">
      <xdr:nvCxnSpPr>
        <xdr:cNvPr id="595" name="直線コネクタ 594"/>
        <xdr:cNvCxnSpPr/>
      </xdr:nvCxnSpPr>
      <xdr:spPr>
        <a:xfrm flipV="1">
          <a:off x="16317595" y="12027749"/>
          <a:ext cx="1269" cy="1372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31104</xdr:rowOff>
    </xdr:from>
    <xdr:ext cx="534377" cy="259045"/>
    <xdr:sp macro="" textlink="">
      <xdr:nvSpPr>
        <xdr:cNvPr id="596" name="公債費最小値テキスト"/>
        <xdr:cNvSpPr txBox="1"/>
      </xdr:nvSpPr>
      <xdr:spPr>
        <a:xfrm>
          <a:off x="16370300" y="1340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14,885</a:t>
          </a:r>
          <a:endParaRPr kumimoji="1" lang="ja-JP" altLang="en-US" sz="1000" b="1">
            <a:latin typeface="ＭＳ Ｐゴシック"/>
          </a:endParaRPr>
        </a:p>
      </xdr:txBody>
    </xdr:sp>
    <xdr:clientData/>
  </xdr:oneCellAnchor>
  <xdr:twoCellAnchor>
    <xdr:from>
      <xdr:col>23</xdr:col>
      <xdr:colOff>428625</xdr:colOff>
      <xdr:row>78</xdr:row>
      <xdr:rowOff>27277</xdr:rowOff>
    </xdr:from>
    <xdr:to>
      <xdr:col>23</xdr:col>
      <xdr:colOff>606425</xdr:colOff>
      <xdr:row>78</xdr:row>
      <xdr:rowOff>27277</xdr:rowOff>
    </xdr:to>
    <xdr:cxnSp macro="">
      <xdr:nvCxnSpPr>
        <xdr:cNvPr id="597" name="直線コネクタ 596"/>
        <xdr:cNvCxnSpPr/>
      </xdr:nvCxnSpPr>
      <xdr:spPr>
        <a:xfrm>
          <a:off x="16230600" y="1340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144376</xdr:rowOff>
    </xdr:from>
    <xdr:ext cx="534377" cy="259045"/>
    <xdr:sp macro="" textlink="">
      <xdr:nvSpPr>
        <xdr:cNvPr id="598" name="公債費最大値テキスト"/>
        <xdr:cNvSpPr txBox="1"/>
      </xdr:nvSpPr>
      <xdr:spPr>
        <a:xfrm>
          <a:off x="16370300" y="1180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98,948</a:t>
          </a:r>
          <a:endParaRPr kumimoji="1" lang="ja-JP" altLang="en-US" sz="1000" b="1">
            <a:latin typeface="ＭＳ Ｐゴシック"/>
          </a:endParaRPr>
        </a:p>
      </xdr:txBody>
    </xdr:sp>
    <xdr:clientData/>
  </xdr:oneCellAnchor>
  <xdr:twoCellAnchor>
    <xdr:from>
      <xdr:col>23</xdr:col>
      <xdr:colOff>428625</xdr:colOff>
      <xdr:row>70</xdr:row>
      <xdr:rowOff>26249</xdr:rowOff>
    </xdr:from>
    <xdr:to>
      <xdr:col>23</xdr:col>
      <xdr:colOff>606425</xdr:colOff>
      <xdr:row>70</xdr:row>
      <xdr:rowOff>26249</xdr:rowOff>
    </xdr:to>
    <xdr:cxnSp macro="">
      <xdr:nvCxnSpPr>
        <xdr:cNvPr id="599" name="直線コネクタ 598"/>
        <xdr:cNvCxnSpPr/>
      </xdr:nvCxnSpPr>
      <xdr:spPr>
        <a:xfrm>
          <a:off x="16230600" y="1202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27898</xdr:rowOff>
    </xdr:from>
    <xdr:to>
      <xdr:col>23</xdr:col>
      <xdr:colOff>517525</xdr:colOff>
      <xdr:row>75</xdr:row>
      <xdr:rowOff>41647</xdr:rowOff>
    </xdr:to>
    <xdr:cxnSp macro="">
      <xdr:nvCxnSpPr>
        <xdr:cNvPr id="600" name="直線コネクタ 599"/>
        <xdr:cNvCxnSpPr/>
      </xdr:nvCxnSpPr>
      <xdr:spPr>
        <a:xfrm flipV="1">
          <a:off x="15481300" y="12886648"/>
          <a:ext cx="838200" cy="1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11402</xdr:rowOff>
    </xdr:from>
    <xdr:ext cx="534377" cy="259045"/>
    <xdr:sp macro="" textlink="">
      <xdr:nvSpPr>
        <xdr:cNvPr id="601" name="公債費平均値テキスト"/>
        <xdr:cNvSpPr txBox="1"/>
      </xdr:nvSpPr>
      <xdr:spPr>
        <a:xfrm>
          <a:off x="16370300" y="13041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32,425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32975</xdr:rowOff>
    </xdr:from>
    <xdr:to>
      <xdr:col>23</xdr:col>
      <xdr:colOff>568325</xdr:colOff>
      <xdr:row>76</xdr:row>
      <xdr:rowOff>134575</xdr:rowOff>
    </xdr:to>
    <xdr:sp macro="" textlink="">
      <xdr:nvSpPr>
        <xdr:cNvPr id="602" name="フローチャート : 判断 601"/>
        <xdr:cNvSpPr/>
      </xdr:nvSpPr>
      <xdr:spPr>
        <a:xfrm>
          <a:off x="16268700" y="1306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41647</xdr:rowOff>
    </xdr:from>
    <xdr:to>
      <xdr:col>22</xdr:col>
      <xdr:colOff>365125</xdr:colOff>
      <xdr:row>75</xdr:row>
      <xdr:rowOff>73161</xdr:rowOff>
    </xdr:to>
    <xdr:cxnSp macro="">
      <xdr:nvCxnSpPr>
        <xdr:cNvPr id="603" name="直線コネクタ 602"/>
        <xdr:cNvCxnSpPr/>
      </xdr:nvCxnSpPr>
      <xdr:spPr>
        <a:xfrm flipV="1">
          <a:off x="14592300" y="12900397"/>
          <a:ext cx="889000" cy="3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32355</xdr:rowOff>
    </xdr:from>
    <xdr:to>
      <xdr:col>22</xdr:col>
      <xdr:colOff>415925</xdr:colOff>
      <xdr:row>76</xdr:row>
      <xdr:rowOff>133955</xdr:rowOff>
    </xdr:to>
    <xdr:sp macro="" textlink="">
      <xdr:nvSpPr>
        <xdr:cNvPr id="604" name="フローチャート : 判断 603"/>
        <xdr:cNvSpPr/>
      </xdr:nvSpPr>
      <xdr:spPr>
        <a:xfrm>
          <a:off x="15430500" y="1306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125082</xdr:rowOff>
    </xdr:from>
    <xdr:ext cx="534377" cy="259045"/>
    <xdr:sp macro="" textlink="">
      <xdr:nvSpPr>
        <xdr:cNvPr id="605" name="テキスト ボックス 604"/>
        <xdr:cNvSpPr txBox="1"/>
      </xdr:nvSpPr>
      <xdr:spPr>
        <a:xfrm>
          <a:off x="15214111" y="1315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32,463</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134410</xdr:rowOff>
    </xdr:from>
    <xdr:to>
      <xdr:col>21</xdr:col>
      <xdr:colOff>161925</xdr:colOff>
      <xdr:row>75</xdr:row>
      <xdr:rowOff>73161</xdr:rowOff>
    </xdr:to>
    <xdr:cxnSp macro="">
      <xdr:nvCxnSpPr>
        <xdr:cNvPr id="606" name="直線コネクタ 605"/>
        <xdr:cNvCxnSpPr/>
      </xdr:nvCxnSpPr>
      <xdr:spPr>
        <a:xfrm>
          <a:off x="13703300" y="12821710"/>
          <a:ext cx="889000" cy="11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21854</xdr:rowOff>
    </xdr:from>
    <xdr:to>
      <xdr:col>21</xdr:col>
      <xdr:colOff>212725</xdr:colOff>
      <xdr:row>76</xdr:row>
      <xdr:rowOff>123454</xdr:rowOff>
    </xdr:to>
    <xdr:sp macro="" textlink="">
      <xdr:nvSpPr>
        <xdr:cNvPr id="607" name="フローチャート : 判断 606"/>
        <xdr:cNvSpPr/>
      </xdr:nvSpPr>
      <xdr:spPr>
        <a:xfrm>
          <a:off x="14541500" y="1305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114581</xdr:rowOff>
    </xdr:from>
    <xdr:ext cx="534377" cy="259045"/>
    <xdr:sp macro="" textlink="">
      <xdr:nvSpPr>
        <xdr:cNvPr id="608" name="テキスト ボックス 607"/>
        <xdr:cNvSpPr txBox="1"/>
      </xdr:nvSpPr>
      <xdr:spPr>
        <a:xfrm>
          <a:off x="14325111" y="13144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33,106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62760</xdr:rowOff>
    </xdr:from>
    <xdr:to>
      <xdr:col>19</xdr:col>
      <xdr:colOff>644525</xdr:colOff>
      <xdr:row>74</xdr:row>
      <xdr:rowOff>134410</xdr:rowOff>
    </xdr:to>
    <xdr:cxnSp macro="">
      <xdr:nvCxnSpPr>
        <xdr:cNvPr id="609" name="直線コネクタ 608"/>
        <xdr:cNvCxnSpPr/>
      </xdr:nvCxnSpPr>
      <xdr:spPr>
        <a:xfrm>
          <a:off x="12814300" y="12750060"/>
          <a:ext cx="889000" cy="71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4367</xdr:rowOff>
    </xdr:from>
    <xdr:to>
      <xdr:col>20</xdr:col>
      <xdr:colOff>9525</xdr:colOff>
      <xdr:row>76</xdr:row>
      <xdr:rowOff>105967</xdr:rowOff>
    </xdr:to>
    <xdr:sp macro="" textlink="">
      <xdr:nvSpPr>
        <xdr:cNvPr id="610" name="フローチャート : 判断 609"/>
        <xdr:cNvSpPr/>
      </xdr:nvSpPr>
      <xdr:spPr>
        <a:xfrm>
          <a:off x="13652500" y="130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97094</xdr:rowOff>
    </xdr:from>
    <xdr:ext cx="534377" cy="259045"/>
    <xdr:sp macro="" textlink="">
      <xdr:nvSpPr>
        <xdr:cNvPr id="611" name="テキスト ボックス 610"/>
        <xdr:cNvSpPr txBox="1"/>
      </xdr:nvSpPr>
      <xdr:spPr>
        <a:xfrm>
          <a:off x="13436111" y="1312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34,177</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166036</xdr:rowOff>
    </xdr:from>
    <xdr:to>
      <xdr:col>18</xdr:col>
      <xdr:colOff>492125</xdr:colOff>
      <xdr:row>76</xdr:row>
      <xdr:rowOff>96186</xdr:rowOff>
    </xdr:to>
    <xdr:sp macro="" textlink="">
      <xdr:nvSpPr>
        <xdr:cNvPr id="612" name="フローチャート : 判断 611"/>
        <xdr:cNvSpPr/>
      </xdr:nvSpPr>
      <xdr:spPr>
        <a:xfrm>
          <a:off x="12763500" y="1302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87313</xdr:rowOff>
    </xdr:from>
    <xdr:ext cx="534377" cy="259045"/>
    <xdr:sp macro="" textlink="">
      <xdr:nvSpPr>
        <xdr:cNvPr id="613" name="テキスト ボックス 612"/>
        <xdr:cNvSpPr txBox="1"/>
      </xdr:nvSpPr>
      <xdr:spPr>
        <a:xfrm>
          <a:off x="12547111" y="1311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148548</xdr:rowOff>
    </xdr:from>
    <xdr:to>
      <xdr:col>23</xdr:col>
      <xdr:colOff>568325</xdr:colOff>
      <xdr:row>75</xdr:row>
      <xdr:rowOff>78698</xdr:rowOff>
    </xdr:to>
    <xdr:sp macro="" textlink="">
      <xdr:nvSpPr>
        <xdr:cNvPr id="619" name="円/楕円 618"/>
        <xdr:cNvSpPr/>
      </xdr:nvSpPr>
      <xdr:spPr>
        <a:xfrm>
          <a:off x="16268700" y="1283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171425</xdr:rowOff>
    </xdr:from>
    <xdr:ext cx="534377" cy="259045"/>
    <xdr:sp macro="" textlink="">
      <xdr:nvSpPr>
        <xdr:cNvPr id="620" name="公債費該当値テキスト"/>
        <xdr:cNvSpPr txBox="1"/>
      </xdr:nvSpPr>
      <xdr:spPr>
        <a:xfrm>
          <a:off x="16370300" y="12687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46,347</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162297</xdr:rowOff>
    </xdr:from>
    <xdr:to>
      <xdr:col>22</xdr:col>
      <xdr:colOff>415925</xdr:colOff>
      <xdr:row>75</xdr:row>
      <xdr:rowOff>92447</xdr:rowOff>
    </xdr:to>
    <xdr:sp macro="" textlink="">
      <xdr:nvSpPr>
        <xdr:cNvPr id="621" name="円/楕円 620"/>
        <xdr:cNvSpPr/>
      </xdr:nvSpPr>
      <xdr:spPr>
        <a:xfrm>
          <a:off x="15430500" y="1284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108974</xdr:rowOff>
    </xdr:from>
    <xdr:ext cx="534377" cy="259045"/>
    <xdr:sp macro="" textlink="">
      <xdr:nvSpPr>
        <xdr:cNvPr id="622" name="テキスト ボックス 621"/>
        <xdr:cNvSpPr txBox="1"/>
      </xdr:nvSpPr>
      <xdr:spPr>
        <a:xfrm>
          <a:off x="15214111" y="1262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45,505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22361</xdr:rowOff>
    </xdr:from>
    <xdr:to>
      <xdr:col>21</xdr:col>
      <xdr:colOff>212725</xdr:colOff>
      <xdr:row>75</xdr:row>
      <xdr:rowOff>123961</xdr:rowOff>
    </xdr:to>
    <xdr:sp macro="" textlink="">
      <xdr:nvSpPr>
        <xdr:cNvPr id="623" name="円/楕円 622"/>
        <xdr:cNvSpPr/>
      </xdr:nvSpPr>
      <xdr:spPr>
        <a:xfrm>
          <a:off x="14541500" y="1288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140488</xdr:rowOff>
    </xdr:from>
    <xdr:ext cx="534377" cy="259045"/>
    <xdr:sp macro="" textlink="">
      <xdr:nvSpPr>
        <xdr:cNvPr id="624" name="テキスト ボックス 623"/>
        <xdr:cNvSpPr txBox="1"/>
      </xdr:nvSpPr>
      <xdr:spPr>
        <a:xfrm>
          <a:off x="14325111" y="1265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43,575</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83610</xdr:rowOff>
    </xdr:from>
    <xdr:to>
      <xdr:col>20</xdr:col>
      <xdr:colOff>9525</xdr:colOff>
      <xdr:row>75</xdr:row>
      <xdr:rowOff>13760</xdr:rowOff>
    </xdr:to>
    <xdr:sp macro="" textlink="">
      <xdr:nvSpPr>
        <xdr:cNvPr id="625" name="円/楕円 624"/>
        <xdr:cNvSpPr/>
      </xdr:nvSpPr>
      <xdr:spPr>
        <a:xfrm>
          <a:off x="13652500" y="1277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30287</xdr:rowOff>
    </xdr:from>
    <xdr:ext cx="534377" cy="259045"/>
    <xdr:sp macro="" textlink="">
      <xdr:nvSpPr>
        <xdr:cNvPr id="626" name="テキスト ボックス 625"/>
        <xdr:cNvSpPr txBox="1"/>
      </xdr:nvSpPr>
      <xdr:spPr>
        <a:xfrm>
          <a:off x="13436111" y="1254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50,324</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11960</xdr:rowOff>
    </xdr:from>
    <xdr:to>
      <xdr:col>18</xdr:col>
      <xdr:colOff>492125</xdr:colOff>
      <xdr:row>74</xdr:row>
      <xdr:rowOff>113560</xdr:rowOff>
    </xdr:to>
    <xdr:sp macro="" textlink="">
      <xdr:nvSpPr>
        <xdr:cNvPr id="627" name="円/楕円 626"/>
        <xdr:cNvSpPr/>
      </xdr:nvSpPr>
      <xdr:spPr>
        <a:xfrm>
          <a:off x="12763500" y="1269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130087</xdr:rowOff>
    </xdr:from>
    <xdr:ext cx="534377" cy="259045"/>
    <xdr:sp macro="" textlink="">
      <xdr:nvSpPr>
        <xdr:cNvPr id="628" name="テキスト ボックス 627"/>
        <xdr:cNvSpPr txBox="1"/>
      </xdr:nvSpPr>
      <xdr:spPr>
        <a:xfrm>
          <a:off x="12547111" y="1247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54,712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9" name="直線コネクタ 63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0" name="テキスト ボックス 63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1" name="直線コネクタ 64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2" name="テキスト ボックス 64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3" name="直線コネクタ 64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4" name="テキスト ボックス 64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5" name="直線コネクタ 64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6" name="テキスト ボックス 64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7" name="直線コネクタ 64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48" name="テキスト ボックス 64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9" name="直線コネクタ 64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0" name="テキスト ボックス 64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73642</xdr:rowOff>
    </xdr:from>
    <xdr:to>
      <xdr:col>23</xdr:col>
      <xdr:colOff>516889</xdr:colOff>
      <xdr:row>99</xdr:row>
      <xdr:rowOff>40038</xdr:rowOff>
    </xdr:to>
    <xdr:cxnSp macro="">
      <xdr:nvCxnSpPr>
        <xdr:cNvPr id="652" name="直線コネクタ 651"/>
        <xdr:cNvCxnSpPr/>
      </xdr:nvCxnSpPr>
      <xdr:spPr>
        <a:xfrm flipV="1">
          <a:off x="16317595" y="15675592"/>
          <a:ext cx="1269" cy="1337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43865</xdr:rowOff>
    </xdr:from>
    <xdr:ext cx="378565" cy="259045"/>
    <xdr:sp macro="" textlink="">
      <xdr:nvSpPr>
        <xdr:cNvPr id="653" name="積立金最小値テキスト"/>
        <xdr:cNvSpPr txBox="1"/>
      </xdr:nvSpPr>
      <xdr:spPr>
        <a:xfrm>
          <a:off x="16370300" y="17017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a:t>
          </a:r>
          <a:endParaRPr kumimoji="1" lang="ja-JP" altLang="en-US" sz="1000" b="1">
            <a:latin typeface="ＭＳ Ｐゴシック"/>
          </a:endParaRPr>
        </a:p>
      </xdr:txBody>
    </xdr:sp>
    <xdr:clientData/>
  </xdr:oneCellAnchor>
  <xdr:twoCellAnchor>
    <xdr:from>
      <xdr:col>23</xdr:col>
      <xdr:colOff>428625</xdr:colOff>
      <xdr:row>99</xdr:row>
      <xdr:rowOff>40038</xdr:rowOff>
    </xdr:from>
    <xdr:to>
      <xdr:col>23</xdr:col>
      <xdr:colOff>606425</xdr:colOff>
      <xdr:row>99</xdr:row>
      <xdr:rowOff>40038</xdr:rowOff>
    </xdr:to>
    <xdr:cxnSp macro="">
      <xdr:nvCxnSpPr>
        <xdr:cNvPr id="654" name="直線コネクタ 653"/>
        <xdr:cNvCxnSpPr/>
      </xdr:nvCxnSpPr>
      <xdr:spPr>
        <a:xfrm>
          <a:off x="16230600" y="1701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20319</xdr:rowOff>
    </xdr:from>
    <xdr:ext cx="599010" cy="259045"/>
    <xdr:sp macro="" textlink="">
      <xdr:nvSpPr>
        <xdr:cNvPr id="655" name="積立金最大値テキスト"/>
        <xdr:cNvSpPr txBox="1"/>
      </xdr:nvSpPr>
      <xdr:spPr>
        <a:xfrm>
          <a:off x="16370300" y="1545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176,169</a:t>
          </a:r>
          <a:endParaRPr kumimoji="1" lang="ja-JP" altLang="en-US" sz="1000" b="1">
            <a:latin typeface="ＭＳ Ｐゴシック"/>
          </a:endParaRPr>
        </a:p>
      </xdr:txBody>
    </xdr:sp>
    <xdr:clientData/>
  </xdr:oneCellAnchor>
  <xdr:twoCellAnchor>
    <xdr:from>
      <xdr:col>23</xdr:col>
      <xdr:colOff>428625</xdr:colOff>
      <xdr:row>91</xdr:row>
      <xdr:rowOff>73642</xdr:rowOff>
    </xdr:from>
    <xdr:to>
      <xdr:col>23</xdr:col>
      <xdr:colOff>606425</xdr:colOff>
      <xdr:row>91</xdr:row>
      <xdr:rowOff>73642</xdr:rowOff>
    </xdr:to>
    <xdr:cxnSp macro="">
      <xdr:nvCxnSpPr>
        <xdr:cNvPr id="656" name="直線コネクタ 655"/>
        <xdr:cNvCxnSpPr/>
      </xdr:nvCxnSpPr>
      <xdr:spPr>
        <a:xfrm>
          <a:off x="16230600" y="1567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171239</xdr:rowOff>
    </xdr:from>
    <xdr:to>
      <xdr:col>23</xdr:col>
      <xdr:colOff>517525</xdr:colOff>
      <xdr:row>99</xdr:row>
      <xdr:rowOff>36875</xdr:rowOff>
    </xdr:to>
    <xdr:cxnSp macro="">
      <xdr:nvCxnSpPr>
        <xdr:cNvPr id="657" name="直線コネクタ 656"/>
        <xdr:cNvCxnSpPr/>
      </xdr:nvCxnSpPr>
      <xdr:spPr>
        <a:xfrm>
          <a:off x="15481300" y="16973339"/>
          <a:ext cx="838200" cy="3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98624</xdr:rowOff>
    </xdr:from>
    <xdr:ext cx="534377" cy="259045"/>
    <xdr:sp macro="" textlink="">
      <xdr:nvSpPr>
        <xdr:cNvPr id="658" name="積立金平均値テキスト"/>
        <xdr:cNvSpPr txBox="1"/>
      </xdr:nvSpPr>
      <xdr:spPr>
        <a:xfrm>
          <a:off x="16370300" y="16729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11,726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75747</xdr:rowOff>
    </xdr:from>
    <xdr:to>
      <xdr:col>23</xdr:col>
      <xdr:colOff>568325</xdr:colOff>
      <xdr:row>99</xdr:row>
      <xdr:rowOff>5897</xdr:rowOff>
    </xdr:to>
    <xdr:sp macro="" textlink="">
      <xdr:nvSpPr>
        <xdr:cNvPr id="659" name="フローチャート : 判断 658"/>
        <xdr:cNvSpPr/>
      </xdr:nvSpPr>
      <xdr:spPr>
        <a:xfrm>
          <a:off x="162687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54942</xdr:rowOff>
    </xdr:from>
    <xdr:to>
      <xdr:col>22</xdr:col>
      <xdr:colOff>365125</xdr:colOff>
      <xdr:row>98</xdr:row>
      <xdr:rowOff>171239</xdr:rowOff>
    </xdr:to>
    <xdr:cxnSp macro="">
      <xdr:nvCxnSpPr>
        <xdr:cNvPr id="660" name="直線コネクタ 659"/>
        <xdr:cNvCxnSpPr/>
      </xdr:nvCxnSpPr>
      <xdr:spPr>
        <a:xfrm>
          <a:off x="14592300" y="16857042"/>
          <a:ext cx="889000" cy="116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109162</xdr:rowOff>
    </xdr:from>
    <xdr:to>
      <xdr:col>22</xdr:col>
      <xdr:colOff>415925</xdr:colOff>
      <xdr:row>99</xdr:row>
      <xdr:rowOff>39312</xdr:rowOff>
    </xdr:to>
    <xdr:sp macro="" textlink="">
      <xdr:nvSpPr>
        <xdr:cNvPr id="661" name="フローチャート : 判断 660"/>
        <xdr:cNvSpPr/>
      </xdr:nvSpPr>
      <xdr:spPr>
        <a:xfrm>
          <a:off x="15430500" y="1691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97</xdr:row>
      <xdr:rowOff>55839</xdr:rowOff>
    </xdr:from>
    <xdr:ext cx="469744" cy="259045"/>
    <xdr:sp macro="" textlink="">
      <xdr:nvSpPr>
        <xdr:cNvPr id="662" name="テキスト ボックス 661"/>
        <xdr:cNvSpPr txBox="1"/>
      </xdr:nvSpPr>
      <xdr:spPr>
        <a:xfrm>
          <a:off x="15246427" y="1668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54942</xdr:rowOff>
    </xdr:from>
    <xdr:to>
      <xdr:col>21</xdr:col>
      <xdr:colOff>161925</xdr:colOff>
      <xdr:row>98</xdr:row>
      <xdr:rowOff>169990</xdr:rowOff>
    </xdr:to>
    <xdr:cxnSp macro="">
      <xdr:nvCxnSpPr>
        <xdr:cNvPr id="663" name="直線コネクタ 662"/>
        <xdr:cNvCxnSpPr/>
      </xdr:nvCxnSpPr>
      <xdr:spPr>
        <a:xfrm flipV="1">
          <a:off x="13703300" y="16857042"/>
          <a:ext cx="889000" cy="11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86004</xdr:rowOff>
    </xdr:from>
    <xdr:to>
      <xdr:col>21</xdr:col>
      <xdr:colOff>212725</xdr:colOff>
      <xdr:row>99</xdr:row>
      <xdr:rowOff>16154</xdr:rowOff>
    </xdr:to>
    <xdr:sp macro="" textlink="">
      <xdr:nvSpPr>
        <xdr:cNvPr id="664" name="フローチャート : 判断 663"/>
        <xdr:cNvSpPr/>
      </xdr:nvSpPr>
      <xdr:spPr>
        <a:xfrm>
          <a:off x="14541500" y="16888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7281</xdr:rowOff>
    </xdr:from>
    <xdr:ext cx="534377" cy="259045"/>
    <xdr:sp macro="" textlink="">
      <xdr:nvSpPr>
        <xdr:cNvPr id="665" name="テキスト ボックス 664"/>
        <xdr:cNvSpPr txBox="1"/>
      </xdr:nvSpPr>
      <xdr:spPr>
        <a:xfrm>
          <a:off x="14325111" y="16980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121397</xdr:rowOff>
    </xdr:from>
    <xdr:to>
      <xdr:col>19</xdr:col>
      <xdr:colOff>644525</xdr:colOff>
      <xdr:row>98</xdr:row>
      <xdr:rowOff>169990</xdr:rowOff>
    </xdr:to>
    <xdr:cxnSp macro="">
      <xdr:nvCxnSpPr>
        <xdr:cNvPr id="666" name="直線コネクタ 665"/>
        <xdr:cNvCxnSpPr/>
      </xdr:nvCxnSpPr>
      <xdr:spPr>
        <a:xfrm>
          <a:off x="12814300" y="16923497"/>
          <a:ext cx="889000" cy="4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112294</xdr:rowOff>
    </xdr:from>
    <xdr:to>
      <xdr:col>20</xdr:col>
      <xdr:colOff>9525</xdr:colOff>
      <xdr:row>99</xdr:row>
      <xdr:rowOff>42444</xdr:rowOff>
    </xdr:to>
    <xdr:sp macro="" textlink="">
      <xdr:nvSpPr>
        <xdr:cNvPr id="667" name="フローチャート : 判断 666"/>
        <xdr:cNvSpPr/>
      </xdr:nvSpPr>
      <xdr:spPr>
        <a:xfrm>
          <a:off x="13652500" y="1691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97</xdr:row>
      <xdr:rowOff>58971</xdr:rowOff>
    </xdr:from>
    <xdr:ext cx="469744" cy="259045"/>
    <xdr:sp macro="" textlink="">
      <xdr:nvSpPr>
        <xdr:cNvPr id="668" name="テキスト ボックス 667"/>
        <xdr:cNvSpPr txBox="1"/>
      </xdr:nvSpPr>
      <xdr:spPr>
        <a:xfrm>
          <a:off x="13468427" y="1668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6,930</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105291</xdr:rowOff>
    </xdr:from>
    <xdr:to>
      <xdr:col>18</xdr:col>
      <xdr:colOff>492125</xdr:colOff>
      <xdr:row>99</xdr:row>
      <xdr:rowOff>35441</xdr:rowOff>
    </xdr:to>
    <xdr:sp macro="" textlink="">
      <xdr:nvSpPr>
        <xdr:cNvPr id="669" name="フローチャート : 判断 668"/>
        <xdr:cNvSpPr/>
      </xdr:nvSpPr>
      <xdr:spPr>
        <a:xfrm>
          <a:off x="12763500" y="1690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26568</xdr:rowOff>
    </xdr:from>
    <xdr:ext cx="469744" cy="259045"/>
    <xdr:sp macro="" textlink="">
      <xdr:nvSpPr>
        <xdr:cNvPr id="670" name="テキスト ボックス 669"/>
        <xdr:cNvSpPr txBox="1"/>
      </xdr:nvSpPr>
      <xdr:spPr>
        <a:xfrm>
          <a:off x="12579427" y="1700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7,849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1" name="テキスト ボックス 67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2" name="テキスト ボックス 67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3" name="テキスト ボックス 67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4" name="テキスト ボックス 67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5" name="テキスト ボックス 67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157525</xdr:rowOff>
    </xdr:from>
    <xdr:to>
      <xdr:col>23</xdr:col>
      <xdr:colOff>568325</xdr:colOff>
      <xdr:row>99</xdr:row>
      <xdr:rowOff>87675</xdr:rowOff>
    </xdr:to>
    <xdr:sp macro="" textlink="">
      <xdr:nvSpPr>
        <xdr:cNvPr id="676" name="円/楕円 675"/>
        <xdr:cNvSpPr/>
      </xdr:nvSpPr>
      <xdr:spPr>
        <a:xfrm>
          <a:off x="16268700" y="1695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72452</xdr:rowOff>
    </xdr:from>
    <xdr:ext cx="378565" cy="259045"/>
    <xdr:sp macro="" textlink="">
      <xdr:nvSpPr>
        <xdr:cNvPr id="677" name="積立金該当値テキスト"/>
        <xdr:cNvSpPr txBox="1"/>
      </xdr:nvSpPr>
      <xdr:spPr>
        <a:xfrm>
          <a:off x="16370300" y="16874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120439</xdr:rowOff>
    </xdr:from>
    <xdr:to>
      <xdr:col>22</xdr:col>
      <xdr:colOff>415925</xdr:colOff>
      <xdr:row>99</xdr:row>
      <xdr:rowOff>50589</xdr:rowOff>
    </xdr:to>
    <xdr:sp macro="" textlink="">
      <xdr:nvSpPr>
        <xdr:cNvPr id="678" name="円/楕円 677"/>
        <xdr:cNvSpPr/>
      </xdr:nvSpPr>
      <xdr:spPr>
        <a:xfrm>
          <a:off x="15430500" y="1692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41716</xdr:rowOff>
    </xdr:from>
    <xdr:ext cx="469744" cy="259045"/>
    <xdr:sp macro="" textlink="">
      <xdr:nvSpPr>
        <xdr:cNvPr id="679" name="テキスト ボックス 678"/>
        <xdr:cNvSpPr txBox="1"/>
      </xdr:nvSpPr>
      <xdr:spPr>
        <a:xfrm>
          <a:off x="15246427" y="1701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4142</xdr:rowOff>
    </xdr:from>
    <xdr:to>
      <xdr:col>21</xdr:col>
      <xdr:colOff>212725</xdr:colOff>
      <xdr:row>98</xdr:row>
      <xdr:rowOff>105742</xdr:rowOff>
    </xdr:to>
    <xdr:sp macro="" textlink="">
      <xdr:nvSpPr>
        <xdr:cNvPr id="680" name="円/楕円 679"/>
        <xdr:cNvSpPr/>
      </xdr:nvSpPr>
      <xdr:spPr>
        <a:xfrm>
          <a:off x="14541500" y="1680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122269</xdr:rowOff>
    </xdr:from>
    <xdr:ext cx="534377" cy="259045"/>
    <xdr:sp macro="" textlink="">
      <xdr:nvSpPr>
        <xdr:cNvPr id="681" name="テキスト ボックス 680"/>
        <xdr:cNvSpPr txBox="1"/>
      </xdr:nvSpPr>
      <xdr:spPr>
        <a:xfrm>
          <a:off x="14325111" y="1658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21,123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119190</xdr:rowOff>
    </xdr:from>
    <xdr:to>
      <xdr:col>20</xdr:col>
      <xdr:colOff>9525</xdr:colOff>
      <xdr:row>99</xdr:row>
      <xdr:rowOff>49340</xdr:rowOff>
    </xdr:to>
    <xdr:sp macro="" textlink="">
      <xdr:nvSpPr>
        <xdr:cNvPr id="682" name="円/楕円 681"/>
        <xdr:cNvSpPr/>
      </xdr:nvSpPr>
      <xdr:spPr>
        <a:xfrm>
          <a:off x="13652500" y="1692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40467</xdr:rowOff>
    </xdr:from>
    <xdr:ext cx="469744" cy="259045"/>
    <xdr:sp macro="" textlink="">
      <xdr:nvSpPr>
        <xdr:cNvPr id="683" name="テキスト ボックス 682"/>
        <xdr:cNvSpPr txBox="1"/>
      </xdr:nvSpPr>
      <xdr:spPr>
        <a:xfrm>
          <a:off x="13468427" y="1701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70597</xdr:rowOff>
    </xdr:from>
    <xdr:to>
      <xdr:col>18</xdr:col>
      <xdr:colOff>492125</xdr:colOff>
      <xdr:row>99</xdr:row>
      <xdr:rowOff>747</xdr:rowOff>
    </xdr:to>
    <xdr:sp macro="" textlink="">
      <xdr:nvSpPr>
        <xdr:cNvPr id="684" name="円/楕円 683"/>
        <xdr:cNvSpPr/>
      </xdr:nvSpPr>
      <xdr:spPr>
        <a:xfrm>
          <a:off x="12763500" y="1687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17274</xdr:rowOff>
    </xdr:from>
    <xdr:ext cx="534377" cy="259045"/>
    <xdr:sp macro="" textlink="">
      <xdr:nvSpPr>
        <xdr:cNvPr id="685" name="テキスト ボックス 684"/>
        <xdr:cNvSpPr txBox="1"/>
      </xdr:nvSpPr>
      <xdr:spPr>
        <a:xfrm>
          <a:off x="12547111" y="1664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12,402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6" name="正方形/長方形 68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7" name="正方形/長方形 68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8" name="正方形/長方形 68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9" name="正方形/長方形 68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0" name="正方形/長方形 68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1" name="正方形/長方形 69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2" name="正方形/長方形 69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3" name="正方形/長方形 69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4" name="テキスト ボックス 69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5" name="直線コネクタ 69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6" name="直線コネクタ 69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7" name="テキスト ボックス 69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8" name="直線コネクタ 69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99" name="テキスト ボックス 69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0" name="直線コネクタ 69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1" name="テキスト ボックス 70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2" name="直線コネクタ 70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3" name="テキスト ボックス 70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4" name="直線コネクタ 70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5" name="テキスト ボックス 70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6" name="直線コネクタ 70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7" name="テキスト ボックス 70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33</xdr:row>
      <xdr:rowOff>96756</xdr:rowOff>
    </xdr:from>
    <xdr:to>
      <xdr:col>32</xdr:col>
      <xdr:colOff>186689</xdr:colOff>
      <xdr:row>39</xdr:row>
      <xdr:rowOff>98878</xdr:rowOff>
    </xdr:to>
    <xdr:cxnSp macro="">
      <xdr:nvCxnSpPr>
        <xdr:cNvPr id="711" name="直線コネクタ 710"/>
        <xdr:cNvCxnSpPr/>
      </xdr:nvCxnSpPr>
      <xdr:spPr>
        <a:xfrm flipV="1">
          <a:off x="22159595" y="5754606"/>
          <a:ext cx="1269" cy="103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3" name="直線コネクタ 71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32</xdr:row>
      <xdr:rowOff>43433</xdr:rowOff>
    </xdr:from>
    <xdr:ext cx="469744" cy="259045"/>
    <xdr:sp macro="" textlink="">
      <xdr:nvSpPr>
        <xdr:cNvPr id="714" name="投資及び出資金最大値テキスト"/>
        <xdr:cNvSpPr txBox="1"/>
      </xdr:nvSpPr>
      <xdr:spPr>
        <a:xfrm>
          <a:off x="22212300" y="5529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6,313</a:t>
          </a:r>
          <a:endParaRPr kumimoji="1" lang="ja-JP" altLang="en-US" sz="1000" b="1">
            <a:latin typeface="ＭＳ Ｐゴシック"/>
          </a:endParaRPr>
        </a:p>
      </xdr:txBody>
    </xdr:sp>
    <xdr:clientData/>
  </xdr:oneCellAnchor>
  <xdr:twoCellAnchor>
    <xdr:from>
      <xdr:col>32</xdr:col>
      <xdr:colOff>98425</xdr:colOff>
      <xdr:row>33</xdr:row>
      <xdr:rowOff>96756</xdr:rowOff>
    </xdr:from>
    <xdr:to>
      <xdr:col>32</xdr:col>
      <xdr:colOff>276225</xdr:colOff>
      <xdr:row>33</xdr:row>
      <xdr:rowOff>96756</xdr:rowOff>
    </xdr:to>
    <xdr:cxnSp macro="">
      <xdr:nvCxnSpPr>
        <xdr:cNvPr id="715" name="直線コネクタ 714"/>
        <xdr:cNvCxnSpPr/>
      </xdr:nvCxnSpPr>
      <xdr:spPr>
        <a:xfrm>
          <a:off x="22072600" y="5754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30952</xdr:rowOff>
    </xdr:from>
    <xdr:to>
      <xdr:col>32</xdr:col>
      <xdr:colOff>187325</xdr:colOff>
      <xdr:row>35</xdr:row>
      <xdr:rowOff>13480</xdr:rowOff>
    </xdr:to>
    <xdr:cxnSp macro="">
      <xdr:nvCxnSpPr>
        <xdr:cNvPr id="716" name="直線コネクタ 715"/>
        <xdr:cNvCxnSpPr/>
      </xdr:nvCxnSpPr>
      <xdr:spPr>
        <a:xfrm>
          <a:off x="21323300" y="5345902"/>
          <a:ext cx="838200" cy="66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73368</xdr:rowOff>
    </xdr:from>
    <xdr:ext cx="378565" cy="259045"/>
    <xdr:sp macro="" textlink="">
      <xdr:nvSpPr>
        <xdr:cNvPr id="717" name="投資及び出資金平均値テキスト"/>
        <xdr:cNvSpPr txBox="1"/>
      </xdr:nvSpPr>
      <xdr:spPr>
        <a:xfrm>
          <a:off x="22212300" y="65884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94941</xdr:rowOff>
    </xdr:from>
    <xdr:to>
      <xdr:col>32</xdr:col>
      <xdr:colOff>238125</xdr:colOff>
      <xdr:row>39</xdr:row>
      <xdr:rowOff>25091</xdr:rowOff>
    </xdr:to>
    <xdr:sp macro="" textlink="">
      <xdr:nvSpPr>
        <xdr:cNvPr id="718" name="フローチャート : 判断 717"/>
        <xdr:cNvSpPr/>
      </xdr:nvSpPr>
      <xdr:spPr>
        <a:xfrm>
          <a:off x="221107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31</xdr:row>
      <xdr:rowOff>30952</xdr:rowOff>
    </xdr:from>
    <xdr:to>
      <xdr:col>31</xdr:col>
      <xdr:colOff>34925</xdr:colOff>
      <xdr:row>35</xdr:row>
      <xdr:rowOff>37973</xdr:rowOff>
    </xdr:to>
    <xdr:cxnSp macro="">
      <xdr:nvCxnSpPr>
        <xdr:cNvPr id="719" name="直線コネクタ 718"/>
        <xdr:cNvCxnSpPr/>
      </xdr:nvCxnSpPr>
      <xdr:spPr>
        <a:xfrm flipV="1">
          <a:off x="20434300" y="5345902"/>
          <a:ext cx="889000" cy="69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78450</xdr:rowOff>
    </xdr:from>
    <xdr:to>
      <xdr:col>31</xdr:col>
      <xdr:colOff>85725</xdr:colOff>
      <xdr:row>38</xdr:row>
      <xdr:rowOff>8599</xdr:rowOff>
    </xdr:to>
    <xdr:sp macro="" textlink="">
      <xdr:nvSpPr>
        <xdr:cNvPr id="720" name="フローチャート : 判断 719"/>
        <xdr:cNvSpPr/>
      </xdr:nvSpPr>
      <xdr:spPr>
        <a:xfrm>
          <a:off x="21272500" y="642210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171176</xdr:rowOff>
    </xdr:from>
    <xdr:ext cx="469744" cy="259045"/>
    <xdr:sp macro="" textlink="">
      <xdr:nvSpPr>
        <xdr:cNvPr id="721" name="テキスト ボックス 720"/>
        <xdr:cNvSpPr txBox="1"/>
      </xdr:nvSpPr>
      <xdr:spPr>
        <a:xfrm>
          <a:off x="21088427" y="651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1,914</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167295</xdr:rowOff>
    </xdr:from>
    <xdr:to>
      <xdr:col>29</xdr:col>
      <xdr:colOff>517525</xdr:colOff>
      <xdr:row>35</xdr:row>
      <xdr:rowOff>37973</xdr:rowOff>
    </xdr:to>
    <xdr:cxnSp macro="">
      <xdr:nvCxnSpPr>
        <xdr:cNvPr id="722" name="直線コネクタ 721"/>
        <xdr:cNvCxnSpPr/>
      </xdr:nvCxnSpPr>
      <xdr:spPr>
        <a:xfrm>
          <a:off x="19545300" y="5996595"/>
          <a:ext cx="889000" cy="4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39915</xdr:rowOff>
    </xdr:from>
    <xdr:to>
      <xdr:col>29</xdr:col>
      <xdr:colOff>568325</xdr:colOff>
      <xdr:row>38</xdr:row>
      <xdr:rowOff>141515</xdr:rowOff>
    </xdr:to>
    <xdr:sp macro="" textlink="">
      <xdr:nvSpPr>
        <xdr:cNvPr id="723" name="フローチャート : 判断 722"/>
        <xdr:cNvSpPr/>
      </xdr:nvSpPr>
      <xdr:spPr>
        <a:xfrm>
          <a:off x="20383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132642</xdr:rowOff>
    </xdr:from>
    <xdr:ext cx="469744" cy="259045"/>
    <xdr:sp macro="" textlink="">
      <xdr:nvSpPr>
        <xdr:cNvPr id="724" name="テキスト ボックス 723"/>
        <xdr:cNvSpPr txBox="1"/>
      </xdr:nvSpPr>
      <xdr:spPr>
        <a:xfrm>
          <a:off x="20199427" y="664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167295</xdr:rowOff>
    </xdr:from>
    <xdr:to>
      <xdr:col>28</xdr:col>
      <xdr:colOff>314325</xdr:colOff>
      <xdr:row>36</xdr:row>
      <xdr:rowOff>81570</xdr:rowOff>
    </xdr:to>
    <xdr:cxnSp macro="">
      <xdr:nvCxnSpPr>
        <xdr:cNvPr id="725" name="直線コネクタ 724"/>
        <xdr:cNvCxnSpPr/>
      </xdr:nvCxnSpPr>
      <xdr:spPr>
        <a:xfrm flipV="1">
          <a:off x="18656300" y="599659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28321</xdr:rowOff>
    </xdr:from>
    <xdr:to>
      <xdr:col>28</xdr:col>
      <xdr:colOff>365125</xdr:colOff>
      <xdr:row>38</xdr:row>
      <xdr:rowOff>129921</xdr:rowOff>
    </xdr:to>
    <xdr:sp macro="" textlink="">
      <xdr:nvSpPr>
        <xdr:cNvPr id="726" name="フローチャート : 判断 725"/>
        <xdr:cNvSpPr/>
      </xdr:nvSpPr>
      <xdr:spPr>
        <a:xfrm>
          <a:off x="19494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121048</xdr:rowOff>
    </xdr:from>
    <xdr:ext cx="469744" cy="259045"/>
    <xdr:sp macro="" textlink="">
      <xdr:nvSpPr>
        <xdr:cNvPr id="727" name="テキスト ボックス 726"/>
        <xdr:cNvSpPr txBox="1"/>
      </xdr:nvSpPr>
      <xdr:spPr>
        <a:xfrm>
          <a:off x="19310427" y="663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94941</xdr:rowOff>
    </xdr:from>
    <xdr:to>
      <xdr:col>27</xdr:col>
      <xdr:colOff>161925</xdr:colOff>
      <xdr:row>39</xdr:row>
      <xdr:rowOff>25091</xdr:rowOff>
    </xdr:to>
    <xdr:sp macro="" textlink="">
      <xdr:nvSpPr>
        <xdr:cNvPr id="728" name="フローチャート : 判断 727"/>
        <xdr:cNvSpPr/>
      </xdr:nvSpPr>
      <xdr:spPr>
        <a:xfrm>
          <a:off x="18605500" y="661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16218</xdr:rowOff>
    </xdr:from>
    <xdr:ext cx="378565" cy="259045"/>
    <xdr:sp macro="" textlink="">
      <xdr:nvSpPr>
        <xdr:cNvPr id="729" name="テキスト ボックス 728"/>
        <xdr:cNvSpPr txBox="1"/>
      </xdr:nvSpPr>
      <xdr:spPr>
        <a:xfrm>
          <a:off x="18467017" y="6702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34</xdr:row>
      <xdr:rowOff>134130</xdr:rowOff>
    </xdr:from>
    <xdr:to>
      <xdr:col>32</xdr:col>
      <xdr:colOff>238125</xdr:colOff>
      <xdr:row>35</xdr:row>
      <xdr:rowOff>64280</xdr:rowOff>
    </xdr:to>
    <xdr:sp macro="" textlink="">
      <xdr:nvSpPr>
        <xdr:cNvPr id="735" name="円/楕円 734"/>
        <xdr:cNvSpPr/>
      </xdr:nvSpPr>
      <xdr:spPr>
        <a:xfrm>
          <a:off x="22110700" y="596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33</xdr:row>
      <xdr:rowOff>157007</xdr:rowOff>
    </xdr:from>
    <xdr:ext cx="469744" cy="259045"/>
    <xdr:sp macro="" textlink="">
      <xdr:nvSpPr>
        <xdr:cNvPr id="736" name="投資及び出資金該当値テキスト"/>
        <xdr:cNvSpPr txBox="1"/>
      </xdr:nvSpPr>
      <xdr:spPr>
        <a:xfrm>
          <a:off x="22212300" y="581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4,723</a:t>
          </a:r>
          <a:endParaRPr kumimoji="1" lang="ja-JP" altLang="en-US" sz="1000" b="1">
            <a:solidFill>
              <a:srgbClr val="FF0000"/>
            </a:solidFill>
            <a:latin typeface="ＭＳ Ｐゴシック"/>
          </a:endParaRPr>
        </a:p>
      </xdr:txBody>
    </xdr:sp>
    <xdr:clientData/>
  </xdr:oneCellAnchor>
  <xdr:twoCellAnchor>
    <xdr:from>
      <xdr:col>30</xdr:col>
      <xdr:colOff>669925</xdr:colOff>
      <xdr:row>30</xdr:row>
      <xdr:rowOff>151602</xdr:rowOff>
    </xdr:from>
    <xdr:to>
      <xdr:col>31</xdr:col>
      <xdr:colOff>85725</xdr:colOff>
      <xdr:row>31</xdr:row>
      <xdr:rowOff>81752</xdr:rowOff>
    </xdr:to>
    <xdr:sp macro="" textlink="">
      <xdr:nvSpPr>
        <xdr:cNvPr id="737" name="円/楕円 736"/>
        <xdr:cNvSpPr/>
      </xdr:nvSpPr>
      <xdr:spPr>
        <a:xfrm>
          <a:off x="21272500" y="52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29</xdr:row>
      <xdr:rowOff>98279</xdr:rowOff>
    </xdr:from>
    <xdr:ext cx="469744" cy="259045"/>
    <xdr:sp macro="" textlink="">
      <xdr:nvSpPr>
        <xdr:cNvPr id="738" name="テキスト ボックス 737"/>
        <xdr:cNvSpPr txBox="1"/>
      </xdr:nvSpPr>
      <xdr:spPr>
        <a:xfrm>
          <a:off x="21088427" y="507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8,816</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158623</xdr:rowOff>
    </xdr:from>
    <xdr:to>
      <xdr:col>29</xdr:col>
      <xdr:colOff>568325</xdr:colOff>
      <xdr:row>35</xdr:row>
      <xdr:rowOff>88773</xdr:rowOff>
    </xdr:to>
    <xdr:sp macro="" textlink="">
      <xdr:nvSpPr>
        <xdr:cNvPr id="739" name="円/楕円 738"/>
        <xdr:cNvSpPr/>
      </xdr:nvSpPr>
      <xdr:spPr>
        <a:xfrm>
          <a:off x="20383500" y="598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105300</xdr:rowOff>
    </xdr:from>
    <xdr:ext cx="469744" cy="259045"/>
    <xdr:sp macro="" textlink="">
      <xdr:nvSpPr>
        <xdr:cNvPr id="740" name="テキスト ボックス 739"/>
        <xdr:cNvSpPr txBox="1"/>
      </xdr:nvSpPr>
      <xdr:spPr>
        <a:xfrm>
          <a:off x="20199427" y="5763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4,573</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116495</xdr:rowOff>
    </xdr:from>
    <xdr:to>
      <xdr:col>28</xdr:col>
      <xdr:colOff>365125</xdr:colOff>
      <xdr:row>35</xdr:row>
      <xdr:rowOff>46645</xdr:rowOff>
    </xdr:to>
    <xdr:sp macro="" textlink="">
      <xdr:nvSpPr>
        <xdr:cNvPr id="741" name="円/楕円 740"/>
        <xdr:cNvSpPr/>
      </xdr:nvSpPr>
      <xdr:spPr>
        <a:xfrm>
          <a:off x="19494500" y="594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63172</xdr:rowOff>
    </xdr:from>
    <xdr:ext cx="469744" cy="259045"/>
    <xdr:sp macro="" textlink="">
      <xdr:nvSpPr>
        <xdr:cNvPr id="742" name="テキスト ボックス 741"/>
        <xdr:cNvSpPr txBox="1"/>
      </xdr:nvSpPr>
      <xdr:spPr>
        <a:xfrm>
          <a:off x="19310427" y="572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4,831</a:t>
          </a:r>
          <a:endParaRPr kumimoji="1" lang="ja-JP" altLang="en-US" sz="1000" b="1">
            <a:solidFill>
              <a:srgbClr val="FF0000"/>
            </a:solidFill>
            <a:latin typeface="ＭＳ Ｐゴシック"/>
          </a:endParaRPr>
        </a:p>
      </xdr:txBody>
    </xdr:sp>
    <xdr:clientData/>
  </xdr:oneCellAnchor>
  <xdr:twoCellAnchor>
    <xdr:from>
      <xdr:col>27</xdr:col>
      <xdr:colOff>60325</xdr:colOff>
      <xdr:row>36</xdr:row>
      <xdr:rowOff>30770</xdr:rowOff>
    </xdr:from>
    <xdr:to>
      <xdr:col>27</xdr:col>
      <xdr:colOff>161925</xdr:colOff>
      <xdr:row>36</xdr:row>
      <xdr:rowOff>132370</xdr:rowOff>
    </xdr:to>
    <xdr:sp macro="" textlink="">
      <xdr:nvSpPr>
        <xdr:cNvPr id="743" name="円/楕円 742"/>
        <xdr:cNvSpPr/>
      </xdr:nvSpPr>
      <xdr:spPr>
        <a:xfrm>
          <a:off x="18605500" y="620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148897</xdr:rowOff>
    </xdr:from>
    <xdr:ext cx="469744" cy="259045"/>
    <xdr:sp macro="" textlink="">
      <xdr:nvSpPr>
        <xdr:cNvPr id="744" name="テキスト ボックス 743"/>
        <xdr:cNvSpPr txBox="1"/>
      </xdr:nvSpPr>
      <xdr:spPr>
        <a:xfrm>
          <a:off x="18421427" y="597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8" name="テキスト ボックス 75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88570</xdr:rowOff>
    </xdr:from>
    <xdr:to>
      <xdr:col>32</xdr:col>
      <xdr:colOff>186689</xdr:colOff>
      <xdr:row>59</xdr:row>
      <xdr:rowOff>44450</xdr:rowOff>
    </xdr:to>
    <xdr:cxnSp macro="">
      <xdr:nvCxnSpPr>
        <xdr:cNvPr id="768" name="直線コネクタ 767"/>
        <xdr:cNvCxnSpPr/>
      </xdr:nvCxnSpPr>
      <xdr:spPr>
        <a:xfrm flipV="1">
          <a:off x="22159595" y="8832520"/>
          <a:ext cx="1269" cy="1327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35247</xdr:rowOff>
    </xdr:from>
    <xdr:ext cx="534377" cy="259045"/>
    <xdr:sp macro="" textlink="">
      <xdr:nvSpPr>
        <xdr:cNvPr id="771" name="貸付金最大値テキスト"/>
        <xdr:cNvSpPr txBox="1"/>
      </xdr:nvSpPr>
      <xdr:spPr>
        <a:xfrm>
          <a:off x="22212300" y="860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a:t>
          </a:r>
          <a:endParaRPr kumimoji="1" lang="ja-JP" altLang="en-US" sz="1000" b="1">
            <a:latin typeface="ＭＳ Ｐゴシック"/>
          </a:endParaRPr>
        </a:p>
      </xdr:txBody>
    </xdr:sp>
    <xdr:clientData/>
  </xdr:oneCellAnchor>
  <xdr:twoCellAnchor>
    <xdr:from>
      <xdr:col>32</xdr:col>
      <xdr:colOff>98425</xdr:colOff>
      <xdr:row>51</xdr:row>
      <xdr:rowOff>88570</xdr:rowOff>
    </xdr:from>
    <xdr:to>
      <xdr:col>32</xdr:col>
      <xdr:colOff>276225</xdr:colOff>
      <xdr:row>51</xdr:row>
      <xdr:rowOff>88570</xdr:rowOff>
    </xdr:to>
    <xdr:cxnSp macro="">
      <xdr:nvCxnSpPr>
        <xdr:cNvPr id="772" name="直線コネクタ 771"/>
        <xdr:cNvCxnSpPr/>
      </xdr:nvCxnSpPr>
      <xdr:spPr>
        <a:xfrm>
          <a:off x="22072600" y="883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160121</xdr:rowOff>
    </xdr:from>
    <xdr:to>
      <xdr:col>32</xdr:col>
      <xdr:colOff>187325</xdr:colOff>
      <xdr:row>58</xdr:row>
      <xdr:rowOff>168428</xdr:rowOff>
    </xdr:to>
    <xdr:cxnSp macro="">
      <xdr:nvCxnSpPr>
        <xdr:cNvPr id="773" name="直線コネクタ 772"/>
        <xdr:cNvCxnSpPr/>
      </xdr:nvCxnSpPr>
      <xdr:spPr>
        <a:xfrm>
          <a:off x="21323300" y="10104221"/>
          <a:ext cx="838200" cy="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108805</xdr:rowOff>
    </xdr:from>
    <xdr:ext cx="469744" cy="259045"/>
    <xdr:sp macro="" textlink="">
      <xdr:nvSpPr>
        <xdr:cNvPr id="774" name="貸付金平均値テキスト"/>
        <xdr:cNvSpPr txBox="1"/>
      </xdr:nvSpPr>
      <xdr:spPr>
        <a:xfrm>
          <a:off x="22212300" y="9710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3,289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85928</xdr:rowOff>
    </xdr:from>
    <xdr:to>
      <xdr:col>32</xdr:col>
      <xdr:colOff>238125</xdr:colOff>
      <xdr:row>58</xdr:row>
      <xdr:rowOff>16078</xdr:rowOff>
    </xdr:to>
    <xdr:sp macro="" textlink="">
      <xdr:nvSpPr>
        <xdr:cNvPr id="775" name="フローチャート : 判断 774"/>
        <xdr:cNvSpPr/>
      </xdr:nvSpPr>
      <xdr:spPr>
        <a:xfrm>
          <a:off x="22110700" y="9858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130099</xdr:rowOff>
    </xdr:from>
    <xdr:to>
      <xdr:col>31</xdr:col>
      <xdr:colOff>34925</xdr:colOff>
      <xdr:row>58</xdr:row>
      <xdr:rowOff>160121</xdr:rowOff>
    </xdr:to>
    <xdr:cxnSp macro="">
      <xdr:nvCxnSpPr>
        <xdr:cNvPr id="776" name="直線コネクタ 775"/>
        <xdr:cNvCxnSpPr/>
      </xdr:nvCxnSpPr>
      <xdr:spPr>
        <a:xfrm>
          <a:off x="20434300" y="10074199"/>
          <a:ext cx="889000" cy="3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65659</xdr:rowOff>
    </xdr:from>
    <xdr:to>
      <xdr:col>31</xdr:col>
      <xdr:colOff>85725</xdr:colOff>
      <xdr:row>57</xdr:row>
      <xdr:rowOff>167259</xdr:rowOff>
    </xdr:to>
    <xdr:sp macro="" textlink="">
      <xdr:nvSpPr>
        <xdr:cNvPr id="777" name="フローチャート : 判断 776"/>
        <xdr:cNvSpPr/>
      </xdr:nvSpPr>
      <xdr:spPr>
        <a:xfrm>
          <a:off x="21272500" y="983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12336</xdr:rowOff>
    </xdr:from>
    <xdr:ext cx="469744" cy="259045"/>
    <xdr:sp macro="" textlink="">
      <xdr:nvSpPr>
        <xdr:cNvPr id="778" name="テキスト ボックス 777"/>
        <xdr:cNvSpPr txBox="1"/>
      </xdr:nvSpPr>
      <xdr:spPr>
        <a:xfrm>
          <a:off x="21088427" y="9613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87808</xdr:rowOff>
    </xdr:from>
    <xdr:to>
      <xdr:col>29</xdr:col>
      <xdr:colOff>517525</xdr:colOff>
      <xdr:row>58</xdr:row>
      <xdr:rowOff>130099</xdr:rowOff>
    </xdr:to>
    <xdr:cxnSp macro="">
      <xdr:nvCxnSpPr>
        <xdr:cNvPr id="779" name="直線コネクタ 778"/>
        <xdr:cNvCxnSpPr/>
      </xdr:nvCxnSpPr>
      <xdr:spPr>
        <a:xfrm>
          <a:off x="19545300" y="10031908"/>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126847</xdr:rowOff>
    </xdr:from>
    <xdr:to>
      <xdr:col>29</xdr:col>
      <xdr:colOff>568325</xdr:colOff>
      <xdr:row>57</xdr:row>
      <xdr:rowOff>56997</xdr:rowOff>
    </xdr:to>
    <xdr:sp macro="" textlink="">
      <xdr:nvSpPr>
        <xdr:cNvPr id="780" name="フローチャート : 判断 779"/>
        <xdr:cNvSpPr/>
      </xdr:nvSpPr>
      <xdr:spPr>
        <a:xfrm>
          <a:off x="20383500" y="972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73524</xdr:rowOff>
    </xdr:from>
    <xdr:ext cx="469744" cy="259045"/>
    <xdr:sp macro="" textlink="">
      <xdr:nvSpPr>
        <xdr:cNvPr id="781" name="テキスト ボックス 780"/>
        <xdr:cNvSpPr txBox="1"/>
      </xdr:nvSpPr>
      <xdr:spPr>
        <a:xfrm>
          <a:off x="20199427" y="9503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157531</xdr:rowOff>
    </xdr:from>
    <xdr:to>
      <xdr:col>28</xdr:col>
      <xdr:colOff>314325</xdr:colOff>
      <xdr:row>58</xdr:row>
      <xdr:rowOff>87808</xdr:rowOff>
    </xdr:to>
    <xdr:cxnSp macro="">
      <xdr:nvCxnSpPr>
        <xdr:cNvPr id="782" name="直線コネクタ 781"/>
        <xdr:cNvCxnSpPr/>
      </xdr:nvCxnSpPr>
      <xdr:spPr>
        <a:xfrm>
          <a:off x="18656300" y="9930181"/>
          <a:ext cx="889000" cy="10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141325</xdr:rowOff>
    </xdr:from>
    <xdr:to>
      <xdr:col>28</xdr:col>
      <xdr:colOff>365125</xdr:colOff>
      <xdr:row>57</xdr:row>
      <xdr:rowOff>71475</xdr:rowOff>
    </xdr:to>
    <xdr:sp macro="" textlink="">
      <xdr:nvSpPr>
        <xdr:cNvPr id="783" name="フローチャート : 判断 782"/>
        <xdr:cNvSpPr/>
      </xdr:nvSpPr>
      <xdr:spPr>
        <a:xfrm>
          <a:off x="19494500" y="974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88002</xdr:rowOff>
    </xdr:from>
    <xdr:ext cx="469744" cy="259045"/>
    <xdr:sp macro="" textlink="">
      <xdr:nvSpPr>
        <xdr:cNvPr id="784" name="テキスト ボックス 783"/>
        <xdr:cNvSpPr txBox="1"/>
      </xdr:nvSpPr>
      <xdr:spPr>
        <a:xfrm>
          <a:off x="19310427" y="9517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117704</xdr:rowOff>
    </xdr:from>
    <xdr:to>
      <xdr:col>27</xdr:col>
      <xdr:colOff>161925</xdr:colOff>
      <xdr:row>57</xdr:row>
      <xdr:rowOff>47854</xdr:rowOff>
    </xdr:to>
    <xdr:sp macro="" textlink="">
      <xdr:nvSpPr>
        <xdr:cNvPr id="785" name="フローチャート : 判断 784"/>
        <xdr:cNvSpPr/>
      </xdr:nvSpPr>
      <xdr:spPr>
        <a:xfrm>
          <a:off x="18605500" y="9718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64381</xdr:rowOff>
    </xdr:from>
    <xdr:ext cx="469744" cy="259045"/>
    <xdr:sp macro="" textlink="">
      <xdr:nvSpPr>
        <xdr:cNvPr id="786" name="テキスト ボックス 785"/>
        <xdr:cNvSpPr txBox="1"/>
      </xdr:nvSpPr>
      <xdr:spPr>
        <a:xfrm>
          <a:off x="18421427" y="949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117628</xdr:rowOff>
    </xdr:from>
    <xdr:to>
      <xdr:col>32</xdr:col>
      <xdr:colOff>238125</xdr:colOff>
      <xdr:row>59</xdr:row>
      <xdr:rowOff>47778</xdr:rowOff>
    </xdr:to>
    <xdr:sp macro="" textlink="">
      <xdr:nvSpPr>
        <xdr:cNvPr id="792" name="円/楕円 791"/>
        <xdr:cNvSpPr/>
      </xdr:nvSpPr>
      <xdr:spPr>
        <a:xfrm>
          <a:off x="22110700" y="1006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32555</xdr:rowOff>
    </xdr:from>
    <xdr:ext cx="378565" cy="259045"/>
    <xdr:sp macro="" textlink="">
      <xdr:nvSpPr>
        <xdr:cNvPr id="793" name="貸付金該当値テキスト"/>
        <xdr:cNvSpPr txBox="1"/>
      </xdr:nvSpPr>
      <xdr:spPr>
        <a:xfrm>
          <a:off x="22212300" y="9976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109321</xdr:rowOff>
    </xdr:from>
    <xdr:to>
      <xdr:col>31</xdr:col>
      <xdr:colOff>85725</xdr:colOff>
      <xdr:row>59</xdr:row>
      <xdr:rowOff>39471</xdr:rowOff>
    </xdr:to>
    <xdr:sp macro="" textlink="">
      <xdr:nvSpPr>
        <xdr:cNvPr id="794" name="円/楕円 793"/>
        <xdr:cNvSpPr/>
      </xdr:nvSpPr>
      <xdr:spPr>
        <a:xfrm>
          <a:off x="21272500" y="1005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30598</xdr:rowOff>
    </xdr:from>
    <xdr:ext cx="378565" cy="259045"/>
    <xdr:sp macro="" textlink="">
      <xdr:nvSpPr>
        <xdr:cNvPr id="795" name="テキスト ボックス 794"/>
        <xdr:cNvSpPr txBox="1"/>
      </xdr:nvSpPr>
      <xdr:spPr>
        <a:xfrm>
          <a:off x="21134017" y="10146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79299</xdr:rowOff>
    </xdr:from>
    <xdr:to>
      <xdr:col>29</xdr:col>
      <xdr:colOff>568325</xdr:colOff>
      <xdr:row>59</xdr:row>
      <xdr:rowOff>9449</xdr:rowOff>
    </xdr:to>
    <xdr:sp macro="" textlink="">
      <xdr:nvSpPr>
        <xdr:cNvPr id="796" name="円/楕円 795"/>
        <xdr:cNvSpPr/>
      </xdr:nvSpPr>
      <xdr:spPr>
        <a:xfrm>
          <a:off x="20383500" y="1002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576</xdr:rowOff>
    </xdr:from>
    <xdr:ext cx="469744" cy="259045"/>
    <xdr:sp macro="" textlink="">
      <xdr:nvSpPr>
        <xdr:cNvPr id="797" name="テキスト ボックス 796"/>
        <xdr:cNvSpPr txBox="1"/>
      </xdr:nvSpPr>
      <xdr:spPr>
        <a:xfrm>
          <a:off x="20199427" y="1011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37008</xdr:rowOff>
    </xdr:from>
    <xdr:to>
      <xdr:col>28</xdr:col>
      <xdr:colOff>365125</xdr:colOff>
      <xdr:row>58</xdr:row>
      <xdr:rowOff>138608</xdr:rowOff>
    </xdr:to>
    <xdr:sp macro="" textlink="">
      <xdr:nvSpPr>
        <xdr:cNvPr id="798" name="円/楕円 797"/>
        <xdr:cNvSpPr/>
      </xdr:nvSpPr>
      <xdr:spPr>
        <a:xfrm>
          <a:off x="19494500" y="998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129735</xdr:rowOff>
    </xdr:from>
    <xdr:ext cx="469744" cy="259045"/>
    <xdr:sp macro="" textlink="">
      <xdr:nvSpPr>
        <xdr:cNvPr id="799" name="テキスト ボックス 798"/>
        <xdr:cNvSpPr txBox="1"/>
      </xdr:nvSpPr>
      <xdr:spPr>
        <a:xfrm>
          <a:off x="19310427" y="1007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1,681</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106731</xdr:rowOff>
    </xdr:from>
    <xdr:to>
      <xdr:col>27</xdr:col>
      <xdr:colOff>161925</xdr:colOff>
      <xdr:row>58</xdr:row>
      <xdr:rowOff>36881</xdr:rowOff>
    </xdr:to>
    <xdr:sp macro="" textlink="">
      <xdr:nvSpPr>
        <xdr:cNvPr id="800" name="円/楕円 799"/>
        <xdr:cNvSpPr/>
      </xdr:nvSpPr>
      <xdr:spPr>
        <a:xfrm>
          <a:off x="18605500" y="987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28008</xdr:rowOff>
    </xdr:from>
    <xdr:ext cx="469744" cy="259045"/>
    <xdr:sp macro="" textlink="">
      <xdr:nvSpPr>
        <xdr:cNvPr id="801" name="テキスト ボックス 800"/>
        <xdr:cNvSpPr txBox="1"/>
      </xdr:nvSpPr>
      <xdr:spPr>
        <a:xfrm>
          <a:off x="18421427" y="997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2" name="テキスト ボックス 81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2" name="テキスト ボックス 82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26954</xdr:rowOff>
    </xdr:from>
    <xdr:to>
      <xdr:col>32</xdr:col>
      <xdr:colOff>186689</xdr:colOff>
      <xdr:row>77</xdr:row>
      <xdr:rowOff>121458</xdr:rowOff>
    </xdr:to>
    <xdr:cxnSp macro="">
      <xdr:nvCxnSpPr>
        <xdr:cNvPr id="824" name="直線コネクタ 823"/>
        <xdr:cNvCxnSpPr/>
      </xdr:nvCxnSpPr>
      <xdr:spPr>
        <a:xfrm flipV="1">
          <a:off x="22159595" y="12028454"/>
          <a:ext cx="1269" cy="1294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125285</xdr:rowOff>
    </xdr:from>
    <xdr:ext cx="534377" cy="259045"/>
    <xdr:sp macro="" textlink="">
      <xdr:nvSpPr>
        <xdr:cNvPr id="825" name="繰出金最小値テキスト"/>
        <xdr:cNvSpPr txBox="1"/>
      </xdr:nvSpPr>
      <xdr:spPr>
        <a:xfrm>
          <a:off x="22212300" y="1332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24,149</a:t>
          </a:r>
          <a:endParaRPr kumimoji="1" lang="ja-JP" altLang="en-US" sz="1000" b="1">
            <a:latin typeface="ＭＳ Ｐゴシック"/>
          </a:endParaRPr>
        </a:p>
      </xdr:txBody>
    </xdr:sp>
    <xdr:clientData/>
  </xdr:oneCellAnchor>
  <xdr:twoCellAnchor>
    <xdr:from>
      <xdr:col>32</xdr:col>
      <xdr:colOff>98425</xdr:colOff>
      <xdr:row>77</xdr:row>
      <xdr:rowOff>121458</xdr:rowOff>
    </xdr:from>
    <xdr:to>
      <xdr:col>32</xdr:col>
      <xdr:colOff>276225</xdr:colOff>
      <xdr:row>77</xdr:row>
      <xdr:rowOff>121458</xdr:rowOff>
    </xdr:to>
    <xdr:cxnSp macro="">
      <xdr:nvCxnSpPr>
        <xdr:cNvPr id="826" name="直線コネクタ 825"/>
        <xdr:cNvCxnSpPr/>
      </xdr:nvCxnSpPr>
      <xdr:spPr>
        <a:xfrm>
          <a:off x="22072600" y="1332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145081</xdr:rowOff>
    </xdr:from>
    <xdr:ext cx="534377" cy="259045"/>
    <xdr:sp macro="" textlink="">
      <xdr:nvSpPr>
        <xdr:cNvPr id="827" name="繰出金最大値テキスト"/>
        <xdr:cNvSpPr txBox="1"/>
      </xdr:nvSpPr>
      <xdr:spPr>
        <a:xfrm>
          <a:off x="22212300" y="11803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52,466</a:t>
          </a:r>
          <a:endParaRPr kumimoji="1" lang="ja-JP" altLang="en-US" sz="1000" b="1">
            <a:latin typeface="ＭＳ Ｐゴシック"/>
          </a:endParaRPr>
        </a:p>
      </xdr:txBody>
    </xdr:sp>
    <xdr:clientData/>
  </xdr:oneCellAnchor>
  <xdr:twoCellAnchor>
    <xdr:from>
      <xdr:col>32</xdr:col>
      <xdr:colOff>98425</xdr:colOff>
      <xdr:row>70</xdr:row>
      <xdr:rowOff>26954</xdr:rowOff>
    </xdr:from>
    <xdr:to>
      <xdr:col>32</xdr:col>
      <xdr:colOff>276225</xdr:colOff>
      <xdr:row>70</xdr:row>
      <xdr:rowOff>26954</xdr:rowOff>
    </xdr:to>
    <xdr:cxnSp macro="">
      <xdr:nvCxnSpPr>
        <xdr:cNvPr id="828" name="直線コネクタ 827"/>
        <xdr:cNvCxnSpPr/>
      </xdr:nvCxnSpPr>
      <xdr:spPr>
        <a:xfrm>
          <a:off x="22072600" y="1202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88174</xdr:rowOff>
    </xdr:from>
    <xdr:to>
      <xdr:col>32</xdr:col>
      <xdr:colOff>187325</xdr:colOff>
      <xdr:row>73</xdr:row>
      <xdr:rowOff>51826</xdr:rowOff>
    </xdr:to>
    <xdr:cxnSp macro="">
      <xdr:nvCxnSpPr>
        <xdr:cNvPr id="829" name="直線コネクタ 828"/>
        <xdr:cNvCxnSpPr/>
      </xdr:nvCxnSpPr>
      <xdr:spPr>
        <a:xfrm flipV="1">
          <a:off x="21323300" y="12432574"/>
          <a:ext cx="838200" cy="135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85112</xdr:rowOff>
    </xdr:from>
    <xdr:ext cx="534377" cy="259045"/>
    <xdr:sp macro="" textlink="">
      <xdr:nvSpPr>
        <xdr:cNvPr id="830" name="繰出金平均値テキスト"/>
        <xdr:cNvSpPr txBox="1"/>
      </xdr:nvSpPr>
      <xdr:spPr>
        <a:xfrm>
          <a:off x="22212300" y="12600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38,361</a:t>
          </a:r>
          <a:endParaRPr kumimoji="1" lang="ja-JP" altLang="en-US" sz="1000" b="1">
            <a:solidFill>
              <a:srgbClr val="000080"/>
            </a:solidFill>
            <a:latin typeface="ＭＳ Ｐゴシック"/>
          </a:endParaRPr>
        </a:p>
      </xdr:txBody>
    </xdr:sp>
    <xdr:clientData/>
  </xdr:oneCellAnchor>
  <xdr:twoCellAnchor>
    <xdr:from>
      <xdr:col>32</xdr:col>
      <xdr:colOff>136525</xdr:colOff>
      <xdr:row>73</xdr:row>
      <xdr:rowOff>106685</xdr:rowOff>
    </xdr:from>
    <xdr:to>
      <xdr:col>32</xdr:col>
      <xdr:colOff>238125</xdr:colOff>
      <xdr:row>74</xdr:row>
      <xdr:rowOff>36835</xdr:rowOff>
    </xdr:to>
    <xdr:sp macro="" textlink="">
      <xdr:nvSpPr>
        <xdr:cNvPr id="831" name="フローチャート : 判断 830"/>
        <xdr:cNvSpPr/>
      </xdr:nvSpPr>
      <xdr:spPr>
        <a:xfrm>
          <a:off x="22110700" y="126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51826</xdr:rowOff>
    </xdr:from>
    <xdr:to>
      <xdr:col>31</xdr:col>
      <xdr:colOff>34925</xdr:colOff>
      <xdr:row>73</xdr:row>
      <xdr:rowOff>161920</xdr:rowOff>
    </xdr:to>
    <xdr:cxnSp macro="">
      <xdr:nvCxnSpPr>
        <xdr:cNvPr id="832" name="直線コネクタ 831"/>
        <xdr:cNvCxnSpPr/>
      </xdr:nvCxnSpPr>
      <xdr:spPr>
        <a:xfrm flipV="1">
          <a:off x="20434300" y="12567676"/>
          <a:ext cx="889000" cy="11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106731</xdr:rowOff>
    </xdr:from>
    <xdr:to>
      <xdr:col>31</xdr:col>
      <xdr:colOff>85725</xdr:colOff>
      <xdr:row>75</xdr:row>
      <xdr:rowOff>36881</xdr:rowOff>
    </xdr:to>
    <xdr:sp macro="" textlink="">
      <xdr:nvSpPr>
        <xdr:cNvPr id="833" name="フローチャート : 判断 832"/>
        <xdr:cNvSpPr/>
      </xdr:nvSpPr>
      <xdr:spPr>
        <a:xfrm>
          <a:off x="21272500" y="1279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28008</xdr:rowOff>
    </xdr:from>
    <xdr:ext cx="534377" cy="259045"/>
    <xdr:sp macro="" textlink="">
      <xdr:nvSpPr>
        <xdr:cNvPr id="834" name="テキスト ボックス 833"/>
        <xdr:cNvSpPr txBox="1"/>
      </xdr:nvSpPr>
      <xdr:spPr>
        <a:xfrm>
          <a:off x="21056111" y="1288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34,610</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161920</xdr:rowOff>
    </xdr:from>
    <xdr:to>
      <xdr:col>29</xdr:col>
      <xdr:colOff>517525</xdr:colOff>
      <xdr:row>74</xdr:row>
      <xdr:rowOff>22565</xdr:rowOff>
    </xdr:to>
    <xdr:cxnSp macro="">
      <xdr:nvCxnSpPr>
        <xdr:cNvPr id="835" name="直線コネクタ 834"/>
        <xdr:cNvCxnSpPr/>
      </xdr:nvCxnSpPr>
      <xdr:spPr>
        <a:xfrm flipV="1">
          <a:off x="19545300" y="12677770"/>
          <a:ext cx="889000" cy="3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19269</xdr:rowOff>
    </xdr:from>
    <xdr:to>
      <xdr:col>29</xdr:col>
      <xdr:colOff>568325</xdr:colOff>
      <xdr:row>75</xdr:row>
      <xdr:rowOff>120869</xdr:rowOff>
    </xdr:to>
    <xdr:sp macro="" textlink="">
      <xdr:nvSpPr>
        <xdr:cNvPr id="836" name="フローチャート : 判断 835"/>
        <xdr:cNvSpPr/>
      </xdr:nvSpPr>
      <xdr:spPr>
        <a:xfrm>
          <a:off x="20383500" y="1287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111996</xdr:rowOff>
    </xdr:from>
    <xdr:ext cx="534377" cy="259045"/>
    <xdr:sp macro="" textlink="">
      <xdr:nvSpPr>
        <xdr:cNvPr id="837" name="テキスト ボックス 836"/>
        <xdr:cNvSpPr txBox="1"/>
      </xdr:nvSpPr>
      <xdr:spPr>
        <a:xfrm>
          <a:off x="20167111" y="1297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32,773</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22565</xdr:rowOff>
    </xdr:from>
    <xdr:to>
      <xdr:col>28</xdr:col>
      <xdr:colOff>314325</xdr:colOff>
      <xdr:row>74</xdr:row>
      <xdr:rowOff>56718</xdr:rowOff>
    </xdr:to>
    <xdr:cxnSp macro="">
      <xdr:nvCxnSpPr>
        <xdr:cNvPr id="838" name="直線コネクタ 837"/>
        <xdr:cNvCxnSpPr/>
      </xdr:nvCxnSpPr>
      <xdr:spPr>
        <a:xfrm flipV="1">
          <a:off x="18656300" y="12709865"/>
          <a:ext cx="889000" cy="3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19817</xdr:rowOff>
    </xdr:from>
    <xdr:to>
      <xdr:col>28</xdr:col>
      <xdr:colOff>365125</xdr:colOff>
      <xdr:row>75</xdr:row>
      <xdr:rowOff>121417</xdr:rowOff>
    </xdr:to>
    <xdr:sp macro="" textlink="">
      <xdr:nvSpPr>
        <xdr:cNvPr id="839" name="フローチャート : 判断 838"/>
        <xdr:cNvSpPr/>
      </xdr:nvSpPr>
      <xdr:spPr>
        <a:xfrm>
          <a:off x="19494500" y="1287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112544</xdr:rowOff>
    </xdr:from>
    <xdr:ext cx="534377" cy="259045"/>
    <xdr:sp macro="" textlink="">
      <xdr:nvSpPr>
        <xdr:cNvPr id="840" name="テキスト ボックス 839"/>
        <xdr:cNvSpPr txBox="1"/>
      </xdr:nvSpPr>
      <xdr:spPr>
        <a:xfrm>
          <a:off x="19278111" y="1297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32,761</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31613</xdr:rowOff>
    </xdr:from>
    <xdr:to>
      <xdr:col>27</xdr:col>
      <xdr:colOff>161925</xdr:colOff>
      <xdr:row>75</xdr:row>
      <xdr:rowOff>133213</xdr:rowOff>
    </xdr:to>
    <xdr:sp macro="" textlink="">
      <xdr:nvSpPr>
        <xdr:cNvPr id="841" name="フローチャート : 判断 840"/>
        <xdr:cNvSpPr/>
      </xdr:nvSpPr>
      <xdr:spPr>
        <a:xfrm>
          <a:off x="18605500" y="1289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124341</xdr:rowOff>
    </xdr:from>
    <xdr:ext cx="534377" cy="259045"/>
    <xdr:sp macro="" textlink="">
      <xdr:nvSpPr>
        <xdr:cNvPr id="842" name="テキスト ボックス 841"/>
        <xdr:cNvSpPr txBox="1"/>
      </xdr:nvSpPr>
      <xdr:spPr>
        <a:xfrm>
          <a:off x="18389111" y="1298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37374</xdr:rowOff>
    </xdr:from>
    <xdr:to>
      <xdr:col>32</xdr:col>
      <xdr:colOff>238125</xdr:colOff>
      <xdr:row>72</xdr:row>
      <xdr:rowOff>138974</xdr:rowOff>
    </xdr:to>
    <xdr:sp macro="" textlink="">
      <xdr:nvSpPr>
        <xdr:cNvPr id="848" name="円/楕円 847"/>
        <xdr:cNvSpPr/>
      </xdr:nvSpPr>
      <xdr:spPr>
        <a:xfrm>
          <a:off x="22110700" y="1238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60251</xdr:rowOff>
    </xdr:from>
    <xdr:ext cx="534377" cy="259045"/>
    <xdr:sp macro="" textlink="">
      <xdr:nvSpPr>
        <xdr:cNvPr id="849" name="繰出金該当値テキスト"/>
        <xdr:cNvSpPr txBox="1"/>
      </xdr:nvSpPr>
      <xdr:spPr>
        <a:xfrm>
          <a:off x="22212300" y="1223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43,627</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1026</xdr:rowOff>
    </xdr:from>
    <xdr:to>
      <xdr:col>31</xdr:col>
      <xdr:colOff>85725</xdr:colOff>
      <xdr:row>73</xdr:row>
      <xdr:rowOff>102626</xdr:rowOff>
    </xdr:to>
    <xdr:sp macro="" textlink="">
      <xdr:nvSpPr>
        <xdr:cNvPr id="850" name="円/楕円 849"/>
        <xdr:cNvSpPr/>
      </xdr:nvSpPr>
      <xdr:spPr>
        <a:xfrm>
          <a:off x="21272500" y="1251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119153</xdr:rowOff>
    </xdr:from>
    <xdr:ext cx="534377" cy="259045"/>
    <xdr:sp macro="" textlink="">
      <xdr:nvSpPr>
        <xdr:cNvPr id="851" name="テキスト ボックス 850"/>
        <xdr:cNvSpPr txBox="1"/>
      </xdr:nvSpPr>
      <xdr:spPr>
        <a:xfrm>
          <a:off x="21056111" y="1229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40,672</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111120</xdr:rowOff>
    </xdr:from>
    <xdr:to>
      <xdr:col>29</xdr:col>
      <xdr:colOff>568325</xdr:colOff>
      <xdr:row>74</xdr:row>
      <xdr:rowOff>41270</xdr:rowOff>
    </xdr:to>
    <xdr:sp macro="" textlink="">
      <xdr:nvSpPr>
        <xdr:cNvPr id="852" name="円/楕円 851"/>
        <xdr:cNvSpPr/>
      </xdr:nvSpPr>
      <xdr:spPr>
        <a:xfrm>
          <a:off x="20383500" y="1262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57797</xdr:rowOff>
    </xdr:from>
    <xdr:ext cx="534377" cy="259045"/>
    <xdr:sp macro="" textlink="">
      <xdr:nvSpPr>
        <xdr:cNvPr id="853" name="テキスト ボックス 852"/>
        <xdr:cNvSpPr txBox="1"/>
      </xdr:nvSpPr>
      <xdr:spPr>
        <a:xfrm>
          <a:off x="20167111" y="1240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38,264</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143215</xdr:rowOff>
    </xdr:from>
    <xdr:to>
      <xdr:col>28</xdr:col>
      <xdr:colOff>365125</xdr:colOff>
      <xdr:row>74</xdr:row>
      <xdr:rowOff>73365</xdr:rowOff>
    </xdr:to>
    <xdr:sp macro="" textlink="">
      <xdr:nvSpPr>
        <xdr:cNvPr id="854" name="円/楕円 853"/>
        <xdr:cNvSpPr/>
      </xdr:nvSpPr>
      <xdr:spPr>
        <a:xfrm>
          <a:off x="19494500" y="1265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89892</xdr:rowOff>
    </xdr:from>
    <xdr:ext cx="534377" cy="259045"/>
    <xdr:sp macro="" textlink="">
      <xdr:nvSpPr>
        <xdr:cNvPr id="855" name="テキスト ボックス 854"/>
        <xdr:cNvSpPr txBox="1"/>
      </xdr:nvSpPr>
      <xdr:spPr>
        <a:xfrm>
          <a:off x="19278111" y="1243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37,562</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5918</xdr:rowOff>
    </xdr:from>
    <xdr:to>
      <xdr:col>27</xdr:col>
      <xdr:colOff>161925</xdr:colOff>
      <xdr:row>74</xdr:row>
      <xdr:rowOff>107518</xdr:rowOff>
    </xdr:to>
    <xdr:sp macro="" textlink="">
      <xdr:nvSpPr>
        <xdr:cNvPr id="856" name="円/楕円 855"/>
        <xdr:cNvSpPr/>
      </xdr:nvSpPr>
      <xdr:spPr>
        <a:xfrm>
          <a:off x="18605500" y="1269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124045</xdr:rowOff>
    </xdr:from>
    <xdr:ext cx="534377" cy="259045"/>
    <xdr:sp macro="" textlink="">
      <xdr:nvSpPr>
        <xdr:cNvPr id="857" name="テキスト ボックス 856"/>
        <xdr:cNvSpPr txBox="1"/>
      </xdr:nvSpPr>
      <xdr:spPr>
        <a:xfrm>
          <a:off x="18389111" y="1246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36,815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　：　歳出決算総額は、住民一人当たり</a:t>
          </a:r>
          <a:r>
            <a:rPr kumimoji="1" lang="en-US" altLang="ja-JP" sz="1100">
              <a:solidFill>
                <a:schemeClr val="dk1"/>
              </a:solidFill>
              <a:effectLst/>
              <a:latin typeface="+mn-lt"/>
              <a:ea typeface="+mn-ea"/>
              <a:cs typeface="+mn-cs"/>
            </a:rPr>
            <a:t>58,854</a:t>
          </a:r>
          <a:r>
            <a:rPr kumimoji="1" lang="ja-JP" altLang="ja-JP" sz="1100">
              <a:solidFill>
                <a:schemeClr val="dk1"/>
              </a:solidFill>
              <a:effectLst/>
              <a:latin typeface="+mn-lt"/>
              <a:ea typeface="+mn-ea"/>
              <a:cs typeface="+mn-cs"/>
            </a:rPr>
            <a:t>円となっており、類似団体と比較して一人当たりコストが平成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決算において高い状況となっている。これは、電算システムのリプレイスを実施したことによるものであり、臨時的経費に分類され毎年度実施する事業ではないが、他の経常的に支出している物件費においては、</a:t>
          </a:r>
          <a:endParaRPr lang="ja-JP" altLang="ja-JP" sz="1100">
            <a:effectLst/>
          </a:endParaRPr>
        </a:p>
        <a:p>
          <a:r>
            <a:rPr lang="ja-JP" altLang="ja-JP" sz="1100" b="0" i="0" baseline="0">
              <a:solidFill>
                <a:schemeClr val="dk1"/>
              </a:solidFill>
              <a:effectLst/>
              <a:latin typeface="+mn-lt"/>
              <a:ea typeface="+mn-ea"/>
              <a:cs typeface="+mn-cs"/>
            </a:rPr>
            <a:t>　　　　　　　　公共施設等総合管理計画に基づく実施計画に基づき、施設管理経費の全体的な見直しを実施するとともに、各種委託業務の見直しなど物件費の水準を低く保つための取り組みを行う。</a:t>
          </a:r>
          <a:endParaRPr lang="ja-JP" altLang="ja-JP" sz="1100">
            <a:effectLst/>
          </a:endParaRPr>
        </a:p>
        <a:p>
          <a:r>
            <a:rPr kumimoji="1" lang="ja-JP" altLang="ja-JP" sz="1100">
              <a:solidFill>
                <a:schemeClr val="dk1"/>
              </a:solidFill>
              <a:effectLst/>
              <a:latin typeface="+mn-lt"/>
              <a:ea typeface="+mn-ea"/>
              <a:cs typeface="+mn-cs"/>
            </a:rPr>
            <a:t>○扶助費　：　歳出決算総額は、住民一人当たり</a:t>
          </a:r>
          <a:r>
            <a:rPr kumimoji="1" lang="en-US" altLang="ja-JP" sz="1100">
              <a:solidFill>
                <a:schemeClr val="dk1"/>
              </a:solidFill>
              <a:effectLst/>
              <a:latin typeface="+mn-lt"/>
              <a:ea typeface="+mn-ea"/>
              <a:cs typeface="+mn-cs"/>
            </a:rPr>
            <a:t>158,805</a:t>
          </a:r>
          <a:r>
            <a:rPr kumimoji="1" lang="ja-JP" altLang="ja-JP" sz="1100">
              <a:solidFill>
                <a:schemeClr val="dk1"/>
              </a:solidFill>
              <a:effectLst/>
              <a:latin typeface="+mn-lt"/>
              <a:ea typeface="+mn-ea"/>
              <a:cs typeface="+mn-cs"/>
            </a:rPr>
            <a:t>円となっており、類似団体と比較して一人当たりコストが高い状況となっている。</a:t>
          </a:r>
          <a:r>
            <a:rPr lang="ja-JP" altLang="ja-JP" sz="1100" b="0" i="0" baseline="0">
              <a:solidFill>
                <a:schemeClr val="dk1"/>
              </a:solidFill>
              <a:effectLst/>
              <a:latin typeface="+mn-lt"/>
              <a:ea typeface="+mn-ea"/>
              <a:cs typeface="+mn-cs"/>
            </a:rPr>
            <a:t>これは、旧産炭地域特有の経済構造として、生活保護率が高いなど低所得者が多いことが大きな要因である。資格審査等の適正化を図るとともに、就労支援等自立に向けた取り組みを実施することで</a:t>
          </a:r>
          <a:endParaRPr lang="ja-JP" altLang="ja-JP" sz="1100">
            <a:effectLst/>
          </a:endParaRPr>
        </a:p>
        <a:p>
          <a:r>
            <a:rPr lang="ja-JP" altLang="ja-JP" sz="1100" b="0" i="0" baseline="0">
              <a:solidFill>
                <a:schemeClr val="dk1"/>
              </a:solidFill>
              <a:effectLst/>
              <a:latin typeface="+mn-lt"/>
              <a:ea typeface="+mn-ea"/>
              <a:cs typeface="+mn-cs"/>
            </a:rPr>
            <a:t>　　　　　　　　増大する扶助費の抑制を図る。</a:t>
          </a:r>
          <a:endParaRPr lang="ja-JP" altLang="ja-JP" sz="1100">
            <a:effectLst/>
          </a:endParaRPr>
        </a:p>
        <a:p>
          <a:pPr rtl="0" eaLnBrk="1" fontAlgn="auto" latinLnBrk="0" hangingPunct="1"/>
          <a:r>
            <a:rPr lang="ja-JP" altLang="ja-JP" sz="1100" b="0" i="0" baseline="0">
              <a:solidFill>
                <a:schemeClr val="dk1"/>
              </a:solidFill>
              <a:effectLst/>
              <a:latin typeface="+mn-lt"/>
              <a:ea typeface="+mn-ea"/>
              <a:cs typeface="+mn-cs"/>
            </a:rPr>
            <a:t>○普通建設事業費（うち新規整備）</a:t>
          </a:r>
          <a:r>
            <a:rPr kumimoji="1" lang="ja-JP" altLang="ja-JP" sz="1100">
              <a:solidFill>
                <a:schemeClr val="dk1"/>
              </a:solidFill>
              <a:effectLst/>
              <a:latin typeface="+mn-lt"/>
              <a:ea typeface="+mn-ea"/>
              <a:cs typeface="+mn-cs"/>
            </a:rPr>
            <a:t>　：　歳出決算総額は、住民一人当たり</a:t>
          </a:r>
          <a:r>
            <a:rPr kumimoji="1" lang="en-US" altLang="ja-JP" sz="1100">
              <a:solidFill>
                <a:schemeClr val="dk1"/>
              </a:solidFill>
              <a:effectLst/>
              <a:latin typeface="+mn-lt"/>
              <a:ea typeface="+mn-ea"/>
              <a:cs typeface="+mn-cs"/>
            </a:rPr>
            <a:t>58,928</a:t>
          </a:r>
          <a:r>
            <a:rPr kumimoji="1" lang="ja-JP" altLang="ja-JP" sz="1100">
              <a:solidFill>
                <a:schemeClr val="dk1"/>
              </a:solidFill>
              <a:effectLst/>
              <a:latin typeface="+mn-lt"/>
              <a:ea typeface="+mn-ea"/>
              <a:cs typeface="+mn-cs"/>
            </a:rPr>
            <a:t>円となっており、類似団体と比較して一人当たりコストが高い状況となっている。これは、小中学校整備事業として</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校の小中一貫校の建設事業や、新庁舎建設事業に着手しているためであり、事業実施期間中は引き続き高い水準となることが見込まれる。</a:t>
          </a:r>
          <a:endParaRPr lang="ja-JP" altLang="ja-JP" sz="11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福岡県飯塚市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130,517
129,343
214.07
69,491,468
67,124,280
1,842,606
33,450,310
67,020,604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14.0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38</xdr:row>
      <xdr:rowOff>25400</xdr:rowOff>
    </xdr:from>
    <xdr:to>
      <xdr:col>7</xdr:col>
      <xdr:colOff>638175</xdr:colOff>
      <xdr:row>38</xdr:row>
      <xdr:rowOff>25400</xdr:rowOff>
    </xdr:to>
    <xdr:cxnSp macro="">
      <xdr:nvCxnSpPr>
        <xdr:cNvPr id="43" name="直線コネクタ 42"/>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54627</xdr:rowOff>
    </xdr:from>
    <xdr:ext cx="467179" cy="259045"/>
    <xdr:sp macro="" textlink="">
      <xdr:nvSpPr>
        <xdr:cNvPr id="44" name="テキスト ボックス 43"/>
        <xdr:cNvSpPr txBox="1"/>
      </xdr:nvSpPr>
      <xdr:spPr>
        <a:xfrm>
          <a:off x="294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5" name="直線コネクタ 44"/>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6" name="テキスト ボックス 45"/>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31</xdr:row>
      <xdr:rowOff>82550</xdr:rowOff>
    </xdr:from>
    <xdr:to>
      <xdr:col>7</xdr:col>
      <xdr:colOff>638175</xdr:colOff>
      <xdr:row>31</xdr:row>
      <xdr:rowOff>82550</xdr:rowOff>
    </xdr:to>
    <xdr:cxnSp macro="">
      <xdr:nvCxnSpPr>
        <xdr:cNvPr id="47" name="直線コネクタ 46"/>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111777</xdr:rowOff>
    </xdr:from>
    <xdr:ext cx="467179" cy="259045"/>
    <xdr:sp macro="" textlink="">
      <xdr:nvSpPr>
        <xdr:cNvPr id="48" name="テキスト ボックス 47"/>
        <xdr:cNvSpPr txBox="1"/>
      </xdr:nvSpPr>
      <xdr:spPr>
        <a:xfrm>
          <a:off x="294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49" name="直線コネクタ 48"/>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0" name="テキスト ボックス 49"/>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1"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16828</xdr:rowOff>
    </xdr:from>
    <xdr:to>
      <xdr:col>6</xdr:col>
      <xdr:colOff>510540</xdr:colOff>
      <xdr:row>37</xdr:row>
      <xdr:rowOff>140272</xdr:rowOff>
    </xdr:to>
    <xdr:cxnSp macro="">
      <xdr:nvCxnSpPr>
        <xdr:cNvPr id="52" name="直線コネクタ 51"/>
        <xdr:cNvCxnSpPr/>
      </xdr:nvCxnSpPr>
      <xdr:spPr>
        <a:xfrm flipV="1">
          <a:off x="4633595" y="5331778"/>
          <a:ext cx="127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144098</xdr:rowOff>
    </xdr:from>
    <xdr:ext cx="469744" cy="259045"/>
    <xdr:sp macro="" textlink="">
      <xdr:nvSpPr>
        <xdr:cNvPr id="53" name="議会費最小値テキスト"/>
        <xdr:cNvSpPr txBox="1"/>
      </xdr:nvSpPr>
      <xdr:spPr>
        <a:xfrm>
          <a:off x="4686300" y="64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6</xdr:col>
      <xdr:colOff>422275</xdr:colOff>
      <xdr:row>37</xdr:row>
      <xdr:rowOff>140272</xdr:rowOff>
    </xdr:from>
    <xdr:to>
      <xdr:col>6</xdr:col>
      <xdr:colOff>600075</xdr:colOff>
      <xdr:row>37</xdr:row>
      <xdr:rowOff>140272</xdr:rowOff>
    </xdr:to>
    <xdr:cxnSp macro="">
      <xdr:nvCxnSpPr>
        <xdr:cNvPr id="54" name="直線コネクタ 53"/>
        <xdr:cNvCxnSpPr/>
      </xdr:nvCxnSpPr>
      <xdr:spPr>
        <a:xfrm>
          <a:off x="4546600" y="6483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134955</xdr:rowOff>
    </xdr:from>
    <xdr:ext cx="469744" cy="259045"/>
    <xdr:sp macro="" textlink="">
      <xdr:nvSpPr>
        <xdr:cNvPr id="55" name="議会費最大値テキスト"/>
        <xdr:cNvSpPr txBox="1"/>
      </xdr:nvSpPr>
      <xdr:spPr>
        <a:xfrm>
          <a:off x="4686300" y="510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4,115</a:t>
          </a:r>
          <a:endParaRPr kumimoji="1" lang="ja-JP" altLang="en-US" sz="1000" b="1">
            <a:latin typeface="ＭＳ Ｐゴシック"/>
          </a:endParaRPr>
        </a:p>
      </xdr:txBody>
    </xdr:sp>
    <xdr:clientData/>
  </xdr:oneCellAnchor>
  <xdr:twoCellAnchor>
    <xdr:from>
      <xdr:col>6</xdr:col>
      <xdr:colOff>422275</xdr:colOff>
      <xdr:row>31</xdr:row>
      <xdr:rowOff>16828</xdr:rowOff>
    </xdr:from>
    <xdr:to>
      <xdr:col>6</xdr:col>
      <xdr:colOff>600075</xdr:colOff>
      <xdr:row>31</xdr:row>
      <xdr:rowOff>16828</xdr:rowOff>
    </xdr:to>
    <xdr:cxnSp macro="">
      <xdr:nvCxnSpPr>
        <xdr:cNvPr id="56" name="直線コネクタ 55"/>
        <xdr:cNvCxnSpPr/>
      </xdr:nvCxnSpPr>
      <xdr:spPr>
        <a:xfrm>
          <a:off x="4546600" y="5331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19114</xdr:rowOff>
    </xdr:from>
    <xdr:to>
      <xdr:col>6</xdr:col>
      <xdr:colOff>511175</xdr:colOff>
      <xdr:row>35</xdr:row>
      <xdr:rowOff>83122</xdr:rowOff>
    </xdr:to>
    <xdr:cxnSp macro="">
      <xdr:nvCxnSpPr>
        <xdr:cNvPr id="57" name="直線コネクタ 56"/>
        <xdr:cNvCxnSpPr/>
      </xdr:nvCxnSpPr>
      <xdr:spPr>
        <a:xfrm flipV="1">
          <a:off x="3797300" y="6019864"/>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134764</xdr:rowOff>
    </xdr:from>
    <xdr:ext cx="469744" cy="259045"/>
    <xdr:sp macro="" textlink="">
      <xdr:nvSpPr>
        <xdr:cNvPr id="58" name="議会費平均値テキスト"/>
        <xdr:cNvSpPr txBox="1"/>
      </xdr:nvSpPr>
      <xdr:spPr>
        <a:xfrm>
          <a:off x="4686300" y="5964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156337</xdr:rowOff>
    </xdr:from>
    <xdr:to>
      <xdr:col>6</xdr:col>
      <xdr:colOff>561975</xdr:colOff>
      <xdr:row>35</xdr:row>
      <xdr:rowOff>86487</xdr:rowOff>
    </xdr:to>
    <xdr:sp macro="" textlink="">
      <xdr:nvSpPr>
        <xdr:cNvPr id="59" name="フローチャート : 判断 58"/>
        <xdr:cNvSpPr/>
      </xdr:nvSpPr>
      <xdr:spPr>
        <a:xfrm>
          <a:off x="4584700" y="598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83122</xdr:rowOff>
    </xdr:from>
    <xdr:to>
      <xdr:col>5</xdr:col>
      <xdr:colOff>358775</xdr:colOff>
      <xdr:row>35</xdr:row>
      <xdr:rowOff>95695</xdr:rowOff>
    </xdr:to>
    <xdr:cxnSp macro="">
      <xdr:nvCxnSpPr>
        <xdr:cNvPr id="60" name="直線コネクタ 59"/>
        <xdr:cNvCxnSpPr/>
      </xdr:nvCxnSpPr>
      <xdr:spPr>
        <a:xfrm flipV="1">
          <a:off x="2908300" y="6083872"/>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54039</xdr:rowOff>
    </xdr:from>
    <xdr:to>
      <xdr:col>5</xdr:col>
      <xdr:colOff>409575</xdr:colOff>
      <xdr:row>35</xdr:row>
      <xdr:rowOff>155639</xdr:rowOff>
    </xdr:to>
    <xdr:sp macro="" textlink="">
      <xdr:nvSpPr>
        <xdr:cNvPr id="61" name="フローチャート : 判断 60"/>
        <xdr:cNvSpPr/>
      </xdr:nvSpPr>
      <xdr:spPr>
        <a:xfrm>
          <a:off x="3746500" y="605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146766</xdr:rowOff>
    </xdr:from>
    <xdr:ext cx="469744" cy="259045"/>
    <xdr:sp macro="" textlink="">
      <xdr:nvSpPr>
        <xdr:cNvPr id="62" name="テキスト ボックス 61"/>
        <xdr:cNvSpPr txBox="1"/>
      </xdr:nvSpPr>
      <xdr:spPr>
        <a:xfrm>
          <a:off x="3562427" y="6147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73978</xdr:rowOff>
    </xdr:from>
    <xdr:to>
      <xdr:col>4</xdr:col>
      <xdr:colOff>155575</xdr:colOff>
      <xdr:row>35</xdr:row>
      <xdr:rowOff>95695</xdr:rowOff>
    </xdr:to>
    <xdr:cxnSp macro="">
      <xdr:nvCxnSpPr>
        <xdr:cNvPr id="63" name="直線コネクタ 62"/>
        <xdr:cNvCxnSpPr/>
      </xdr:nvCxnSpPr>
      <xdr:spPr>
        <a:xfrm>
          <a:off x="2019300" y="6074728"/>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67183</xdr:rowOff>
    </xdr:from>
    <xdr:to>
      <xdr:col>4</xdr:col>
      <xdr:colOff>206375</xdr:colOff>
      <xdr:row>35</xdr:row>
      <xdr:rowOff>168783</xdr:rowOff>
    </xdr:to>
    <xdr:sp macro="" textlink="">
      <xdr:nvSpPr>
        <xdr:cNvPr id="64" name="フローチャート : 判断 63"/>
        <xdr:cNvSpPr/>
      </xdr:nvSpPr>
      <xdr:spPr>
        <a:xfrm>
          <a:off x="2857500" y="60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159910</xdr:rowOff>
    </xdr:from>
    <xdr:ext cx="469744" cy="259045"/>
    <xdr:sp macro="" textlink="">
      <xdr:nvSpPr>
        <xdr:cNvPr id="65" name="テキスト ボックス 64"/>
        <xdr:cNvSpPr txBox="1"/>
      </xdr:nvSpPr>
      <xdr:spPr>
        <a:xfrm>
          <a:off x="2673427"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164274</xdr:rowOff>
    </xdr:from>
    <xdr:to>
      <xdr:col>2</xdr:col>
      <xdr:colOff>638175</xdr:colOff>
      <xdr:row>35</xdr:row>
      <xdr:rowOff>73978</xdr:rowOff>
    </xdr:to>
    <xdr:cxnSp macro="">
      <xdr:nvCxnSpPr>
        <xdr:cNvPr id="66" name="直線コネクタ 65"/>
        <xdr:cNvCxnSpPr/>
      </xdr:nvCxnSpPr>
      <xdr:spPr>
        <a:xfrm>
          <a:off x="1130300" y="5822124"/>
          <a:ext cx="889000" cy="25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34608</xdr:rowOff>
    </xdr:from>
    <xdr:to>
      <xdr:col>3</xdr:col>
      <xdr:colOff>3175</xdr:colOff>
      <xdr:row>35</xdr:row>
      <xdr:rowOff>136208</xdr:rowOff>
    </xdr:to>
    <xdr:sp macro="" textlink="">
      <xdr:nvSpPr>
        <xdr:cNvPr id="67" name="フローチャート : 判断 66"/>
        <xdr:cNvSpPr/>
      </xdr:nvSpPr>
      <xdr:spPr>
        <a:xfrm>
          <a:off x="1968500" y="603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127335</xdr:rowOff>
    </xdr:from>
    <xdr:ext cx="469744" cy="259045"/>
    <xdr:sp macro="" textlink="">
      <xdr:nvSpPr>
        <xdr:cNvPr id="68" name="テキスト ボックス 67"/>
        <xdr:cNvSpPr txBox="1"/>
      </xdr:nvSpPr>
      <xdr:spPr>
        <a:xfrm>
          <a:off x="1784427" y="612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1460</xdr:rowOff>
    </xdr:from>
    <xdr:to>
      <xdr:col>1</xdr:col>
      <xdr:colOff>485775</xdr:colOff>
      <xdr:row>34</xdr:row>
      <xdr:rowOff>103060</xdr:rowOff>
    </xdr:to>
    <xdr:sp macro="" textlink="">
      <xdr:nvSpPr>
        <xdr:cNvPr id="69" name="フローチャート : 判断 68"/>
        <xdr:cNvSpPr/>
      </xdr:nvSpPr>
      <xdr:spPr>
        <a:xfrm>
          <a:off x="1079500" y="583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94187</xdr:rowOff>
    </xdr:from>
    <xdr:ext cx="469744" cy="259045"/>
    <xdr:sp macro="" textlink="">
      <xdr:nvSpPr>
        <xdr:cNvPr id="70" name="テキスト ボックス 69"/>
        <xdr:cNvSpPr txBox="1"/>
      </xdr:nvSpPr>
      <xdr:spPr>
        <a:xfrm>
          <a:off x="895427" y="5923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1" name="テキスト ボックス 70"/>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2" name="テキスト ボックス 71"/>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3" name="テキスト ボックス 72"/>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4" name="テキスト ボックス 73"/>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5" name="テキスト ボックス 74"/>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139764</xdr:rowOff>
    </xdr:from>
    <xdr:to>
      <xdr:col>6</xdr:col>
      <xdr:colOff>561975</xdr:colOff>
      <xdr:row>35</xdr:row>
      <xdr:rowOff>69914</xdr:rowOff>
    </xdr:to>
    <xdr:sp macro="" textlink="">
      <xdr:nvSpPr>
        <xdr:cNvPr id="76" name="円/楕円 75"/>
        <xdr:cNvSpPr/>
      </xdr:nvSpPr>
      <xdr:spPr>
        <a:xfrm>
          <a:off x="4584700" y="596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162641</xdr:rowOff>
    </xdr:from>
    <xdr:ext cx="469744" cy="259045"/>
    <xdr:sp macro="" textlink="">
      <xdr:nvSpPr>
        <xdr:cNvPr id="77" name="議会費該当値テキスト"/>
        <xdr:cNvSpPr txBox="1"/>
      </xdr:nvSpPr>
      <xdr:spPr>
        <a:xfrm>
          <a:off x="4686300" y="582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2,911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32322</xdr:rowOff>
    </xdr:from>
    <xdr:to>
      <xdr:col>5</xdr:col>
      <xdr:colOff>409575</xdr:colOff>
      <xdr:row>35</xdr:row>
      <xdr:rowOff>133922</xdr:rowOff>
    </xdr:to>
    <xdr:sp macro="" textlink="">
      <xdr:nvSpPr>
        <xdr:cNvPr id="78" name="円/楕円 77"/>
        <xdr:cNvSpPr/>
      </xdr:nvSpPr>
      <xdr:spPr>
        <a:xfrm>
          <a:off x="3746500" y="603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150449</xdr:rowOff>
    </xdr:from>
    <xdr:ext cx="469744" cy="259045"/>
    <xdr:sp macro="" textlink="">
      <xdr:nvSpPr>
        <xdr:cNvPr id="79" name="テキスト ボックス 78"/>
        <xdr:cNvSpPr txBox="1"/>
      </xdr:nvSpPr>
      <xdr:spPr>
        <a:xfrm>
          <a:off x="3562427" y="5808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44895</xdr:rowOff>
    </xdr:from>
    <xdr:to>
      <xdr:col>4</xdr:col>
      <xdr:colOff>206375</xdr:colOff>
      <xdr:row>35</xdr:row>
      <xdr:rowOff>146495</xdr:rowOff>
    </xdr:to>
    <xdr:sp macro="" textlink="">
      <xdr:nvSpPr>
        <xdr:cNvPr id="80" name="円/楕円 79"/>
        <xdr:cNvSpPr/>
      </xdr:nvSpPr>
      <xdr:spPr>
        <a:xfrm>
          <a:off x="2857500" y="604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163022</xdr:rowOff>
    </xdr:from>
    <xdr:ext cx="469744" cy="259045"/>
    <xdr:sp macro="" textlink="">
      <xdr:nvSpPr>
        <xdr:cNvPr id="81" name="テキスト ボックス 80"/>
        <xdr:cNvSpPr txBox="1"/>
      </xdr:nvSpPr>
      <xdr:spPr>
        <a:xfrm>
          <a:off x="2673427" y="582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23178</xdr:rowOff>
    </xdr:from>
    <xdr:to>
      <xdr:col>3</xdr:col>
      <xdr:colOff>3175</xdr:colOff>
      <xdr:row>35</xdr:row>
      <xdr:rowOff>124778</xdr:rowOff>
    </xdr:to>
    <xdr:sp macro="" textlink="">
      <xdr:nvSpPr>
        <xdr:cNvPr id="82" name="円/楕円 81"/>
        <xdr:cNvSpPr/>
      </xdr:nvSpPr>
      <xdr:spPr>
        <a:xfrm>
          <a:off x="1968500" y="60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141305</xdr:rowOff>
    </xdr:from>
    <xdr:ext cx="469744" cy="259045"/>
    <xdr:sp macro="" textlink="">
      <xdr:nvSpPr>
        <xdr:cNvPr id="83" name="テキスト ボックス 82"/>
        <xdr:cNvSpPr txBox="1"/>
      </xdr:nvSpPr>
      <xdr:spPr>
        <a:xfrm>
          <a:off x="1784427" y="579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113474</xdr:rowOff>
    </xdr:from>
    <xdr:to>
      <xdr:col>1</xdr:col>
      <xdr:colOff>485775</xdr:colOff>
      <xdr:row>34</xdr:row>
      <xdr:rowOff>43624</xdr:rowOff>
    </xdr:to>
    <xdr:sp macro="" textlink="">
      <xdr:nvSpPr>
        <xdr:cNvPr id="84" name="円/楕円 83"/>
        <xdr:cNvSpPr/>
      </xdr:nvSpPr>
      <xdr:spPr>
        <a:xfrm>
          <a:off x="1079500" y="577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60151</xdr:rowOff>
    </xdr:from>
    <xdr:ext cx="469744" cy="259045"/>
    <xdr:sp macro="" textlink="">
      <xdr:nvSpPr>
        <xdr:cNvPr id="85" name="テキスト ボックス 84"/>
        <xdr:cNvSpPr txBox="1"/>
      </xdr:nvSpPr>
      <xdr:spPr>
        <a:xfrm>
          <a:off x="895427" y="5546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6" name="正方形/長方形 85"/>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7" name="正方形/長方形 86"/>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8" name="正方形/長方形 87"/>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89" name="正方形/長方形 88"/>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0" name="正方形/長方形 89"/>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1" name="正方形/長方形 90"/>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2" name="正方形/長方形 91"/>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3" name="正方形/長方形 92"/>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4" name="テキスト ボックス 93"/>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5" name="直線コネクタ 94"/>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6" name="直線コネクタ 95"/>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97" name="テキスト ボックス 96"/>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98" name="直線コネクタ 97"/>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99" name="テキスト ボックス 98"/>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0" name="直線コネクタ 99"/>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1" name="テキスト ボックス 100"/>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2" name="直線コネクタ 101"/>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3" name="テキスト ボックス 102"/>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4" name="直線コネクタ 103"/>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5" name="テキスト ボックス 104"/>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6" name="直線コネクタ 105"/>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7" name="テキスト ボックス 106"/>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27614</xdr:rowOff>
    </xdr:from>
    <xdr:to>
      <xdr:col>6</xdr:col>
      <xdr:colOff>510540</xdr:colOff>
      <xdr:row>58</xdr:row>
      <xdr:rowOff>87436</xdr:rowOff>
    </xdr:to>
    <xdr:cxnSp macro="">
      <xdr:nvCxnSpPr>
        <xdr:cNvPr id="111" name="直線コネクタ 110"/>
        <xdr:cNvCxnSpPr/>
      </xdr:nvCxnSpPr>
      <xdr:spPr>
        <a:xfrm flipV="1">
          <a:off x="4633595" y="8771564"/>
          <a:ext cx="1270" cy="1259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91263</xdr:rowOff>
    </xdr:from>
    <xdr:ext cx="534377" cy="259045"/>
    <xdr:sp macro="" textlink="">
      <xdr:nvSpPr>
        <xdr:cNvPr id="112" name="総務費最小値テキスト"/>
        <xdr:cNvSpPr txBox="1"/>
      </xdr:nvSpPr>
      <xdr:spPr>
        <a:xfrm>
          <a:off x="4686300" y="1003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28,002</a:t>
          </a:r>
          <a:endParaRPr kumimoji="1" lang="ja-JP" altLang="en-US" sz="1000" b="1">
            <a:latin typeface="ＭＳ Ｐゴシック"/>
          </a:endParaRPr>
        </a:p>
      </xdr:txBody>
    </xdr:sp>
    <xdr:clientData/>
  </xdr:oneCellAnchor>
  <xdr:twoCellAnchor>
    <xdr:from>
      <xdr:col>6</xdr:col>
      <xdr:colOff>422275</xdr:colOff>
      <xdr:row>58</xdr:row>
      <xdr:rowOff>87436</xdr:rowOff>
    </xdr:from>
    <xdr:to>
      <xdr:col>6</xdr:col>
      <xdr:colOff>600075</xdr:colOff>
      <xdr:row>58</xdr:row>
      <xdr:rowOff>87436</xdr:rowOff>
    </xdr:to>
    <xdr:cxnSp macro="">
      <xdr:nvCxnSpPr>
        <xdr:cNvPr id="113" name="直線コネクタ 112"/>
        <xdr:cNvCxnSpPr/>
      </xdr:nvCxnSpPr>
      <xdr:spPr>
        <a:xfrm>
          <a:off x="4546600" y="1003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145741</xdr:rowOff>
    </xdr:from>
    <xdr:ext cx="599010" cy="259045"/>
    <xdr:sp macro="" textlink="">
      <xdr:nvSpPr>
        <xdr:cNvPr id="114" name="総務費最大値テキスト"/>
        <xdr:cNvSpPr txBox="1"/>
      </xdr:nvSpPr>
      <xdr:spPr>
        <a:xfrm>
          <a:off x="4686300" y="8546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220,911</a:t>
          </a:r>
          <a:endParaRPr kumimoji="1" lang="ja-JP" altLang="en-US" sz="1000" b="1">
            <a:latin typeface="ＭＳ Ｐゴシック"/>
          </a:endParaRPr>
        </a:p>
      </xdr:txBody>
    </xdr:sp>
    <xdr:clientData/>
  </xdr:oneCellAnchor>
  <xdr:twoCellAnchor>
    <xdr:from>
      <xdr:col>6</xdr:col>
      <xdr:colOff>422275</xdr:colOff>
      <xdr:row>51</xdr:row>
      <xdr:rowOff>27614</xdr:rowOff>
    </xdr:from>
    <xdr:to>
      <xdr:col>6</xdr:col>
      <xdr:colOff>600075</xdr:colOff>
      <xdr:row>51</xdr:row>
      <xdr:rowOff>27614</xdr:rowOff>
    </xdr:to>
    <xdr:cxnSp macro="">
      <xdr:nvCxnSpPr>
        <xdr:cNvPr id="115" name="直線コネクタ 114"/>
        <xdr:cNvCxnSpPr/>
      </xdr:nvCxnSpPr>
      <xdr:spPr>
        <a:xfrm>
          <a:off x="4546600" y="8771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129295</xdr:rowOff>
    </xdr:from>
    <xdr:to>
      <xdr:col>6</xdr:col>
      <xdr:colOff>511175</xdr:colOff>
      <xdr:row>57</xdr:row>
      <xdr:rowOff>134292</xdr:rowOff>
    </xdr:to>
    <xdr:cxnSp macro="">
      <xdr:nvCxnSpPr>
        <xdr:cNvPr id="116" name="直線コネクタ 115"/>
        <xdr:cNvCxnSpPr/>
      </xdr:nvCxnSpPr>
      <xdr:spPr>
        <a:xfrm flipV="1">
          <a:off x="3797300" y="9901945"/>
          <a:ext cx="838200" cy="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73323</xdr:rowOff>
    </xdr:from>
    <xdr:ext cx="534377" cy="259045"/>
    <xdr:sp macro="" textlink="">
      <xdr:nvSpPr>
        <xdr:cNvPr id="117" name="総務費平均値テキスト"/>
        <xdr:cNvSpPr txBox="1"/>
      </xdr:nvSpPr>
      <xdr:spPr>
        <a:xfrm>
          <a:off x="4686300" y="9845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45,332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94896</xdr:rowOff>
    </xdr:from>
    <xdr:to>
      <xdr:col>6</xdr:col>
      <xdr:colOff>561975</xdr:colOff>
      <xdr:row>58</xdr:row>
      <xdr:rowOff>25046</xdr:rowOff>
    </xdr:to>
    <xdr:sp macro="" textlink="">
      <xdr:nvSpPr>
        <xdr:cNvPr id="118" name="フローチャート : 判断 117"/>
        <xdr:cNvSpPr/>
      </xdr:nvSpPr>
      <xdr:spPr>
        <a:xfrm>
          <a:off x="4584700" y="986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123881</xdr:rowOff>
    </xdr:from>
    <xdr:to>
      <xdr:col>5</xdr:col>
      <xdr:colOff>358775</xdr:colOff>
      <xdr:row>57</xdr:row>
      <xdr:rowOff>134292</xdr:rowOff>
    </xdr:to>
    <xdr:cxnSp macro="">
      <xdr:nvCxnSpPr>
        <xdr:cNvPr id="119" name="直線コネクタ 118"/>
        <xdr:cNvCxnSpPr/>
      </xdr:nvCxnSpPr>
      <xdr:spPr>
        <a:xfrm>
          <a:off x="2908300" y="9896531"/>
          <a:ext cx="889000" cy="1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121459</xdr:rowOff>
    </xdr:from>
    <xdr:to>
      <xdr:col>5</xdr:col>
      <xdr:colOff>409575</xdr:colOff>
      <xdr:row>58</xdr:row>
      <xdr:rowOff>51609</xdr:rowOff>
    </xdr:to>
    <xdr:sp macro="" textlink="">
      <xdr:nvSpPr>
        <xdr:cNvPr id="120" name="フローチャート : 判断 119"/>
        <xdr:cNvSpPr/>
      </xdr:nvSpPr>
      <xdr:spPr>
        <a:xfrm>
          <a:off x="3746500" y="9894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42736</xdr:rowOff>
    </xdr:from>
    <xdr:ext cx="534377" cy="259045"/>
    <xdr:sp macro="" textlink="">
      <xdr:nvSpPr>
        <xdr:cNvPr id="121" name="テキスト ボックス 120"/>
        <xdr:cNvSpPr txBox="1"/>
      </xdr:nvSpPr>
      <xdr:spPr>
        <a:xfrm>
          <a:off x="3530111" y="998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41,265</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123881</xdr:rowOff>
    </xdr:from>
    <xdr:to>
      <xdr:col>4</xdr:col>
      <xdr:colOff>155575</xdr:colOff>
      <xdr:row>58</xdr:row>
      <xdr:rowOff>58410</xdr:rowOff>
    </xdr:to>
    <xdr:cxnSp macro="">
      <xdr:nvCxnSpPr>
        <xdr:cNvPr id="122" name="直線コネクタ 121"/>
        <xdr:cNvCxnSpPr/>
      </xdr:nvCxnSpPr>
      <xdr:spPr>
        <a:xfrm flipV="1">
          <a:off x="2019300" y="9896531"/>
          <a:ext cx="889000" cy="10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129506</xdr:rowOff>
    </xdr:from>
    <xdr:to>
      <xdr:col>4</xdr:col>
      <xdr:colOff>206375</xdr:colOff>
      <xdr:row>58</xdr:row>
      <xdr:rowOff>59656</xdr:rowOff>
    </xdr:to>
    <xdr:sp macro="" textlink="">
      <xdr:nvSpPr>
        <xdr:cNvPr id="123" name="フローチャート : 判断 122"/>
        <xdr:cNvSpPr/>
      </xdr:nvSpPr>
      <xdr:spPr>
        <a:xfrm>
          <a:off x="2857500" y="990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50783</xdr:rowOff>
    </xdr:from>
    <xdr:ext cx="534377" cy="259045"/>
    <xdr:sp macro="" textlink="">
      <xdr:nvSpPr>
        <xdr:cNvPr id="124" name="テキスト ボックス 123"/>
        <xdr:cNvSpPr txBox="1"/>
      </xdr:nvSpPr>
      <xdr:spPr>
        <a:xfrm>
          <a:off x="2641111" y="999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40,033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14518</xdr:rowOff>
    </xdr:from>
    <xdr:to>
      <xdr:col>2</xdr:col>
      <xdr:colOff>638175</xdr:colOff>
      <xdr:row>58</xdr:row>
      <xdr:rowOff>58410</xdr:rowOff>
    </xdr:to>
    <xdr:cxnSp macro="">
      <xdr:nvCxnSpPr>
        <xdr:cNvPr id="125" name="直線コネクタ 124"/>
        <xdr:cNvCxnSpPr/>
      </xdr:nvCxnSpPr>
      <xdr:spPr>
        <a:xfrm>
          <a:off x="1130300" y="9958618"/>
          <a:ext cx="889000" cy="43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159204</xdr:rowOff>
    </xdr:from>
    <xdr:to>
      <xdr:col>3</xdr:col>
      <xdr:colOff>3175</xdr:colOff>
      <xdr:row>58</xdr:row>
      <xdr:rowOff>89354</xdr:rowOff>
    </xdr:to>
    <xdr:sp macro="" textlink="">
      <xdr:nvSpPr>
        <xdr:cNvPr id="126" name="フローチャート : 判断 125"/>
        <xdr:cNvSpPr/>
      </xdr:nvSpPr>
      <xdr:spPr>
        <a:xfrm>
          <a:off x="1968500" y="993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105881</xdr:rowOff>
    </xdr:from>
    <xdr:ext cx="534377" cy="259045"/>
    <xdr:sp macro="" textlink="">
      <xdr:nvSpPr>
        <xdr:cNvPr id="127" name="テキスト ボックス 126"/>
        <xdr:cNvSpPr txBox="1"/>
      </xdr:nvSpPr>
      <xdr:spPr>
        <a:xfrm>
          <a:off x="1752111" y="970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35,486</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135737</xdr:rowOff>
    </xdr:from>
    <xdr:to>
      <xdr:col>1</xdr:col>
      <xdr:colOff>485775</xdr:colOff>
      <xdr:row>58</xdr:row>
      <xdr:rowOff>65887</xdr:rowOff>
    </xdr:to>
    <xdr:sp macro="" textlink="">
      <xdr:nvSpPr>
        <xdr:cNvPr id="128" name="フローチャート : 判断 127"/>
        <xdr:cNvSpPr/>
      </xdr:nvSpPr>
      <xdr:spPr>
        <a:xfrm>
          <a:off x="1079500" y="9908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57014</xdr:rowOff>
    </xdr:from>
    <xdr:ext cx="534377" cy="259045"/>
    <xdr:sp macro="" textlink="">
      <xdr:nvSpPr>
        <xdr:cNvPr id="129" name="テキスト ボックス 128"/>
        <xdr:cNvSpPr txBox="1"/>
      </xdr:nvSpPr>
      <xdr:spPr>
        <a:xfrm>
          <a:off x="863111" y="1000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39,079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78495</xdr:rowOff>
    </xdr:from>
    <xdr:to>
      <xdr:col>6</xdr:col>
      <xdr:colOff>561975</xdr:colOff>
      <xdr:row>58</xdr:row>
      <xdr:rowOff>8645</xdr:rowOff>
    </xdr:to>
    <xdr:sp macro="" textlink="">
      <xdr:nvSpPr>
        <xdr:cNvPr id="135" name="円/楕円 134"/>
        <xdr:cNvSpPr/>
      </xdr:nvSpPr>
      <xdr:spPr>
        <a:xfrm>
          <a:off x="4584700" y="985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101372</xdr:rowOff>
    </xdr:from>
    <xdr:ext cx="534377" cy="259045"/>
    <xdr:sp macro="" textlink="">
      <xdr:nvSpPr>
        <xdr:cNvPr id="136" name="総務費該当値テキスト"/>
        <xdr:cNvSpPr txBox="1"/>
      </xdr:nvSpPr>
      <xdr:spPr>
        <a:xfrm>
          <a:off x="4686300" y="970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47,843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83492</xdr:rowOff>
    </xdr:from>
    <xdr:to>
      <xdr:col>5</xdr:col>
      <xdr:colOff>409575</xdr:colOff>
      <xdr:row>58</xdr:row>
      <xdr:rowOff>13642</xdr:rowOff>
    </xdr:to>
    <xdr:sp macro="" textlink="">
      <xdr:nvSpPr>
        <xdr:cNvPr id="137" name="円/楕円 136"/>
        <xdr:cNvSpPr/>
      </xdr:nvSpPr>
      <xdr:spPr>
        <a:xfrm>
          <a:off x="3746500" y="985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30169</xdr:rowOff>
    </xdr:from>
    <xdr:ext cx="534377" cy="259045"/>
    <xdr:sp macro="" textlink="">
      <xdr:nvSpPr>
        <xdr:cNvPr id="138" name="テキスト ボックス 137"/>
        <xdr:cNvSpPr txBox="1"/>
      </xdr:nvSpPr>
      <xdr:spPr>
        <a:xfrm>
          <a:off x="3530111" y="963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47,078</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73081</xdr:rowOff>
    </xdr:from>
    <xdr:to>
      <xdr:col>4</xdr:col>
      <xdr:colOff>206375</xdr:colOff>
      <xdr:row>58</xdr:row>
      <xdr:rowOff>3231</xdr:rowOff>
    </xdr:to>
    <xdr:sp macro="" textlink="">
      <xdr:nvSpPr>
        <xdr:cNvPr id="139" name="円/楕円 138"/>
        <xdr:cNvSpPr/>
      </xdr:nvSpPr>
      <xdr:spPr>
        <a:xfrm>
          <a:off x="2857500" y="9845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19758</xdr:rowOff>
    </xdr:from>
    <xdr:ext cx="534377" cy="259045"/>
    <xdr:sp macro="" textlink="">
      <xdr:nvSpPr>
        <xdr:cNvPr id="140" name="テキスト ボックス 139"/>
        <xdr:cNvSpPr txBox="1"/>
      </xdr:nvSpPr>
      <xdr:spPr>
        <a:xfrm>
          <a:off x="2641111" y="962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48,672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7610</xdr:rowOff>
    </xdr:from>
    <xdr:to>
      <xdr:col>3</xdr:col>
      <xdr:colOff>3175</xdr:colOff>
      <xdr:row>58</xdr:row>
      <xdr:rowOff>109210</xdr:rowOff>
    </xdr:to>
    <xdr:sp macro="" textlink="">
      <xdr:nvSpPr>
        <xdr:cNvPr id="141" name="円/楕円 140"/>
        <xdr:cNvSpPr/>
      </xdr:nvSpPr>
      <xdr:spPr>
        <a:xfrm>
          <a:off x="1968500" y="995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100337</xdr:rowOff>
    </xdr:from>
    <xdr:ext cx="534377" cy="259045"/>
    <xdr:sp macro="" textlink="">
      <xdr:nvSpPr>
        <xdr:cNvPr id="142" name="テキスト ボックス 141"/>
        <xdr:cNvSpPr txBox="1"/>
      </xdr:nvSpPr>
      <xdr:spPr>
        <a:xfrm>
          <a:off x="1752111" y="1004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32,446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135168</xdr:rowOff>
    </xdr:from>
    <xdr:to>
      <xdr:col>1</xdr:col>
      <xdr:colOff>485775</xdr:colOff>
      <xdr:row>58</xdr:row>
      <xdr:rowOff>65318</xdr:rowOff>
    </xdr:to>
    <xdr:sp macro="" textlink="">
      <xdr:nvSpPr>
        <xdr:cNvPr id="143" name="円/楕円 142"/>
        <xdr:cNvSpPr/>
      </xdr:nvSpPr>
      <xdr:spPr>
        <a:xfrm>
          <a:off x="1079500" y="990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81845</xdr:rowOff>
    </xdr:from>
    <xdr:ext cx="534377" cy="259045"/>
    <xdr:sp macro="" textlink="">
      <xdr:nvSpPr>
        <xdr:cNvPr id="144" name="テキスト ボックス 143"/>
        <xdr:cNvSpPr txBox="1"/>
      </xdr:nvSpPr>
      <xdr:spPr>
        <a:xfrm>
          <a:off x="863111" y="968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39,166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136793</xdr:rowOff>
    </xdr:from>
    <xdr:to>
      <xdr:col>6</xdr:col>
      <xdr:colOff>510540</xdr:colOff>
      <xdr:row>79</xdr:row>
      <xdr:rowOff>13742</xdr:rowOff>
    </xdr:to>
    <xdr:cxnSp macro="">
      <xdr:nvCxnSpPr>
        <xdr:cNvPr id="171" name="直線コネクタ 170"/>
        <xdr:cNvCxnSpPr/>
      </xdr:nvCxnSpPr>
      <xdr:spPr>
        <a:xfrm flipV="1">
          <a:off x="4633595" y="12138293"/>
          <a:ext cx="1270" cy="141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17569</xdr:rowOff>
    </xdr:from>
    <xdr:ext cx="534377" cy="259045"/>
    <xdr:sp macro="" textlink="">
      <xdr:nvSpPr>
        <xdr:cNvPr id="172" name="民生費最小値テキスト"/>
        <xdr:cNvSpPr txBox="1"/>
      </xdr:nvSpPr>
      <xdr:spPr>
        <a:xfrm>
          <a:off x="4686300" y="1356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97,821</a:t>
          </a:r>
          <a:endParaRPr kumimoji="1" lang="ja-JP" altLang="en-US" sz="1000" b="1">
            <a:latin typeface="ＭＳ Ｐゴシック"/>
          </a:endParaRPr>
        </a:p>
      </xdr:txBody>
    </xdr:sp>
    <xdr:clientData/>
  </xdr:oneCellAnchor>
  <xdr:twoCellAnchor>
    <xdr:from>
      <xdr:col>6</xdr:col>
      <xdr:colOff>422275</xdr:colOff>
      <xdr:row>79</xdr:row>
      <xdr:rowOff>13742</xdr:rowOff>
    </xdr:from>
    <xdr:to>
      <xdr:col>6</xdr:col>
      <xdr:colOff>600075</xdr:colOff>
      <xdr:row>79</xdr:row>
      <xdr:rowOff>13742</xdr:rowOff>
    </xdr:to>
    <xdr:cxnSp macro="">
      <xdr:nvCxnSpPr>
        <xdr:cNvPr id="173" name="直線コネクタ 172"/>
        <xdr:cNvCxnSpPr/>
      </xdr:nvCxnSpPr>
      <xdr:spPr>
        <a:xfrm>
          <a:off x="4546600" y="13558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83470</xdr:rowOff>
    </xdr:from>
    <xdr:ext cx="599010" cy="259045"/>
    <xdr:sp macro="" textlink="">
      <xdr:nvSpPr>
        <xdr:cNvPr id="174" name="民生費最大値テキスト"/>
        <xdr:cNvSpPr txBox="1"/>
      </xdr:nvSpPr>
      <xdr:spPr>
        <a:xfrm>
          <a:off x="4686300" y="11913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228,267</a:t>
          </a:r>
          <a:endParaRPr kumimoji="1" lang="ja-JP" altLang="en-US" sz="1000" b="1">
            <a:latin typeface="ＭＳ Ｐゴシック"/>
          </a:endParaRPr>
        </a:p>
      </xdr:txBody>
    </xdr:sp>
    <xdr:clientData/>
  </xdr:oneCellAnchor>
  <xdr:twoCellAnchor>
    <xdr:from>
      <xdr:col>6</xdr:col>
      <xdr:colOff>422275</xdr:colOff>
      <xdr:row>70</xdr:row>
      <xdr:rowOff>136793</xdr:rowOff>
    </xdr:from>
    <xdr:to>
      <xdr:col>6</xdr:col>
      <xdr:colOff>600075</xdr:colOff>
      <xdr:row>70</xdr:row>
      <xdr:rowOff>136793</xdr:rowOff>
    </xdr:to>
    <xdr:cxnSp macro="">
      <xdr:nvCxnSpPr>
        <xdr:cNvPr id="175" name="直線コネクタ 174"/>
        <xdr:cNvCxnSpPr/>
      </xdr:nvCxnSpPr>
      <xdr:spPr>
        <a:xfrm>
          <a:off x="4546600" y="1213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70</xdr:row>
      <xdr:rowOff>136793</xdr:rowOff>
    </xdr:from>
    <xdr:to>
      <xdr:col>6</xdr:col>
      <xdr:colOff>511175</xdr:colOff>
      <xdr:row>70</xdr:row>
      <xdr:rowOff>159926</xdr:rowOff>
    </xdr:to>
    <xdr:cxnSp macro="">
      <xdr:nvCxnSpPr>
        <xdr:cNvPr id="176" name="直線コネクタ 175"/>
        <xdr:cNvCxnSpPr/>
      </xdr:nvCxnSpPr>
      <xdr:spPr>
        <a:xfrm flipV="1">
          <a:off x="3797300" y="12138293"/>
          <a:ext cx="838200" cy="2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130115</xdr:rowOff>
    </xdr:from>
    <xdr:ext cx="599010" cy="259045"/>
    <xdr:sp macro="" textlink="">
      <xdr:nvSpPr>
        <xdr:cNvPr id="177" name="民生費平均値テキスト"/>
        <xdr:cNvSpPr txBox="1"/>
      </xdr:nvSpPr>
      <xdr:spPr>
        <a:xfrm>
          <a:off x="4686300" y="129888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143,482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151688</xdr:rowOff>
    </xdr:from>
    <xdr:to>
      <xdr:col>6</xdr:col>
      <xdr:colOff>561975</xdr:colOff>
      <xdr:row>76</xdr:row>
      <xdr:rowOff>81838</xdr:rowOff>
    </xdr:to>
    <xdr:sp macro="" textlink="">
      <xdr:nvSpPr>
        <xdr:cNvPr id="178" name="フローチャート : 判断 177"/>
        <xdr:cNvSpPr/>
      </xdr:nvSpPr>
      <xdr:spPr>
        <a:xfrm>
          <a:off x="45847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70</xdr:row>
      <xdr:rowOff>159926</xdr:rowOff>
    </xdr:from>
    <xdr:to>
      <xdr:col>5</xdr:col>
      <xdr:colOff>358775</xdr:colOff>
      <xdr:row>71</xdr:row>
      <xdr:rowOff>92608</xdr:rowOff>
    </xdr:to>
    <xdr:cxnSp macro="">
      <xdr:nvCxnSpPr>
        <xdr:cNvPr id="179" name="直線コネクタ 178"/>
        <xdr:cNvCxnSpPr/>
      </xdr:nvCxnSpPr>
      <xdr:spPr>
        <a:xfrm flipV="1">
          <a:off x="2908300" y="12161426"/>
          <a:ext cx="889000" cy="10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122450</xdr:rowOff>
    </xdr:from>
    <xdr:to>
      <xdr:col>5</xdr:col>
      <xdr:colOff>409575</xdr:colOff>
      <xdr:row>76</xdr:row>
      <xdr:rowOff>52600</xdr:rowOff>
    </xdr:to>
    <xdr:sp macro="" textlink="">
      <xdr:nvSpPr>
        <xdr:cNvPr id="180" name="フローチャート : 判断 179"/>
        <xdr:cNvSpPr/>
      </xdr:nvSpPr>
      <xdr:spPr>
        <a:xfrm>
          <a:off x="3746500" y="129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43727</xdr:rowOff>
    </xdr:from>
    <xdr:ext cx="599010" cy="259045"/>
    <xdr:sp macro="" textlink="">
      <xdr:nvSpPr>
        <xdr:cNvPr id="181" name="テキスト ボックス 180"/>
        <xdr:cNvSpPr txBox="1"/>
      </xdr:nvSpPr>
      <xdr:spPr>
        <a:xfrm>
          <a:off x="3497794"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146,168</a:t>
          </a:r>
          <a:endParaRPr kumimoji="1" lang="ja-JP" altLang="en-US" sz="1000" b="1">
            <a:solidFill>
              <a:srgbClr val="000080"/>
            </a:solidFill>
            <a:latin typeface="ＭＳ Ｐゴシック"/>
          </a:endParaRPr>
        </a:p>
      </xdr:txBody>
    </xdr:sp>
    <xdr:clientData/>
  </xdr:oneCellAnchor>
  <xdr:twoCellAnchor>
    <xdr:from>
      <xdr:col>2</xdr:col>
      <xdr:colOff>638175</xdr:colOff>
      <xdr:row>71</xdr:row>
      <xdr:rowOff>92608</xdr:rowOff>
    </xdr:from>
    <xdr:to>
      <xdr:col>4</xdr:col>
      <xdr:colOff>155575</xdr:colOff>
      <xdr:row>72</xdr:row>
      <xdr:rowOff>10748</xdr:rowOff>
    </xdr:to>
    <xdr:cxnSp macro="">
      <xdr:nvCxnSpPr>
        <xdr:cNvPr id="182" name="直線コネクタ 181"/>
        <xdr:cNvCxnSpPr/>
      </xdr:nvCxnSpPr>
      <xdr:spPr>
        <a:xfrm flipV="1">
          <a:off x="2019300" y="12265558"/>
          <a:ext cx="889000" cy="8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44149</xdr:rowOff>
    </xdr:from>
    <xdr:to>
      <xdr:col>4</xdr:col>
      <xdr:colOff>206375</xdr:colOff>
      <xdr:row>76</xdr:row>
      <xdr:rowOff>145749</xdr:rowOff>
    </xdr:to>
    <xdr:sp macro="" textlink="">
      <xdr:nvSpPr>
        <xdr:cNvPr id="183" name="フローチャート : 判断 182"/>
        <xdr:cNvSpPr/>
      </xdr:nvSpPr>
      <xdr:spPr>
        <a:xfrm>
          <a:off x="2857500" y="1307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136876</xdr:rowOff>
    </xdr:from>
    <xdr:ext cx="599010" cy="259045"/>
    <xdr:sp macro="" textlink="">
      <xdr:nvSpPr>
        <xdr:cNvPr id="184" name="テキスト ボックス 183"/>
        <xdr:cNvSpPr txBox="1"/>
      </xdr:nvSpPr>
      <xdr:spPr>
        <a:xfrm>
          <a:off x="2608794" y="1316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137,611</a:t>
          </a:r>
          <a:endParaRPr kumimoji="1" lang="ja-JP" altLang="en-US" sz="1000" b="1">
            <a:solidFill>
              <a:srgbClr val="000080"/>
            </a:solidFill>
            <a:latin typeface="ＭＳ Ｐゴシック"/>
          </a:endParaRPr>
        </a:p>
      </xdr:txBody>
    </xdr:sp>
    <xdr:clientData/>
  </xdr:oneCellAnchor>
  <xdr:twoCellAnchor>
    <xdr:from>
      <xdr:col>1</xdr:col>
      <xdr:colOff>434975</xdr:colOff>
      <xdr:row>72</xdr:row>
      <xdr:rowOff>10748</xdr:rowOff>
    </xdr:from>
    <xdr:to>
      <xdr:col>2</xdr:col>
      <xdr:colOff>638175</xdr:colOff>
      <xdr:row>72</xdr:row>
      <xdr:rowOff>24050</xdr:rowOff>
    </xdr:to>
    <xdr:cxnSp macro="">
      <xdr:nvCxnSpPr>
        <xdr:cNvPr id="185" name="直線コネクタ 184"/>
        <xdr:cNvCxnSpPr/>
      </xdr:nvCxnSpPr>
      <xdr:spPr>
        <a:xfrm flipV="1">
          <a:off x="1130300" y="12355148"/>
          <a:ext cx="889000" cy="1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77970</xdr:rowOff>
    </xdr:from>
    <xdr:to>
      <xdr:col>3</xdr:col>
      <xdr:colOff>3175</xdr:colOff>
      <xdr:row>77</xdr:row>
      <xdr:rowOff>8120</xdr:rowOff>
    </xdr:to>
    <xdr:sp macro="" textlink="">
      <xdr:nvSpPr>
        <xdr:cNvPr id="186" name="フローチャート : 判断 185"/>
        <xdr:cNvSpPr/>
      </xdr:nvSpPr>
      <xdr:spPr>
        <a:xfrm>
          <a:off x="1968500" y="1310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170697</xdr:rowOff>
    </xdr:from>
    <xdr:ext cx="599010" cy="259045"/>
    <xdr:sp macro="" textlink="">
      <xdr:nvSpPr>
        <xdr:cNvPr id="187" name="テキスト ボックス 186"/>
        <xdr:cNvSpPr txBox="1"/>
      </xdr:nvSpPr>
      <xdr:spPr>
        <a:xfrm>
          <a:off x="1719794" y="13200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134,504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81116</xdr:rowOff>
    </xdr:from>
    <xdr:to>
      <xdr:col>1</xdr:col>
      <xdr:colOff>485775</xdr:colOff>
      <xdr:row>77</xdr:row>
      <xdr:rowOff>11266</xdr:rowOff>
    </xdr:to>
    <xdr:sp macro="" textlink="">
      <xdr:nvSpPr>
        <xdr:cNvPr id="188" name="フローチャート : 判断 187"/>
        <xdr:cNvSpPr/>
      </xdr:nvSpPr>
      <xdr:spPr>
        <a:xfrm>
          <a:off x="1079500" y="1311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2393</xdr:rowOff>
    </xdr:from>
    <xdr:ext cx="599010" cy="259045"/>
    <xdr:sp macro="" textlink="">
      <xdr:nvSpPr>
        <xdr:cNvPr id="189" name="テキスト ボックス 188"/>
        <xdr:cNvSpPr txBox="1"/>
      </xdr:nvSpPr>
      <xdr:spPr>
        <a:xfrm>
          <a:off x="830794" y="1320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134,215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70</xdr:row>
      <xdr:rowOff>85993</xdr:rowOff>
    </xdr:from>
    <xdr:to>
      <xdr:col>6</xdr:col>
      <xdr:colOff>561975</xdr:colOff>
      <xdr:row>71</xdr:row>
      <xdr:rowOff>16143</xdr:rowOff>
    </xdr:to>
    <xdr:sp macro="" textlink="">
      <xdr:nvSpPr>
        <xdr:cNvPr id="195" name="円/楕円 194"/>
        <xdr:cNvSpPr/>
      </xdr:nvSpPr>
      <xdr:spPr>
        <a:xfrm>
          <a:off x="4584700" y="1208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39020</xdr:rowOff>
    </xdr:from>
    <xdr:ext cx="599010" cy="259045"/>
    <xdr:sp macro="" textlink="">
      <xdr:nvSpPr>
        <xdr:cNvPr id="196" name="民生費該当値テキスト"/>
        <xdr:cNvSpPr txBox="1"/>
      </xdr:nvSpPr>
      <xdr:spPr>
        <a:xfrm>
          <a:off x="4686300" y="1204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228,267</a:t>
          </a:r>
          <a:endParaRPr kumimoji="1" lang="ja-JP" altLang="en-US" sz="1000" b="1">
            <a:solidFill>
              <a:srgbClr val="FF0000"/>
            </a:solidFill>
            <a:latin typeface="ＭＳ Ｐゴシック"/>
          </a:endParaRPr>
        </a:p>
      </xdr:txBody>
    </xdr:sp>
    <xdr:clientData/>
  </xdr:oneCellAnchor>
  <xdr:twoCellAnchor>
    <xdr:from>
      <xdr:col>5</xdr:col>
      <xdr:colOff>307975</xdr:colOff>
      <xdr:row>70</xdr:row>
      <xdr:rowOff>109126</xdr:rowOff>
    </xdr:from>
    <xdr:to>
      <xdr:col>5</xdr:col>
      <xdr:colOff>409575</xdr:colOff>
      <xdr:row>71</xdr:row>
      <xdr:rowOff>39276</xdr:rowOff>
    </xdr:to>
    <xdr:sp macro="" textlink="">
      <xdr:nvSpPr>
        <xdr:cNvPr id="197" name="円/楕円 196"/>
        <xdr:cNvSpPr/>
      </xdr:nvSpPr>
      <xdr:spPr>
        <a:xfrm>
          <a:off x="3746500" y="12110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69</xdr:row>
      <xdr:rowOff>55803</xdr:rowOff>
    </xdr:from>
    <xdr:ext cx="599010" cy="259045"/>
    <xdr:sp macro="" textlink="">
      <xdr:nvSpPr>
        <xdr:cNvPr id="198" name="テキスト ボックス 197"/>
        <xdr:cNvSpPr txBox="1"/>
      </xdr:nvSpPr>
      <xdr:spPr>
        <a:xfrm>
          <a:off x="3497794" y="1188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226,142</a:t>
          </a:r>
          <a:endParaRPr kumimoji="1" lang="ja-JP" altLang="en-US" sz="1000" b="1">
            <a:solidFill>
              <a:srgbClr val="FF0000"/>
            </a:solidFill>
            <a:latin typeface="ＭＳ Ｐゴシック"/>
          </a:endParaRPr>
        </a:p>
      </xdr:txBody>
    </xdr:sp>
    <xdr:clientData/>
  </xdr:oneCellAnchor>
  <xdr:twoCellAnchor>
    <xdr:from>
      <xdr:col>4</xdr:col>
      <xdr:colOff>104775</xdr:colOff>
      <xdr:row>71</xdr:row>
      <xdr:rowOff>41808</xdr:rowOff>
    </xdr:from>
    <xdr:to>
      <xdr:col>4</xdr:col>
      <xdr:colOff>206375</xdr:colOff>
      <xdr:row>71</xdr:row>
      <xdr:rowOff>143408</xdr:rowOff>
    </xdr:to>
    <xdr:sp macro="" textlink="">
      <xdr:nvSpPr>
        <xdr:cNvPr id="199" name="円/楕円 198"/>
        <xdr:cNvSpPr/>
      </xdr:nvSpPr>
      <xdr:spPr>
        <a:xfrm>
          <a:off x="2857500" y="1221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69</xdr:row>
      <xdr:rowOff>159935</xdr:rowOff>
    </xdr:from>
    <xdr:ext cx="599010" cy="259045"/>
    <xdr:sp macro="" textlink="">
      <xdr:nvSpPr>
        <xdr:cNvPr id="200" name="テキスト ボックス 199"/>
        <xdr:cNvSpPr txBox="1"/>
      </xdr:nvSpPr>
      <xdr:spPr>
        <a:xfrm>
          <a:off x="2608794" y="11989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216,576</a:t>
          </a:r>
          <a:endParaRPr kumimoji="1" lang="ja-JP" altLang="en-US" sz="1000" b="1">
            <a:solidFill>
              <a:srgbClr val="FF0000"/>
            </a:solidFill>
            <a:latin typeface="ＭＳ Ｐゴシック"/>
          </a:endParaRPr>
        </a:p>
      </xdr:txBody>
    </xdr:sp>
    <xdr:clientData/>
  </xdr:oneCellAnchor>
  <xdr:twoCellAnchor>
    <xdr:from>
      <xdr:col>2</xdr:col>
      <xdr:colOff>587375</xdr:colOff>
      <xdr:row>71</xdr:row>
      <xdr:rowOff>131398</xdr:rowOff>
    </xdr:from>
    <xdr:to>
      <xdr:col>3</xdr:col>
      <xdr:colOff>3175</xdr:colOff>
      <xdr:row>72</xdr:row>
      <xdr:rowOff>61548</xdr:rowOff>
    </xdr:to>
    <xdr:sp macro="" textlink="">
      <xdr:nvSpPr>
        <xdr:cNvPr id="201" name="円/楕円 200"/>
        <xdr:cNvSpPr/>
      </xdr:nvSpPr>
      <xdr:spPr>
        <a:xfrm>
          <a:off x="1968500" y="12304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70</xdr:row>
      <xdr:rowOff>78075</xdr:rowOff>
    </xdr:from>
    <xdr:ext cx="599010" cy="259045"/>
    <xdr:sp macro="" textlink="">
      <xdr:nvSpPr>
        <xdr:cNvPr id="202" name="テキスト ボックス 201"/>
        <xdr:cNvSpPr txBox="1"/>
      </xdr:nvSpPr>
      <xdr:spPr>
        <a:xfrm>
          <a:off x="1719794" y="1207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208,346</a:t>
          </a:r>
          <a:endParaRPr kumimoji="1" lang="ja-JP" altLang="en-US" sz="1000" b="1">
            <a:solidFill>
              <a:srgbClr val="FF0000"/>
            </a:solidFill>
            <a:latin typeface="ＭＳ Ｐゴシック"/>
          </a:endParaRPr>
        </a:p>
      </xdr:txBody>
    </xdr:sp>
    <xdr:clientData/>
  </xdr:oneCellAnchor>
  <xdr:twoCellAnchor>
    <xdr:from>
      <xdr:col>1</xdr:col>
      <xdr:colOff>384175</xdr:colOff>
      <xdr:row>71</xdr:row>
      <xdr:rowOff>144700</xdr:rowOff>
    </xdr:from>
    <xdr:to>
      <xdr:col>1</xdr:col>
      <xdr:colOff>485775</xdr:colOff>
      <xdr:row>72</xdr:row>
      <xdr:rowOff>74850</xdr:rowOff>
    </xdr:to>
    <xdr:sp macro="" textlink="">
      <xdr:nvSpPr>
        <xdr:cNvPr id="203" name="円/楕円 202"/>
        <xdr:cNvSpPr/>
      </xdr:nvSpPr>
      <xdr:spPr>
        <a:xfrm>
          <a:off x="1079500" y="123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70</xdr:row>
      <xdr:rowOff>91377</xdr:rowOff>
    </xdr:from>
    <xdr:ext cx="599010" cy="259045"/>
    <xdr:sp macro="" textlink="">
      <xdr:nvSpPr>
        <xdr:cNvPr id="204" name="テキスト ボックス 203"/>
        <xdr:cNvSpPr txBox="1"/>
      </xdr:nvSpPr>
      <xdr:spPr>
        <a:xfrm>
          <a:off x="830794" y="12092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207,124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58959</xdr:rowOff>
    </xdr:from>
    <xdr:to>
      <xdr:col>6</xdr:col>
      <xdr:colOff>510540</xdr:colOff>
      <xdr:row>99</xdr:row>
      <xdr:rowOff>12050</xdr:rowOff>
    </xdr:to>
    <xdr:cxnSp macro="">
      <xdr:nvCxnSpPr>
        <xdr:cNvPr id="227" name="直線コネクタ 226"/>
        <xdr:cNvCxnSpPr/>
      </xdr:nvCxnSpPr>
      <xdr:spPr>
        <a:xfrm flipV="1">
          <a:off x="4633595" y="15489459"/>
          <a:ext cx="1270" cy="1496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15877</xdr:rowOff>
    </xdr:from>
    <xdr:ext cx="534377" cy="259045"/>
    <xdr:sp macro="" textlink="">
      <xdr:nvSpPr>
        <xdr:cNvPr id="228" name="衛生費最小値テキスト"/>
        <xdr:cNvSpPr txBox="1"/>
      </xdr:nvSpPr>
      <xdr:spPr>
        <a:xfrm>
          <a:off x="4686300" y="1698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18,084</a:t>
          </a:r>
          <a:endParaRPr kumimoji="1" lang="ja-JP" altLang="en-US" sz="1000" b="1">
            <a:latin typeface="ＭＳ Ｐゴシック"/>
          </a:endParaRPr>
        </a:p>
      </xdr:txBody>
    </xdr:sp>
    <xdr:clientData/>
  </xdr:oneCellAnchor>
  <xdr:twoCellAnchor>
    <xdr:from>
      <xdr:col>6</xdr:col>
      <xdr:colOff>422275</xdr:colOff>
      <xdr:row>99</xdr:row>
      <xdr:rowOff>12050</xdr:rowOff>
    </xdr:from>
    <xdr:to>
      <xdr:col>6</xdr:col>
      <xdr:colOff>600075</xdr:colOff>
      <xdr:row>99</xdr:row>
      <xdr:rowOff>12050</xdr:rowOff>
    </xdr:to>
    <xdr:cxnSp macro="">
      <xdr:nvCxnSpPr>
        <xdr:cNvPr id="229" name="直線コネクタ 228"/>
        <xdr:cNvCxnSpPr/>
      </xdr:nvCxnSpPr>
      <xdr:spPr>
        <a:xfrm>
          <a:off x="4546600" y="1698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5636</xdr:rowOff>
    </xdr:from>
    <xdr:ext cx="534377" cy="259045"/>
    <xdr:sp macro="" textlink="">
      <xdr:nvSpPr>
        <xdr:cNvPr id="230" name="衛生費最大値テキスト"/>
        <xdr:cNvSpPr txBox="1"/>
      </xdr:nvSpPr>
      <xdr:spPr>
        <a:xfrm>
          <a:off x="4686300" y="1526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83,532</a:t>
          </a:r>
          <a:endParaRPr kumimoji="1" lang="ja-JP" altLang="en-US" sz="1000" b="1">
            <a:latin typeface="ＭＳ Ｐゴシック"/>
          </a:endParaRPr>
        </a:p>
      </xdr:txBody>
    </xdr:sp>
    <xdr:clientData/>
  </xdr:oneCellAnchor>
  <xdr:twoCellAnchor>
    <xdr:from>
      <xdr:col>6</xdr:col>
      <xdr:colOff>422275</xdr:colOff>
      <xdr:row>90</xdr:row>
      <xdr:rowOff>58959</xdr:rowOff>
    </xdr:from>
    <xdr:to>
      <xdr:col>6</xdr:col>
      <xdr:colOff>600075</xdr:colOff>
      <xdr:row>90</xdr:row>
      <xdr:rowOff>58959</xdr:rowOff>
    </xdr:to>
    <xdr:cxnSp macro="">
      <xdr:nvCxnSpPr>
        <xdr:cNvPr id="231" name="直線コネクタ 230"/>
        <xdr:cNvCxnSpPr/>
      </xdr:nvCxnSpPr>
      <xdr:spPr>
        <a:xfrm>
          <a:off x="4546600" y="1548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113250</xdr:rowOff>
    </xdr:from>
    <xdr:to>
      <xdr:col>6</xdr:col>
      <xdr:colOff>511175</xdr:colOff>
      <xdr:row>95</xdr:row>
      <xdr:rowOff>32303</xdr:rowOff>
    </xdr:to>
    <xdr:cxnSp macro="">
      <xdr:nvCxnSpPr>
        <xdr:cNvPr id="232" name="直線コネクタ 231"/>
        <xdr:cNvCxnSpPr/>
      </xdr:nvCxnSpPr>
      <xdr:spPr>
        <a:xfrm>
          <a:off x="3797300" y="16229550"/>
          <a:ext cx="838200" cy="9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117848</xdr:rowOff>
    </xdr:from>
    <xdr:ext cx="534377" cy="259045"/>
    <xdr:sp macro="" textlink="">
      <xdr:nvSpPr>
        <xdr:cNvPr id="233" name="衛生費平均値テキスト"/>
        <xdr:cNvSpPr txBox="1"/>
      </xdr:nvSpPr>
      <xdr:spPr>
        <a:xfrm>
          <a:off x="4686300" y="1657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32,790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139421</xdr:rowOff>
    </xdr:from>
    <xdr:to>
      <xdr:col>6</xdr:col>
      <xdr:colOff>561975</xdr:colOff>
      <xdr:row>97</xdr:row>
      <xdr:rowOff>69571</xdr:rowOff>
    </xdr:to>
    <xdr:sp macro="" textlink="">
      <xdr:nvSpPr>
        <xdr:cNvPr id="234" name="フローチャート : 判断 233"/>
        <xdr:cNvSpPr/>
      </xdr:nvSpPr>
      <xdr:spPr>
        <a:xfrm>
          <a:off x="45847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113250</xdr:rowOff>
    </xdr:from>
    <xdr:to>
      <xdr:col>5</xdr:col>
      <xdr:colOff>358775</xdr:colOff>
      <xdr:row>95</xdr:row>
      <xdr:rowOff>48786</xdr:rowOff>
    </xdr:to>
    <xdr:cxnSp macro="">
      <xdr:nvCxnSpPr>
        <xdr:cNvPr id="235" name="直線コネクタ 234"/>
        <xdr:cNvCxnSpPr/>
      </xdr:nvCxnSpPr>
      <xdr:spPr>
        <a:xfrm flipV="1">
          <a:off x="2908300" y="16229550"/>
          <a:ext cx="889000" cy="10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105885</xdr:rowOff>
    </xdr:from>
    <xdr:to>
      <xdr:col>5</xdr:col>
      <xdr:colOff>409575</xdr:colOff>
      <xdr:row>97</xdr:row>
      <xdr:rowOff>36035</xdr:rowOff>
    </xdr:to>
    <xdr:sp macro="" textlink="">
      <xdr:nvSpPr>
        <xdr:cNvPr id="236" name="フローチャート : 判断 235"/>
        <xdr:cNvSpPr/>
      </xdr:nvSpPr>
      <xdr:spPr>
        <a:xfrm>
          <a:off x="3746500" y="1656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27162</xdr:rowOff>
    </xdr:from>
    <xdr:ext cx="534377" cy="259045"/>
    <xdr:sp macro="" textlink="">
      <xdr:nvSpPr>
        <xdr:cNvPr id="237" name="テキスト ボックス 236"/>
        <xdr:cNvSpPr txBox="1"/>
      </xdr:nvSpPr>
      <xdr:spPr>
        <a:xfrm>
          <a:off x="3530111" y="1665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34,257</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48786</xdr:rowOff>
    </xdr:from>
    <xdr:to>
      <xdr:col>4</xdr:col>
      <xdr:colOff>155575</xdr:colOff>
      <xdr:row>95</xdr:row>
      <xdr:rowOff>49631</xdr:rowOff>
    </xdr:to>
    <xdr:cxnSp macro="">
      <xdr:nvCxnSpPr>
        <xdr:cNvPr id="238" name="直線コネクタ 237"/>
        <xdr:cNvCxnSpPr/>
      </xdr:nvCxnSpPr>
      <xdr:spPr>
        <a:xfrm flipV="1">
          <a:off x="2019300" y="16336536"/>
          <a:ext cx="889000" cy="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136060</xdr:rowOff>
    </xdr:from>
    <xdr:to>
      <xdr:col>4</xdr:col>
      <xdr:colOff>206375</xdr:colOff>
      <xdr:row>97</xdr:row>
      <xdr:rowOff>66210</xdr:rowOff>
    </xdr:to>
    <xdr:sp macro="" textlink="">
      <xdr:nvSpPr>
        <xdr:cNvPr id="239" name="フローチャート : 判断 238"/>
        <xdr:cNvSpPr/>
      </xdr:nvSpPr>
      <xdr:spPr>
        <a:xfrm>
          <a:off x="2857500" y="1659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57337</xdr:rowOff>
    </xdr:from>
    <xdr:ext cx="534377" cy="259045"/>
    <xdr:sp macro="" textlink="">
      <xdr:nvSpPr>
        <xdr:cNvPr id="240" name="テキスト ボックス 239"/>
        <xdr:cNvSpPr txBox="1"/>
      </xdr:nvSpPr>
      <xdr:spPr>
        <a:xfrm>
          <a:off x="2641111" y="1668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32,937</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49631</xdr:rowOff>
    </xdr:from>
    <xdr:to>
      <xdr:col>2</xdr:col>
      <xdr:colOff>638175</xdr:colOff>
      <xdr:row>96</xdr:row>
      <xdr:rowOff>3522</xdr:rowOff>
    </xdr:to>
    <xdr:cxnSp macro="">
      <xdr:nvCxnSpPr>
        <xdr:cNvPr id="241" name="直線コネクタ 240"/>
        <xdr:cNvCxnSpPr/>
      </xdr:nvCxnSpPr>
      <xdr:spPr>
        <a:xfrm flipV="1">
          <a:off x="1130300" y="16337381"/>
          <a:ext cx="889000" cy="125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112035</xdr:rowOff>
    </xdr:from>
    <xdr:to>
      <xdr:col>3</xdr:col>
      <xdr:colOff>3175</xdr:colOff>
      <xdr:row>97</xdr:row>
      <xdr:rowOff>42185</xdr:rowOff>
    </xdr:to>
    <xdr:sp macro="" textlink="">
      <xdr:nvSpPr>
        <xdr:cNvPr id="242" name="フローチャート : 判断 241"/>
        <xdr:cNvSpPr/>
      </xdr:nvSpPr>
      <xdr:spPr>
        <a:xfrm>
          <a:off x="1968500" y="1657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33312</xdr:rowOff>
    </xdr:from>
    <xdr:ext cx="534377" cy="259045"/>
    <xdr:sp macro="" textlink="">
      <xdr:nvSpPr>
        <xdr:cNvPr id="243" name="テキスト ボックス 242"/>
        <xdr:cNvSpPr txBox="1"/>
      </xdr:nvSpPr>
      <xdr:spPr>
        <a:xfrm>
          <a:off x="1752111" y="1666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33,988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168224</xdr:rowOff>
    </xdr:from>
    <xdr:to>
      <xdr:col>1</xdr:col>
      <xdr:colOff>485775</xdr:colOff>
      <xdr:row>97</xdr:row>
      <xdr:rowOff>98374</xdr:rowOff>
    </xdr:to>
    <xdr:sp macro="" textlink="">
      <xdr:nvSpPr>
        <xdr:cNvPr id="244" name="フローチャート : 判断 243"/>
        <xdr:cNvSpPr/>
      </xdr:nvSpPr>
      <xdr:spPr>
        <a:xfrm>
          <a:off x="1079500" y="1662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89501</xdr:rowOff>
    </xdr:from>
    <xdr:ext cx="534377" cy="259045"/>
    <xdr:sp macro="" textlink="">
      <xdr:nvSpPr>
        <xdr:cNvPr id="245" name="テキスト ボックス 244"/>
        <xdr:cNvSpPr txBox="1"/>
      </xdr:nvSpPr>
      <xdr:spPr>
        <a:xfrm>
          <a:off x="863111" y="1672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31,530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152953</xdr:rowOff>
    </xdr:from>
    <xdr:to>
      <xdr:col>6</xdr:col>
      <xdr:colOff>561975</xdr:colOff>
      <xdr:row>95</xdr:row>
      <xdr:rowOff>83103</xdr:rowOff>
    </xdr:to>
    <xdr:sp macro="" textlink="">
      <xdr:nvSpPr>
        <xdr:cNvPr id="251" name="円/楕円 250"/>
        <xdr:cNvSpPr/>
      </xdr:nvSpPr>
      <xdr:spPr>
        <a:xfrm>
          <a:off x="4584700" y="162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4380</xdr:rowOff>
    </xdr:from>
    <xdr:ext cx="534377" cy="259045"/>
    <xdr:sp macro="" textlink="">
      <xdr:nvSpPr>
        <xdr:cNvPr id="252" name="衛生費該当値テキスト"/>
        <xdr:cNvSpPr txBox="1"/>
      </xdr:nvSpPr>
      <xdr:spPr>
        <a:xfrm>
          <a:off x="4686300" y="1612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47,198</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62450</xdr:rowOff>
    </xdr:from>
    <xdr:to>
      <xdr:col>5</xdr:col>
      <xdr:colOff>409575</xdr:colOff>
      <xdr:row>94</xdr:row>
      <xdr:rowOff>164050</xdr:rowOff>
    </xdr:to>
    <xdr:sp macro="" textlink="">
      <xdr:nvSpPr>
        <xdr:cNvPr id="253" name="円/楕円 252"/>
        <xdr:cNvSpPr/>
      </xdr:nvSpPr>
      <xdr:spPr>
        <a:xfrm>
          <a:off x="3746500" y="161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9127</xdr:rowOff>
    </xdr:from>
    <xdr:ext cx="534377" cy="259045"/>
    <xdr:sp macro="" textlink="">
      <xdr:nvSpPr>
        <xdr:cNvPr id="254" name="テキスト ボックス 253"/>
        <xdr:cNvSpPr txBox="1"/>
      </xdr:nvSpPr>
      <xdr:spPr>
        <a:xfrm>
          <a:off x="3530111" y="1595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51,157</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169436</xdr:rowOff>
    </xdr:from>
    <xdr:to>
      <xdr:col>4</xdr:col>
      <xdr:colOff>206375</xdr:colOff>
      <xdr:row>95</xdr:row>
      <xdr:rowOff>99586</xdr:rowOff>
    </xdr:to>
    <xdr:sp macro="" textlink="">
      <xdr:nvSpPr>
        <xdr:cNvPr id="255" name="円/楕円 254"/>
        <xdr:cNvSpPr/>
      </xdr:nvSpPr>
      <xdr:spPr>
        <a:xfrm>
          <a:off x="2857500" y="1628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116113</xdr:rowOff>
    </xdr:from>
    <xdr:ext cx="534377" cy="259045"/>
    <xdr:sp macro="" textlink="">
      <xdr:nvSpPr>
        <xdr:cNvPr id="256" name="テキスト ボックス 255"/>
        <xdr:cNvSpPr txBox="1"/>
      </xdr:nvSpPr>
      <xdr:spPr>
        <a:xfrm>
          <a:off x="2641111" y="1606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46,477</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170281</xdr:rowOff>
    </xdr:from>
    <xdr:to>
      <xdr:col>3</xdr:col>
      <xdr:colOff>3175</xdr:colOff>
      <xdr:row>95</xdr:row>
      <xdr:rowOff>100431</xdr:rowOff>
    </xdr:to>
    <xdr:sp macro="" textlink="">
      <xdr:nvSpPr>
        <xdr:cNvPr id="257" name="円/楕円 256"/>
        <xdr:cNvSpPr/>
      </xdr:nvSpPr>
      <xdr:spPr>
        <a:xfrm>
          <a:off x="1968500" y="16286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116958</xdr:rowOff>
    </xdr:from>
    <xdr:ext cx="534377" cy="259045"/>
    <xdr:sp macro="" textlink="">
      <xdr:nvSpPr>
        <xdr:cNvPr id="258" name="テキスト ボックス 257"/>
        <xdr:cNvSpPr txBox="1"/>
      </xdr:nvSpPr>
      <xdr:spPr>
        <a:xfrm>
          <a:off x="1752111" y="1606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46,440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124172</xdr:rowOff>
    </xdr:from>
    <xdr:to>
      <xdr:col>1</xdr:col>
      <xdr:colOff>485775</xdr:colOff>
      <xdr:row>96</xdr:row>
      <xdr:rowOff>54322</xdr:rowOff>
    </xdr:to>
    <xdr:sp macro="" textlink="">
      <xdr:nvSpPr>
        <xdr:cNvPr id="259" name="円/楕円 258"/>
        <xdr:cNvSpPr/>
      </xdr:nvSpPr>
      <xdr:spPr>
        <a:xfrm>
          <a:off x="1079500" y="1641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70849</xdr:rowOff>
    </xdr:from>
    <xdr:ext cx="534377" cy="259045"/>
    <xdr:sp macro="" textlink="">
      <xdr:nvSpPr>
        <xdr:cNvPr id="260" name="テキスト ボックス 259"/>
        <xdr:cNvSpPr txBox="1"/>
      </xdr:nvSpPr>
      <xdr:spPr>
        <a:xfrm>
          <a:off x="863111" y="1618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7341</xdr:rowOff>
    </xdr:from>
    <xdr:to>
      <xdr:col>15</xdr:col>
      <xdr:colOff>180340</xdr:colOff>
      <xdr:row>38</xdr:row>
      <xdr:rowOff>139014</xdr:rowOff>
    </xdr:to>
    <xdr:cxnSp macro="">
      <xdr:nvCxnSpPr>
        <xdr:cNvPr id="282" name="直線コネクタ 281"/>
        <xdr:cNvCxnSpPr/>
      </xdr:nvCxnSpPr>
      <xdr:spPr>
        <a:xfrm flipV="1">
          <a:off x="10475595" y="5493741"/>
          <a:ext cx="1270" cy="11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142841</xdr:rowOff>
    </xdr:from>
    <xdr:ext cx="249299" cy="259045"/>
    <xdr:sp macro="" textlink="">
      <xdr:nvSpPr>
        <xdr:cNvPr id="283" name="労働費最小値テキスト"/>
        <xdr:cNvSpPr txBox="1"/>
      </xdr:nvSpPr>
      <xdr:spPr>
        <a:xfrm>
          <a:off x="1052830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a:t>
          </a:r>
          <a:endParaRPr kumimoji="1" lang="ja-JP" altLang="en-US" sz="1000" b="1">
            <a:latin typeface="ＭＳ Ｐゴシック"/>
          </a:endParaRPr>
        </a:p>
      </xdr:txBody>
    </xdr:sp>
    <xdr:clientData/>
  </xdr:oneCellAnchor>
  <xdr:twoCellAnchor>
    <xdr:from>
      <xdr:col>15</xdr:col>
      <xdr:colOff>92075</xdr:colOff>
      <xdr:row>38</xdr:row>
      <xdr:rowOff>139014</xdr:rowOff>
    </xdr:from>
    <xdr:to>
      <xdr:col>15</xdr:col>
      <xdr:colOff>269875</xdr:colOff>
      <xdr:row>38</xdr:row>
      <xdr:rowOff>139014</xdr:rowOff>
    </xdr:to>
    <xdr:cxnSp macro="">
      <xdr:nvCxnSpPr>
        <xdr:cNvPr id="284" name="直線コネクタ 283"/>
        <xdr:cNvCxnSpPr/>
      </xdr:nvCxnSpPr>
      <xdr:spPr>
        <a:xfrm>
          <a:off x="10388600" y="66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125468</xdr:rowOff>
    </xdr:from>
    <xdr:ext cx="469744" cy="259045"/>
    <xdr:sp macro="" textlink="">
      <xdr:nvSpPr>
        <xdr:cNvPr id="285" name="労働費最大値テキスト"/>
        <xdr:cNvSpPr txBox="1"/>
      </xdr:nvSpPr>
      <xdr:spPr>
        <a:xfrm>
          <a:off x="10528300" y="5268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5,079</a:t>
          </a:r>
          <a:endParaRPr kumimoji="1" lang="ja-JP" altLang="en-US" sz="1000" b="1">
            <a:latin typeface="ＭＳ Ｐゴシック"/>
          </a:endParaRPr>
        </a:p>
      </xdr:txBody>
    </xdr:sp>
    <xdr:clientData/>
  </xdr:oneCellAnchor>
  <xdr:twoCellAnchor>
    <xdr:from>
      <xdr:col>15</xdr:col>
      <xdr:colOff>92075</xdr:colOff>
      <xdr:row>32</xdr:row>
      <xdr:rowOff>7341</xdr:rowOff>
    </xdr:from>
    <xdr:to>
      <xdr:col>15</xdr:col>
      <xdr:colOff>269875</xdr:colOff>
      <xdr:row>32</xdr:row>
      <xdr:rowOff>7341</xdr:rowOff>
    </xdr:to>
    <xdr:cxnSp macro="">
      <xdr:nvCxnSpPr>
        <xdr:cNvPr id="286" name="直線コネクタ 285"/>
        <xdr:cNvCxnSpPr/>
      </xdr:nvCxnSpPr>
      <xdr:spPr>
        <a:xfrm>
          <a:off x="10388600" y="549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154331</xdr:rowOff>
    </xdr:from>
    <xdr:to>
      <xdr:col>15</xdr:col>
      <xdr:colOff>180975</xdr:colOff>
      <xdr:row>38</xdr:row>
      <xdr:rowOff>18771</xdr:rowOff>
    </xdr:to>
    <xdr:cxnSp macro="">
      <xdr:nvCxnSpPr>
        <xdr:cNvPr id="287" name="直線コネクタ 286"/>
        <xdr:cNvCxnSpPr/>
      </xdr:nvCxnSpPr>
      <xdr:spPr>
        <a:xfrm>
          <a:off x="9639300" y="6497981"/>
          <a:ext cx="8382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61028</xdr:rowOff>
    </xdr:from>
    <xdr:ext cx="378565" cy="259045"/>
    <xdr:sp macro="" textlink="">
      <xdr:nvSpPr>
        <xdr:cNvPr id="288" name="労働費平均値テキスト"/>
        <xdr:cNvSpPr txBox="1"/>
      </xdr:nvSpPr>
      <xdr:spPr>
        <a:xfrm>
          <a:off x="10528300" y="623322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38151</xdr:rowOff>
    </xdr:from>
    <xdr:to>
      <xdr:col>15</xdr:col>
      <xdr:colOff>231775</xdr:colOff>
      <xdr:row>37</xdr:row>
      <xdr:rowOff>139751</xdr:rowOff>
    </xdr:to>
    <xdr:sp macro="" textlink="">
      <xdr:nvSpPr>
        <xdr:cNvPr id="289" name="フローチャート : 判断 288"/>
        <xdr:cNvSpPr/>
      </xdr:nvSpPr>
      <xdr:spPr>
        <a:xfrm>
          <a:off x="10426700" y="63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154331</xdr:rowOff>
    </xdr:from>
    <xdr:to>
      <xdr:col>14</xdr:col>
      <xdr:colOff>28575</xdr:colOff>
      <xdr:row>37</xdr:row>
      <xdr:rowOff>165303</xdr:rowOff>
    </xdr:to>
    <xdr:cxnSp macro="">
      <xdr:nvCxnSpPr>
        <xdr:cNvPr id="290" name="直線コネクタ 289"/>
        <xdr:cNvCxnSpPr/>
      </xdr:nvCxnSpPr>
      <xdr:spPr>
        <a:xfrm flipV="1">
          <a:off x="8750300" y="6497981"/>
          <a:ext cx="8890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124333</xdr:rowOff>
    </xdr:from>
    <xdr:to>
      <xdr:col>14</xdr:col>
      <xdr:colOff>79375</xdr:colOff>
      <xdr:row>37</xdr:row>
      <xdr:rowOff>54483</xdr:rowOff>
    </xdr:to>
    <xdr:sp macro="" textlink="">
      <xdr:nvSpPr>
        <xdr:cNvPr id="291" name="フローチャート : 判断 290"/>
        <xdr:cNvSpPr/>
      </xdr:nvSpPr>
      <xdr:spPr>
        <a:xfrm>
          <a:off x="9588500" y="629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71010</xdr:rowOff>
    </xdr:from>
    <xdr:ext cx="469744" cy="259045"/>
    <xdr:sp macro="" textlink="">
      <xdr:nvSpPr>
        <xdr:cNvPr id="292" name="テキスト ボックス 291"/>
        <xdr:cNvSpPr txBox="1"/>
      </xdr:nvSpPr>
      <xdr:spPr>
        <a:xfrm>
          <a:off x="9404427" y="607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119126</xdr:rowOff>
    </xdr:from>
    <xdr:to>
      <xdr:col>12</xdr:col>
      <xdr:colOff>511175</xdr:colOff>
      <xdr:row>37</xdr:row>
      <xdr:rowOff>165303</xdr:rowOff>
    </xdr:to>
    <xdr:cxnSp macro="">
      <xdr:nvCxnSpPr>
        <xdr:cNvPr id="293" name="直線コネクタ 292"/>
        <xdr:cNvCxnSpPr/>
      </xdr:nvCxnSpPr>
      <xdr:spPr>
        <a:xfrm>
          <a:off x="7861300" y="6462776"/>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34722</xdr:rowOff>
    </xdr:from>
    <xdr:to>
      <xdr:col>12</xdr:col>
      <xdr:colOff>561975</xdr:colOff>
      <xdr:row>36</xdr:row>
      <xdr:rowOff>136322</xdr:rowOff>
    </xdr:to>
    <xdr:sp macro="" textlink="">
      <xdr:nvSpPr>
        <xdr:cNvPr id="294" name="フローチャート : 判断 293"/>
        <xdr:cNvSpPr/>
      </xdr:nvSpPr>
      <xdr:spPr>
        <a:xfrm>
          <a:off x="8699500" y="62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152849</xdr:rowOff>
    </xdr:from>
    <xdr:ext cx="469744" cy="259045"/>
    <xdr:sp macro="" textlink="">
      <xdr:nvSpPr>
        <xdr:cNvPr id="295" name="テキスト ボックス 294"/>
        <xdr:cNvSpPr txBox="1"/>
      </xdr:nvSpPr>
      <xdr:spPr>
        <a:xfrm>
          <a:off x="8515427" y="598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85522</xdr:rowOff>
    </xdr:from>
    <xdr:to>
      <xdr:col>11</xdr:col>
      <xdr:colOff>307975</xdr:colOff>
      <xdr:row>37</xdr:row>
      <xdr:rowOff>119126</xdr:rowOff>
    </xdr:to>
    <xdr:cxnSp macro="">
      <xdr:nvCxnSpPr>
        <xdr:cNvPr id="296" name="直線コネクタ 295"/>
        <xdr:cNvCxnSpPr/>
      </xdr:nvCxnSpPr>
      <xdr:spPr>
        <a:xfrm>
          <a:off x="6972300" y="6429172"/>
          <a:ext cx="88900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75641</xdr:rowOff>
    </xdr:from>
    <xdr:to>
      <xdr:col>11</xdr:col>
      <xdr:colOff>358775</xdr:colOff>
      <xdr:row>36</xdr:row>
      <xdr:rowOff>5791</xdr:rowOff>
    </xdr:to>
    <xdr:sp macro="" textlink="">
      <xdr:nvSpPr>
        <xdr:cNvPr id="297" name="フローチャート : 判断 296"/>
        <xdr:cNvSpPr/>
      </xdr:nvSpPr>
      <xdr:spPr>
        <a:xfrm>
          <a:off x="7810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22318</xdr:rowOff>
    </xdr:from>
    <xdr:ext cx="469744" cy="259045"/>
    <xdr:sp macro="" textlink="">
      <xdr:nvSpPr>
        <xdr:cNvPr id="298" name="テキスト ボックス 297"/>
        <xdr:cNvSpPr txBox="1"/>
      </xdr:nvSpPr>
      <xdr:spPr>
        <a:xfrm>
          <a:off x="7626427"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59639</xdr:rowOff>
    </xdr:from>
    <xdr:to>
      <xdr:col>10</xdr:col>
      <xdr:colOff>155575</xdr:colOff>
      <xdr:row>34</xdr:row>
      <xdr:rowOff>161239</xdr:rowOff>
    </xdr:to>
    <xdr:sp macro="" textlink="">
      <xdr:nvSpPr>
        <xdr:cNvPr id="299" name="フローチャート : 判断 298"/>
        <xdr:cNvSpPr/>
      </xdr:nvSpPr>
      <xdr:spPr>
        <a:xfrm>
          <a:off x="6921500" y="588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6316</xdr:rowOff>
    </xdr:from>
    <xdr:ext cx="469744" cy="259045"/>
    <xdr:sp macro="" textlink="">
      <xdr:nvSpPr>
        <xdr:cNvPr id="300" name="テキスト ボックス 299"/>
        <xdr:cNvSpPr txBox="1"/>
      </xdr:nvSpPr>
      <xdr:spPr>
        <a:xfrm>
          <a:off x="6737427" y="566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3,128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139421</xdr:rowOff>
    </xdr:from>
    <xdr:to>
      <xdr:col>15</xdr:col>
      <xdr:colOff>231775</xdr:colOff>
      <xdr:row>38</xdr:row>
      <xdr:rowOff>69571</xdr:rowOff>
    </xdr:to>
    <xdr:sp macro="" textlink="">
      <xdr:nvSpPr>
        <xdr:cNvPr id="306" name="円/楕円 305"/>
        <xdr:cNvSpPr/>
      </xdr:nvSpPr>
      <xdr:spPr>
        <a:xfrm>
          <a:off x="10426700" y="648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54348</xdr:rowOff>
    </xdr:from>
    <xdr:ext cx="378565" cy="259045"/>
    <xdr:sp macro="" textlink="">
      <xdr:nvSpPr>
        <xdr:cNvPr id="307" name="労働費該当値テキスト"/>
        <xdr:cNvSpPr txBox="1"/>
      </xdr:nvSpPr>
      <xdr:spPr>
        <a:xfrm>
          <a:off x="10528300" y="63979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103531</xdr:rowOff>
    </xdr:from>
    <xdr:to>
      <xdr:col>14</xdr:col>
      <xdr:colOff>79375</xdr:colOff>
      <xdr:row>38</xdr:row>
      <xdr:rowOff>33680</xdr:rowOff>
    </xdr:to>
    <xdr:sp macro="" textlink="">
      <xdr:nvSpPr>
        <xdr:cNvPr id="308" name="円/楕円 307"/>
        <xdr:cNvSpPr/>
      </xdr:nvSpPr>
      <xdr:spPr>
        <a:xfrm>
          <a:off x="9588500" y="64471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24807</xdr:rowOff>
    </xdr:from>
    <xdr:ext cx="378565" cy="259045"/>
    <xdr:sp macro="" textlink="">
      <xdr:nvSpPr>
        <xdr:cNvPr id="309" name="テキスト ボックス 308"/>
        <xdr:cNvSpPr txBox="1"/>
      </xdr:nvSpPr>
      <xdr:spPr>
        <a:xfrm>
          <a:off x="9450017" y="6539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114503</xdr:rowOff>
    </xdr:from>
    <xdr:to>
      <xdr:col>12</xdr:col>
      <xdr:colOff>561975</xdr:colOff>
      <xdr:row>38</xdr:row>
      <xdr:rowOff>44653</xdr:rowOff>
    </xdr:to>
    <xdr:sp macro="" textlink="">
      <xdr:nvSpPr>
        <xdr:cNvPr id="310" name="円/楕円 309"/>
        <xdr:cNvSpPr/>
      </xdr:nvSpPr>
      <xdr:spPr>
        <a:xfrm>
          <a:off x="8699500" y="645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35780</xdr:rowOff>
    </xdr:from>
    <xdr:ext cx="378565" cy="259045"/>
    <xdr:sp macro="" textlink="">
      <xdr:nvSpPr>
        <xdr:cNvPr id="311" name="テキスト ボックス 310"/>
        <xdr:cNvSpPr txBox="1"/>
      </xdr:nvSpPr>
      <xdr:spPr>
        <a:xfrm>
          <a:off x="8561017" y="65508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68326</xdr:rowOff>
    </xdr:from>
    <xdr:to>
      <xdr:col>11</xdr:col>
      <xdr:colOff>358775</xdr:colOff>
      <xdr:row>37</xdr:row>
      <xdr:rowOff>169926</xdr:rowOff>
    </xdr:to>
    <xdr:sp macro="" textlink="">
      <xdr:nvSpPr>
        <xdr:cNvPr id="312" name="円/楕円 311"/>
        <xdr:cNvSpPr/>
      </xdr:nvSpPr>
      <xdr:spPr>
        <a:xfrm>
          <a:off x="7810500" y="641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161053</xdr:rowOff>
    </xdr:from>
    <xdr:ext cx="378565" cy="259045"/>
    <xdr:sp macro="" textlink="">
      <xdr:nvSpPr>
        <xdr:cNvPr id="313" name="テキスト ボックス 312"/>
        <xdr:cNvSpPr txBox="1"/>
      </xdr:nvSpPr>
      <xdr:spPr>
        <a:xfrm>
          <a:off x="7672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34722</xdr:rowOff>
    </xdr:from>
    <xdr:to>
      <xdr:col>10</xdr:col>
      <xdr:colOff>155575</xdr:colOff>
      <xdr:row>37</xdr:row>
      <xdr:rowOff>136322</xdr:rowOff>
    </xdr:to>
    <xdr:sp macro="" textlink="">
      <xdr:nvSpPr>
        <xdr:cNvPr id="314" name="円/楕円 313"/>
        <xdr:cNvSpPr/>
      </xdr:nvSpPr>
      <xdr:spPr>
        <a:xfrm>
          <a:off x="6921500" y="637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127449</xdr:rowOff>
    </xdr:from>
    <xdr:ext cx="378565" cy="259045"/>
    <xdr:sp macro="" textlink="">
      <xdr:nvSpPr>
        <xdr:cNvPr id="315" name="テキスト ボックス 314"/>
        <xdr:cNvSpPr txBox="1"/>
      </xdr:nvSpPr>
      <xdr:spPr>
        <a:xfrm>
          <a:off x="6783017" y="6471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144434</xdr:rowOff>
    </xdr:from>
    <xdr:ext cx="467179" cy="259045"/>
    <xdr:sp macro="" textlink="">
      <xdr:nvSpPr>
        <xdr:cNvPr id="329" name="テキスト ボックス 328"/>
        <xdr:cNvSpPr txBox="1"/>
      </xdr:nvSpPr>
      <xdr:spPr>
        <a:xfrm>
          <a:off x="6136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160762</xdr:rowOff>
    </xdr:from>
    <xdr:ext cx="467179" cy="259045"/>
    <xdr:sp macro="" textlink="">
      <xdr:nvSpPr>
        <xdr:cNvPr id="331" name="テキスト ボックス 330"/>
        <xdr:cNvSpPr txBox="1"/>
      </xdr:nvSpPr>
      <xdr:spPr>
        <a:xfrm>
          <a:off x="6136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53</xdr:row>
      <xdr:rowOff>5642</xdr:rowOff>
    </xdr:from>
    <xdr:ext cx="467179" cy="259045"/>
    <xdr:sp macro="" textlink="">
      <xdr:nvSpPr>
        <xdr:cNvPr id="333" name="テキスト ボックス 332"/>
        <xdr:cNvSpPr txBox="1"/>
      </xdr:nvSpPr>
      <xdr:spPr>
        <a:xfrm>
          <a:off x="6136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5" name="テキスト ボックス 334"/>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37" name="テキスト ボックス 336"/>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9" name="テキスト ボックス 338"/>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48042</xdr:rowOff>
    </xdr:from>
    <xdr:to>
      <xdr:col>15</xdr:col>
      <xdr:colOff>180340</xdr:colOff>
      <xdr:row>59</xdr:row>
      <xdr:rowOff>94197</xdr:rowOff>
    </xdr:to>
    <xdr:cxnSp macro="">
      <xdr:nvCxnSpPr>
        <xdr:cNvPr id="341" name="直線コネクタ 340"/>
        <xdr:cNvCxnSpPr/>
      </xdr:nvCxnSpPr>
      <xdr:spPr>
        <a:xfrm flipV="1">
          <a:off x="10475595" y="8791992"/>
          <a:ext cx="1270" cy="141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98024</xdr:rowOff>
    </xdr:from>
    <xdr:ext cx="313932" cy="259045"/>
    <xdr:sp macro="" textlink="">
      <xdr:nvSpPr>
        <xdr:cNvPr id="342" name="農林水産業費最小値テキスト"/>
        <xdr:cNvSpPr txBox="1"/>
      </xdr:nvSpPr>
      <xdr:spPr>
        <a:xfrm>
          <a:off x="10528300" y="102135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15</xdr:col>
      <xdr:colOff>92075</xdr:colOff>
      <xdr:row>59</xdr:row>
      <xdr:rowOff>94197</xdr:rowOff>
    </xdr:from>
    <xdr:to>
      <xdr:col>15</xdr:col>
      <xdr:colOff>269875</xdr:colOff>
      <xdr:row>59</xdr:row>
      <xdr:rowOff>94197</xdr:rowOff>
    </xdr:to>
    <xdr:cxnSp macro="">
      <xdr:nvCxnSpPr>
        <xdr:cNvPr id="343" name="直線コネクタ 342"/>
        <xdr:cNvCxnSpPr/>
      </xdr:nvCxnSpPr>
      <xdr:spPr>
        <a:xfrm>
          <a:off x="10388600" y="1020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166169</xdr:rowOff>
    </xdr:from>
    <xdr:ext cx="534377" cy="259045"/>
    <xdr:sp macro="" textlink="">
      <xdr:nvSpPr>
        <xdr:cNvPr id="344" name="農林水産業費最大値テキスト"/>
        <xdr:cNvSpPr txBox="1"/>
      </xdr:nvSpPr>
      <xdr:spPr>
        <a:xfrm>
          <a:off x="10528300" y="8567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13,067</a:t>
          </a:r>
          <a:endParaRPr kumimoji="1" lang="ja-JP" altLang="en-US" sz="1000" b="1">
            <a:latin typeface="ＭＳ Ｐゴシック"/>
          </a:endParaRPr>
        </a:p>
      </xdr:txBody>
    </xdr:sp>
    <xdr:clientData/>
  </xdr:oneCellAnchor>
  <xdr:twoCellAnchor>
    <xdr:from>
      <xdr:col>15</xdr:col>
      <xdr:colOff>92075</xdr:colOff>
      <xdr:row>51</xdr:row>
      <xdr:rowOff>48042</xdr:rowOff>
    </xdr:from>
    <xdr:to>
      <xdr:col>15</xdr:col>
      <xdr:colOff>269875</xdr:colOff>
      <xdr:row>51</xdr:row>
      <xdr:rowOff>48042</xdr:rowOff>
    </xdr:to>
    <xdr:cxnSp macro="">
      <xdr:nvCxnSpPr>
        <xdr:cNvPr id="345" name="直線コネクタ 344"/>
        <xdr:cNvCxnSpPr/>
      </xdr:nvCxnSpPr>
      <xdr:spPr>
        <a:xfrm>
          <a:off x="10388600" y="87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2105</xdr:rowOff>
    </xdr:from>
    <xdr:to>
      <xdr:col>15</xdr:col>
      <xdr:colOff>180975</xdr:colOff>
      <xdr:row>54</xdr:row>
      <xdr:rowOff>79938</xdr:rowOff>
    </xdr:to>
    <xdr:cxnSp macro="">
      <xdr:nvCxnSpPr>
        <xdr:cNvPr id="346" name="直線コネクタ 345"/>
        <xdr:cNvCxnSpPr/>
      </xdr:nvCxnSpPr>
      <xdr:spPr>
        <a:xfrm>
          <a:off x="9639300" y="9260405"/>
          <a:ext cx="838200" cy="7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4734</xdr:rowOff>
    </xdr:from>
    <xdr:ext cx="469744" cy="259045"/>
    <xdr:sp macro="" textlink="">
      <xdr:nvSpPr>
        <xdr:cNvPr id="347" name="農林水産業費平均値テキスト"/>
        <xdr:cNvSpPr txBox="1"/>
      </xdr:nvSpPr>
      <xdr:spPr>
        <a:xfrm>
          <a:off x="10528300" y="9777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3,350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26307</xdr:rowOff>
    </xdr:from>
    <xdr:to>
      <xdr:col>15</xdr:col>
      <xdr:colOff>231775</xdr:colOff>
      <xdr:row>57</xdr:row>
      <xdr:rowOff>127907</xdr:rowOff>
    </xdr:to>
    <xdr:sp macro="" textlink="">
      <xdr:nvSpPr>
        <xdr:cNvPr id="348" name="フローチャート : 判断 347"/>
        <xdr:cNvSpPr/>
      </xdr:nvSpPr>
      <xdr:spPr>
        <a:xfrm>
          <a:off x="10426700" y="979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159512</xdr:rowOff>
    </xdr:from>
    <xdr:to>
      <xdr:col>14</xdr:col>
      <xdr:colOff>28575</xdr:colOff>
      <xdr:row>54</xdr:row>
      <xdr:rowOff>2105</xdr:rowOff>
    </xdr:to>
    <xdr:cxnSp macro="">
      <xdr:nvCxnSpPr>
        <xdr:cNvPr id="349" name="直線コネクタ 348"/>
        <xdr:cNvCxnSpPr/>
      </xdr:nvCxnSpPr>
      <xdr:spPr>
        <a:xfrm>
          <a:off x="8750300" y="9246362"/>
          <a:ext cx="889000" cy="1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82042</xdr:rowOff>
    </xdr:from>
    <xdr:to>
      <xdr:col>14</xdr:col>
      <xdr:colOff>79375</xdr:colOff>
      <xdr:row>58</xdr:row>
      <xdr:rowOff>12192</xdr:rowOff>
    </xdr:to>
    <xdr:sp macro="" textlink="">
      <xdr:nvSpPr>
        <xdr:cNvPr id="350" name="フローチャート : 判断 349"/>
        <xdr:cNvSpPr/>
      </xdr:nvSpPr>
      <xdr:spPr>
        <a:xfrm>
          <a:off x="9588500" y="985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3319</xdr:rowOff>
    </xdr:from>
    <xdr:ext cx="469744" cy="259045"/>
    <xdr:sp macro="" textlink="">
      <xdr:nvSpPr>
        <xdr:cNvPr id="351" name="テキスト ボックス 350"/>
        <xdr:cNvSpPr txBox="1"/>
      </xdr:nvSpPr>
      <xdr:spPr>
        <a:xfrm>
          <a:off x="9404427" y="99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2,838</a:t>
          </a:r>
          <a:endParaRPr kumimoji="1" lang="ja-JP" altLang="en-US" sz="1000" b="1">
            <a:solidFill>
              <a:srgbClr val="000080"/>
            </a:solidFill>
            <a:latin typeface="ＭＳ Ｐゴシック"/>
          </a:endParaRPr>
        </a:p>
      </xdr:txBody>
    </xdr:sp>
    <xdr:clientData/>
  </xdr:oneCellAnchor>
  <xdr:twoCellAnchor>
    <xdr:from>
      <xdr:col>11</xdr:col>
      <xdr:colOff>307975</xdr:colOff>
      <xdr:row>53</xdr:row>
      <xdr:rowOff>159512</xdr:rowOff>
    </xdr:from>
    <xdr:to>
      <xdr:col>12</xdr:col>
      <xdr:colOff>511175</xdr:colOff>
      <xdr:row>53</xdr:row>
      <xdr:rowOff>160492</xdr:rowOff>
    </xdr:to>
    <xdr:cxnSp macro="">
      <xdr:nvCxnSpPr>
        <xdr:cNvPr id="352" name="直線コネクタ 351"/>
        <xdr:cNvCxnSpPr/>
      </xdr:nvCxnSpPr>
      <xdr:spPr>
        <a:xfrm flipV="1">
          <a:off x="7861300" y="9246362"/>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102616</xdr:rowOff>
    </xdr:from>
    <xdr:to>
      <xdr:col>12</xdr:col>
      <xdr:colOff>561975</xdr:colOff>
      <xdr:row>58</xdr:row>
      <xdr:rowOff>32766</xdr:rowOff>
    </xdr:to>
    <xdr:sp macro="" textlink="">
      <xdr:nvSpPr>
        <xdr:cNvPr id="353" name="フローチャート : 判断 352"/>
        <xdr:cNvSpPr/>
      </xdr:nvSpPr>
      <xdr:spPr>
        <a:xfrm>
          <a:off x="8699500" y="987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23893</xdr:rowOff>
    </xdr:from>
    <xdr:ext cx="469744" cy="259045"/>
    <xdr:sp macro="" textlink="">
      <xdr:nvSpPr>
        <xdr:cNvPr id="354" name="テキスト ボックス 353"/>
        <xdr:cNvSpPr txBox="1"/>
      </xdr:nvSpPr>
      <xdr:spPr>
        <a:xfrm>
          <a:off x="8515427" y="996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10</xdr:col>
      <xdr:colOff>104775</xdr:colOff>
      <xdr:row>53</xdr:row>
      <xdr:rowOff>160492</xdr:rowOff>
    </xdr:from>
    <xdr:to>
      <xdr:col>11</xdr:col>
      <xdr:colOff>307975</xdr:colOff>
      <xdr:row>55</xdr:row>
      <xdr:rowOff>25291</xdr:rowOff>
    </xdr:to>
    <xdr:cxnSp macro="">
      <xdr:nvCxnSpPr>
        <xdr:cNvPr id="355" name="直線コネクタ 354"/>
        <xdr:cNvCxnSpPr/>
      </xdr:nvCxnSpPr>
      <xdr:spPr>
        <a:xfrm flipV="1">
          <a:off x="6972300" y="9247342"/>
          <a:ext cx="889000" cy="20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83239</xdr:rowOff>
    </xdr:from>
    <xdr:to>
      <xdr:col>11</xdr:col>
      <xdr:colOff>358775</xdr:colOff>
      <xdr:row>58</xdr:row>
      <xdr:rowOff>13389</xdr:rowOff>
    </xdr:to>
    <xdr:sp macro="" textlink="">
      <xdr:nvSpPr>
        <xdr:cNvPr id="356" name="フローチャート : 判断 355"/>
        <xdr:cNvSpPr/>
      </xdr:nvSpPr>
      <xdr:spPr>
        <a:xfrm>
          <a:off x="7810500" y="985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4516</xdr:rowOff>
    </xdr:from>
    <xdr:ext cx="469744" cy="259045"/>
    <xdr:sp macro="" textlink="">
      <xdr:nvSpPr>
        <xdr:cNvPr id="357" name="テキスト ボックス 356"/>
        <xdr:cNvSpPr txBox="1"/>
      </xdr:nvSpPr>
      <xdr:spPr>
        <a:xfrm>
          <a:off x="7626427" y="994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127653</xdr:rowOff>
    </xdr:from>
    <xdr:to>
      <xdr:col>10</xdr:col>
      <xdr:colOff>155575</xdr:colOff>
      <xdr:row>58</xdr:row>
      <xdr:rowOff>57803</xdr:rowOff>
    </xdr:to>
    <xdr:sp macro="" textlink="">
      <xdr:nvSpPr>
        <xdr:cNvPr id="358" name="フローチャート : 判断 357"/>
        <xdr:cNvSpPr/>
      </xdr:nvSpPr>
      <xdr:spPr>
        <a:xfrm>
          <a:off x="6921500" y="9900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48930</xdr:rowOff>
    </xdr:from>
    <xdr:ext cx="469744" cy="259045"/>
    <xdr:sp macro="" textlink="">
      <xdr:nvSpPr>
        <xdr:cNvPr id="359" name="テキスト ボックス 358"/>
        <xdr:cNvSpPr txBox="1"/>
      </xdr:nvSpPr>
      <xdr:spPr>
        <a:xfrm>
          <a:off x="6737427" y="999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54</xdr:row>
      <xdr:rowOff>29138</xdr:rowOff>
    </xdr:from>
    <xdr:to>
      <xdr:col>15</xdr:col>
      <xdr:colOff>231775</xdr:colOff>
      <xdr:row>54</xdr:row>
      <xdr:rowOff>130738</xdr:rowOff>
    </xdr:to>
    <xdr:sp macro="" textlink="">
      <xdr:nvSpPr>
        <xdr:cNvPr id="365" name="円/楕円 364"/>
        <xdr:cNvSpPr/>
      </xdr:nvSpPr>
      <xdr:spPr>
        <a:xfrm>
          <a:off x="10426700" y="928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53</xdr:row>
      <xdr:rowOff>52015</xdr:rowOff>
    </xdr:from>
    <xdr:ext cx="469744" cy="259045"/>
    <xdr:sp macro="" textlink="">
      <xdr:nvSpPr>
        <xdr:cNvPr id="366" name="農林水産業費該当値テキスト"/>
        <xdr:cNvSpPr txBox="1"/>
      </xdr:nvSpPr>
      <xdr:spPr>
        <a:xfrm>
          <a:off x="10528300" y="9138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8,049</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122755</xdr:rowOff>
    </xdr:from>
    <xdr:to>
      <xdr:col>14</xdr:col>
      <xdr:colOff>79375</xdr:colOff>
      <xdr:row>54</xdr:row>
      <xdr:rowOff>52905</xdr:rowOff>
    </xdr:to>
    <xdr:sp macro="" textlink="">
      <xdr:nvSpPr>
        <xdr:cNvPr id="367" name="円/楕円 366"/>
        <xdr:cNvSpPr/>
      </xdr:nvSpPr>
      <xdr:spPr>
        <a:xfrm>
          <a:off x="9588500" y="92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52</xdr:row>
      <xdr:rowOff>69432</xdr:rowOff>
    </xdr:from>
    <xdr:ext cx="469744" cy="259045"/>
    <xdr:sp macro="" textlink="">
      <xdr:nvSpPr>
        <xdr:cNvPr id="368" name="テキスト ボックス 367"/>
        <xdr:cNvSpPr txBox="1"/>
      </xdr:nvSpPr>
      <xdr:spPr>
        <a:xfrm>
          <a:off x="9404427" y="8984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8,764</a:t>
          </a:r>
          <a:endParaRPr kumimoji="1" lang="ja-JP" altLang="en-US" sz="1000" b="1">
            <a:solidFill>
              <a:srgbClr val="FF0000"/>
            </a:solidFill>
            <a:latin typeface="ＭＳ Ｐゴシック"/>
          </a:endParaRPr>
        </a:p>
      </xdr:txBody>
    </xdr:sp>
    <xdr:clientData/>
  </xdr:oneCellAnchor>
  <xdr:twoCellAnchor>
    <xdr:from>
      <xdr:col>12</xdr:col>
      <xdr:colOff>460375</xdr:colOff>
      <xdr:row>53</xdr:row>
      <xdr:rowOff>108712</xdr:rowOff>
    </xdr:from>
    <xdr:to>
      <xdr:col>12</xdr:col>
      <xdr:colOff>561975</xdr:colOff>
      <xdr:row>54</xdr:row>
      <xdr:rowOff>38862</xdr:rowOff>
    </xdr:to>
    <xdr:sp macro="" textlink="">
      <xdr:nvSpPr>
        <xdr:cNvPr id="369" name="円/楕円 368"/>
        <xdr:cNvSpPr/>
      </xdr:nvSpPr>
      <xdr:spPr>
        <a:xfrm>
          <a:off x="8699500" y="919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52</xdr:row>
      <xdr:rowOff>55389</xdr:rowOff>
    </xdr:from>
    <xdr:ext cx="469744" cy="259045"/>
    <xdr:sp macro="" textlink="">
      <xdr:nvSpPr>
        <xdr:cNvPr id="370" name="テキスト ボックス 369"/>
        <xdr:cNvSpPr txBox="1"/>
      </xdr:nvSpPr>
      <xdr:spPr>
        <a:xfrm>
          <a:off x="8515427" y="8970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8,893</a:t>
          </a:r>
          <a:endParaRPr kumimoji="1" lang="ja-JP" altLang="en-US" sz="1000" b="1">
            <a:solidFill>
              <a:srgbClr val="FF0000"/>
            </a:solidFill>
            <a:latin typeface="ＭＳ Ｐゴシック"/>
          </a:endParaRPr>
        </a:p>
      </xdr:txBody>
    </xdr:sp>
    <xdr:clientData/>
  </xdr:oneCellAnchor>
  <xdr:twoCellAnchor>
    <xdr:from>
      <xdr:col>11</xdr:col>
      <xdr:colOff>257175</xdr:colOff>
      <xdr:row>53</xdr:row>
      <xdr:rowOff>109692</xdr:rowOff>
    </xdr:from>
    <xdr:to>
      <xdr:col>11</xdr:col>
      <xdr:colOff>358775</xdr:colOff>
      <xdr:row>54</xdr:row>
      <xdr:rowOff>39842</xdr:rowOff>
    </xdr:to>
    <xdr:sp macro="" textlink="">
      <xdr:nvSpPr>
        <xdr:cNvPr id="371" name="円/楕円 370"/>
        <xdr:cNvSpPr/>
      </xdr:nvSpPr>
      <xdr:spPr>
        <a:xfrm>
          <a:off x="7810500" y="91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52</xdr:row>
      <xdr:rowOff>56369</xdr:rowOff>
    </xdr:from>
    <xdr:ext cx="469744" cy="259045"/>
    <xdr:sp macro="" textlink="">
      <xdr:nvSpPr>
        <xdr:cNvPr id="372" name="テキスト ボックス 371"/>
        <xdr:cNvSpPr txBox="1"/>
      </xdr:nvSpPr>
      <xdr:spPr>
        <a:xfrm>
          <a:off x="7626427" y="897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8,884</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145941</xdr:rowOff>
    </xdr:from>
    <xdr:to>
      <xdr:col>10</xdr:col>
      <xdr:colOff>155575</xdr:colOff>
      <xdr:row>55</xdr:row>
      <xdr:rowOff>76091</xdr:rowOff>
    </xdr:to>
    <xdr:sp macro="" textlink="">
      <xdr:nvSpPr>
        <xdr:cNvPr id="373" name="円/楕円 372"/>
        <xdr:cNvSpPr/>
      </xdr:nvSpPr>
      <xdr:spPr>
        <a:xfrm>
          <a:off x="6921500" y="940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53</xdr:row>
      <xdr:rowOff>92618</xdr:rowOff>
    </xdr:from>
    <xdr:ext cx="469744" cy="259045"/>
    <xdr:sp macro="" textlink="">
      <xdr:nvSpPr>
        <xdr:cNvPr id="374" name="テキスト ボックス 373"/>
        <xdr:cNvSpPr txBox="1"/>
      </xdr:nvSpPr>
      <xdr:spPr>
        <a:xfrm>
          <a:off x="6737427" y="917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33,886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5" name="直線コネクタ 384"/>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6" name="テキスト ボックス 385"/>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9" name="直線コネクタ 388"/>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70</xdr:row>
      <xdr:rowOff>111777</xdr:rowOff>
    </xdr:from>
    <xdr:ext cx="531299" cy="259045"/>
    <xdr:sp macro="" textlink="">
      <xdr:nvSpPr>
        <xdr:cNvPr id="390" name="テキスト ボックス 389"/>
        <xdr:cNvSpPr txBox="1"/>
      </xdr:nvSpPr>
      <xdr:spPr>
        <a:xfrm>
          <a:off x="6072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137014</xdr:rowOff>
    </xdr:from>
    <xdr:to>
      <xdr:col>15</xdr:col>
      <xdr:colOff>180340</xdr:colOff>
      <xdr:row>77</xdr:row>
      <xdr:rowOff>92094</xdr:rowOff>
    </xdr:to>
    <xdr:cxnSp macro="">
      <xdr:nvCxnSpPr>
        <xdr:cNvPr id="394" name="直線コネクタ 393"/>
        <xdr:cNvCxnSpPr/>
      </xdr:nvCxnSpPr>
      <xdr:spPr>
        <a:xfrm flipV="1">
          <a:off x="10475595" y="12138514"/>
          <a:ext cx="1270" cy="11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95921</xdr:rowOff>
    </xdr:from>
    <xdr:ext cx="469744" cy="259045"/>
    <xdr:sp macro="" textlink="">
      <xdr:nvSpPr>
        <xdr:cNvPr id="395" name="商工費最小値テキスト"/>
        <xdr:cNvSpPr txBox="1"/>
      </xdr:nvSpPr>
      <xdr:spPr>
        <a:xfrm>
          <a:off x="10528300" y="1329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a:t>
          </a:r>
          <a:endParaRPr kumimoji="1" lang="ja-JP" altLang="en-US" sz="1000" b="1">
            <a:latin typeface="ＭＳ Ｐゴシック"/>
          </a:endParaRPr>
        </a:p>
      </xdr:txBody>
    </xdr:sp>
    <xdr:clientData/>
  </xdr:oneCellAnchor>
  <xdr:twoCellAnchor>
    <xdr:from>
      <xdr:col>15</xdr:col>
      <xdr:colOff>92075</xdr:colOff>
      <xdr:row>77</xdr:row>
      <xdr:rowOff>92094</xdr:rowOff>
    </xdr:from>
    <xdr:to>
      <xdr:col>15</xdr:col>
      <xdr:colOff>269875</xdr:colOff>
      <xdr:row>77</xdr:row>
      <xdr:rowOff>92094</xdr:rowOff>
    </xdr:to>
    <xdr:cxnSp macro="">
      <xdr:nvCxnSpPr>
        <xdr:cNvPr id="396" name="直線コネクタ 395"/>
        <xdr:cNvCxnSpPr/>
      </xdr:nvCxnSpPr>
      <xdr:spPr>
        <a:xfrm>
          <a:off x="10388600" y="13293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83691</xdr:rowOff>
    </xdr:from>
    <xdr:ext cx="534377" cy="259045"/>
    <xdr:sp macro="" textlink="">
      <xdr:nvSpPr>
        <xdr:cNvPr id="397" name="商工費最大値テキスト"/>
        <xdr:cNvSpPr txBox="1"/>
      </xdr:nvSpPr>
      <xdr:spPr>
        <a:xfrm>
          <a:off x="10528300" y="1191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22,047</a:t>
          </a:r>
          <a:endParaRPr kumimoji="1" lang="ja-JP" altLang="en-US" sz="1000" b="1">
            <a:latin typeface="ＭＳ Ｐゴシック"/>
          </a:endParaRPr>
        </a:p>
      </xdr:txBody>
    </xdr:sp>
    <xdr:clientData/>
  </xdr:oneCellAnchor>
  <xdr:twoCellAnchor>
    <xdr:from>
      <xdr:col>15</xdr:col>
      <xdr:colOff>92075</xdr:colOff>
      <xdr:row>70</xdr:row>
      <xdr:rowOff>137014</xdr:rowOff>
    </xdr:from>
    <xdr:to>
      <xdr:col>15</xdr:col>
      <xdr:colOff>269875</xdr:colOff>
      <xdr:row>70</xdr:row>
      <xdr:rowOff>137014</xdr:rowOff>
    </xdr:to>
    <xdr:cxnSp macro="">
      <xdr:nvCxnSpPr>
        <xdr:cNvPr id="398" name="直線コネクタ 397"/>
        <xdr:cNvCxnSpPr/>
      </xdr:nvCxnSpPr>
      <xdr:spPr>
        <a:xfrm>
          <a:off x="10388600" y="1213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1282</xdr:rowOff>
    </xdr:from>
    <xdr:to>
      <xdr:col>15</xdr:col>
      <xdr:colOff>180975</xdr:colOff>
      <xdr:row>76</xdr:row>
      <xdr:rowOff>129412</xdr:rowOff>
    </xdr:to>
    <xdr:cxnSp macro="">
      <xdr:nvCxnSpPr>
        <xdr:cNvPr id="399" name="直線コネクタ 398"/>
        <xdr:cNvCxnSpPr/>
      </xdr:nvCxnSpPr>
      <xdr:spPr>
        <a:xfrm flipV="1">
          <a:off x="9639300" y="13031482"/>
          <a:ext cx="838200" cy="12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103560</xdr:rowOff>
    </xdr:from>
    <xdr:ext cx="469744" cy="259045"/>
    <xdr:sp macro="" textlink="">
      <xdr:nvSpPr>
        <xdr:cNvPr id="400" name="商工費平均値テキスト"/>
        <xdr:cNvSpPr txBox="1"/>
      </xdr:nvSpPr>
      <xdr:spPr>
        <a:xfrm>
          <a:off x="10528300" y="12962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6,366</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125133</xdr:rowOff>
    </xdr:from>
    <xdr:to>
      <xdr:col>15</xdr:col>
      <xdr:colOff>231775</xdr:colOff>
      <xdr:row>76</xdr:row>
      <xdr:rowOff>55283</xdr:rowOff>
    </xdr:to>
    <xdr:sp macro="" textlink="">
      <xdr:nvSpPr>
        <xdr:cNvPr id="401" name="フローチャート : 判断 400"/>
        <xdr:cNvSpPr/>
      </xdr:nvSpPr>
      <xdr:spPr>
        <a:xfrm>
          <a:off x="10426700" y="1298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127242</xdr:rowOff>
    </xdr:from>
    <xdr:to>
      <xdr:col>14</xdr:col>
      <xdr:colOff>28575</xdr:colOff>
      <xdr:row>76</xdr:row>
      <xdr:rowOff>129412</xdr:rowOff>
    </xdr:to>
    <xdr:cxnSp macro="">
      <xdr:nvCxnSpPr>
        <xdr:cNvPr id="402" name="直線コネクタ 401"/>
        <xdr:cNvCxnSpPr/>
      </xdr:nvCxnSpPr>
      <xdr:spPr>
        <a:xfrm>
          <a:off x="8750300" y="13157442"/>
          <a:ext cx="889000" cy="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156338</xdr:rowOff>
    </xdr:from>
    <xdr:to>
      <xdr:col>14</xdr:col>
      <xdr:colOff>79375</xdr:colOff>
      <xdr:row>76</xdr:row>
      <xdr:rowOff>86488</xdr:rowOff>
    </xdr:to>
    <xdr:sp macro="" textlink="">
      <xdr:nvSpPr>
        <xdr:cNvPr id="403" name="フローチャート : 判断 402"/>
        <xdr:cNvSpPr/>
      </xdr:nvSpPr>
      <xdr:spPr>
        <a:xfrm>
          <a:off x="9588500" y="130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103014</xdr:rowOff>
    </xdr:from>
    <xdr:ext cx="469744" cy="259045"/>
    <xdr:sp macro="" textlink="">
      <xdr:nvSpPr>
        <xdr:cNvPr id="404" name="テキスト ボックス 403"/>
        <xdr:cNvSpPr txBox="1"/>
      </xdr:nvSpPr>
      <xdr:spPr>
        <a:xfrm>
          <a:off x="9404427" y="1279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5,820</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12827</xdr:rowOff>
    </xdr:from>
    <xdr:to>
      <xdr:col>12</xdr:col>
      <xdr:colOff>511175</xdr:colOff>
      <xdr:row>76</xdr:row>
      <xdr:rowOff>127242</xdr:rowOff>
    </xdr:to>
    <xdr:cxnSp macro="">
      <xdr:nvCxnSpPr>
        <xdr:cNvPr id="405" name="直線コネクタ 404"/>
        <xdr:cNvCxnSpPr/>
      </xdr:nvCxnSpPr>
      <xdr:spPr>
        <a:xfrm>
          <a:off x="7861300" y="13043027"/>
          <a:ext cx="889000" cy="11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150507</xdr:rowOff>
    </xdr:from>
    <xdr:to>
      <xdr:col>12</xdr:col>
      <xdr:colOff>561975</xdr:colOff>
      <xdr:row>76</xdr:row>
      <xdr:rowOff>80657</xdr:rowOff>
    </xdr:to>
    <xdr:sp macro="" textlink="">
      <xdr:nvSpPr>
        <xdr:cNvPr id="406" name="フローチャート : 判断 405"/>
        <xdr:cNvSpPr/>
      </xdr:nvSpPr>
      <xdr:spPr>
        <a:xfrm>
          <a:off x="8699500" y="1300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97185</xdr:rowOff>
    </xdr:from>
    <xdr:ext cx="469744" cy="259045"/>
    <xdr:sp macro="" textlink="">
      <xdr:nvSpPr>
        <xdr:cNvPr id="407" name="テキスト ボックス 406"/>
        <xdr:cNvSpPr txBox="1"/>
      </xdr:nvSpPr>
      <xdr:spPr>
        <a:xfrm>
          <a:off x="8515427" y="1278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5,922</a:t>
          </a:r>
          <a:endParaRPr kumimoji="1" lang="ja-JP" altLang="en-US" sz="1000" b="1">
            <a:solidFill>
              <a:srgbClr val="000080"/>
            </a:solidFill>
            <a:latin typeface="ＭＳ Ｐゴシック"/>
          </a:endParaRPr>
        </a:p>
      </xdr:txBody>
    </xdr:sp>
    <xdr:clientData/>
  </xdr:oneCellAnchor>
  <xdr:twoCellAnchor>
    <xdr:from>
      <xdr:col>10</xdr:col>
      <xdr:colOff>104775</xdr:colOff>
      <xdr:row>75</xdr:row>
      <xdr:rowOff>108610</xdr:rowOff>
    </xdr:from>
    <xdr:to>
      <xdr:col>11</xdr:col>
      <xdr:colOff>307975</xdr:colOff>
      <xdr:row>76</xdr:row>
      <xdr:rowOff>12827</xdr:rowOff>
    </xdr:to>
    <xdr:cxnSp macro="">
      <xdr:nvCxnSpPr>
        <xdr:cNvPr id="408" name="直線コネクタ 407"/>
        <xdr:cNvCxnSpPr/>
      </xdr:nvCxnSpPr>
      <xdr:spPr>
        <a:xfrm>
          <a:off x="6972300" y="12967360"/>
          <a:ext cx="889000" cy="75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166052</xdr:rowOff>
    </xdr:from>
    <xdr:to>
      <xdr:col>11</xdr:col>
      <xdr:colOff>358775</xdr:colOff>
      <xdr:row>76</xdr:row>
      <xdr:rowOff>96202</xdr:rowOff>
    </xdr:to>
    <xdr:sp macro="" textlink="">
      <xdr:nvSpPr>
        <xdr:cNvPr id="409" name="フローチャート : 判断 408"/>
        <xdr:cNvSpPr/>
      </xdr:nvSpPr>
      <xdr:spPr>
        <a:xfrm>
          <a:off x="7810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87329</xdr:rowOff>
    </xdr:from>
    <xdr:ext cx="469744" cy="259045"/>
    <xdr:sp macro="" textlink="">
      <xdr:nvSpPr>
        <xdr:cNvPr id="410" name="テキスト ボックス 409"/>
        <xdr:cNvSpPr txBox="1"/>
      </xdr:nvSpPr>
      <xdr:spPr>
        <a:xfrm>
          <a:off x="7626427" y="1311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150451</xdr:rowOff>
    </xdr:from>
    <xdr:to>
      <xdr:col>10</xdr:col>
      <xdr:colOff>155575</xdr:colOff>
      <xdr:row>76</xdr:row>
      <xdr:rowOff>80601</xdr:rowOff>
    </xdr:to>
    <xdr:sp macro="" textlink="">
      <xdr:nvSpPr>
        <xdr:cNvPr id="411" name="フローチャート : 判断 410"/>
        <xdr:cNvSpPr/>
      </xdr:nvSpPr>
      <xdr:spPr>
        <a:xfrm>
          <a:off x="6921500" y="13009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71728</xdr:rowOff>
    </xdr:from>
    <xdr:ext cx="469744" cy="259045"/>
    <xdr:sp macro="" textlink="">
      <xdr:nvSpPr>
        <xdr:cNvPr id="412" name="テキスト ボックス 411"/>
        <xdr:cNvSpPr txBox="1"/>
      </xdr:nvSpPr>
      <xdr:spPr>
        <a:xfrm>
          <a:off x="6737427" y="13101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75</xdr:row>
      <xdr:rowOff>121933</xdr:rowOff>
    </xdr:from>
    <xdr:to>
      <xdr:col>15</xdr:col>
      <xdr:colOff>231775</xdr:colOff>
      <xdr:row>76</xdr:row>
      <xdr:rowOff>52084</xdr:rowOff>
    </xdr:to>
    <xdr:sp macro="" textlink="">
      <xdr:nvSpPr>
        <xdr:cNvPr id="418" name="円/楕円 417"/>
        <xdr:cNvSpPr/>
      </xdr:nvSpPr>
      <xdr:spPr>
        <a:xfrm>
          <a:off x="10426700" y="129806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144810</xdr:rowOff>
    </xdr:from>
    <xdr:ext cx="469744" cy="259045"/>
    <xdr:sp macro="" textlink="">
      <xdr:nvSpPr>
        <xdr:cNvPr id="419" name="商工費該当値テキスト"/>
        <xdr:cNvSpPr txBox="1"/>
      </xdr:nvSpPr>
      <xdr:spPr>
        <a:xfrm>
          <a:off x="10528300" y="1283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78612</xdr:rowOff>
    </xdr:from>
    <xdr:to>
      <xdr:col>14</xdr:col>
      <xdr:colOff>79375</xdr:colOff>
      <xdr:row>77</xdr:row>
      <xdr:rowOff>8762</xdr:rowOff>
    </xdr:to>
    <xdr:sp macro="" textlink="">
      <xdr:nvSpPr>
        <xdr:cNvPr id="420" name="円/楕円 419"/>
        <xdr:cNvSpPr/>
      </xdr:nvSpPr>
      <xdr:spPr>
        <a:xfrm>
          <a:off x="9588500" y="1310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171339</xdr:rowOff>
    </xdr:from>
    <xdr:ext cx="469744" cy="259045"/>
    <xdr:sp macro="" textlink="">
      <xdr:nvSpPr>
        <xdr:cNvPr id="421" name="テキスト ボックス 420"/>
        <xdr:cNvSpPr txBox="1"/>
      </xdr:nvSpPr>
      <xdr:spPr>
        <a:xfrm>
          <a:off x="9404427" y="1320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4,180</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76442</xdr:rowOff>
    </xdr:from>
    <xdr:to>
      <xdr:col>12</xdr:col>
      <xdr:colOff>561975</xdr:colOff>
      <xdr:row>77</xdr:row>
      <xdr:rowOff>6592</xdr:rowOff>
    </xdr:to>
    <xdr:sp macro="" textlink="">
      <xdr:nvSpPr>
        <xdr:cNvPr id="422" name="円/楕円 421"/>
        <xdr:cNvSpPr/>
      </xdr:nvSpPr>
      <xdr:spPr>
        <a:xfrm>
          <a:off x="8699500" y="131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169169</xdr:rowOff>
    </xdr:from>
    <xdr:ext cx="469744" cy="259045"/>
    <xdr:sp macro="" textlink="">
      <xdr:nvSpPr>
        <xdr:cNvPr id="423" name="テキスト ボックス 422"/>
        <xdr:cNvSpPr txBox="1"/>
      </xdr:nvSpPr>
      <xdr:spPr>
        <a:xfrm>
          <a:off x="8515427" y="1319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4,218</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133477</xdr:rowOff>
    </xdr:from>
    <xdr:to>
      <xdr:col>11</xdr:col>
      <xdr:colOff>358775</xdr:colOff>
      <xdr:row>76</xdr:row>
      <xdr:rowOff>63627</xdr:rowOff>
    </xdr:to>
    <xdr:sp macro="" textlink="">
      <xdr:nvSpPr>
        <xdr:cNvPr id="424" name="円/楕円 423"/>
        <xdr:cNvSpPr/>
      </xdr:nvSpPr>
      <xdr:spPr>
        <a:xfrm>
          <a:off x="7810500" y="1299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80154</xdr:rowOff>
    </xdr:from>
    <xdr:ext cx="469744" cy="259045"/>
    <xdr:sp macro="" textlink="">
      <xdr:nvSpPr>
        <xdr:cNvPr id="425" name="テキスト ボックス 424"/>
        <xdr:cNvSpPr txBox="1"/>
      </xdr:nvSpPr>
      <xdr:spPr>
        <a:xfrm>
          <a:off x="7626427" y="1276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6,220</a:t>
          </a:r>
          <a:endParaRPr kumimoji="1" lang="ja-JP" altLang="en-US" sz="1000" b="1">
            <a:solidFill>
              <a:srgbClr val="FF0000"/>
            </a:solidFill>
            <a:latin typeface="ＭＳ Ｐゴシック"/>
          </a:endParaRPr>
        </a:p>
      </xdr:txBody>
    </xdr:sp>
    <xdr:clientData/>
  </xdr:oneCellAnchor>
  <xdr:twoCellAnchor>
    <xdr:from>
      <xdr:col>10</xdr:col>
      <xdr:colOff>53975</xdr:colOff>
      <xdr:row>75</xdr:row>
      <xdr:rowOff>57810</xdr:rowOff>
    </xdr:from>
    <xdr:to>
      <xdr:col>10</xdr:col>
      <xdr:colOff>155575</xdr:colOff>
      <xdr:row>75</xdr:row>
      <xdr:rowOff>159410</xdr:rowOff>
    </xdr:to>
    <xdr:sp macro="" textlink="">
      <xdr:nvSpPr>
        <xdr:cNvPr id="426" name="円/楕円 425"/>
        <xdr:cNvSpPr/>
      </xdr:nvSpPr>
      <xdr:spPr>
        <a:xfrm>
          <a:off x="6921500" y="1291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74</xdr:row>
      <xdr:rowOff>4487</xdr:rowOff>
    </xdr:from>
    <xdr:ext cx="469744" cy="259045"/>
    <xdr:sp macro="" textlink="">
      <xdr:nvSpPr>
        <xdr:cNvPr id="427" name="テキスト ボックス 426"/>
        <xdr:cNvSpPr txBox="1"/>
      </xdr:nvSpPr>
      <xdr:spPr>
        <a:xfrm>
          <a:off x="6737427" y="1269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60,306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38" name="テキスト ボックス 437"/>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0" name="テキスト ボックス 43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48" name="テキスト ボックス 447"/>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50" name="テキスト ボックス 449"/>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4271</xdr:rowOff>
    </xdr:from>
    <xdr:to>
      <xdr:col>15</xdr:col>
      <xdr:colOff>180340</xdr:colOff>
      <xdr:row>99</xdr:row>
      <xdr:rowOff>42545</xdr:rowOff>
    </xdr:to>
    <xdr:cxnSp macro="">
      <xdr:nvCxnSpPr>
        <xdr:cNvPr id="454" name="直線コネクタ 453"/>
        <xdr:cNvCxnSpPr/>
      </xdr:nvCxnSpPr>
      <xdr:spPr>
        <a:xfrm flipV="1">
          <a:off x="10475595" y="15434771"/>
          <a:ext cx="1270" cy="1581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46372</xdr:rowOff>
    </xdr:from>
    <xdr:ext cx="534377" cy="259045"/>
    <xdr:sp macro="" textlink="">
      <xdr:nvSpPr>
        <xdr:cNvPr id="455" name="土木費最小値テキスト"/>
        <xdr:cNvSpPr txBox="1"/>
      </xdr:nvSpPr>
      <xdr:spPr>
        <a:xfrm>
          <a:off x="10528300" y="1701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21,725</a:t>
          </a:r>
          <a:endParaRPr kumimoji="1" lang="ja-JP" altLang="en-US" sz="1000" b="1">
            <a:latin typeface="ＭＳ Ｐゴシック"/>
          </a:endParaRPr>
        </a:p>
      </xdr:txBody>
    </xdr:sp>
    <xdr:clientData/>
  </xdr:oneCellAnchor>
  <xdr:twoCellAnchor>
    <xdr:from>
      <xdr:col>15</xdr:col>
      <xdr:colOff>92075</xdr:colOff>
      <xdr:row>99</xdr:row>
      <xdr:rowOff>42545</xdr:rowOff>
    </xdr:from>
    <xdr:to>
      <xdr:col>15</xdr:col>
      <xdr:colOff>269875</xdr:colOff>
      <xdr:row>99</xdr:row>
      <xdr:rowOff>42545</xdr:rowOff>
    </xdr:to>
    <xdr:cxnSp macro="">
      <xdr:nvCxnSpPr>
        <xdr:cNvPr id="456" name="直線コネクタ 455"/>
        <xdr:cNvCxnSpPr/>
      </xdr:nvCxnSpPr>
      <xdr:spPr>
        <a:xfrm>
          <a:off x="10388600" y="17016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122398</xdr:rowOff>
    </xdr:from>
    <xdr:ext cx="534377" cy="259045"/>
    <xdr:sp macro="" textlink="">
      <xdr:nvSpPr>
        <xdr:cNvPr id="457" name="土木費最大値テキスト"/>
        <xdr:cNvSpPr txBox="1"/>
      </xdr:nvSpPr>
      <xdr:spPr>
        <a:xfrm>
          <a:off x="10528300" y="1520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70,147</a:t>
          </a:r>
          <a:endParaRPr kumimoji="1" lang="ja-JP" altLang="en-US" sz="1000" b="1">
            <a:latin typeface="ＭＳ Ｐゴシック"/>
          </a:endParaRPr>
        </a:p>
      </xdr:txBody>
    </xdr:sp>
    <xdr:clientData/>
  </xdr:oneCellAnchor>
  <xdr:twoCellAnchor>
    <xdr:from>
      <xdr:col>15</xdr:col>
      <xdr:colOff>92075</xdr:colOff>
      <xdr:row>90</xdr:row>
      <xdr:rowOff>4271</xdr:rowOff>
    </xdr:from>
    <xdr:to>
      <xdr:col>15</xdr:col>
      <xdr:colOff>269875</xdr:colOff>
      <xdr:row>90</xdr:row>
      <xdr:rowOff>4271</xdr:rowOff>
    </xdr:to>
    <xdr:cxnSp macro="">
      <xdr:nvCxnSpPr>
        <xdr:cNvPr id="458" name="直線コネクタ 457"/>
        <xdr:cNvCxnSpPr/>
      </xdr:nvCxnSpPr>
      <xdr:spPr>
        <a:xfrm>
          <a:off x="10388600" y="15434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69258</xdr:rowOff>
    </xdr:from>
    <xdr:to>
      <xdr:col>15</xdr:col>
      <xdr:colOff>180975</xdr:colOff>
      <xdr:row>94</xdr:row>
      <xdr:rowOff>133299</xdr:rowOff>
    </xdr:to>
    <xdr:cxnSp macro="">
      <xdr:nvCxnSpPr>
        <xdr:cNvPr id="459" name="直線コネクタ 458"/>
        <xdr:cNvCxnSpPr/>
      </xdr:nvCxnSpPr>
      <xdr:spPr>
        <a:xfrm flipV="1">
          <a:off x="9639300" y="16185558"/>
          <a:ext cx="838200" cy="6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27486</xdr:rowOff>
    </xdr:from>
    <xdr:ext cx="534377" cy="259045"/>
    <xdr:sp macro="" textlink="">
      <xdr:nvSpPr>
        <xdr:cNvPr id="460" name="土木費平均値テキスト"/>
        <xdr:cNvSpPr txBox="1"/>
      </xdr:nvSpPr>
      <xdr:spPr>
        <a:xfrm>
          <a:off x="10528300" y="16486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35,720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49059</xdr:rowOff>
    </xdr:from>
    <xdr:to>
      <xdr:col>15</xdr:col>
      <xdr:colOff>231775</xdr:colOff>
      <xdr:row>96</xdr:row>
      <xdr:rowOff>150659</xdr:rowOff>
    </xdr:to>
    <xdr:sp macro="" textlink="">
      <xdr:nvSpPr>
        <xdr:cNvPr id="461" name="フローチャート : 判断 460"/>
        <xdr:cNvSpPr/>
      </xdr:nvSpPr>
      <xdr:spPr>
        <a:xfrm>
          <a:off x="10426700" y="1650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133299</xdr:rowOff>
    </xdr:from>
    <xdr:to>
      <xdr:col>14</xdr:col>
      <xdr:colOff>28575</xdr:colOff>
      <xdr:row>94</xdr:row>
      <xdr:rowOff>161906</xdr:rowOff>
    </xdr:to>
    <xdr:cxnSp macro="">
      <xdr:nvCxnSpPr>
        <xdr:cNvPr id="462" name="直線コネクタ 461"/>
        <xdr:cNvCxnSpPr/>
      </xdr:nvCxnSpPr>
      <xdr:spPr>
        <a:xfrm flipV="1">
          <a:off x="8750300" y="16249599"/>
          <a:ext cx="889000" cy="2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29758</xdr:rowOff>
    </xdr:from>
    <xdr:to>
      <xdr:col>14</xdr:col>
      <xdr:colOff>79375</xdr:colOff>
      <xdr:row>96</xdr:row>
      <xdr:rowOff>131358</xdr:rowOff>
    </xdr:to>
    <xdr:sp macro="" textlink="">
      <xdr:nvSpPr>
        <xdr:cNvPr id="463" name="フローチャート : 判断 462"/>
        <xdr:cNvSpPr/>
      </xdr:nvSpPr>
      <xdr:spPr>
        <a:xfrm>
          <a:off x="9588500" y="16488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122485</xdr:rowOff>
    </xdr:from>
    <xdr:ext cx="534377" cy="259045"/>
    <xdr:sp macro="" textlink="">
      <xdr:nvSpPr>
        <xdr:cNvPr id="464" name="テキスト ボックス 463"/>
        <xdr:cNvSpPr txBox="1"/>
      </xdr:nvSpPr>
      <xdr:spPr>
        <a:xfrm>
          <a:off x="9372111" y="16581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36,311</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161906</xdr:rowOff>
    </xdr:from>
    <xdr:to>
      <xdr:col>12</xdr:col>
      <xdr:colOff>511175</xdr:colOff>
      <xdr:row>98</xdr:row>
      <xdr:rowOff>100609</xdr:rowOff>
    </xdr:to>
    <xdr:cxnSp macro="">
      <xdr:nvCxnSpPr>
        <xdr:cNvPr id="465" name="直線コネクタ 464"/>
        <xdr:cNvCxnSpPr/>
      </xdr:nvCxnSpPr>
      <xdr:spPr>
        <a:xfrm flipV="1">
          <a:off x="7861300" y="16278206"/>
          <a:ext cx="889000" cy="62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21659</xdr:rowOff>
    </xdr:from>
    <xdr:to>
      <xdr:col>12</xdr:col>
      <xdr:colOff>561975</xdr:colOff>
      <xdr:row>96</xdr:row>
      <xdr:rowOff>123259</xdr:rowOff>
    </xdr:to>
    <xdr:sp macro="" textlink="">
      <xdr:nvSpPr>
        <xdr:cNvPr id="466" name="フローチャート : 判断 465"/>
        <xdr:cNvSpPr/>
      </xdr:nvSpPr>
      <xdr:spPr>
        <a:xfrm>
          <a:off x="8699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114386</xdr:rowOff>
    </xdr:from>
    <xdr:ext cx="534377" cy="259045"/>
    <xdr:sp macro="" textlink="">
      <xdr:nvSpPr>
        <xdr:cNvPr id="467" name="テキスト ボックス 466"/>
        <xdr:cNvSpPr txBox="1"/>
      </xdr:nvSpPr>
      <xdr:spPr>
        <a:xfrm>
          <a:off x="8483111" y="1657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100609</xdr:rowOff>
    </xdr:from>
    <xdr:to>
      <xdr:col>11</xdr:col>
      <xdr:colOff>307975</xdr:colOff>
      <xdr:row>99</xdr:row>
      <xdr:rowOff>10606</xdr:rowOff>
    </xdr:to>
    <xdr:cxnSp macro="">
      <xdr:nvCxnSpPr>
        <xdr:cNvPr id="468" name="直線コネクタ 467"/>
        <xdr:cNvCxnSpPr/>
      </xdr:nvCxnSpPr>
      <xdr:spPr>
        <a:xfrm flipV="1">
          <a:off x="6972300" y="16902709"/>
          <a:ext cx="889000" cy="8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104315</xdr:rowOff>
    </xdr:from>
    <xdr:to>
      <xdr:col>11</xdr:col>
      <xdr:colOff>358775</xdr:colOff>
      <xdr:row>97</xdr:row>
      <xdr:rowOff>34465</xdr:rowOff>
    </xdr:to>
    <xdr:sp macro="" textlink="">
      <xdr:nvSpPr>
        <xdr:cNvPr id="469" name="フローチャート : 判断 468"/>
        <xdr:cNvSpPr/>
      </xdr:nvSpPr>
      <xdr:spPr>
        <a:xfrm>
          <a:off x="7810500" y="1656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50992</xdr:rowOff>
    </xdr:from>
    <xdr:ext cx="534377" cy="259045"/>
    <xdr:sp macro="" textlink="">
      <xdr:nvSpPr>
        <xdr:cNvPr id="470" name="テキスト ボックス 469"/>
        <xdr:cNvSpPr txBox="1"/>
      </xdr:nvSpPr>
      <xdr:spPr>
        <a:xfrm>
          <a:off x="7594111" y="1633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34,028</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139356</xdr:rowOff>
    </xdr:from>
    <xdr:to>
      <xdr:col>10</xdr:col>
      <xdr:colOff>155575</xdr:colOff>
      <xdr:row>97</xdr:row>
      <xdr:rowOff>69506</xdr:rowOff>
    </xdr:to>
    <xdr:sp macro="" textlink="">
      <xdr:nvSpPr>
        <xdr:cNvPr id="471" name="フローチャート : 判断 470"/>
        <xdr:cNvSpPr/>
      </xdr:nvSpPr>
      <xdr:spPr>
        <a:xfrm>
          <a:off x="6921500" y="165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86033</xdr:rowOff>
    </xdr:from>
    <xdr:ext cx="534377" cy="259045"/>
    <xdr:sp macro="" textlink="">
      <xdr:nvSpPr>
        <xdr:cNvPr id="472" name="テキスト ボックス 471"/>
        <xdr:cNvSpPr txBox="1"/>
      </xdr:nvSpPr>
      <xdr:spPr>
        <a:xfrm>
          <a:off x="6705111" y="16373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32,955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18458</xdr:rowOff>
    </xdr:from>
    <xdr:to>
      <xdr:col>15</xdr:col>
      <xdr:colOff>231775</xdr:colOff>
      <xdr:row>94</xdr:row>
      <xdr:rowOff>120058</xdr:rowOff>
    </xdr:to>
    <xdr:sp macro="" textlink="">
      <xdr:nvSpPr>
        <xdr:cNvPr id="478" name="円/楕円 477"/>
        <xdr:cNvSpPr/>
      </xdr:nvSpPr>
      <xdr:spPr>
        <a:xfrm>
          <a:off x="10426700" y="1613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41335</xdr:rowOff>
    </xdr:from>
    <xdr:ext cx="534377" cy="259045"/>
    <xdr:sp macro="" textlink="">
      <xdr:nvSpPr>
        <xdr:cNvPr id="479" name="土木費該当値テキスト"/>
        <xdr:cNvSpPr txBox="1"/>
      </xdr:nvSpPr>
      <xdr:spPr>
        <a:xfrm>
          <a:off x="10528300" y="159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47,157</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82499</xdr:rowOff>
    </xdr:from>
    <xdr:to>
      <xdr:col>14</xdr:col>
      <xdr:colOff>79375</xdr:colOff>
      <xdr:row>95</xdr:row>
      <xdr:rowOff>12649</xdr:rowOff>
    </xdr:to>
    <xdr:sp macro="" textlink="">
      <xdr:nvSpPr>
        <xdr:cNvPr id="480" name="円/楕円 479"/>
        <xdr:cNvSpPr/>
      </xdr:nvSpPr>
      <xdr:spPr>
        <a:xfrm>
          <a:off x="9588500" y="1619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29176</xdr:rowOff>
    </xdr:from>
    <xdr:ext cx="534377" cy="259045"/>
    <xdr:sp macro="" textlink="">
      <xdr:nvSpPr>
        <xdr:cNvPr id="481" name="テキスト ボックス 480"/>
        <xdr:cNvSpPr txBox="1"/>
      </xdr:nvSpPr>
      <xdr:spPr>
        <a:xfrm>
          <a:off x="9372111" y="1597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45,196</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111106</xdr:rowOff>
    </xdr:from>
    <xdr:to>
      <xdr:col>12</xdr:col>
      <xdr:colOff>561975</xdr:colOff>
      <xdr:row>95</xdr:row>
      <xdr:rowOff>41256</xdr:rowOff>
    </xdr:to>
    <xdr:sp macro="" textlink="">
      <xdr:nvSpPr>
        <xdr:cNvPr id="482" name="円/楕円 481"/>
        <xdr:cNvSpPr/>
      </xdr:nvSpPr>
      <xdr:spPr>
        <a:xfrm>
          <a:off x="8699500" y="1622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57783</xdr:rowOff>
    </xdr:from>
    <xdr:ext cx="534377" cy="259045"/>
    <xdr:sp macro="" textlink="">
      <xdr:nvSpPr>
        <xdr:cNvPr id="483" name="テキスト ボックス 482"/>
        <xdr:cNvSpPr txBox="1"/>
      </xdr:nvSpPr>
      <xdr:spPr>
        <a:xfrm>
          <a:off x="8483111" y="1600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44,320</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49809</xdr:rowOff>
    </xdr:from>
    <xdr:to>
      <xdr:col>11</xdr:col>
      <xdr:colOff>358775</xdr:colOff>
      <xdr:row>98</xdr:row>
      <xdr:rowOff>151409</xdr:rowOff>
    </xdr:to>
    <xdr:sp macro="" textlink="">
      <xdr:nvSpPr>
        <xdr:cNvPr id="484" name="円/楕円 483"/>
        <xdr:cNvSpPr/>
      </xdr:nvSpPr>
      <xdr:spPr>
        <a:xfrm>
          <a:off x="7810500" y="1685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142536</xdr:rowOff>
    </xdr:from>
    <xdr:ext cx="534377" cy="259045"/>
    <xdr:sp macro="" textlink="">
      <xdr:nvSpPr>
        <xdr:cNvPr id="485" name="テキスト ボックス 484"/>
        <xdr:cNvSpPr txBox="1"/>
      </xdr:nvSpPr>
      <xdr:spPr>
        <a:xfrm>
          <a:off x="7594111" y="1694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25,197</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131256</xdr:rowOff>
    </xdr:from>
    <xdr:to>
      <xdr:col>10</xdr:col>
      <xdr:colOff>155575</xdr:colOff>
      <xdr:row>99</xdr:row>
      <xdr:rowOff>61406</xdr:rowOff>
    </xdr:to>
    <xdr:sp macro="" textlink="">
      <xdr:nvSpPr>
        <xdr:cNvPr id="486" name="円/楕円 485"/>
        <xdr:cNvSpPr/>
      </xdr:nvSpPr>
      <xdr:spPr>
        <a:xfrm>
          <a:off x="6921500" y="1693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52533</xdr:rowOff>
    </xdr:from>
    <xdr:ext cx="534377" cy="259045"/>
    <xdr:sp macro="" textlink="">
      <xdr:nvSpPr>
        <xdr:cNvPr id="487" name="テキスト ボックス 486"/>
        <xdr:cNvSpPr txBox="1"/>
      </xdr:nvSpPr>
      <xdr:spPr>
        <a:xfrm>
          <a:off x="6705111" y="170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17856</xdr:rowOff>
    </xdr:from>
    <xdr:to>
      <xdr:col>23</xdr:col>
      <xdr:colOff>516889</xdr:colOff>
      <xdr:row>39</xdr:row>
      <xdr:rowOff>45654</xdr:rowOff>
    </xdr:to>
    <xdr:cxnSp macro="">
      <xdr:nvCxnSpPr>
        <xdr:cNvPr id="510" name="直線コネクタ 509"/>
        <xdr:cNvCxnSpPr/>
      </xdr:nvCxnSpPr>
      <xdr:spPr>
        <a:xfrm flipV="1">
          <a:off x="16317595" y="5161356"/>
          <a:ext cx="1269" cy="1570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49481</xdr:rowOff>
    </xdr:from>
    <xdr:ext cx="469744" cy="259045"/>
    <xdr:sp macro="" textlink="">
      <xdr:nvSpPr>
        <xdr:cNvPr id="511" name="消防費最小値テキスト"/>
        <xdr:cNvSpPr txBox="1"/>
      </xdr:nvSpPr>
      <xdr:spPr>
        <a:xfrm>
          <a:off x="16370300" y="673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8,307</a:t>
          </a:r>
          <a:endParaRPr kumimoji="1" lang="ja-JP" altLang="en-US" sz="1000" b="1">
            <a:latin typeface="ＭＳ Ｐゴシック"/>
          </a:endParaRPr>
        </a:p>
      </xdr:txBody>
    </xdr:sp>
    <xdr:clientData/>
  </xdr:oneCellAnchor>
  <xdr:twoCellAnchor>
    <xdr:from>
      <xdr:col>23</xdr:col>
      <xdr:colOff>428625</xdr:colOff>
      <xdr:row>39</xdr:row>
      <xdr:rowOff>45654</xdr:rowOff>
    </xdr:from>
    <xdr:to>
      <xdr:col>23</xdr:col>
      <xdr:colOff>606425</xdr:colOff>
      <xdr:row>39</xdr:row>
      <xdr:rowOff>45654</xdr:rowOff>
    </xdr:to>
    <xdr:cxnSp macro="">
      <xdr:nvCxnSpPr>
        <xdr:cNvPr id="512" name="直線コネクタ 511"/>
        <xdr:cNvCxnSpPr/>
      </xdr:nvCxnSpPr>
      <xdr:spPr>
        <a:xfrm>
          <a:off x="16230600" y="673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135983</xdr:rowOff>
    </xdr:from>
    <xdr:ext cx="534377" cy="259045"/>
    <xdr:sp macro="" textlink="">
      <xdr:nvSpPr>
        <xdr:cNvPr id="513" name="消防費最大値テキスト"/>
        <xdr:cNvSpPr txBox="1"/>
      </xdr:nvSpPr>
      <xdr:spPr>
        <a:xfrm>
          <a:off x="16370300" y="493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42,665</a:t>
          </a:r>
          <a:endParaRPr kumimoji="1" lang="ja-JP" altLang="en-US" sz="1000" b="1">
            <a:latin typeface="ＭＳ Ｐゴシック"/>
          </a:endParaRPr>
        </a:p>
      </xdr:txBody>
    </xdr:sp>
    <xdr:clientData/>
  </xdr:oneCellAnchor>
  <xdr:twoCellAnchor>
    <xdr:from>
      <xdr:col>23</xdr:col>
      <xdr:colOff>428625</xdr:colOff>
      <xdr:row>30</xdr:row>
      <xdr:rowOff>17856</xdr:rowOff>
    </xdr:from>
    <xdr:to>
      <xdr:col>23</xdr:col>
      <xdr:colOff>606425</xdr:colOff>
      <xdr:row>30</xdr:row>
      <xdr:rowOff>17856</xdr:rowOff>
    </xdr:to>
    <xdr:cxnSp macro="">
      <xdr:nvCxnSpPr>
        <xdr:cNvPr id="514" name="直線コネクタ 513"/>
        <xdr:cNvCxnSpPr/>
      </xdr:nvCxnSpPr>
      <xdr:spPr>
        <a:xfrm>
          <a:off x="16230600" y="5161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80447</xdr:rowOff>
    </xdr:from>
    <xdr:to>
      <xdr:col>23</xdr:col>
      <xdr:colOff>517525</xdr:colOff>
      <xdr:row>37</xdr:row>
      <xdr:rowOff>88814</xdr:rowOff>
    </xdr:to>
    <xdr:cxnSp macro="">
      <xdr:nvCxnSpPr>
        <xdr:cNvPr id="515" name="直線コネクタ 514"/>
        <xdr:cNvCxnSpPr/>
      </xdr:nvCxnSpPr>
      <xdr:spPr>
        <a:xfrm>
          <a:off x="15481300" y="6424097"/>
          <a:ext cx="838200" cy="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37894</xdr:rowOff>
    </xdr:from>
    <xdr:ext cx="534377" cy="259045"/>
    <xdr:sp macro="" textlink="">
      <xdr:nvSpPr>
        <xdr:cNvPr id="516" name="消防費平均値テキスト"/>
        <xdr:cNvSpPr txBox="1"/>
      </xdr:nvSpPr>
      <xdr:spPr>
        <a:xfrm>
          <a:off x="16370300" y="6210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15017</xdr:rowOff>
    </xdr:from>
    <xdr:to>
      <xdr:col>23</xdr:col>
      <xdr:colOff>568325</xdr:colOff>
      <xdr:row>37</xdr:row>
      <xdr:rowOff>116617</xdr:rowOff>
    </xdr:to>
    <xdr:sp macro="" textlink="">
      <xdr:nvSpPr>
        <xdr:cNvPr id="517" name="フローチャート : 判断 516"/>
        <xdr:cNvSpPr/>
      </xdr:nvSpPr>
      <xdr:spPr>
        <a:xfrm>
          <a:off x="16268700" y="635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80447</xdr:rowOff>
    </xdr:from>
    <xdr:to>
      <xdr:col>22</xdr:col>
      <xdr:colOff>365125</xdr:colOff>
      <xdr:row>37</xdr:row>
      <xdr:rowOff>134351</xdr:rowOff>
    </xdr:to>
    <xdr:cxnSp macro="">
      <xdr:nvCxnSpPr>
        <xdr:cNvPr id="518" name="直線コネクタ 517"/>
        <xdr:cNvCxnSpPr/>
      </xdr:nvCxnSpPr>
      <xdr:spPr>
        <a:xfrm flipV="1">
          <a:off x="14592300" y="6424097"/>
          <a:ext cx="889000" cy="5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54610</xdr:rowOff>
    </xdr:from>
    <xdr:to>
      <xdr:col>22</xdr:col>
      <xdr:colOff>415925</xdr:colOff>
      <xdr:row>37</xdr:row>
      <xdr:rowOff>156210</xdr:rowOff>
    </xdr:to>
    <xdr:sp macro="" textlink="">
      <xdr:nvSpPr>
        <xdr:cNvPr id="519" name="フローチャート : 判断 518"/>
        <xdr:cNvSpPr/>
      </xdr:nvSpPr>
      <xdr:spPr>
        <a:xfrm>
          <a:off x="15430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147337</xdr:rowOff>
    </xdr:from>
    <xdr:ext cx="534377" cy="259045"/>
    <xdr:sp macro="" textlink="">
      <xdr:nvSpPr>
        <xdr:cNvPr id="520" name="テキスト ボックス 519"/>
        <xdr:cNvSpPr txBox="1"/>
      </xdr:nvSpPr>
      <xdr:spPr>
        <a:xfrm>
          <a:off x="15214111" y="649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14,500</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114508</xdr:rowOff>
    </xdr:from>
    <xdr:to>
      <xdr:col>21</xdr:col>
      <xdr:colOff>161925</xdr:colOff>
      <xdr:row>37</xdr:row>
      <xdr:rowOff>134351</xdr:rowOff>
    </xdr:to>
    <xdr:cxnSp macro="">
      <xdr:nvCxnSpPr>
        <xdr:cNvPr id="521" name="直線コネクタ 520"/>
        <xdr:cNvCxnSpPr/>
      </xdr:nvCxnSpPr>
      <xdr:spPr>
        <a:xfrm>
          <a:off x="13703300" y="6458158"/>
          <a:ext cx="889000" cy="1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103759</xdr:rowOff>
    </xdr:from>
    <xdr:to>
      <xdr:col>21</xdr:col>
      <xdr:colOff>212725</xdr:colOff>
      <xdr:row>38</xdr:row>
      <xdr:rowOff>33910</xdr:rowOff>
    </xdr:to>
    <xdr:sp macro="" textlink="">
      <xdr:nvSpPr>
        <xdr:cNvPr id="522" name="フローチャート : 判断 521"/>
        <xdr:cNvSpPr/>
      </xdr:nvSpPr>
      <xdr:spPr>
        <a:xfrm>
          <a:off x="14541500" y="644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25036</xdr:rowOff>
    </xdr:from>
    <xdr:ext cx="534377" cy="259045"/>
    <xdr:sp macro="" textlink="">
      <xdr:nvSpPr>
        <xdr:cNvPr id="523" name="テキスト ボックス 522"/>
        <xdr:cNvSpPr txBox="1"/>
      </xdr:nvSpPr>
      <xdr:spPr>
        <a:xfrm>
          <a:off x="14325111" y="654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95169</xdr:rowOff>
    </xdr:from>
    <xdr:to>
      <xdr:col>19</xdr:col>
      <xdr:colOff>644525</xdr:colOff>
      <xdr:row>37</xdr:row>
      <xdr:rowOff>114508</xdr:rowOff>
    </xdr:to>
    <xdr:cxnSp macro="">
      <xdr:nvCxnSpPr>
        <xdr:cNvPr id="524" name="直線コネクタ 523"/>
        <xdr:cNvCxnSpPr/>
      </xdr:nvCxnSpPr>
      <xdr:spPr>
        <a:xfrm>
          <a:off x="12814300" y="6438819"/>
          <a:ext cx="889000" cy="1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105633</xdr:rowOff>
    </xdr:from>
    <xdr:to>
      <xdr:col>20</xdr:col>
      <xdr:colOff>9525</xdr:colOff>
      <xdr:row>38</xdr:row>
      <xdr:rowOff>35784</xdr:rowOff>
    </xdr:to>
    <xdr:sp macro="" textlink="">
      <xdr:nvSpPr>
        <xdr:cNvPr id="525" name="フローチャート : 判断 524"/>
        <xdr:cNvSpPr/>
      </xdr:nvSpPr>
      <xdr:spPr>
        <a:xfrm>
          <a:off x="13652500" y="64492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26911</xdr:rowOff>
    </xdr:from>
    <xdr:ext cx="534377" cy="259045"/>
    <xdr:sp macro="" textlink="">
      <xdr:nvSpPr>
        <xdr:cNvPr id="526" name="テキスト ボックス 525"/>
        <xdr:cNvSpPr txBox="1"/>
      </xdr:nvSpPr>
      <xdr:spPr>
        <a:xfrm>
          <a:off x="13436111" y="654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133980</xdr:rowOff>
    </xdr:from>
    <xdr:to>
      <xdr:col>18</xdr:col>
      <xdr:colOff>492125</xdr:colOff>
      <xdr:row>38</xdr:row>
      <xdr:rowOff>64129</xdr:rowOff>
    </xdr:to>
    <xdr:sp macro="" textlink="">
      <xdr:nvSpPr>
        <xdr:cNvPr id="527" name="フローチャート : 判断 526"/>
        <xdr:cNvSpPr/>
      </xdr:nvSpPr>
      <xdr:spPr>
        <a:xfrm>
          <a:off x="12763500" y="647763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55257</xdr:rowOff>
    </xdr:from>
    <xdr:ext cx="534377" cy="259045"/>
    <xdr:sp macro="" textlink="">
      <xdr:nvSpPr>
        <xdr:cNvPr id="528" name="テキスト ボックス 527"/>
        <xdr:cNvSpPr txBox="1"/>
      </xdr:nvSpPr>
      <xdr:spPr>
        <a:xfrm>
          <a:off x="12547111" y="657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12,764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38014</xdr:rowOff>
    </xdr:from>
    <xdr:to>
      <xdr:col>23</xdr:col>
      <xdr:colOff>568325</xdr:colOff>
      <xdr:row>37</xdr:row>
      <xdr:rowOff>139614</xdr:rowOff>
    </xdr:to>
    <xdr:sp macro="" textlink="">
      <xdr:nvSpPr>
        <xdr:cNvPr id="534" name="円/楕円 533"/>
        <xdr:cNvSpPr/>
      </xdr:nvSpPr>
      <xdr:spPr>
        <a:xfrm>
          <a:off x="16268700" y="638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16441</xdr:rowOff>
    </xdr:from>
    <xdr:ext cx="534377" cy="259045"/>
    <xdr:sp macro="" textlink="">
      <xdr:nvSpPr>
        <xdr:cNvPr id="535" name="消防費該当値テキスト"/>
        <xdr:cNvSpPr txBox="1"/>
      </xdr:nvSpPr>
      <xdr:spPr>
        <a:xfrm>
          <a:off x="16370300" y="6360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14,863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29647</xdr:rowOff>
    </xdr:from>
    <xdr:to>
      <xdr:col>22</xdr:col>
      <xdr:colOff>415925</xdr:colOff>
      <xdr:row>37</xdr:row>
      <xdr:rowOff>131247</xdr:rowOff>
    </xdr:to>
    <xdr:sp macro="" textlink="">
      <xdr:nvSpPr>
        <xdr:cNvPr id="536" name="円/楕円 535"/>
        <xdr:cNvSpPr/>
      </xdr:nvSpPr>
      <xdr:spPr>
        <a:xfrm>
          <a:off x="15430500" y="637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147774</xdr:rowOff>
    </xdr:from>
    <xdr:ext cx="534377" cy="259045"/>
    <xdr:sp macro="" textlink="">
      <xdr:nvSpPr>
        <xdr:cNvPr id="537" name="テキスト ボックス 536"/>
        <xdr:cNvSpPr txBox="1"/>
      </xdr:nvSpPr>
      <xdr:spPr>
        <a:xfrm>
          <a:off x="15214111" y="614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15,046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83551</xdr:rowOff>
    </xdr:from>
    <xdr:to>
      <xdr:col>21</xdr:col>
      <xdr:colOff>212725</xdr:colOff>
      <xdr:row>38</xdr:row>
      <xdr:rowOff>13701</xdr:rowOff>
    </xdr:to>
    <xdr:sp macro="" textlink="">
      <xdr:nvSpPr>
        <xdr:cNvPr id="538" name="円/楕円 537"/>
        <xdr:cNvSpPr/>
      </xdr:nvSpPr>
      <xdr:spPr>
        <a:xfrm>
          <a:off x="14541500" y="642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30228</xdr:rowOff>
    </xdr:from>
    <xdr:ext cx="534377" cy="259045"/>
    <xdr:sp macro="" textlink="">
      <xdr:nvSpPr>
        <xdr:cNvPr id="539" name="テキスト ボックス 538"/>
        <xdr:cNvSpPr txBox="1"/>
      </xdr:nvSpPr>
      <xdr:spPr>
        <a:xfrm>
          <a:off x="14325111" y="620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13,867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63708</xdr:rowOff>
    </xdr:from>
    <xdr:to>
      <xdr:col>20</xdr:col>
      <xdr:colOff>9525</xdr:colOff>
      <xdr:row>37</xdr:row>
      <xdr:rowOff>165308</xdr:rowOff>
    </xdr:to>
    <xdr:sp macro="" textlink="">
      <xdr:nvSpPr>
        <xdr:cNvPr id="540" name="円/楕円 539"/>
        <xdr:cNvSpPr/>
      </xdr:nvSpPr>
      <xdr:spPr>
        <a:xfrm>
          <a:off x="13652500" y="640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10385</xdr:rowOff>
    </xdr:from>
    <xdr:ext cx="534377" cy="259045"/>
    <xdr:sp macro="" textlink="">
      <xdr:nvSpPr>
        <xdr:cNvPr id="541" name="テキスト ボックス 540"/>
        <xdr:cNvSpPr txBox="1"/>
      </xdr:nvSpPr>
      <xdr:spPr>
        <a:xfrm>
          <a:off x="13436111" y="618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14,301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44369</xdr:rowOff>
    </xdr:from>
    <xdr:to>
      <xdr:col>18</xdr:col>
      <xdr:colOff>492125</xdr:colOff>
      <xdr:row>37</xdr:row>
      <xdr:rowOff>145969</xdr:rowOff>
    </xdr:to>
    <xdr:sp macro="" textlink="">
      <xdr:nvSpPr>
        <xdr:cNvPr id="542" name="円/楕円 541"/>
        <xdr:cNvSpPr/>
      </xdr:nvSpPr>
      <xdr:spPr>
        <a:xfrm>
          <a:off x="12763500" y="638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162496</xdr:rowOff>
    </xdr:from>
    <xdr:ext cx="534377" cy="259045"/>
    <xdr:sp macro="" textlink="">
      <xdr:nvSpPr>
        <xdr:cNvPr id="543" name="テキスト ボックス 542"/>
        <xdr:cNvSpPr txBox="1"/>
      </xdr:nvSpPr>
      <xdr:spPr>
        <a:xfrm>
          <a:off x="12547111" y="616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14,724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5" name="直線コネクタ 554"/>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6" name="テキスト ボックス 555"/>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7" name="直線コネクタ 556"/>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8" name="テキスト ボックス 557"/>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9" name="直線コネクタ 558"/>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0" name="テキスト ボックス 559"/>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1" name="直線コネクタ 560"/>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62" name="テキスト ボックス 561"/>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38659</xdr:rowOff>
    </xdr:from>
    <xdr:to>
      <xdr:col>23</xdr:col>
      <xdr:colOff>516889</xdr:colOff>
      <xdr:row>58</xdr:row>
      <xdr:rowOff>31046</xdr:rowOff>
    </xdr:to>
    <xdr:cxnSp macro="">
      <xdr:nvCxnSpPr>
        <xdr:cNvPr id="566" name="直線コネクタ 565"/>
        <xdr:cNvCxnSpPr/>
      </xdr:nvCxnSpPr>
      <xdr:spPr>
        <a:xfrm flipV="1">
          <a:off x="16317595" y="8782609"/>
          <a:ext cx="1269" cy="119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34873</xdr:rowOff>
    </xdr:from>
    <xdr:ext cx="534377" cy="259045"/>
    <xdr:sp macro="" textlink="">
      <xdr:nvSpPr>
        <xdr:cNvPr id="567" name="教育費最小値テキスト"/>
        <xdr:cNvSpPr txBox="1"/>
      </xdr:nvSpPr>
      <xdr:spPr>
        <a:xfrm>
          <a:off x="16370300" y="997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24,753</a:t>
          </a:r>
          <a:endParaRPr kumimoji="1" lang="ja-JP" altLang="en-US" sz="1000" b="1">
            <a:latin typeface="ＭＳ Ｐゴシック"/>
          </a:endParaRPr>
        </a:p>
      </xdr:txBody>
    </xdr:sp>
    <xdr:clientData/>
  </xdr:oneCellAnchor>
  <xdr:twoCellAnchor>
    <xdr:from>
      <xdr:col>23</xdr:col>
      <xdr:colOff>428625</xdr:colOff>
      <xdr:row>58</xdr:row>
      <xdr:rowOff>31046</xdr:rowOff>
    </xdr:from>
    <xdr:to>
      <xdr:col>23</xdr:col>
      <xdr:colOff>606425</xdr:colOff>
      <xdr:row>58</xdr:row>
      <xdr:rowOff>31046</xdr:rowOff>
    </xdr:to>
    <xdr:cxnSp macro="">
      <xdr:nvCxnSpPr>
        <xdr:cNvPr id="568" name="直線コネクタ 567"/>
        <xdr:cNvCxnSpPr/>
      </xdr:nvCxnSpPr>
      <xdr:spPr>
        <a:xfrm>
          <a:off x="16230600" y="9975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156786</xdr:rowOff>
    </xdr:from>
    <xdr:ext cx="534377" cy="259045"/>
    <xdr:sp macro="" textlink="">
      <xdr:nvSpPr>
        <xdr:cNvPr id="569" name="教育費最大値テキスト"/>
        <xdr:cNvSpPr txBox="1"/>
      </xdr:nvSpPr>
      <xdr:spPr>
        <a:xfrm>
          <a:off x="16370300" y="855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76,920</a:t>
          </a:r>
          <a:endParaRPr kumimoji="1" lang="ja-JP" altLang="en-US" sz="1000" b="1">
            <a:latin typeface="ＭＳ Ｐゴシック"/>
          </a:endParaRPr>
        </a:p>
      </xdr:txBody>
    </xdr:sp>
    <xdr:clientData/>
  </xdr:oneCellAnchor>
  <xdr:twoCellAnchor>
    <xdr:from>
      <xdr:col>23</xdr:col>
      <xdr:colOff>428625</xdr:colOff>
      <xdr:row>51</xdr:row>
      <xdr:rowOff>38659</xdr:rowOff>
    </xdr:from>
    <xdr:to>
      <xdr:col>23</xdr:col>
      <xdr:colOff>606425</xdr:colOff>
      <xdr:row>51</xdr:row>
      <xdr:rowOff>38659</xdr:rowOff>
    </xdr:to>
    <xdr:cxnSp macro="">
      <xdr:nvCxnSpPr>
        <xdr:cNvPr id="570" name="直線コネクタ 569"/>
        <xdr:cNvCxnSpPr/>
      </xdr:nvCxnSpPr>
      <xdr:spPr>
        <a:xfrm>
          <a:off x="16230600" y="8782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171018</xdr:rowOff>
    </xdr:from>
    <xdr:to>
      <xdr:col>23</xdr:col>
      <xdr:colOff>517525</xdr:colOff>
      <xdr:row>53</xdr:row>
      <xdr:rowOff>91488</xdr:rowOff>
    </xdr:to>
    <xdr:cxnSp macro="">
      <xdr:nvCxnSpPr>
        <xdr:cNvPr id="571" name="直線コネクタ 570"/>
        <xdr:cNvCxnSpPr/>
      </xdr:nvCxnSpPr>
      <xdr:spPr>
        <a:xfrm flipV="1">
          <a:off x="15481300" y="9086418"/>
          <a:ext cx="838200" cy="9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78117</xdr:rowOff>
    </xdr:from>
    <xdr:ext cx="534377" cy="259045"/>
    <xdr:sp macro="" textlink="">
      <xdr:nvSpPr>
        <xdr:cNvPr id="572" name="教育費平均値テキスト"/>
        <xdr:cNvSpPr txBox="1"/>
      </xdr:nvSpPr>
      <xdr:spPr>
        <a:xfrm>
          <a:off x="16370300" y="9507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42,028</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99690</xdr:rowOff>
    </xdr:from>
    <xdr:to>
      <xdr:col>23</xdr:col>
      <xdr:colOff>568325</xdr:colOff>
      <xdr:row>56</xdr:row>
      <xdr:rowOff>29840</xdr:rowOff>
    </xdr:to>
    <xdr:sp macro="" textlink="">
      <xdr:nvSpPr>
        <xdr:cNvPr id="573" name="フローチャート : 判断 572"/>
        <xdr:cNvSpPr/>
      </xdr:nvSpPr>
      <xdr:spPr>
        <a:xfrm>
          <a:off x="162687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91488</xdr:rowOff>
    </xdr:from>
    <xdr:to>
      <xdr:col>22</xdr:col>
      <xdr:colOff>365125</xdr:colOff>
      <xdr:row>54</xdr:row>
      <xdr:rowOff>5763</xdr:rowOff>
    </xdr:to>
    <xdr:cxnSp macro="">
      <xdr:nvCxnSpPr>
        <xdr:cNvPr id="574" name="直線コネクタ 573"/>
        <xdr:cNvCxnSpPr/>
      </xdr:nvCxnSpPr>
      <xdr:spPr>
        <a:xfrm flipV="1">
          <a:off x="14592300" y="9178338"/>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3770</xdr:rowOff>
    </xdr:from>
    <xdr:to>
      <xdr:col>22</xdr:col>
      <xdr:colOff>415925</xdr:colOff>
      <xdr:row>56</xdr:row>
      <xdr:rowOff>105370</xdr:rowOff>
    </xdr:to>
    <xdr:sp macro="" textlink="">
      <xdr:nvSpPr>
        <xdr:cNvPr id="575" name="フローチャート : 判断 574"/>
        <xdr:cNvSpPr/>
      </xdr:nvSpPr>
      <xdr:spPr>
        <a:xfrm>
          <a:off x="15430500" y="960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96497</xdr:rowOff>
    </xdr:from>
    <xdr:ext cx="534377" cy="259045"/>
    <xdr:sp macro="" textlink="">
      <xdr:nvSpPr>
        <xdr:cNvPr id="576" name="テキスト ボックス 575"/>
        <xdr:cNvSpPr txBox="1"/>
      </xdr:nvSpPr>
      <xdr:spPr>
        <a:xfrm>
          <a:off x="15214111" y="969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38,724</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128407</xdr:rowOff>
    </xdr:from>
    <xdr:to>
      <xdr:col>21</xdr:col>
      <xdr:colOff>161925</xdr:colOff>
      <xdr:row>54</xdr:row>
      <xdr:rowOff>5763</xdr:rowOff>
    </xdr:to>
    <xdr:cxnSp macro="">
      <xdr:nvCxnSpPr>
        <xdr:cNvPr id="577" name="直線コネクタ 576"/>
        <xdr:cNvCxnSpPr/>
      </xdr:nvCxnSpPr>
      <xdr:spPr>
        <a:xfrm>
          <a:off x="13703300" y="9043807"/>
          <a:ext cx="889000" cy="22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6376</xdr:rowOff>
    </xdr:from>
    <xdr:to>
      <xdr:col>21</xdr:col>
      <xdr:colOff>212725</xdr:colOff>
      <xdr:row>56</xdr:row>
      <xdr:rowOff>107976</xdr:rowOff>
    </xdr:to>
    <xdr:sp macro="" textlink="">
      <xdr:nvSpPr>
        <xdr:cNvPr id="578" name="フローチャート : 判断 577"/>
        <xdr:cNvSpPr/>
      </xdr:nvSpPr>
      <xdr:spPr>
        <a:xfrm>
          <a:off x="14541500" y="96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99103</xdr:rowOff>
    </xdr:from>
    <xdr:ext cx="534377" cy="259045"/>
    <xdr:sp macro="" textlink="">
      <xdr:nvSpPr>
        <xdr:cNvPr id="579" name="テキスト ボックス 578"/>
        <xdr:cNvSpPr txBox="1"/>
      </xdr:nvSpPr>
      <xdr:spPr>
        <a:xfrm>
          <a:off x="14325111" y="970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38,610</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128407</xdr:rowOff>
    </xdr:from>
    <xdr:to>
      <xdr:col>19</xdr:col>
      <xdr:colOff>644525</xdr:colOff>
      <xdr:row>55</xdr:row>
      <xdr:rowOff>14770</xdr:rowOff>
    </xdr:to>
    <xdr:cxnSp macro="">
      <xdr:nvCxnSpPr>
        <xdr:cNvPr id="580" name="直線コネクタ 579"/>
        <xdr:cNvCxnSpPr/>
      </xdr:nvCxnSpPr>
      <xdr:spPr>
        <a:xfrm flipV="1">
          <a:off x="12814300" y="9043807"/>
          <a:ext cx="889000" cy="40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114457</xdr:rowOff>
    </xdr:from>
    <xdr:to>
      <xdr:col>20</xdr:col>
      <xdr:colOff>9525</xdr:colOff>
      <xdr:row>56</xdr:row>
      <xdr:rowOff>44607</xdr:rowOff>
    </xdr:to>
    <xdr:sp macro="" textlink="">
      <xdr:nvSpPr>
        <xdr:cNvPr id="581" name="フローチャート : 判断 580"/>
        <xdr:cNvSpPr/>
      </xdr:nvSpPr>
      <xdr:spPr>
        <a:xfrm>
          <a:off x="13652500" y="954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35734</xdr:rowOff>
    </xdr:from>
    <xdr:ext cx="534377" cy="259045"/>
    <xdr:sp macro="" textlink="">
      <xdr:nvSpPr>
        <xdr:cNvPr id="582" name="テキスト ボックス 581"/>
        <xdr:cNvSpPr txBox="1"/>
      </xdr:nvSpPr>
      <xdr:spPr>
        <a:xfrm>
          <a:off x="13436111" y="963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41,382</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170396</xdr:rowOff>
    </xdr:from>
    <xdr:to>
      <xdr:col>18</xdr:col>
      <xdr:colOff>492125</xdr:colOff>
      <xdr:row>56</xdr:row>
      <xdr:rowOff>100546</xdr:rowOff>
    </xdr:to>
    <xdr:sp macro="" textlink="">
      <xdr:nvSpPr>
        <xdr:cNvPr id="583" name="フローチャート : 判断 582"/>
        <xdr:cNvSpPr/>
      </xdr:nvSpPr>
      <xdr:spPr>
        <a:xfrm>
          <a:off x="12763500" y="960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91673</xdr:rowOff>
    </xdr:from>
    <xdr:ext cx="534377" cy="259045"/>
    <xdr:sp macro="" textlink="">
      <xdr:nvSpPr>
        <xdr:cNvPr id="584" name="テキスト ボックス 583"/>
        <xdr:cNvSpPr txBox="1"/>
      </xdr:nvSpPr>
      <xdr:spPr>
        <a:xfrm>
          <a:off x="12547111" y="969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38,935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52</xdr:row>
      <xdr:rowOff>120218</xdr:rowOff>
    </xdr:from>
    <xdr:to>
      <xdr:col>23</xdr:col>
      <xdr:colOff>568325</xdr:colOff>
      <xdr:row>53</xdr:row>
      <xdr:rowOff>50368</xdr:rowOff>
    </xdr:to>
    <xdr:sp macro="" textlink="">
      <xdr:nvSpPr>
        <xdr:cNvPr id="590" name="円/楕円 589"/>
        <xdr:cNvSpPr/>
      </xdr:nvSpPr>
      <xdr:spPr>
        <a:xfrm>
          <a:off x="16268700" y="903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143095</xdr:rowOff>
    </xdr:from>
    <xdr:ext cx="534377" cy="259045"/>
    <xdr:sp macro="" textlink="">
      <xdr:nvSpPr>
        <xdr:cNvPr id="591" name="教育費該当値テキスト"/>
        <xdr:cNvSpPr txBox="1"/>
      </xdr:nvSpPr>
      <xdr:spPr>
        <a:xfrm>
          <a:off x="16370300" y="888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63,630</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40688</xdr:rowOff>
    </xdr:from>
    <xdr:to>
      <xdr:col>22</xdr:col>
      <xdr:colOff>415925</xdr:colOff>
      <xdr:row>53</xdr:row>
      <xdr:rowOff>142288</xdr:rowOff>
    </xdr:to>
    <xdr:sp macro="" textlink="">
      <xdr:nvSpPr>
        <xdr:cNvPr id="592" name="円/楕円 591"/>
        <xdr:cNvSpPr/>
      </xdr:nvSpPr>
      <xdr:spPr>
        <a:xfrm>
          <a:off x="15430500" y="9127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51</xdr:row>
      <xdr:rowOff>158815</xdr:rowOff>
    </xdr:from>
    <xdr:ext cx="534377" cy="259045"/>
    <xdr:sp macro="" textlink="">
      <xdr:nvSpPr>
        <xdr:cNvPr id="593" name="テキスト ボックス 592"/>
        <xdr:cNvSpPr txBox="1"/>
      </xdr:nvSpPr>
      <xdr:spPr>
        <a:xfrm>
          <a:off x="15214111" y="890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59,609</a:t>
          </a:r>
          <a:endParaRPr kumimoji="1" lang="ja-JP" altLang="en-US" sz="1000" b="1">
            <a:solidFill>
              <a:srgbClr val="FF0000"/>
            </a:solidFill>
            <a:latin typeface="ＭＳ Ｐゴシック"/>
          </a:endParaRPr>
        </a:p>
      </xdr:txBody>
    </xdr:sp>
    <xdr:clientData/>
  </xdr:oneCellAnchor>
  <xdr:twoCellAnchor>
    <xdr:from>
      <xdr:col>21</xdr:col>
      <xdr:colOff>111125</xdr:colOff>
      <xdr:row>53</xdr:row>
      <xdr:rowOff>126413</xdr:rowOff>
    </xdr:from>
    <xdr:to>
      <xdr:col>21</xdr:col>
      <xdr:colOff>212725</xdr:colOff>
      <xdr:row>54</xdr:row>
      <xdr:rowOff>56563</xdr:rowOff>
    </xdr:to>
    <xdr:sp macro="" textlink="">
      <xdr:nvSpPr>
        <xdr:cNvPr id="594" name="円/楕円 593"/>
        <xdr:cNvSpPr/>
      </xdr:nvSpPr>
      <xdr:spPr>
        <a:xfrm>
          <a:off x="14541500" y="921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52</xdr:row>
      <xdr:rowOff>73090</xdr:rowOff>
    </xdr:from>
    <xdr:ext cx="534377" cy="259045"/>
    <xdr:sp macro="" textlink="">
      <xdr:nvSpPr>
        <xdr:cNvPr id="595" name="テキスト ボックス 594"/>
        <xdr:cNvSpPr txBox="1"/>
      </xdr:nvSpPr>
      <xdr:spPr>
        <a:xfrm>
          <a:off x="14325111" y="898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55,859</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77607</xdr:rowOff>
    </xdr:from>
    <xdr:to>
      <xdr:col>20</xdr:col>
      <xdr:colOff>9525</xdr:colOff>
      <xdr:row>53</xdr:row>
      <xdr:rowOff>7757</xdr:rowOff>
    </xdr:to>
    <xdr:sp macro="" textlink="">
      <xdr:nvSpPr>
        <xdr:cNvPr id="596" name="円/楕円 595"/>
        <xdr:cNvSpPr/>
      </xdr:nvSpPr>
      <xdr:spPr>
        <a:xfrm>
          <a:off x="13652500" y="899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51</xdr:row>
      <xdr:rowOff>24284</xdr:rowOff>
    </xdr:from>
    <xdr:ext cx="534377" cy="259045"/>
    <xdr:sp macro="" textlink="">
      <xdr:nvSpPr>
        <xdr:cNvPr id="597" name="テキスト ボックス 596"/>
        <xdr:cNvSpPr txBox="1"/>
      </xdr:nvSpPr>
      <xdr:spPr>
        <a:xfrm>
          <a:off x="13436111" y="876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65,494</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135420</xdr:rowOff>
    </xdr:from>
    <xdr:to>
      <xdr:col>18</xdr:col>
      <xdr:colOff>492125</xdr:colOff>
      <xdr:row>55</xdr:row>
      <xdr:rowOff>65570</xdr:rowOff>
    </xdr:to>
    <xdr:sp macro="" textlink="">
      <xdr:nvSpPr>
        <xdr:cNvPr id="598" name="円/楕円 597"/>
        <xdr:cNvSpPr/>
      </xdr:nvSpPr>
      <xdr:spPr>
        <a:xfrm>
          <a:off x="12763500" y="939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82097</xdr:rowOff>
    </xdr:from>
    <xdr:ext cx="534377" cy="259045"/>
    <xdr:sp macro="" textlink="">
      <xdr:nvSpPr>
        <xdr:cNvPr id="599" name="テキスト ボックス 598"/>
        <xdr:cNvSpPr txBox="1"/>
      </xdr:nvSpPr>
      <xdr:spPr>
        <a:xfrm>
          <a:off x="12547111" y="916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47,965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0" name="直線コネクタ 60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1" name="テキスト ボックス 61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2" name="直線コネクタ 61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13" name="テキスト ボックス 61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4" name="直線コネクタ 61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15" name="テキスト ボックス 614"/>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6" name="直線コネクタ 61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17" name="テキスト ボックス 616"/>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8" name="直線コネクタ 61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19" name="テキスト ボックス 618"/>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61595</xdr:rowOff>
    </xdr:from>
    <xdr:to>
      <xdr:col>23</xdr:col>
      <xdr:colOff>516889</xdr:colOff>
      <xdr:row>79</xdr:row>
      <xdr:rowOff>44450</xdr:rowOff>
    </xdr:to>
    <xdr:cxnSp macro="">
      <xdr:nvCxnSpPr>
        <xdr:cNvPr id="623" name="直線コネクタ 622"/>
        <xdr:cNvCxnSpPr/>
      </xdr:nvCxnSpPr>
      <xdr:spPr>
        <a:xfrm flipV="1">
          <a:off x="16317595" y="12063095"/>
          <a:ext cx="1269"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5" name="直線コネクタ 62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8272</xdr:rowOff>
    </xdr:from>
    <xdr:ext cx="469744" cy="259045"/>
    <xdr:sp macro="" textlink="">
      <xdr:nvSpPr>
        <xdr:cNvPr id="626" name="災害復旧費最大値テキスト"/>
        <xdr:cNvSpPr txBox="1"/>
      </xdr:nvSpPr>
      <xdr:spPr>
        <a:xfrm>
          <a:off x="16370300" y="1183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8,010</a:t>
          </a:r>
          <a:endParaRPr kumimoji="1" lang="ja-JP" altLang="en-US" sz="1000" b="1">
            <a:latin typeface="ＭＳ Ｐゴシック"/>
          </a:endParaRPr>
        </a:p>
      </xdr:txBody>
    </xdr:sp>
    <xdr:clientData/>
  </xdr:oneCellAnchor>
  <xdr:twoCellAnchor>
    <xdr:from>
      <xdr:col>23</xdr:col>
      <xdr:colOff>428625</xdr:colOff>
      <xdr:row>70</xdr:row>
      <xdr:rowOff>61595</xdr:rowOff>
    </xdr:from>
    <xdr:to>
      <xdr:col>23</xdr:col>
      <xdr:colOff>606425</xdr:colOff>
      <xdr:row>70</xdr:row>
      <xdr:rowOff>61595</xdr:rowOff>
    </xdr:to>
    <xdr:cxnSp macro="">
      <xdr:nvCxnSpPr>
        <xdr:cNvPr id="627" name="直線コネクタ 626"/>
        <xdr:cNvCxnSpPr/>
      </xdr:nvCxnSpPr>
      <xdr:spPr>
        <a:xfrm>
          <a:off x="16230600" y="1206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10350</xdr:rowOff>
    </xdr:from>
    <xdr:to>
      <xdr:col>23</xdr:col>
      <xdr:colOff>517525</xdr:colOff>
      <xdr:row>78</xdr:row>
      <xdr:rowOff>52070</xdr:rowOff>
    </xdr:to>
    <xdr:cxnSp macro="">
      <xdr:nvCxnSpPr>
        <xdr:cNvPr id="628" name="直線コネクタ 627"/>
        <xdr:cNvCxnSpPr/>
      </xdr:nvCxnSpPr>
      <xdr:spPr>
        <a:xfrm flipV="1">
          <a:off x="15481300" y="13383450"/>
          <a:ext cx="838200" cy="4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52658</xdr:rowOff>
    </xdr:from>
    <xdr:ext cx="378565" cy="259045"/>
    <xdr:sp macro="" textlink="">
      <xdr:nvSpPr>
        <xdr:cNvPr id="629" name="災害復旧費平均値テキスト"/>
        <xdr:cNvSpPr txBox="1"/>
      </xdr:nvSpPr>
      <xdr:spPr>
        <a:xfrm>
          <a:off x="16370300" y="134257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74231</xdr:rowOff>
    </xdr:from>
    <xdr:to>
      <xdr:col>23</xdr:col>
      <xdr:colOff>568325</xdr:colOff>
      <xdr:row>79</xdr:row>
      <xdr:rowOff>4381</xdr:rowOff>
    </xdr:to>
    <xdr:sp macro="" textlink="">
      <xdr:nvSpPr>
        <xdr:cNvPr id="630" name="フローチャート : 判断 629"/>
        <xdr:cNvSpPr/>
      </xdr:nvSpPr>
      <xdr:spPr>
        <a:xfrm>
          <a:off x="16268700" y="1344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165418</xdr:rowOff>
    </xdr:from>
    <xdr:to>
      <xdr:col>22</xdr:col>
      <xdr:colOff>365125</xdr:colOff>
      <xdr:row>78</xdr:row>
      <xdr:rowOff>52070</xdr:rowOff>
    </xdr:to>
    <xdr:cxnSp macro="">
      <xdr:nvCxnSpPr>
        <xdr:cNvPr id="631" name="直線コネクタ 630"/>
        <xdr:cNvCxnSpPr/>
      </xdr:nvCxnSpPr>
      <xdr:spPr>
        <a:xfrm>
          <a:off x="14592300" y="13367068"/>
          <a:ext cx="889000" cy="5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94044</xdr:rowOff>
    </xdr:from>
    <xdr:to>
      <xdr:col>22</xdr:col>
      <xdr:colOff>415925</xdr:colOff>
      <xdr:row>79</xdr:row>
      <xdr:rowOff>24194</xdr:rowOff>
    </xdr:to>
    <xdr:sp macro="" textlink="">
      <xdr:nvSpPr>
        <xdr:cNvPr id="632" name="フローチャート : 判断 631"/>
        <xdr:cNvSpPr/>
      </xdr:nvSpPr>
      <xdr:spPr>
        <a:xfrm>
          <a:off x="15430500" y="1346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15321</xdr:rowOff>
    </xdr:from>
    <xdr:ext cx="378565" cy="259045"/>
    <xdr:sp macro="" textlink="">
      <xdr:nvSpPr>
        <xdr:cNvPr id="633" name="テキスト ボックス 632"/>
        <xdr:cNvSpPr txBox="1"/>
      </xdr:nvSpPr>
      <xdr:spPr>
        <a:xfrm>
          <a:off x="15292017" y="13559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373</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50164</xdr:rowOff>
    </xdr:from>
    <xdr:to>
      <xdr:col>21</xdr:col>
      <xdr:colOff>161925</xdr:colOff>
      <xdr:row>77</xdr:row>
      <xdr:rowOff>165418</xdr:rowOff>
    </xdr:to>
    <xdr:cxnSp macro="">
      <xdr:nvCxnSpPr>
        <xdr:cNvPr id="634" name="直線コネクタ 633"/>
        <xdr:cNvCxnSpPr/>
      </xdr:nvCxnSpPr>
      <xdr:spPr>
        <a:xfrm>
          <a:off x="13703300" y="13080364"/>
          <a:ext cx="889000" cy="28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104139</xdr:rowOff>
    </xdr:from>
    <xdr:to>
      <xdr:col>21</xdr:col>
      <xdr:colOff>212725</xdr:colOff>
      <xdr:row>79</xdr:row>
      <xdr:rowOff>34289</xdr:rowOff>
    </xdr:to>
    <xdr:sp macro="" textlink="">
      <xdr:nvSpPr>
        <xdr:cNvPr id="635" name="フローチャート : 判断 634"/>
        <xdr:cNvSpPr/>
      </xdr:nvSpPr>
      <xdr:spPr>
        <a:xfrm>
          <a:off x="14541500" y="1347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25416</xdr:rowOff>
    </xdr:from>
    <xdr:ext cx="378565" cy="259045"/>
    <xdr:sp macro="" textlink="">
      <xdr:nvSpPr>
        <xdr:cNvPr id="636" name="テキスト ボックス 635"/>
        <xdr:cNvSpPr txBox="1"/>
      </xdr:nvSpPr>
      <xdr:spPr>
        <a:xfrm>
          <a:off x="14403017" y="135699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50164</xdr:rowOff>
    </xdr:from>
    <xdr:to>
      <xdr:col>19</xdr:col>
      <xdr:colOff>644525</xdr:colOff>
      <xdr:row>78</xdr:row>
      <xdr:rowOff>67311</xdr:rowOff>
    </xdr:to>
    <xdr:cxnSp macro="">
      <xdr:nvCxnSpPr>
        <xdr:cNvPr id="637" name="直線コネクタ 636"/>
        <xdr:cNvCxnSpPr/>
      </xdr:nvCxnSpPr>
      <xdr:spPr>
        <a:xfrm flipV="1">
          <a:off x="12814300" y="13080364"/>
          <a:ext cx="889000" cy="36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42227</xdr:rowOff>
    </xdr:from>
    <xdr:to>
      <xdr:col>20</xdr:col>
      <xdr:colOff>9525</xdr:colOff>
      <xdr:row>78</xdr:row>
      <xdr:rowOff>143827</xdr:rowOff>
    </xdr:to>
    <xdr:sp macro="" textlink="">
      <xdr:nvSpPr>
        <xdr:cNvPr id="638" name="フローチャート : 判断 637"/>
        <xdr:cNvSpPr/>
      </xdr:nvSpPr>
      <xdr:spPr>
        <a:xfrm>
          <a:off x="13652500" y="1341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134954</xdr:rowOff>
    </xdr:from>
    <xdr:ext cx="378565" cy="259045"/>
    <xdr:sp macro="" textlink="">
      <xdr:nvSpPr>
        <xdr:cNvPr id="639" name="テキスト ボックス 638"/>
        <xdr:cNvSpPr txBox="1"/>
      </xdr:nvSpPr>
      <xdr:spPr>
        <a:xfrm>
          <a:off x="13514017" y="135080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22606</xdr:rowOff>
    </xdr:from>
    <xdr:to>
      <xdr:col>18</xdr:col>
      <xdr:colOff>492125</xdr:colOff>
      <xdr:row>78</xdr:row>
      <xdr:rowOff>124206</xdr:rowOff>
    </xdr:to>
    <xdr:sp macro="" textlink="">
      <xdr:nvSpPr>
        <xdr:cNvPr id="640" name="フローチャート : 判断 639"/>
        <xdr:cNvSpPr/>
      </xdr:nvSpPr>
      <xdr:spPr>
        <a:xfrm>
          <a:off x="12763500" y="133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115333</xdr:rowOff>
    </xdr:from>
    <xdr:ext cx="378565" cy="259045"/>
    <xdr:sp macro="" textlink="">
      <xdr:nvSpPr>
        <xdr:cNvPr id="641" name="テキスト ボックス 640"/>
        <xdr:cNvSpPr txBox="1"/>
      </xdr:nvSpPr>
      <xdr:spPr>
        <a:xfrm>
          <a:off x="12625017" y="13488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131000</xdr:rowOff>
    </xdr:from>
    <xdr:to>
      <xdr:col>23</xdr:col>
      <xdr:colOff>568325</xdr:colOff>
      <xdr:row>78</xdr:row>
      <xdr:rowOff>61150</xdr:rowOff>
    </xdr:to>
    <xdr:sp macro="" textlink="">
      <xdr:nvSpPr>
        <xdr:cNvPr id="647" name="円/楕円 646"/>
        <xdr:cNvSpPr/>
      </xdr:nvSpPr>
      <xdr:spPr>
        <a:xfrm>
          <a:off x="16268700" y="1333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153877</xdr:rowOff>
    </xdr:from>
    <xdr:ext cx="469744" cy="259045"/>
    <xdr:sp macro="" textlink="">
      <xdr:nvSpPr>
        <xdr:cNvPr id="648" name="災害復旧費該当値テキスト"/>
        <xdr:cNvSpPr txBox="1"/>
      </xdr:nvSpPr>
      <xdr:spPr>
        <a:xfrm>
          <a:off x="16370300" y="1318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1270</xdr:rowOff>
    </xdr:from>
    <xdr:to>
      <xdr:col>22</xdr:col>
      <xdr:colOff>415925</xdr:colOff>
      <xdr:row>78</xdr:row>
      <xdr:rowOff>102870</xdr:rowOff>
    </xdr:to>
    <xdr:sp macro="" textlink="">
      <xdr:nvSpPr>
        <xdr:cNvPr id="649" name="円/楕円 648"/>
        <xdr:cNvSpPr/>
      </xdr:nvSpPr>
      <xdr:spPr>
        <a:xfrm>
          <a:off x="15430500" y="1337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76</xdr:row>
      <xdr:rowOff>119397</xdr:rowOff>
    </xdr:from>
    <xdr:ext cx="378565" cy="259045"/>
    <xdr:sp macro="" textlink="">
      <xdr:nvSpPr>
        <xdr:cNvPr id="650" name="テキスト ボックス 649"/>
        <xdr:cNvSpPr txBox="1"/>
      </xdr:nvSpPr>
      <xdr:spPr>
        <a:xfrm>
          <a:off x="15292017" y="13149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114618</xdr:rowOff>
    </xdr:from>
    <xdr:to>
      <xdr:col>21</xdr:col>
      <xdr:colOff>212725</xdr:colOff>
      <xdr:row>78</xdr:row>
      <xdr:rowOff>44768</xdr:rowOff>
    </xdr:to>
    <xdr:sp macro="" textlink="">
      <xdr:nvSpPr>
        <xdr:cNvPr id="651" name="円/楕円 650"/>
        <xdr:cNvSpPr/>
      </xdr:nvSpPr>
      <xdr:spPr>
        <a:xfrm>
          <a:off x="14541500" y="1331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61295</xdr:rowOff>
    </xdr:from>
    <xdr:ext cx="469744" cy="259045"/>
    <xdr:sp macro="" textlink="">
      <xdr:nvSpPr>
        <xdr:cNvPr id="652" name="テキスト ボックス 651"/>
        <xdr:cNvSpPr txBox="1"/>
      </xdr:nvSpPr>
      <xdr:spPr>
        <a:xfrm>
          <a:off x="14357427" y="1309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170814</xdr:rowOff>
    </xdr:from>
    <xdr:to>
      <xdr:col>20</xdr:col>
      <xdr:colOff>9525</xdr:colOff>
      <xdr:row>76</xdr:row>
      <xdr:rowOff>100964</xdr:rowOff>
    </xdr:to>
    <xdr:sp macro="" textlink="">
      <xdr:nvSpPr>
        <xdr:cNvPr id="653" name="円/楕円 652"/>
        <xdr:cNvSpPr/>
      </xdr:nvSpPr>
      <xdr:spPr>
        <a:xfrm>
          <a:off x="13652500" y="1302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117492</xdr:rowOff>
    </xdr:from>
    <xdr:ext cx="469744" cy="259045"/>
    <xdr:sp macro="" textlink="">
      <xdr:nvSpPr>
        <xdr:cNvPr id="654" name="テキスト ボックス 653"/>
        <xdr:cNvSpPr txBox="1"/>
      </xdr:nvSpPr>
      <xdr:spPr>
        <a:xfrm>
          <a:off x="13468427" y="12804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16511</xdr:rowOff>
    </xdr:from>
    <xdr:to>
      <xdr:col>18</xdr:col>
      <xdr:colOff>492125</xdr:colOff>
      <xdr:row>78</xdr:row>
      <xdr:rowOff>118111</xdr:rowOff>
    </xdr:to>
    <xdr:sp macro="" textlink="">
      <xdr:nvSpPr>
        <xdr:cNvPr id="655" name="円/楕円 654"/>
        <xdr:cNvSpPr/>
      </xdr:nvSpPr>
      <xdr:spPr>
        <a:xfrm>
          <a:off x="12763500" y="1338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76</xdr:row>
      <xdr:rowOff>134638</xdr:rowOff>
    </xdr:from>
    <xdr:ext cx="378565" cy="259045"/>
    <xdr:sp macro="" textlink="">
      <xdr:nvSpPr>
        <xdr:cNvPr id="656" name="テキスト ボックス 655"/>
        <xdr:cNvSpPr txBox="1"/>
      </xdr:nvSpPr>
      <xdr:spPr>
        <a:xfrm>
          <a:off x="12625017" y="131648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0" name="テキスト ボックス 66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2" name="テキスト ボックス 67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74" name="テキスト ボックス 67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76" name="テキスト ボックス 67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78" name="テキスト ボックス 67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26250</xdr:rowOff>
    </xdr:from>
    <xdr:to>
      <xdr:col>23</xdr:col>
      <xdr:colOff>516889</xdr:colOff>
      <xdr:row>98</xdr:row>
      <xdr:rowOff>27277</xdr:rowOff>
    </xdr:to>
    <xdr:cxnSp macro="">
      <xdr:nvCxnSpPr>
        <xdr:cNvPr id="682" name="直線コネクタ 681"/>
        <xdr:cNvCxnSpPr/>
      </xdr:nvCxnSpPr>
      <xdr:spPr>
        <a:xfrm flipV="1">
          <a:off x="16317595" y="15456750"/>
          <a:ext cx="1269" cy="137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31104</xdr:rowOff>
    </xdr:from>
    <xdr:ext cx="534377" cy="259045"/>
    <xdr:sp macro="" textlink="">
      <xdr:nvSpPr>
        <xdr:cNvPr id="683" name="公債費最小値テキスト"/>
        <xdr:cNvSpPr txBox="1"/>
      </xdr:nvSpPr>
      <xdr:spPr>
        <a:xfrm>
          <a:off x="16370300" y="1683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14,885</a:t>
          </a:r>
          <a:endParaRPr kumimoji="1" lang="ja-JP" altLang="en-US" sz="1000" b="1">
            <a:latin typeface="ＭＳ Ｐゴシック"/>
          </a:endParaRPr>
        </a:p>
      </xdr:txBody>
    </xdr:sp>
    <xdr:clientData/>
  </xdr:oneCellAnchor>
  <xdr:twoCellAnchor>
    <xdr:from>
      <xdr:col>23</xdr:col>
      <xdr:colOff>428625</xdr:colOff>
      <xdr:row>98</xdr:row>
      <xdr:rowOff>27277</xdr:rowOff>
    </xdr:from>
    <xdr:to>
      <xdr:col>23</xdr:col>
      <xdr:colOff>606425</xdr:colOff>
      <xdr:row>98</xdr:row>
      <xdr:rowOff>27277</xdr:rowOff>
    </xdr:to>
    <xdr:cxnSp macro="">
      <xdr:nvCxnSpPr>
        <xdr:cNvPr id="684" name="直線コネクタ 683"/>
        <xdr:cNvCxnSpPr/>
      </xdr:nvCxnSpPr>
      <xdr:spPr>
        <a:xfrm>
          <a:off x="16230600" y="168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144377</xdr:rowOff>
    </xdr:from>
    <xdr:ext cx="534377" cy="259045"/>
    <xdr:sp macro="" textlink="">
      <xdr:nvSpPr>
        <xdr:cNvPr id="685" name="公債費最大値テキスト"/>
        <xdr:cNvSpPr txBox="1"/>
      </xdr:nvSpPr>
      <xdr:spPr>
        <a:xfrm>
          <a:off x="16370300" y="1523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98,948</a:t>
          </a:r>
          <a:endParaRPr kumimoji="1" lang="ja-JP" altLang="en-US" sz="1000" b="1">
            <a:latin typeface="ＭＳ Ｐゴシック"/>
          </a:endParaRPr>
        </a:p>
      </xdr:txBody>
    </xdr:sp>
    <xdr:clientData/>
  </xdr:oneCellAnchor>
  <xdr:twoCellAnchor>
    <xdr:from>
      <xdr:col>23</xdr:col>
      <xdr:colOff>428625</xdr:colOff>
      <xdr:row>90</xdr:row>
      <xdr:rowOff>26250</xdr:rowOff>
    </xdr:from>
    <xdr:to>
      <xdr:col>23</xdr:col>
      <xdr:colOff>606425</xdr:colOff>
      <xdr:row>90</xdr:row>
      <xdr:rowOff>26250</xdr:rowOff>
    </xdr:to>
    <xdr:cxnSp macro="">
      <xdr:nvCxnSpPr>
        <xdr:cNvPr id="686" name="直線コネクタ 685"/>
        <xdr:cNvCxnSpPr/>
      </xdr:nvCxnSpPr>
      <xdr:spPr>
        <a:xfrm>
          <a:off x="16230600" y="1545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27898</xdr:rowOff>
    </xdr:from>
    <xdr:to>
      <xdr:col>23</xdr:col>
      <xdr:colOff>517525</xdr:colOff>
      <xdr:row>95</xdr:row>
      <xdr:rowOff>41647</xdr:rowOff>
    </xdr:to>
    <xdr:cxnSp macro="">
      <xdr:nvCxnSpPr>
        <xdr:cNvPr id="687" name="直線コネクタ 686"/>
        <xdr:cNvCxnSpPr/>
      </xdr:nvCxnSpPr>
      <xdr:spPr>
        <a:xfrm flipV="1">
          <a:off x="15481300" y="16315648"/>
          <a:ext cx="838200" cy="1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11320</xdr:rowOff>
    </xdr:from>
    <xdr:ext cx="534377" cy="259045"/>
    <xdr:sp macro="" textlink="">
      <xdr:nvSpPr>
        <xdr:cNvPr id="688" name="公債費平均値テキスト"/>
        <xdr:cNvSpPr txBox="1"/>
      </xdr:nvSpPr>
      <xdr:spPr>
        <a:xfrm>
          <a:off x="16370300" y="16470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32,430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32893</xdr:rowOff>
    </xdr:from>
    <xdr:to>
      <xdr:col>23</xdr:col>
      <xdr:colOff>568325</xdr:colOff>
      <xdr:row>96</xdr:row>
      <xdr:rowOff>134493</xdr:rowOff>
    </xdr:to>
    <xdr:sp macro="" textlink="">
      <xdr:nvSpPr>
        <xdr:cNvPr id="689" name="フローチャート : 判断 688"/>
        <xdr:cNvSpPr/>
      </xdr:nvSpPr>
      <xdr:spPr>
        <a:xfrm>
          <a:off x="16268700" y="1649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41647</xdr:rowOff>
    </xdr:from>
    <xdr:to>
      <xdr:col>22</xdr:col>
      <xdr:colOff>365125</xdr:colOff>
      <xdr:row>95</xdr:row>
      <xdr:rowOff>73161</xdr:rowOff>
    </xdr:to>
    <xdr:cxnSp macro="">
      <xdr:nvCxnSpPr>
        <xdr:cNvPr id="690" name="直線コネクタ 689"/>
        <xdr:cNvCxnSpPr/>
      </xdr:nvCxnSpPr>
      <xdr:spPr>
        <a:xfrm flipV="1">
          <a:off x="14592300" y="16329397"/>
          <a:ext cx="889000" cy="3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32272</xdr:rowOff>
    </xdr:from>
    <xdr:to>
      <xdr:col>22</xdr:col>
      <xdr:colOff>415925</xdr:colOff>
      <xdr:row>96</xdr:row>
      <xdr:rowOff>133872</xdr:rowOff>
    </xdr:to>
    <xdr:sp macro="" textlink="">
      <xdr:nvSpPr>
        <xdr:cNvPr id="691" name="フローチャート : 判断 690"/>
        <xdr:cNvSpPr/>
      </xdr:nvSpPr>
      <xdr:spPr>
        <a:xfrm>
          <a:off x="15430500" y="1649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124999</xdr:rowOff>
    </xdr:from>
    <xdr:ext cx="534377" cy="259045"/>
    <xdr:sp macro="" textlink="">
      <xdr:nvSpPr>
        <xdr:cNvPr id="692" name="テキスト ボックス 691"/>
        <xdr:cNvSpPr txBox="1"/>
      </xdr:nvSpPr>
      <xdr:spPr>
        <a:xfrm>
          <a:off x="15214111" y="1658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32,468</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134409</xdr:rowOff>
    </xdr:from>
    <xdr:to>
      <xdr:col>21</xdr:col>
      <xdr:colOff>161925</xdr:colOff>
      <xdr:row>95</xdr:row>
      <xdr:rowOff>73161</xdr:rowOff>
    </xdr:to>
    <xdr:cxnSp macro="">
      <xdr:nvCxnSpPr>
        <xdr:cNvPr id="693" name="直線コネクタ 692"/>
        <xdr:cNvCxnSpPr/>
      </xdr:nvCxnSpPr>
      <xdr:spPr>
        <a:xfrm>
          <a:off x="13703300" y="16250709"/>
          <a:ext cx="889000" cy="11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21104</xdr:rowOff>
    </xdr:from>
    <xdr:to>
      <xdr:col>21</xdr:col>
      <xdr:colOff>212725</xdr:colOff>
      <xdr:row>96</xdr:row>
      <xdr:rowOff>122704</xdr:rowOff>
    </xdr:to>
    <xdr:sp macro="" textlink="">
      <xdr:nvSpPr>
        <xdr:cNvPr id="694" name="フローチャート : 判断 693"/>
        <xdr:cNvSpPr/>
      </xdr:nvSpPr>
      <xdr:spPr>
        <a:xfrm>
          <a:off x="14541500" y="1648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113831</xdr:rowOff>
    </xdr:from>
    <xdr:ext cx="534377" cy="259045"/>
    <xdr:sp macro="" textlink="">
      <xdr:nvSpPr>
        <xdr:cNvPr id="695" name="テキスト ボックス 694"/>
        <xdr:cNvSpPr txBox="1"/>
      </xdr:nvSpPr>
      <xdr:spPr>
        <a:xfrm>
          <a:off x="14325111" y="1657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33,152</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62761</xdr:rowOff>
    </xdr:from>
    <xdr:to>
      <xdr:col>19</xdr:col>
      <xdr:colOff>644525</xdr:colOff>
      <xdr:row>94</xdr:row>
      <xdr:rowOff>134409</xdr:rowOff>
    </xdr:to>
    <xdr:cxnSp macro="">
      <xdr:nvCxnSpPr>
        <xdr:cNvPr id="696" name="直線コネクタ 695"/>
        <xdr:cNvCxnSpPr/>
      </xdr:nvCxnSpPr>
      <xdr:spPr>
        <a:xfrm>
          <a:off x="12814300" y="16179061"/>
          <a:ext cx="889000" cy="7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3828</xdr:rowOff>
    </xdr:from>
    <xdr:to>
      <xdr:col>20</xdr:col>
      <xdr:colOff>9525</xdr:colOff>
      <xdr:row>96</xdr:row>
      <xdr:rowOff>105428</xdr:rowOff>
    </xdr:to>
    <xdr:sp macro="" textlink="">
      <xdr:nvSpPr>
        <xdr:cNvPr id="697" name="フローチャート : 判断 696"/>
        <xdr:cNvSpPr/>
      </xdr:nvSpPr>
      <xdr:spPr>
        <a:xfrm>
          <a:off x="13652500" y="1646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96555</xdr:rowOff>
    </xdr:from>
    <xdr:ext cx="534377" cy="259045"/>
    <xdr:sp macro="" textlink="">
      <xdr:nvSpPr>
        <xdr:cNvPr id="698" name="テキスト ボックス 697"/>
        <xdr:cNvSpPr txBox="1"/>
      </xdr:nvSpPr>
      <xdr:spPr>
        <a:xfrm>
          <a:off x="13436111" y="1655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34,210</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165954</xdr:rowOff>
    </xdr:from>
    <xdr:to>
      <xdr:col>18</xdr:col>
      <xdr:colOff>492125</xdr:colOff>
      <xdr:row>96</xdr:row>
      <xdr:rowOff>96104</xdr:rowOff>
    </xdr:to>
    <xdr:sp macro="" textlink="">
      <xdr:nvSpPr>
        <xdr:cNvPr id="699" name="フローチャート : 判断 698"/>
        <xdr:cNvSpPr/>
      </xdr:nvSpPr>
      <xdr:spPr>
        <a:xfrm>
          <a:off x="12763500" y="1645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87231</xdr:rowOff>
    </xdr:from>
    <xdr:ext cx="534377" cy="259045"/>
    <xdr:sp macro="" textlink="">
      <xdr:nvSpPr>
        <xdr:cNvPr id="700" name="テキスト ボックス 699"/>
        <xdr:cNvSpPr txBox="1"/>
      </xdr:nvSpPr>
      <xdr:spPr>
        <a:xfrm>
          <a:off x="12547111" y="165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34,781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148548</xdr:rowOff>
    </xdr:from>
    <xdr:to>
      <xdr:col>23</xdr:col>
      <xdr:colOff>568325</xdr:colOff>
      <xdr:row>95</xdr:row>
      <xdr:rowOff>78698</xdr:rowOff>
    </xdr:to>
    <xdr:sp macro="" textlink="">
      <xdr:nvSpPr>
        <xdr:cNvPr id="706" name="円/楕円 705"/>
        <xdr:cNvSpPr/>
      </xdr:nvSpPr>
      <xdr:spPr>
        <a:xfrm>
          <a:off x="16268700" y="1626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171425</xdr:rowOff>
    </xdr:from>
    <xdr:ext cx="534377" cy="259045"/>
    <xdr:sp macro="" textlink="">
      <xdr:nvSpPr>
        <xdr:cNvPr id="707" name="公債費該当値テキスト"/>
        <xdr:cNvSpPr txBox="1"/>
      </xdr:nvSpPr>
      <xdr:spPr>
        <a:xfrm>
          <a:off x="16370300" y="1611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46,347</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162297</xdr:rowOff>
    </xdr:from>
    <xdr:to>
      <xdr:col>22</xdr:col>
      <xdr:colOff>415925</xdr:colOff>
      <xdr:row>95</xdr:row>
      <xdr:rowOff>92447</xdr:rowOff>
    </xdr:to>
    <xdr:sp macro="" textlink="">
      <xdr:nvSpPr>
        <xdr:cNvPr id="708" name="円/楕円 707"/>
        <xdr:cNvSpPr/>
      </xdr:nvSpPr>
      <xdr:spPr>
        <a:xfrm>
          <a:off x="15430500" y="1627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108974</xdr:rowOff>
    </xdr:from>
    <xdr:ext cx="534377" cy="259045"/>
    <xdr:sp macro="" textlink="">
      <xdr:nvSpPr>
        <xdr:cNvPr id="709" name="テキスト ボックス 708"/>
        <xdr:cNvSpPr txBox="1"/>
      </xdr:nvSpPr>
      <xdr:spPr>
        <a:xfrm>
          <a:off x="15214111" y="1605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45,505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22361</xdr:rowOff>
    </xdr:from>
    <xdr:to>
      <xdr:col>21</xdr:col>
      <xdr:colOff>212725</xdr:colOff>
      <xdr:row>95</xdr:row>
      <xdr:rowOff>123961</xdr:rowOff>
    </xdr:to>
    <xdr:sp macro="" textlink="">
      <xdr:nvSpPr>
        <xdr:cNvPr id="710" name="円/楕円 709"/>
        <xdr:cNvSpPr/>
      </xdr:nvSpPr>
      <xdr:spPr>
        <a:xfrm>
          <a:off x="14541500" y="1631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140488</xdr:rowOff>
    </xdr:from>
    <xdr:ext cx="534377" cy="259045"/>
    <xdr:sp macro="" textlink="">
      <xdr:nvSpPr>
        <xdr:cNvPr id="711" name="テキスト ボックス 710"/>
        <xdr:cNvSpPr txBox="1"/>
      </xdr:nvSpPr>
      <xdr:spPr>
        <a:xfrm>
          <a:off x="14325111" y="1608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43,575</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83609</xdr:rowOff>
    </xdr:from>
    <xdr:to>
      <xdr:col>20</xdr:col>
      <xdr:colOff>9525</xdr:colOff>
      <xdr:row>95</xdr:row>
      <xdr:rowOff>13759</xdr:rowOff>
    </xdr:to>
    <xdr:sp macro="" textlink="">
      <xdr:nvSpPr>
        <xdr:cNvPr id="712" name="円/楕円 711"/>
        <xdr:cNvSpPr/>
      </xdr:nvSpPr>
      <xdr:spPr>
        <a:xfrm>
          <a:off x="13652500" y="1619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30286</xdr:rowOff>
    </xdr:from>
    <xdr:ext cx="534377" cy="259045"/>
    <xdr:sp macro="" textlink="">
      <xdr:nvSpPr>
        <xdr:cNvPr id="713" name="テキスト ボックス 712"/>
        <xdr:cNvSpPr txBox="1"/>
      </xdr:nvSpPr>
      <xdr:spPr>
        <a:xfrm>
          <a:off x="13436111" y="15975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50,324</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11961</xdr:rowOff>
    </xdr:from>
    <xdr:to>
      <xdr:col>18</xdr:col>
      <xdr:colOff>492125</xdr:colOff>
      <xdr:row>94</xdr:row>
      <xdr:rowOff>113561</xdr:rowOff>
    </xdr:to>
    <xdr:sp macro="" textlink="">
      <xdr:nvSpPr>
        <xdr:cNvPr id="714" name="円/楕円 713"/>
        <xdr:cNvSpPr/>
      </xdr:nvSpPr>
      <xdr:spPr>
        <a:xfrm>
          <a:off x="12763500" y="161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130088</xdr:rowOff>
    </xdr:from>
    <xdr:ext cx="534377" cy="259045"/>
    <xdr:sp macro="" textlink="">
      <xdr:nvSpPr>
        <xdr:cNvPr id="715" name="テキスト ボックス 714"/>
        <xdr:cNvSpPr txBox="1"/>
      </xdr:nvSpPr>
      <xdr:spPr>
        <a:xfrm>
          <a:off x="12547111" y="1590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6" name="直線コネクタ 72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7" name="テキスト ボックス 72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8" name="直線コネクタ 72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9" name="テキスト ボックス 72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1" name="テキスト ボックス 73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2" name="直線コネクタ 73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3" name="テキスト ボックス 73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4" name="直線コネクタ 73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5" name="テキスト ボックス 73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118935</xdr:rowOff>
    </xdr:from>
    <xdr:to>
      <xdr:col>32</xdr:col>
      <xdr:colOff>186689</xdr:colOff>
      <xdr:row>39</xdr:row>
      <xdr:rowOff>44450</xdr:rowOff>
    </xdr:to>
    <xdr:cxnSp macro="">
      <xdr:nvCxnSpPr>
        <xdr:cNvPr id="739" name="直線コネクタ 738"/>
        <xdr:cNvCxnSpPr/>
      </xdr:nvCxnSpPr>
      <xdr:spPr>
        <a:xfrm flipV="1">
          <a:off x="22159595" y="5433885"/>
          <a:ext cx="1269" cy="129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55072</xdr:rowOff>
    </xdr:from>
    <xdr:ext cx="249299" cy="259045"/>
    <xdr:sp macro="" textlink="">
      <xdr:nvSpPr>
        <xdr:cNvPr id="740" name="諸支出金最小値テキスト"/>
        <xdr:cNvSpPr txBox="1"/>
      </xdr:nvSpPr>
      <xdr:spPr>
        <a:xfrm>
          <a:off x="22212300" y="6741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1" name="直線コネクタ 74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65612</xdr:rowOff>
    </xdr:from>
    <xdr:ext cx="469744" cy="259045"/>
    <xdr:sp macro="" textlink="">
      <xdr:nvSpPr>
        <xdr:cNvPr id="742" name="諸支出金最大値テキスト"/>
        <xdr:cNvSpPr txBox="1"/>
      </xdr:nvSpPr>
      <xdr:spPr>
        <a:xfrm>
          <a:off x="22212300" y="520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6,809</a:t>
          </a:r>
          <a:endParaRPr kumimoji="1" lang="ja-JP" altLang="en-US" sz="1000" b="1">
            <a:latin typeface="ＭＳ Ｐゴシック"/>
          </a:endParaRPr>
        </a:p>
      </xdr:txBody>
    </xdr:sp>
    <xdr:clientData/>
  </xdr:oneCellAnchor>
  <xdr:twoCellAnchor>
    <xdr:from>
      <xdr:col>32</xdr:col>
      <xdr:colOff>98425</xdr:colOff>
      <xdr:row>31</xdr:row>
      <xdr:rowOff>118935</xdr:rowOff>
    </xdr:from>
    <xdr:to>
      <xdr:col>32</xdr:col>
      <xdr:colOff>276225</xdr:colOff>
      <xdr:row>31</xdr:row>
      <xdr:rowOff>118935</xdr:rowOff>
    </xdr:to>
    <xdr:cxnSp macro="">
      <xdr:nvCxnSpPr>
        <xdr:cNvPr id="743" name="直線コネクタ 742"/>
        <xdr:cNvCxnSpPr/>
      </xdr:nvCxnSpPr>
      <xdr:spPr>
        <a:xfrm>
          <a:off x="22072600" y="543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4" name="直線コネクタ 74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143971</xdr:rowOff>
    </xdr:from>
    <xdr:ext cx="378565" cy="259045"/>
    <xdr:sp macro="" textlink="">
      <xdr:nvSpPr>
        <xdr:cNvPr id="745" name="諸支出金平均値テキスト"/>
        <xdr:cNvSpPr txBox="1"/>
      </xdr:nvSpPr>
      <xdr:spPr>
        <a:xfrm>
          <a:off x="22212300" y="64876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121094</xdr:rowOff>
    </xdr:from>
    <xdr:to>
      <xdr:col>32</xdr:col>
      <xdr:colOff>238125</xdr:colOff>
      <xdr:row>39</xdr:row>
      <xdr:rowOff>51244</xdr:rowOff>
    </xdr:to>
    <xdr:sp macro="" textlink="">
      <xdr:nvSpPr>
        <xdr:cNvPr id="746" name="フローチャート : 判断 745"/>
        <xdr:cNvSpPr/>
      </xdr:nvSpPr>
      <xdr:spPr>
        <a:xfrm>
          <a:off x="22110700" y="6636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7" name="直線コネクタ 74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143193</xdr:rowOff>
    </xdr:from>
    <xdr:to>
      <xdr:col>31</xdr:col>
      <xdr:colOff>85725</xdr:colOff>
      <xdr:row>39</xdr:row>
      <xdr:rowOff>73343</xdr:rowOff>
    </xdr:to>
    <xdr:sp macro="" textlink="">
      <xdr:nvSpPr>
        <xdr:cNvPr id="748" name="フローチャート : 判断 747"/>
        <xdr:cNvSpPr/>
      </xdr:nvSpPr>
      <xdr:spPr>
        <a:xfrm>
          <a:off x="21272500" y="665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89869</xdr:rowOff>
    </xdr:from>
    <xdr:ext cx="378565" cy="259045"/>
    <xdr:sp macro="" textlink="">
      <xdr:nvSpPr>
        <xdr:cNvPr id="749" name="テキスト ボックス 748"/>
        <xdr:cNvSpPr txBox="1"/>
      </xdr:nvSpPr>
      <xdr:spPr>
        <a:xfrm>
          <a:off x="21134017" y="643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0" name="直線コネクタ 74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52895</xdr:rowOff>
    </xdr:from>
    <xdr:to>
      <xdr:col>29</xdr:col>
      <xdr:colOff>568325</xdr:colOff>
      <xdr:row>38</xdr:row>
      <xdr:rowOff>154495</xdr:rowOff>
    </xdr:to>
    <xdr:sp macro="" textlink="">
      <xdr:nvSpPr>
        <xdr:cNvPr id="751" name="フローチャート : 判断 750"/>
        <xdr:cNvSpPr/>
      </xdr:nvSpPr>
      <xdr:spPr>
        <a:xfrm>
          <a:off x="20383500" y="656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171023</xdr:rowOff>
    </xdr:from>
    <xdr:ext cx="378565" cy="259045"/>
    <xdr:sp macro="" textlink="">
      <xdr:nvSpPr>
        <xdr:cNvPr id="752" name="テキスト ボックス 751"/>
        <xdr:cNvSpPr txBox="1"/>
      </xdr:nvSpPr>
      <xdr:spPr>
        <a:xfrm>
          <a:off x="20245017" y="6343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3" name="直線コネクタ 75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160528</xdr:rowOff>
    </xdr:from>
    <xdr:to>
      <xdr:col>28</xdr:col>
      <xdr:colOff>365125</xdr:colOff>
      <xdr:row>37</xdr:row>
      <xdr:rowOff>90678</xdr:rowOff>
    </xdr:to>
    <xdr:sp macro="" textlink="">
      <xdr:nvSpPr>
        <xdr:cNvPr id="754" name="フローチャート : 判断 753"/>
        <xdr:cNvSpPr/>
      </xdr:nvSpPr>
      <xdr:spPr>
        <a:xfrm>
          <a:off x="19494500" y="633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107205</xdr:rowOff>
    </xdr:from>
    <xdr:ext cx="469744" cy="259045"/>
    <xdr:sp macro="" textlink="">
      <xdr:nvSpPr>
        <xdr:cNvPr id="755" name="テキスト ボックス 754"/>
        <xdr:cNvSpPr txBox="1"/>
      </xdr:nvSpPr>
      <xdr:spPr>
        <a:xfrm>
          <a:off x="19310427" y="610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155004</xdr:rowOff>
    </xdr:from>
    <xdr:to>
      <xdr:col>27</xdr:col>
      <xdr:colOff>161925</xdr:colOff>
      <xdr:row>39</xdr:row>
      <xdr:rowOff>85154</xdr:rowOff>
    </xdr:to>
    <xdr:sp macro="" textlink="">
      <xdr:nvSpPr>
        <xdr:cNvPr id="756" name="フローチャート : 判断 755"/>
        <xdr:cNvSpPr/>
      </xdr:nvSpPr>
      <xdr:spPr>
        <a:xfrm>
          <a:off x="18605500" y="667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101680</xdr:rowOff>
    </xdr:from>
    <xdr:ext cx="313932" cy="259045"/>
    <xdr:sp macro="" textlink="">
      <xdr:nvSpPr>
        <xdr:cNvPr id="757" name="テキスト ボックス 756"/>
        <xdr:cNvSpPr txBox="1"/>
      </xdr:nvSpPr>
      <xdr:spPr>
        <a:xfrm>
          <a:off x="18499333" y="6445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3" name="円/楕円 76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99521</xdr:rowOff>
    </xdr:from>
    <xdr:ext cx="249299" cy="259045"/>
    <xdr:sp macro="" textlink="">
      <xdr:nvSpPr>
        <xdr:cNvPr id="764" name="諸支出金該当値テキスト"/>
        <xdr:cNvSpPr txBox="1"/>
      </xdr:nvSpPr>
      <xdr:spPr>
        <a:xfrm>
          <a:off x="22212300" y="6614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5" name="円/楕円 76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6" name="テキスト ボックス 76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7" name="円/楕円 76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8" name="テキスト ボックス 76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9" name="円/楕円 76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0" name="テキスト ボックス 76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1" name="円/楕円 77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2" name="テキスト ボックス 77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5" name="フローチャート :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7" name="フローチャート :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8" name="テキスト ボックス 79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0" name="フローチャート :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1" name="テキスト ボックス 80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3" name="フローチャート :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4" name="テキスト ボックス 80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5" name="フローチャート :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6" name="テキスト ボックス 80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2" name="円/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4" name="円/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5" name="テキスト ボックス 81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6" name="円/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7" name="テキスト ボックス 81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8" name="円/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9" name="テキスト ボックス 81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0" name="円/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1" name="テキスト ボックス 82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○民生費　：　住民一人当たり</a:t>
          </a:r>
          <a:r>
            <a:rPr kumimoji="1" lang="en-US" altLang="ja-JP" sz="1300">
              <a:solidFill>
                <a:schemeClr val="dk1"/>
              </a:solidFill>
              <a:effectLst/>
              <a:latin typeface="+mn-lt"/>
              <a:ea typeface="+mn-ea"/>
              <a:cs typeface="+mn-cs"/>
            </a:rPr>
            <a:t>228,267</a:t>
          </a:r>
          <a:r>
            <a:rPr kumimoji="1" lang="ja-JP" altLang="ja-JP" sz="1300">
              <a:solidFill>
                <a:schemeClr val="dk1"/>
              </a:solidFill>
              <a:effectLst/>
              <a:latin typeface="+mn-lt"/>
              <a:ea typeface="+mn-ea"/>
              <a:cs typeface="+mn-cs"/>
            </a:rPr>
            <a:t>円となっている。決算額全体でみると、民生費のうち生活保護行政に要する経費が高い水準にあることが要因であり、</a:t>
          </a:r>
          <a:r>
            <a:rPr lang="ja-JP" altLang="ja-JP" sz="1300" b="0" i="0" baseline="0">
              <a:solidFill>
                <a:schemeClr val="dk1"/>
              </a:solidFill>
              <a:effectLst/>
              <a:latin typeface="+mn-lt"/>
              <a:ea typeface="+mn-ea"/>
              <a:cs typeface="+mn-cs"/>
            </a:rPr>
            <a:t>資格審査等の適正化を図るとともに、就労支援等自立に向けた取り組みを実施することで増大する扶助費の抑制を図る。</a:t>
          </a:r>
          <a:endParaRPr lang="ja-JP" altLang="ja-JP" sz="1300">
            <a:effectLst/>
          </a:endParaRPr>
        </a:p>
        <a:p>
          <a:r>
            <a:rPr kumimoji="1" lang="ja-JP" altLang="ja-JP" sz="1300">
              <a:solidFill>
                <a:schemeClr val="dk1"/>
              </a:solidFill>
              <a:effectLst/>
              <a:latin typeface="+mn-lt"/>
              <a:ea typeface="+mn-ea"/>
              <a:cs typeface="+mn-cs"/>
            </a:rPr>
            <a:t>○農林水産業費　：　住民一人当たり</a:t>
          </a:r>
          <a:r>
            <a:rPr kumimoji="1" lang="en-US" altLang="ja-JP" sz="1300">
              <a:solidFill>
                <a:schemeClr val="dk1"/>
              </a:solidFill>
              <a:effectLst/>
              <a:latin typeface="+mn-lt"/>
              <a:ea typeface="+mn-ea"/>
              <a:cs typeface="+mn-cs"/>
            </a:rPr>
            <a:t>8,049</a:t>
          </a:r>
          <a:r>
            <a:rPr kumimoji="1" lang="ja-JP" altLang="ja-JP" sz="1300">
              <a:solidFill>
                <a:schemeClr val="dk1"/>
              </a:solidFill>
              <a:effectLst/>
              <a:latin typeface="+mn-lt"/>
              <a:ea typeface="+mn-ea"/>
              <a:cs typeface="+mn-cs"/>
            </a:rPr>
            <a:t>円となっており、類似団体平均に比べ高止まりしている。これは、都市型の産業構造を有する類似団体内において耕地面積が広大であり、浸水対策事業及び農村環境整備事業を実施していることが要因である。</a:t>
          </a:r>
          <a:endParaRPr lang="ja-JP" altLang="ja-JP" sz="1300">
            <a:effectLst/>
          </a:endParaRPr>
        </a:p>
        <a:p>
          <a:r>
            <a:rPr kumimoji="1" lang="ja-JP" altLang="ja-JP" sz="1300">
              <a:solidFill>
                <a:schemeClr val="dk1"/>
              </a:solidFill>
              <a:effectLst/>
              <a:latin typeface="+mn-lt"/>
              <a:ea typeface="+mn-ea"/>
              <a:cs typeface="+mn-cs"/>
            </a:rPr>
            <a:t>○土木費　：　住民一人当たり</a:t>
          </a:r>
          <a:r>
            <a:rPr kumimoji="1" lang="en-US" altLang="ja-JP" sz="1300">
              <a:solidFill>
                <a:schemeClr val="dk1"/>
              </a:solidFill>
              <a:effectLst/>
              <a:latin typeface="+mn-lt"/>
              <a:ea typeface="+mn-ea"/>
              <a:cs typeface="+mn-cs"/>
            </a:rPr>
            <a:t>47,157</a:t>
          </a:r>
          <a:r>
            <a:rPr kumimoji="1" lang="ja-JP" altLang="ja-JP" sz="1300">
              <a:solidFill>
                <a:schemeClr val="dk1"/>
              </a:solidFill>
              <a:effectLst/>
              <a:latin typeface="+mn-lt"/>
              <a:ea typeface="+mn-ea"/>
              <a:cs typeface="+mn-cs"/>
            </a:rPr>
            <a:t>円となっており、類似団体平均に比べ平成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年度決算から高い水準にある。これは、市の主要施策として実施している浸水対策事業及び中心市街地活性化事業によって、普通建設事業費が増加したことが要因である。</a:t>
          </a:r>
          <a:endParaRPr lang="ja-JP" altLang="ja-JP" sz="1300">
            <a:effectLst/>
          </a:endParaRPr>
        </a:p>
        <a:p>
          <a:r>
            <a:rPr kumimoji="1" lang="ja-JP" altLang="ja-JP" sz="1300">
              <a:solidFill>
                <a:schemeClr val="dk1"/>
              </a:solidFill>
              <a:effectLst/>
              <a:latin typeface="+mn-lt"/>
              <a:ea typeface="+mn-ea"/>
              <a:cs typeface="+mn-cs"/>
            </a:rPr>
            <a:t>○教育費　：　住民一人当たり</a:t>
          </a:r>
          <a:r>
            <a:rPr kumimoji="1" lang="en-US" altLang="ja-JP" sz="1300">
              <a:solidFill>
                <a:schemeClr val="dk1"/>
              </a:solidFill>
              <a:effectLst/>
              <a:latin typeface="+mn-lt"/>
              <a:ea typeface="+mn-ea"/>
              <a:cs typeface="+mn-cs"/>
            </a:rPr>
            <a:t>63,630</a:t>
          </a:r>
          <a:r>
            <a:rPr kumimoji="1" lang="ja-JP" altLang="ja-JP" sz="1300">
              <a:solidFill>
                <a:schemeClr val="dk1"/>
              </a:solidFill>
              <a:effectLst/>
              <a:latin typeface="+mn-lt"/>
              <a:ea typeface="+mn-ea"/>
              <a:cs typeface="+mn-cs"/>
            </a:rPr>
            <a:t>円となっており、類似団体平均に比べ高い水準にある。これは、小中学校の耐震補強工事をはじめ老朽化対策を実施していたこと、また、小中一貫校建設事業を実施していることにより普通建設事業費が高い水準にあることが要因である。</a:t>
          </a:r>
          <a:endParaRPr lang="ja-JP" altLang="ja-JP" sz="13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福岡県飯塚市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行財政改革を着実に進めていることから、実質収支額は継続的に黒字を確保している。実質単年度収支については、赤字になったものの、財政調整基金を取り崩すことなく決算することができた。財政調整基金残高は、前年度決算剰余金の積立等により増加し、標準財政規模比は</a:t>
          </a:r>
          <a:r>
            <a:rPr lang="en-US" altLang="ja-JP" sz="1100" b="0" i="0" baseline="0">
              <a:solidFill>
                <a:schemeClr val="dk1"/>
              </a:solidFill>
              <a:effectLst/>
              <a:latin typeface="+mn-lt"/>
              <a:ea typeface="+mn-ea"/>
              <a:cs typeface="+mn-cs"/>
            </a:rPr>
            <a:t>26.33</a:t>
          </a:r>
          <a:r>
            <a:rPr lang="ja-JP" altLang="ja-JP" sz="1100" b="0" i="0" baseline="0">
              <a:solidFill>
                <a:schemeClr val="dk1"/>
              </a:solidFill>
              <a:effectLst/>
              <a:latin typeface="+mn-lt"/>
              <a:ea typeface="+mn-ea"/>
              <a:cs typeface="+mn-cs"/>
            </a:rPr>
            <a:t>％となっている。</a:t>
          </a:r>
          <a:endParaRPr lang="ja-JP" altLang="ja-JP" sz="1400">
            <a:effectLst/>
          </a:endParaRPr>
        </a:p>
        <a:p>
          <a:pPr rtl="0"/>
          <a:r>
            <a:rPr lang="ja-JP" altLang="ja-JP" sz="1100" b="0" i="0" baseline="0">
              <a:solidFill>
                <a:schemeClr val="dk1"/>
              </a:solidFill>
              <a:effectLst/>
              <a:latin typeface="+mn-lt"/>
              <a:ea typeface="+mn-ea"/>
              <a:cs typeface="+mn-cs"/>
            </a:rPr>
            <a:t>　次年度以降においても、小中学校施設整備事業、新庁舎建設事業などの継続事業に加え、公民館整備事業や市立体育館整備事業などが計画されていること、また、合併算定替による普通交付税の逓減が始まることから、財政調整基金残高は減少していく見込みであり、第二次行財政改革大綱において目標としている、「平成</a:t>
          </a:r>
          <a:r>
            <a:rPr lang="en-US" altLang="ja-JP" sz="1100" b="0" i="0" baseline="0">
              <a:solidFill>
                <a:schemeClr val="dk1"/>
              </a:solidFill>
              <a:effectLst/>
              <a:latin typeface="+mn-lt"/>
              <a:ea typeface="+mn-ea"/>
              <a:cs typeface="+mn-cs"/>
            </a:rPr>
            <a:t>35</a:t>
          </a:r>
          <a:r>
            <a:rPr lang="ja-JP" altLang="ja-JP" sz="1100" b="0" i="0" baseline="0">
              <a:solidFill>
                <a:schemeClr val="dk1"/>
              </a:solidFill>
              <a:effectLst/>
              <a:latin typeface="+mn-lt"/>
              <a:ea typeface="+mn-ea"/>
              <a:cs typeface="+mn-cs"/>
            </a:rPr>
            <a:t>年度時点で財政調整基金及び減債基金残高を標準財政規模の</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％以上」を達成するため、引き続き健全な財政運営に努める。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福岡県飯塚市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a:solidFill>
                <a:schemeClr val="dk1"/>
              </a:solidFill>
              <a:effectLst/>
              <a:latin typeface="+mn-lt"/>
              <a:ea typeface="+mn-ea"/>
              <a:cs typeface="+mn-cs"/>
            </a:rPr>
            <a:t>　赤字の会計である小型自動車競走事業特別会計においては、景気低迷の影響により収益金が激減し、平成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年度末時点での累積赤字が</a:t>
          </a:r>
          <a:r>
            <a:rPr lang="en-US" altLang="ja-JP" sz="1100">
              <a:solidFill>
                <a:schemeClr val="dk1"/>
              </a:solidFill>
              <a:effectLst/>
              <a:latin typeface="+mn-lt"/>
              <a:ea typeface="+mn-ea"/>
              <a:cs typeface="+mn-cs"/>
            </a:rPr>
            <a:t>1,609</a:t>
          </a:r>
          <a:r>
            <a:rPr lang="ja-JP" altLang="ja-JP" sz="1100">
              <a:solidFill>
                <a:schemeClr val="dk1"/>
              </a:solidFill>
              <a:effectLst/>
              <a:latin typeface="+mn-lt"/>
              <a:ea typeface="+mn-ea"/>
              <a:cs typeface="+mn-cs"/>
            </a:rPr>
            <a:t>百万円となっている。包括的民間委託の導入により経営改善を図りつつ、場外発売所の増設やミッドナイトレース開催など売り上げ増加のための取り組みを実施しており、平成</a:t>
          </a:r>
          <a:r>
            <a:rPr lang="en-US" altLang="ja-JP" sz="1100">
              <a:solidFill>
                <a:schemeClr val="dk1"/>
              </a:solidFill>
              <a:effectLst/>
              <a:latin typeface="+mn-lt"/>
              <a:ea typeface="+mn-ea"/>
              <a:cs typeface="+mn-cs"/>
            </a:rPr>
            <a:t>26</a:t>
          </a:r>
          <a:r>
            <a:rPr lang="ja-JP" altLang="ja-JP" sz="1100">
              <a:solidFill>
                <a:schemeClr val="dk1"/>
              </a:solidFill>
              <a:effectLst/>
              <a:latin typeface="+mn-lt"/>
              <a:ea typeface="+mn-ea"/>
              <a:cs typeface="+mn-cs"/>
            </a:rPr>
            <a:t>年度末時点での累積赤字</a:t>
          </a:r>
          <a:r>
            <a:rPr lang="en-US" altLang="ja-JP" sz="1100">
              <a:solidFill>
                <a:schemeClr val="dk1"/>
              </a:solidFill>
              <a:effectLst/>
              <a:latin typeface="+mn-lt"/>
              <a:ea typeface="+mn-ea"/>
              <a:cs typeface="+mn-cs"/>
            </a:rPr>
            <a:t>1,792</a:t>
          </a:r>
          <a:r>
            <a:rPr lang="ja-JP" altLang="ja-JP" sz="1100">
              <a:solidFill>
                <a:schemeClr val="dk1"/>
              </a:solidFill>
              <a:effectLst/>
              <a:latin typeface="+mn-lt"/>
              <a:ea typeface="+mn-ea"/>
              <a:cs typeface="+mn-cs"/>
            </a:rPr>
            <a:t>百万円から</a:t>
          </a:r>
          <a:r>
            <a:rPr lang="en-US" altLang="ja-JP" sz="1100">
              <a:solidFill>
                <a:schemeClr val="dk1"/>
              </a:solidFill>
              <a:effectLst/>
              <a:latin typeface="+mn-lt"/>
              <a:ea typeface="+mn-ea"/>
              <a:cs typeface="+mn-cs"/>
            </a:rPr>
            <a:t>183</a:t>
          </a:r>
          <a:r>
            <a:rPr lang="ja-JP" altLang="ja-JP" sz="1100">
              <a:solidFill>
                <a:schemeClr val="dk1"/>
              </a:solidFill>
              <a:effectLst/>
              <a:latin typeface="+mn-lt"/>
              <a:ea typeface="+mn-ea"/>
              <a:cs typeface="+mn-cs"/>
            </a:rPr>
            <a:t>百万円改善しているものの、大規模な施設の老朽化対策を実施していかなければならない状況にあるなど、更なる事業運営の健全化に取り組む必要がある。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福岡県飯塚市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lt"/>
              <a:ea typeface="+mn-ea"/>
              <a:cs typeface="+mn-cs"/>
            </a:rPr>
            <a:t>　元利償還金については、合併特例事業債、臨時財政対策債の元金償還の開始などで増加しているが、普通交付税措置率の高い地方債を活用することで算入公債費等の額が増加しているため、実質公債費比率としては前年度比</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ポイント減となった。</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今後も、小中学校施設整備事業、新庁舎建設事業などの継続事業に加え、公民館整備事業や市立体育館整備事業などが計画されていることにより、元利償還金が増加していく見込みであることから、健全な財政運営に努めるため、事業費の適正化や事業実施年度の分散などの工夫により償還額の平準化及び実質公債費比率の急激な上昇を抑え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福岡県飯塚市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effectLst/>
              <a:latin typeface="+mn-lt"/>
              <a:ea typeface="+mn-ea"/>
              <a:cs typeface="+mn-cs"/>
            </a:rPr>
            <a:t>　一般会計等に係る地方債の現在高において、発行可能額にて借入を実施していることによる臨時財政対策債の増はもとより、合併特例事業債の有効活用を基本とした大型事業の実施により、</a:t>
          </a:r>
          <a:r>
            <a:rPr lang="en-US" altLang="ja-JP" sz="1100" b="0" i="0" baseline="0">
              <a:solidFill>
                <a:schemeClr val="dk1"/>
              </a:solidFill>
              <a:effectLst/>
              <a:latin typeface="+mn-lt"/>
              <a:ea typeface="+mn-ea"/>
              <a:cs typeface="+mn-cs"/>
            </a:rPr>
            <a:t>5,912</a:t>
          </a:r>
          <a:r>
            <a:rPr lang="ja-JP" altLang="ja-JP" sz="1100" b="0" i="0" baseline="0">
              <a:solidFill>
                <a:schemeClr val="dk1"/>
              </a:solidFill>
              <a:effectLst/>
              <a:latin typeface="+mn-lt"/>
              <a:ea typeface="+mn-ea"/>
              <a:cs typeface="+mn-cs"/>
            </a:rPr>
            <a:t>百万円増加している。しかし、基金への運用収入等積立及び前年度歳計余剰金積立により、充当可能基金の額が</a:t>
          </a:r>
          <a:r>
            <a:rPr lang="en-US" altLang="ja-JP" sz="1100" b="0" i="0" baseline="0">
              <a:solidFill>
                <a:schemeClr val="dk1"/>
              </a:solidFill>
              <a:effectLst/>
              <a:latin typeface="+mn-lt"/>
              <a:ea typeface="+mn-ea"/>
              <a:cs typeface="+mn-cs"/>
            </a:rPr>
            <a:t>1,269</a:t>
          </a:r>
          <a:r>
            <a:rPr lang="ja-JP" altLang="ja-JP" sz="1100" b="0" i="0" baseline="0">
              <a:solidFill>
                <a:schemeClr val="dk1"/>
              </a:solidFill>
              <a:effectLst/>
              <a:latin typeface="+mn-lt"/>
              <a:ea typeface="+mn-ea"/>
              <a:cs typeface="+mn-cs"/>
            </a:rPr>
            <a:t>百万円の増となったこと、普通建設事業の実施に際して、合併特例事業債など交付税措置率の高い地方債を積極的に活用していること及び、臨時財政対策債償還費の増により、交付税算入見込額が</a:t>
          </a:r>
          <a:r>
            <a:rPr lang="en-US" altLang="ja-JP" sz="1100" b="0" i="0" baseline="0">
              <a:solidFill>
                <a:schemeClr val="dk1"/>
              </a:solidFill>
              <a:effectLst/>
              <a:latin typeface="+mn-lt"/>
              <a:ea typeface="+mn-ea"/>
              <a:cs typeface="+mn-cs"/>
            </a:rPr>
            <a:t>3,692</a:t>
          </a:r>
          <a:r>
            <a:rPr lang="ja-JP" altLang="ja-JP" sz="1100" b="0" i="0" baseline="0">
              <a:solidFill>
                <a:schemeClr val="dk1"/>
              </a:solidFill>
              <a:effectLst/>
              <a:latin typeface="+mn-lt"/>
              <a:ea typeface="+mn-ea"/>
              <a:cs typeface="+mn-cs"/>
            </a:rPr>
            <a:t>百万円増加したこと等により、将来負担比率としては前年度比</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ポイント増の</a:t>
          </a:r>
          <a:r>
            <a:rPr lang="en-US" altLang="ja-JP" sz="1100" b="0" i="0" baseline="0">
              <a:solidFill>
                <a:schemeClr val="dk1"/>
              </a:solidFill>
              <a:effectLst/>
              <a:latin typeface="+mn-lt"/>
              <a:ea typeface="+mn-ea"/>
              <a:cs typeface="+mn-cs"/>
            </a:rPr>
            <a:t>14.0</a:t>
          </a:r>
          <a:r>
            <a:rPr lang="ja-JP" altLang="ja-JP" sz="1100" b="0" i="0" baseline="0">
              <a:solidFill>
                <a:schemeClr val="dk1"/>
              </a:solidFill>
              <a:effectLst/>
              <a:latin typeface="+mn-lt"/>
              <a:ea typeface="+mn-ea"/>
              <a:cs typeface="+mn-cs"/>
            </a:rPr>
            <a:t>％となっている。</a:t>
          </a:r>
          <a:endParaRPr lang="ja-JP" altLang="ja-JP" sz="1400">
            <a:effectLst/>
          </a:endParaRPr>
        </a:p>
        <a:p>
          <a:pPr rtl="0" fontAlgn="base"/>
          <a:r>
            <a:rPr lang="ja-JP" altLang="ja-JP" sz="1100" b="0" i="0" baseline="0">
              <a:solidFill>
                <a:schemeClr val="dk1"/>
              </a:solidFill>
              <a:effectLst/>
              <a:latin typeface="+mn-lt"/>
              <a:ea typeface="+mn-ea"/>
              <a:cs typeface="+mn-cs"/>
            </a:rPr>
            <a:t>　次年度以降も小中学校施設整備事業、新庁舎建設事業などの継続事業に加え、公民館整備事業や市立体育館整備事業などが計画されていることから、事務事業のゼロベースからの見直し・統廃合を継続して実施していくことで、健全な行政運営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福岡県飯塚市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130,517
129,343
214.07
69,491,468
67,124,280
1,842,606
33,450,310
67,020,604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14.0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福岡県飯塚市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130,517
129,343
214.07
69,491,468
67,124,280
1,842,606
33,450,310
67,020,604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14.0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福岡県飯塚市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130,517
129,343
214.07
69,491,468
67,124,280
1,842,606
33,450,310
67,020,604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14.0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－３</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63</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65</v>
      </c>
      <c r="C3" s="389"/>
      <c r="D3" s="389"/>
      <c r="E3" s="390"/>
      <c r="F3" s="390"/>
      <c r="G3" s="390"/>
      <c r="H3" s="390"/>
      <c r="I3" s="390"/>
      <c r="J3" s="390"/>
      <c r="K3" s="390"/>
      <c r="L3" s="390" t="s">
        <v>66</v>
      </c>
      <c r="M3" s="390"/>
      <c r="N3" s="390"/>
      <c r="O3" s="390"/>
      <c r="P3" s="390"/>
      <c r="Q3" s="390"/>
      <c r="R3" s="397"/>
      <c r="S3" s="397"/>
      <c r="T3" s="397"/>
      <c r="U3" s="397"/>
      <c r="V3" s="398"/>
      <c r="W3" s="372" t="s">
        <v>67</v>
      </c>
      <c r="X3" s="373"/>
      <c r="Y3" s="373"/>
      <c r="Z3" s="373"/>
      <c r="AA3" s="373"/>
      <c r="AB3" s="389"/>
      <c r="AC3" s="397" t="s">
        <v>68</v>
      </c>
      <c r="AD3" s="373"/>
      <c r="AE3" s="373"/>
      <c r="AF3" s="373"/>
      <c r="AG3" s="373"/>
      <c r="AH3" s="373"/>
      <c r="AI3" s="373"/>
      <c r="AJ3" s="373"/>
      <c r="AK3" s="373"/>
      <c r="AL3" s="374"/>
      <c r="AM3" s="372" t="s">
        <v>69</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70</v>
      </c>
      <c r="BO3" s="373"/>
      <c r="BP3" s="373"/>
      <c r="BQ3" s="373"/>
      <c r="BR3" s="373"/>
      <c r="BS3" s="373"/>
      <c r="BT3" s="373"/>
      <c r="BU3" s="374"/>
      <c r="BV3" s="372" t="s">
        <v>71</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72</v>
      </c>
      <c r="CU3" s="373"/>
      <c r="CV3" s="373"/>
      <c r="CW3" s="373"/>
      <c r="CX3" s="373"/>
      <c r="CY3" s="373"/>
      <c r="CZ3" s="373"/>
      <c r="DA3" s="374"/>
      <c r="DB3" s="372" t="s">
        <v>73</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74</v>
      </c>
      <c r="AZ4" s="376"/>
      <c r="BA4" s="376"/>
      <c r="BB4" s="376"/>
      <c r="BC4" s="376"/>
      <c r="BD4" s="376"/>
      <c r="BE4" s="376"/>
      <c r="BF4" s="376"/>
      <c r="BG4" s="376"/>
      <c r="BH4" s="376"/>
      <c r="BI4" s="376"/>
      <c r="BJ4" s="376"/>
      <c r="BK4" s="376"/>
      <c r="BL4" s="376"/>
      <c r="BM4" s="377"/>
      <c r="BN4" s="378">
        <v>69491468</v>
      </c>
      <c r="BO4" s="379"/>
      <c r="BP4" s="379"/>
      <c r="BQ4" s="379"/>
      <c r="BR4" s="379"/>
      <c r="BS4" s="379"/>
      <c r="BT4" s="379"/>
      <c r="BU4" s="380"/>
      <c r="BV4" s="378">
        <v>69071900</v>
      </c>
      <c r="BW4" s="379"/>
      <c r="BX4" s="379"/>
      <c r="BY4" s="379"/>
      <c r="BZ4" s="379"/>
      <c r="CA4" s="379"/>
      <c r="CB4" s="379"/>
      <c r="CC4" s="380"/>
      <c r="CD4" s="381" t="s">
        <v>75</v>
      </c>
      <c r="CE4" s="382"/>
      <c r="CF4" s="382"/>
      <c r="CG4" s="382"/>
      <c r="CH4" s="382"/>
      <c r="CI4" s="382"/>
      <c r="CJ4" s="382"/>
      <c r="CK4" s="382"/>
      <c r="CL4" s="382"/>
      <c r="CM4" s="382"/>
      <c r="CN4" s="382"/>
      <c r="CO4" s="382"/>
      <c r="CP4" s="382"/>
      <c r="CQ4" s="382"/>
      <c r="CR4" s="382"/>
      <c r="CS4" s="383"/>
      <c r="CT4" s="384">
        <v>5.5</v>
      </c>
      <c r="CU4" s="385"/>
      <c r="CV4" s="385"/>
      <c r="CW4" s="385"/>
      <c r="CX4" s="385"/>
      <c r="CY4" s="385"/>
      <c r="CZ4" s="385"/>
      <c r="DA4" s="386"/>
      <c r="DB4" s="384">
        <v>5.8</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76</v>
      </c>
      <c r="AN5" s="445"/>
      <c r="AO5" s="445"/>
      <c r="AP5" s="445"/>
      <c r="AQ5" s="445"/>
      <c r="AR5" s="445"/>
      <c r="AS5" s="445"/>
      <c r="AT5" s="446"/>
      <c r="AU5" s="447" t="s">
        <v>77</v>
      </c>
      <c r="AV5" s="448"/>
      <c r="AW5" s="448"/>
      <c r="AX5" s="448"/>
      <c r="AY5" s="449" t="s">
        <v>78</v>
      </c>
      <c r="AZ5" s="450"/>
      <c r="BA5" s="450"/>
      <c r="BB5" s="450"/>
      <c r="BC5" s="450"/>
      <c r="BD5" s="450"/>
      <c r="BE5" s="450"/>
      <c r="BF5" s="450"/>
      <c r="BG5" s="450"/>
      <c r="BH5" s="450"/>
      <c r="BI5" s="450"/>
      <c r="BJ5" s="450"/>
      <c r="BK5" s="450"/>
      <c r="BL5" s="450"/>
      <c r="BM5" s="451"/>
      <c r="BN5" s="415">
        <v>67124280</v>
      </c>
      <c r="BO5" s="416"/>
      <c r="BP5" s="416"/>
      <c r="BQ5" s="416"/>
      <c r="BR5" s="416"/>
      <c r="BS5" s="416"/>
      <c r="BT5" s="416"/>
      <c r="BU5" s="417"/>
      <c r="BV5" s="415">
        <v>66525838</v>
      </c>
      <c r="BW5" s="416"/>
      <c r="BX5" s="416"/>
      <c r="BY5" s="416"/>
      <c r="BZ5" s="416"/>
      <c r="CA5" s="416"/>
      <c r="CB5" s="416"/>
      <c r="CC5" s="417"/>
      <c r="CD5" s="418" t="s">
        <v>79</v>
      </c>
      <c r="CE5" s="419"/>
      <c r="CF5" s="419"/>
      <c r="CG5" s="419"/>
      <c r="CH5" s="419"/>
      <c r="CI5" s="419"/>
      <c r="CJ5" s="419"/>
      <c r="CK5" s="419"/>
      <c r="CL5" s="419"/>
      <c r="CM5" s="419"/>
      <c r="CN5" s="419"/>
      <c r="CO5" s="419"/>
      <c r="CP5" s="419"/>
      <c r="CQ5" s="419"/>
      <c r="CR5" s="419"/>
      <c r="CS5" s="420"/>
      <c r="CT5" s="412">
        <v>89.3</v>
      </c>
      <c r="CU5" s="413"/>
      <c r="CV5" s="413"/>
      <c r="CW5" s="413"/>
      <c r="CX5" s="413"/>
      <c r="CY5" s="413"/>
      <c r="CZ5" s="413"/>
      <c r="DA5" s="414"/>
      <c r="DB5" s="412">
        <v>91</v>
      </c>
      <c r="DC5" s="413"/>
      <c r="DD5" s="413"/>
      <c r="DE5" s="413"/>
      <c r="DF5" s="413"/>
      <c r="DG5" s="413"/>
      <c r="DH5" s="413"/>
      <c r="DI5" s="414"/>
      <c r="DJ5" s="137"/>
      <c r="DK5" s="137"/>
      <c r="DL5" s="137"/>
      <c r="DM5" s="137"/>
      <c r="DN5" s="137"/>
      <c r="DO5" s="137"/>
    </row>
    <row r="6" spans="1:119" ht="18.75" customHeight="1">
      <c r="A6" s="138"/>
      <c r="B6" s="421" t="s">
        <v>80</v>
      </c>
      <c r="C6" s="422"/>
      <c r="D6" s="422"/>
      <c r="E6" s="423"/>
      <c r="F6" s="423"/>
      <c r="G6" s="423"/>
      <c r="H6" s="423"/>
      <c r="I6" s="423"/>
      <c r="J6" s="423"/>
      <c r="K6" s="423"/>
      <c r="L6" s="423" t="s">
        <v>81</v>
      </c>
      <c r="M6" s="423"/>
      <c r="N6" s="423"/>
      <c r="O6" s="423"/>
      <c r="P6" s="423"/>
      <c r="Q6" s="423"/>
      <c r="R6" s="427"/>
      <c r="S6" s="427"/>
      <c r="T6" s="427"/>
      <c r="U6" s="427"/>
      <c r="V6" s="428"/>
      <c r="W6" s="431" t="s">
        <v>82</v>
      </c>
      <c r="X6" s="432"/>
      <c r="Y6" s="432"/>
      <c r="Z6" s="432"/>
      <c r="AA6" s="432"/>
      <c r="AB6" s="422"/>
      <c r="AC6" s="435" t="s">
        <v>83</v>
      </c>
      <c r="AD6" s="436"/>
      <c r="AE6" s="436"/>
      <c r="AF6" s="436"/>
      <c r="AG6" s="436"/>
      <c r="AH6" s="436"/>
      <c r="AI6" s="436"/>
      <c r="AJ6" s="436"/>
      <c r="AK6" s="436"/>
      <c r="AL6" s="437"/>
      <c r="AM6" s="444" t="s">
        <v>84</v>
      </c>
      <c r="AN6" s="445"/>
      <c r="AO6" s="445"/>
      <c r="AP6" s="445"/>
      <c r="AQ6" s="445"/>
      <c r="AR6" s="445"/>
      <c r="AS6" s="445"/>
      <c r="AT6" s="446"/>
      <c r="AU6" s="447" t="s">
        <v>77</v>
      </c>
      <c r="AV6" s="448"/>
      <c r="AW6" s="448"/>
      <c r="AX6" s="448"/>
      <c r="AY6" s="449" t="s">
        <v>85</v>
      </c>
      <c r="AZ6" s="450"/>
      <c r="BA6" s="450"/>
      <c r="BB6" s="450"/>
      <c r="BC6" s="450"/>
      <c r="BD6" s="450"/>
      <c r="BE6" s="450"/>
      <c r="BF6" s="450"/>
      <c r="BG6" s="450"/>
      <c r="BH6" s="450"/>
      <c r="BI6" s="450"/>
      <c r="BJ6" s="450"/>
      <c r="BK6" s="450"/>
      <c r="BL6" s="450"/>
      <c r="BM6" s="451"/>
      <c r="BN6" s="415">
        <v>2367188</v>
      </c>
      <c r="BO6" s="416"/>
      <c r="BP6" s="416"/>
      <c r="BQ6" s="416"/>
      <c r="BR6" s="416"/>
      <c r="BS6" s="416"/>
      <c r="BT6" s="416"/>
      <c r="BU6" s="417"/>
      <c r="BV6" s="415">
        <v>2546062</v>
      </c>
      <c r="BW6" s="416"/>
      <c r="BX6" s="416"/>
      <c r="BY6" s="416"/>
      <c r="BZ6" s="416"/>
      <c r="CA6" s="416"/>
      <c r="CB6" s="416"/>
      <c r="CC6" s="417"/>
      <c r="CD6" s="418" t="s">
        <v>86</v>
      </c>
      <c r="CE6" s="419"/>
      <c r="CF6" s="419"/>
      <c r="CG6" s="419"/>
      <c r="CH6" s="419"/>
      <c r="CI6" s="419"/>
      <c r="CJ6" s="419"/>
      <c r="CK6" s="419"/>
      <c r="CL6" s="419"/>
      <c r="CM6" s="419"/>
      <c r="CN6" s="419"/>
      <c r="CO6" s="419"/>
      <c r="CP6" s="419"/>
      <c r="CQ6" s="419"/>
      <c r="CR6" s="419"/>
      <c r="CS6" s="420"/>
      <c r="CT6" s="452">
        <v>95.3</v>
      </c>
      <c r="CU6" s="453"/>
      <c r="CV6" s="453"/>
      <c r="CW6" s="453"/>
      <c r="CX6" s="453"/>
      <c r="CY6" s="453"/>
      <c r="CZ6" s="453"/>
      <c r="DA6" s="454"/>
      <c r="DB6" s="452">
        <v>97.7</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87</v>
      </c>
      <c r="AN7" s="445"/>
      <c r="AO7" s="445"/>
      <c r="AP7" s="445"/>
      <c r="AQ7" s="445"/>
      <c r="AR7" s="445"/>
      <c r="AS7" s="445"/>
      <c r="AT7" s="446"/>
      <c r="AU7" s="447" t="s">
        <v>77</v>
      </c>
      <c r="AV7" s="448"/>
      <c r="AW7" s="448"/>
      <c r="AX7" s="448"/>
      <c r="AY7" s="449" t="s">
        <v>88</v>
      </c>
      <c r="AZ7" s="450"/>
      <c r="BA7" s="450"/>
      <c r="BB7" s="450"/>
      <c r="BC7" s="450"/>
      <c r="BD7" s="450"/>
      <c r="BE7" s="450"/>
      <c r="BF7" s="450"/>
      <c r="BG7" s="450"/>
      <c r="BH7" s="450"/>
      <c r="BI7" s="450"/>
      <c r="BJ7" s="450"/>
      <c r="BK7" s="450"/>
      <c r="BL7" s="450"/>
      <c r="BM7" s="451"/>
      <c r="BN7" s="415">
        <v>524582</v>
      </c>
      <c r="BO7" s="416"/>
      <c r="BP7" s="416"/>
      <c r="BQ7" s="416"/>
      <c r="BR7" s="416"/>
      <c r="BS7" s="416"/>
      <c r="BT7" s="416"/>
      <c r="BU7" s="417"/>
      <c r="BV7" s="415">
        <v>610574</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33450310</v>
      </c>
      <c r="CU7" s="416"/>
      <c r="CV7" s="416"/>
      <c r="CW7" s="416"/>
      <c r="CX7" s="416"/>
      <c r="CY7" s="416"/>
      <c r="CZ7" s="416"/>
      <c r="DA7" s="417"/>
      <c r="DB7" s="415">
        <v>33128308</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77</v>
      </c>
      <c r="AV8" s="448"/>
      <c r="AW8" s="448"/>
      <c r="AX8" s="448"/>
      <c r="AY8" s="449" t="s">
        <v>91</v>
      </c>
      <c r="AZ8" s="450"/>
      <c r="BA8" s="450"/>
      <c r="BB8" s="450"/>
      <c r="BC8" s="450"/>
      <c r="BD8" s="450"/>
      <c r="BE8" s="450"/>
      <c r="BF8" s="450"/>
      <c r="BG8" s="450"/>
      <c r="BH8" s="450"/>
      <c r="BI8" s="450"/>
      <c r="BJ8" s="450"/>
      <c r="BK8" s="450"/>
      <c r="BL8" s="450"/>
      <c r="BM8" s="451"/>
      <c r="BN8" s="415">
        <v>1842606</v>
      </c>
      <c r="BO8" s="416"/>
      <c r="BP8" s="416"/>
      <c r="BQ8" s="416"/>
      <c r="BR8" s="416"/>
      <c r="BS8" s="416"/>
      <c r="BT8" s="416"/>
      <c r="BU8" s="417"/>
      <c r="BV8" s="415">
        <v>1935488</v>
      </c>
      <c r="BW8" s="416"/>
      <c r="BX8" s="416"/>
      <c r="BY8" s="416"/>
      <c r="BZ8" s="416"/>
      <c r="CA8" s="416"/>
      <c r="CB8" s="416"/>
      <c r="CC8" s="417"/>
      <c r="CD8" s="418" t="s">
        <v>92</v>
      </c>
      <c r="CE8" s="419"/>
      <c r="CF8" s="419"/>
      <c r="CG8" s="419"/>
      <c r="CH8" s="419"/>
      <c r="CI8" s="419"/>
      <c r="CJ8" s="419"/>
      <c r="CK8" s="419"/>
      <c r="CL8" s="419"/>
      <c r="CM8" s="419"/>
      <c r="CN8" s="419"/>
      <c r="CO8" s="419"/>
      <c r="CP8" s="419"/>
      <c r="CQ8" s="419"/>
      <c r="CR8" s="419"/>
      <c r="CS8" s="420"/>
      <c r="CT8" s="455">
        <v>0.5</v>
      </c>
      <c r="CU8" s="456"/>
      <c r="CV8" s="456"/>
      <c r="CW8" s="456"/>
      <c r="CX8" s="456"/>
      <c r="CY8" s="456"/>
      <c r="CZ8" s="456"/>
      <c r="DA8" s="457"/>
      <c r="DB8" s="455">
        <v>0.5</v>
      </c>
      <c r="DC8" s="456"/>
      <c r="DD8" s="456"/>
      <c r="DE8" s="456"/>
      <c r="DF8" s="456"/>
      <c r="DG8" s="456"/>
      <c r="DH8" s="456"/>
      <c r="DI8" s="457"/>
      <c r="DJ8" s="137"/>
      <c r="DK8" s="137"/>
      <c r="DL8" s="137"/>
      <c r="DM8" s="137"/>
      <c r="DN8" s="137"/>
      <c r="DO8" s="137"/>
    </row>
    <row r="9" spans="1:119" ht="18.75" customHeight="1" thickBot="1">
      <c r="A9" s="138"/>
      <c r="B9" s="409" t="s">
        <v>93</v>
      </c>
      <c r="C9" s="410"/>
      <c r="D9" s="410"/>
      <c r="E9" s="410"/>
      <c r="F9" s="410"/>
      <c r="G9" s="410"/>
      <c r="H9" s="410"/>
      <c r="I9" s="410"/>
      <c r="J9" s="410"/>
      <c r="K9" s="458"/>
      <c r="L9" s="459" t="s">
        <v>94</v>
      </c>
      <c r="M9" s="460"/>
      <c r="N9" s="460"/>
      <c r="O9" s="460"/>
      <c r="P9" s="460"/>
      <c r="Q9" s="461"/>
      <c r="R9" s="462">
        <v>129146</v>
      </c>
      <c r="S9" s="463"/>
      <c r="T9" s="463"/>
      <c r="U9" s="463"/>
      <c r="V9" s="464"/>
      <c r="W9" s="372" t="s">
        <v>95</v>
      </c>
      <c r="X9" s="373"/>
      <c r="Y9" s="373"/>
      <c r="Z9" s="373"/>
      <c r="AA9" s="373"/>
      <c r="AB9" s="373"/>
      <c r="AC9" s="373"/>
      <c r="AD9" s="373"/>
      <c r="AE9" s="373"/>
      <c r="AF9" s="373"/>
      <c r="AG9" s="373"/>
      <c r="AH9" s="373"/>
      <c r="AI9" s="373"/>
      <c r="AJ9" s="373"/>
      <c r="AK9" s="373"/>
      <c r="AL9" s="374"/>
      <c r="AM9" s="444" t="s">
        <v>96</v>
      </c>
      <c r="AN9" s="445"/>
      <c r="AO9" s="445"/>
      <c r="AP9" s="445"/>
      <c r="AQ9" s="445"/>
      <c r="AR9" s="445"/>
      <c r="AS9" s="445"/>
      <c r="AT9" s="446"/>
      <c r="AU9" s="447" t="s">
        <v>77</v>
      </c>
      <c r="AV9" s="448"/>
      <c r="AW9" s="448"/>
      <c r="AX9" s="448"/>
      <c r="AY9" s="449" t="s">
        <v>97</v>
      </c>
      <c r="AZ9" s="450"/>
      <c r="BA9" s="450"/>
      <c r="BB9" s="450"/>
      <c r="BC9" s="450"/>
      <c r="BD9" s="450"/>
      <c r="BE9" s="450"/>
      <c r="BF9" s="450"/>
      <c r="BG9" s="450"/>
      <c r="BH9" s="450"/>
      <c r="BI9" s="450"/>
      <c r="BJ9" s="450"/>
      <c r="BK9" s="450"/>
      <c r="BL9" s="450"/>
      <c r="BM9" s="451"/>
      <c r="BN9" s="415">
        <v>-92882</v>
      </c>
      <c r="BO9" s="416"/>
      <c r="BP9" s="416"/>
      <c r="BQ9" s="416"/>
      <c r="BR9" s="416"/>
      <c r="BS9" s="416"/>
      <c r="BT9" s="416"/>
      <c r="BU9" s="417"/>
      <c r="BV9" s="415">
        <v>284321</v>
      </c>
      <c r="BW9" s="416"/>
      <c r="BX9" s="416"/>
      <c r="BY9" s="416"/>
      <c r="BZ9" s="416"/>
      <c r="CA9" s="416"/>
      <c r="CB9" s="416"/>
      <c r="CC9" s="417"/>
      <c r="CD9" s="418" t="s">
        <v>98</v>
      </c>
      <c r="CE9" s="419"/>
      <c r="CF9" s="419"/>
      <c r="CG9" s="419"/>
      <c r="CH9" s="419"/>
      <c r="CI9" s="419"/>
      <c r="CJ9" s="419"/>
      <c r="CK9" s="419"/>
      <c r="CL9" s="419"/>
      <c r="CM9" s="419"/>
      <c r="CN9" s="419"/>
      <c r="CO9" s="419"/>
      <c r="CP9" s="419"/>
      <c r="CQ9" s="419"/>
      <c r="CR9" s="419"/>
      <c r="CS9" s="420"/>
      <c r="CT9" s="412">
        <v>14.4</v>
      </c>
      <c r="CU9" s="413"/>
      <c r="CV9" s="413"/>
      <c r="CW9" s="413"/>
      <c r="CX9" s="413"/>
      <c r="CY9" s="413"/>
      <c r="CZ9" s="413"/>
      <c r="DA9" s="414"/>
      <c r="DB9" s="412">
        <v>14.4</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99</v>
      </c>
      <c r="M10" s="445"/>
      <c r="N10" s="445"/>
      <c r="O10" s="445"/>
      <c r="P10" s="445"/>
      <c r="Q10" s="446"/>
      <c r="R10" s="466">
        <v>131492</v>
      </c>
      <c r="S10" s="467"/>
      <c r="T10" s="467"/>
      <c r="U10" s="467"/>
      <c r="V10" s="468"/>
      <c r="W10" s="403"/>
      <c r="X10" s="404"/>
      <c r="Y10" s="404"/>
      <c r="Z10" s="404"/>
      <c r="AA10" s="404"/>
      <c r="AB10" s="404"/>
      <c r="AC10" s="404"/>
      <c r="AD10" s="404"/>
      <c r="AE10" s="404"/>
      <c r="AF10" s="404"/>
      <c r="AG10" s="404"/>
      <c r="AH10" s="404"/>
      <c r="AI10" s="404"/>
      <c r="AJ10" s="404"/>
      <c r="AK10" s="404"/>
      <c r="AL10" s="407"/>
      <c r="AM10" s="444" t="s">
        <v>100</v>
      </c>
      <c r="AN10" s="445"/>
      <c r="AO10" s="445"/>
      <c r="AP10" s="445"/>
      <c r="AQ10" s="445"/>
      <c r="AR10" s="445"/>
      <c r="AS10" s="445"/>
      <c r="AT10" s="446"/>
      <c r="AU10" s="447" t="s">
        <v>101</v>
      </c>
      <c r="AV10" s="448"/>
      <c r="AW10" s="448"/>
      <c r="AX10" s="448"/>
      <c r="AY10" s="449" t="s">
        <v>102</v>
      </c>
      <c r="AZ10" s="450"/>
      <c r="BA10" s="450"/>
      <c r="BB10" s="450"/>
      <c r="BC10" s="450"/>
      <c r="BD10" s="450"/>
      <c r="BE10" s="450"/>
      <c r="BF10" s="450"/>
      <c r="BG10" s="450"/>
      <c r="BH10" s="450"/>
      <c r="BI10" s="450"/>
      <c r="BJ10" s="450"/>
      <c r="BK10" s="450"/>
      <c r="BL10" s="450"/>
      <c r="BM10" s="451"/>
      <c r="BN10" s="415">
        <v>64241</v>
      </c>
      <c r="BO10" s="416"/>
      <c r="BP10" s="416"/>
      <c r="BQ10" s="416"/>
      <c r="BR10" s="416"/>
      <c r="BS10" s="416"/>
      <c r="BT10" s="416"/>
      <c r="BU10" s="417"/>
      <c r="BV10" s="415">
        <v>139177</v>
      </c>
      <c r="BW10" s="416"/>
      <c r="BX10" s="416"/>
      <c r="BY10" s="416"/>
      <c r="BZ10" s="416"/>
      <c r="CA10" s="416"/>
      <c r="CB10" s="416"/>
      <c r="CC10" s="41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104</v>
      </c>
      <c r="M11" s="470"/>
      <c r="N11" s="470"/>
      <c r="O11" s="470"/>
      <c r="P11" s="470"/>
      <c r="Q11" s="471"/>
      <c r="R11" s="472" t="s">
        <v>105</v>
      </c>
      <c r="S11" s="473"/>
      <c r="T11" s="473"/>
      <c r="U11" s="473"/>
      <c r="V11" s="474"/>
      <c r="W11" s="403"/>
      <c r="X11" s="404"/>
      <c r="Y11" s="404"/>
      <c r="Z11" s="404"/>
      <c r="AA11" s="404"/>
      <c r="AB11" s="404"/>
      <c r="AC11" s="404"/>
      <c r="AD11" s="404"/>
      <c r="AE11" s="404"/>
      <c r="AF11" s="404"/>
      <c r="AG11" s="404"/>
      <c r="AH11" s="404"/>
      <c r="AI11" s="404"/>
      <c r="AJ11" s="404"/>
      <c r="AK11" s="404"/>
      <c r="AL11" s="407"/>
      <c r="AM11" s="444" t="s">
        <v>106</v>
      </c>
      <c r="AN11" s="445"/>
      <c r="AO11" s="445"/>
      <c r="AP11" s="445"/>
      <c r="AQ11" s="445"/>
      <c r="AR11" s="445"/>
      <c r="AS11" s="445"/>
      <c r="AT11" s="446"/>
      <c r="AU11" s="447" t="s">
        <v>77</v>
      </c>
      <c r="AV11" s="448"/>
      <c r="AW11" s="448"/>
      <c r="AX11" s="448"/>
      <c r="AY11" s="449" t="s">
        <v>107</v>
      </c>
      <c r="AZ11" s="450"/>
      <c r="BA11" s="450"/>
      <c r="BB11" s="450"/>
      <c r="BC11" s="450"/>
      <c r="BD11" s="450"/>
      <c r="BE11" s="450"/>
      <c r="BF11" s="450"/>
      <c r="BG11" s="450"/>
      <c r="BH11" s="450"/>
      <c r="BI11" s="450"/>
      <c r="BJ11" s="450"/>
      <c r="BK11" s="450"/>
      <c r="BL11" s="450"/>
      <c r="BM11" s="451"/>
      <c r="BN11" s="415" t="s">
        <v>108</v>
      </c>
      <c r="BO11" s="416"/>
      <c r="BP11" s="416"/>
      <c r="BQ11" s="416"/>
      <c r="BR11" s="416"/>
      <c r="BS11" s="416"/>
      <c r="BT11" s="416"/>
      <c r="BU11" s="417"/>
      <c r="BV11" s="415" t="s">
        <v>108</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108</v>
      </c>
      <c r="CU11" s="456"/>
      <c r="CV11" s="456"/>
      <c r="CW11" s="456"/>
      <c r="CX11" s="456"/>
      <c r="CY11" s="456"/>
      <c r="CZ11" s="456"/>
      <c r="DA11" s="457"/>
      <c r="DB11" s="455" t="s">
        <v>108</v>
      </c>
      <c r="DC11" s="456"/>
      <c r="DD11" s="456"/>
      <c r="DE11" s="456"/>
      <c r="DF11" s="456"/>
      <c r="DG11" s="456"/>
      <c r="DH11" s="456"/>
      <c r="DI11" s="457"/>
      <c r="DJ11" s="137"/>
      <c r="DK11" s="137"/>
      <c r="DL11" s="137"/>
      <c r="DM11" s="137"/>
      <c r="DN11" s="137"/>
      <c r="DO11" s="137"/>
    </row>
    <row r="12" spans="1:119" ht="18.75" customHeight="1">
      <c r="A12" s="138"/>
      <c r="B12" s="475" t="s">
        <v>110</v>
      </c>
      <c r="C12" s="476"/>
      <c r="D12" s="476"/>
      <c r="E12" s="476"/>
      <c r="F12" s="476"/>
      <c r="G12" s="476"/>
      <c r="H12" s="476"/>
      <c r="I12" s="476"/>
      <c r="J12" s="476"/>
      <c r="K12" s="477"/>
      <c r="L12" s="484" t="s">
        <v>111</v>
      </c>
      <c r="M12" s="485"/>
      <c r="N12" s="485"/>
      <c r="O12" s="485"/>
      <c r="P12" s="485"/>
      <c r="Q12" s="486"/>
      <c r="R12" s="487">
        <v>130517</v>
      </c>
      <c r="S12" s="488"/>
      <c r="T12" s="488"/>
      <c r="U12" s="488"/>
      <c r="V12" s="489"/>
      <c r="W12" s="490" t="s">
        <v>1</v>
      </c>
      <c r="X12" s="448"/>
      <c r="Y12" s="448"/>
      <c r="Z12" s="448"/>
      <c r="AA12" s="448"/>
      <c r="AB12" s="491"/>
      <c r="AC12" s="447" t="s">
        <v>112</v>
      </c>
      <c r="AD12" s="448"/>
      <c r="AE12" s="448"/>
      <c r="AF12" s="448"/>
      <c r="AG12" s="491"/>
      <c r="AH12" s="447" t="s">
        <v>113</v>
      </c>
      <c r="AI12" s="448"/>
      <c r="AJ12" s="448"/>
      <c r="AK12" s="448"/>
      <c r="AL12" s="492"/>
      <c r="AM12" s="444" t="s">
        <v>114</v>
      </c>
      <c r="AN12" s="445"/>
      <c r="AO12" s="445"/>
      <c r="AP12" s="445"/>
      <c r="AQ12" s="445"/>
      <c r="AR12" s="445"/>
      <c r="AS12" s="445"/>
      <c r="AT12" s="446"/>
      <c r="AU12" s="447" t="s">
        <v>115</v>
      </c>
      <c r="AV12" s="448"/>
      <c r="AW12" s="448"/>
      <c r="AX12" s="448"/>
      <c r="AY12" s="449" t="s">
        <v>116</v>
      </c>
      <c r="AZ12" s="450"/>
      <c r="BA12" s="450"/>
      <c r="BB12" s="450"/>
      <c r="BC12" s="450"/>
      <c r="BD12" s="450"/>
      <c r="BE12" s="450"/>
      <c r="BF12" s="450"/>
      <c r="BG12" s="450"/>
      <c r="BH12" s="450"/>
      <c r="BI12" s="450"/>
      <c r="BJ12" s="450"/>
      <c r="BK12" s="450"/>
      <c r="BL12" s="450"/>
      <c r="BM12" s="451"/>
      <c r="BN12" s="415" t="s">
        <v>117</v>
      </c>
      <c r="BO12" s="416"/>
      <c r="BP12" s="416"/>
      <c r="BQ12" s="416"/>
      <c r="BR12" s="416"/>
      <c r="BS12" s="416"/>
      <c r="BT12" s="416"/>
      <c r="BU12" s="417"/>
      <c r="BV12" s="415" t="s">
        <v>117</v>
      </c>
      <c r="BW12" s="416"/>
      <c r="BX12" s="416"/>
      <c r="BY12" s="416"/>
      <c r="BZ12" s="416"/>
      <c r="CA12" s="416"/>
      <c r="CB12" s="416"/>
      <c r="CC12" s="417"/>
      <c r="CD12" s="418" t="s">
        <v>118</v>
      </c>
      <c r="CE12" s="419"/>
      <c r="CF12" s="419"/>
      <c r="CG12" s="419"/>
      <c r="CH12" s="419"/>
      <c r="CI12" s="419"/>
      <c r="CJ12" s="419"/>
      <c r="CK12" s="419"/>
      <c r="CL12" s="419"/>
      <c r="CM12" s="419"/>
      <c r="CN12" s="419"/>
      <c r="CO12" s="419"/>
      <c r="CP12" s="419"/>
      <c r="CQ12" s="419"/>
      <c r="CR12" s="419"/>
      <c r="CS12" s="420"/>
      <c r="CT12" s="455" t="s">
        <v>117</v>
      </c>
      <c r="CU12" s="456"/>
      <c r="CV12" s="456"/>
      <c r="CW12" s="456"/>
      <c r="CX12" s="456"/>
      <c r="CY12" s="456"/>
      <c r="CZ12" s="456"/>
      <c r="DA12" s="457"/>
      <c r="DB12" s="455" t="s">
        <v>117</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119</v>
      </c>
      <c r="N13" s="504"/>
      <c r="O13" s="504"/>
      <c r="P13" s="504"/>
      <c r="Q13" s="505"/>
      <c r="R13" s="496">
        <v>129343</v>
      </c>
      <c r="S13" s="497"/>
      <c r="T13" s="497"/>
      <c r="U13" s="497"/>
      <c r="V13" s="498"/>
      <c r="W13" s="431" t="s">
        <v>120</v>
      </c>
      <c r="X13" s="432"/>
      <c r="Y13" s="432"/>
      <c r="Z13" s="432"/>
      <c r="AA13" s="432"/>
      <c r="AB13" s="422"/>
      <c r="AC13" s="466">
        <v>1215</v>
      </c>
      <c r="AD13" s="467"/>
      <c r="AE13" s="467"/>
      <c r="AF13" s="467"/>
      <c r="AG13" s="506"/>
      <c r="AH13" s="466">
        <v>1642</v>
      </c>
      <c r="AI13" s="467"/>
      <c r="AJ13" s="467"/>
      <c r="AK13" s="467"/>
      <c r="AL13" s="468"/>
      <c r="AM13" s="444" t="s">
        <v>121</v>
      </c>
      <c r="AN13" s="445"/>
      <c r="AO13" s="445"/>
      <c r="AP13" s="445"/>
      <c r="AQ13" s="445"/>
      <c r="AR13" s="445"/>
      <c r="AS13" s="445"/>
      <c r="AT13" s="446"/>
      <c r="AU13" s="447" t="s">
        <v>122</v>
      </c>
      <c r="AV13" s="448"/>
      <c r="AW13" s="448"/>
      <c r="AX13" s="448"/>
      <c r="AY13" s="449" t="s">
        <v>123</v>
      </c>
      <c r="AZ13" s="450"/>
      <c r="BA13" s="450"/>
      <c r="BB13" s="450"/>
      <c r="BC13" s="450"/>
      <c r="BD13" s="450"/>
      <c r="BE13" s="450"/>
      <c r="BF13" s="450"/>
      <c r="BG13" s="450"/>
      <c r="BH13" s="450"/>
      <c r="BI13" s="450"/>
      <c r="BJ13" s="450"/>
      <c r="BK13" s="450"/>
      <c r="BL13" s="450"/>
      <c r="BM13" s="451"/>
      <c r="BN13" s="415">
        <v>-28641</v>
      </c>
      <c r="BO13" s="416"/>
      <c r="BP13" s="416"/>
      <c r="BQ13" s="416"/>
      <c r="BR13" s="416"/>
      <c r="BS13" s="416"/>
      <c r="BT13" s="416"/>
      <c r="BU13" s="417"/>
      <c r="BV13" s="415">
        <v>423498</v>
      </c>
      <c r="BW13" s="416"/>
      <c r="BX13" s="416"/>
      <c r="BY13" s="416"/>
      <c r="BZ13" s="416"/>
      <c r="CA13" s="416"/>
      <c r="CB13" s="416"/>
      <c r="CC13" s="417"/>
      <c r="CD13" s="418" t="s">
        <v>124</v>
      </c>
      <c r="CE13" s="419"/>
      <c r="CF13" s="419"/>
      <c r="CG13" s="419"/>
      <c r="CH13" s="419"/>
      <c r="CI13" s="419"/>
      <c r="CJ13" s="419"/>
      <c r="CK13" s="419"/>
      <c r="CL13" s="419"/>
      <c r="CM13" s="419"/>
      <c r="CN13" s="419"/>
      <c r="CO13" s="419"/>
      <c r="CP13" s="419"/>
      <c r="CQ13" s="419"/>
      <c r="CR13" s="419"/>
      <c r="CS13" s="420"/>
      <c r="CT13" s="412">
        <v>5</v>
      </c>
      <c r="CU13" s="413"/>
      <c r="CV13" s="413"/>
      <c r="CW13" s="413"/>
      <c r="CX13" s="413"/>
      <c r="CY13" s="413"/>
      <c r="CZ13" s="413"/>
      <c r="DA13" s="414"/>
      <c r="DB13" s="412">
        <v>6.3</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125</v>
      </c>
      <c r="M14" s="494"/>
      <c r="N14" s="494"/>
      <c r="O14" s="494"/>
      <c r="P14" s="494"/>
      <c r="Q14" s="495"/>
      <c r="R14" s="496">
        <v>131209</v>
      </c>
      <c r="S14" s="497"/>
      <c r="T14" s="497"/>
      <c r="U14" s="497"/>
      <c r="V14" s="498"/>
      <c r="W14" s="405"/>
      <c r="X14" s="406"/>
      <c r="Y14" s="406"/>
      <c r="Z14" s="406"/>
      <c r="AA14" s="406"/>
      <c r="AB14" s="395"/>
      <c r="AC14" s="499">
        <v>2.2000000000000002</v>
      </c>
      <c r="AD14" s="500"/>
      <c r="AE14" s="500"/>
      <c r="AF14" s="500"/>
      <c r="AG14" s="501"/>
      <c r="AH14" s="499">
        <v>2.8</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126</v>
      </c>
      <c r="CE14" s="508"/>
      <c r="CF14" s="508"/>
      <c r="CG14" s="508"/>
      <c r="CH14" s="508"/>
      <c r="CI14" s="508"/>
      <c r="CJ14" s="508"/>
      <c r="CK14" s="508"/>
      <c r="CL14" s="508"/>
      <c r="CM14" s="508"/>
      <c r="CN14" s="508"/>
      <c r="CO14" s="508"/>
      <c r="CP14" s="508"/>
      <c r="CQ14" s="508"/>
      <c r="CR14" s="508"/>
      <c r="CS14" s="509"/>
      <c r="CT14" s="510">
        <v>14</v>
      </c>
      <c r="CU14" s="511"/>
      <c r="CV14" s="511"/>
      <c r="CW14" s="511"/>
      <c r="CX14" s="511"/>
      <c r="CY14" s="511"/>
      <c r="CZ14" s="511"/>
      <c r="DA14" s="512"/>
      <c r="DB14" s="510">
        <v>12.9</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119</v>
      </c>
      <c r="N15" s="504"/>
      <c r="O15" s="504"/>
      <c r="P15" s="504"/>
      <c r="Q15" s="505"/>
      <c r="R15" s="496">
        <v>130018</v>
      </c>
      <c r="S15" s="497"/>
      <c r="T15" s="497"/>
      <c r="U15" s="497"/>
      <c r="V15" s="498"/>
      <c r="W15" s="431" t="s">
        <v>127</v>
      </c>
      <c r="X15" s="432"/>
      <c r="Y15" s="432"/>
      <c r="Z15" s="432"/>
      <c r="AA15" s="432"/>
      <c r="AB15" s="422"/>
      <c r="AC15" s="466">
        <v>12502</v>
      </c>
      <c r="AD15" s="467"/>
      <c r="AE15" s="467"/>
      <c r="AF15" s="467"/>
      <c r="AG15" s="506"/>
      <c r="AH15" s="466">
        <v>13864</v>
      </c>
      <c r="AI15" s="467"/>
      <c r="AJ15" s="467"/>
      <c r="AK15" s="467"/>
      <c r="AL15" s="468"/>
      <c r="AM15" s="444"/>
      <c r="AN15" s="445"/>
      <c r="AO15" s="445"/>
      <c r="AP15" s="445"/>
      <c r="AQ15" s="445"/>
      <c r="AR15" s="445"/>
      <c r="AS15" s="445"/>
      <c r="AT15" s="446"/>
      <c r="AU15" s="447"/>
      <c r="AV15" s="448"/>
      <c r="AW15" s="448"/>
      <c r="AX15" s="448"/>
      <c r="AY15" s="375" t="s">
        <v>128</v>
      </c>
      <c r="AZ15" s="376"/>
      <c r="BA15" s="376"/>
      <c r="BB15" s="376"/>
      <c r="BC15" s="376"/>
      <c r="BD15" s="376"/>
      <c r="BE15" s="376"/>
      <c r="BF15" s="376"/>
      <c r="BG15" s="376"/>
      <c r="BH15" s="376"/>
      <c r="BI15" s="376"/>
      <c r="BJ15" s="376"/>
      <c r="BK15" s="376"/>
      <c r="BL15" s="376"/>
      <c r="BM15" s="377"/>
      <c r="BN15" s="378">
        <v>12803605</v>
      </c>
      <c r="BO15" s="379"/>
      <c r="BP15" s="379"/>
      <c r="BQ15" s="379"/>
      <c r="BR15" s="379"/>
      <c r="BS15" s="379"/>
      <c r="BT15" s="379"/>
      <c r="BU15" s="380"/>
      <c r="BV15" s="378">
        <v>12303496</v>
      </c>
      <c r="BW15" s="379"/>
      <c r="BX15" s="379"/>
      <c r="BY15" s="379"/>
      <c r="BZ15" s="379"/>
      <c r="CA15" s="379"/>
      <c r="CB15" s="379"/>
      <c r="CC15" s="380"/>
      <c r="CD15" s="513" t="s">
        <v>129</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130</v>
      </c>
      <c r="M16" s="524"/>
      <c r="N16" s="524"/>
      <c r="O16" s="524"/>
      <c r="P16" s="524"/>
      <c r="Q16" s="525"/>
      <c r="R16" s="516" t="s">
        <v>131</v>
      </c>
      <c r="S16" s="517"/>
      <c r="T16" s="517"/>
      <c r="U16" s="517"/>
      <c r="V16" s="518"/>
      <c r="W16" s="405"/>
      <c r="X16" s="406"/>
      <c r="Y16" s="406"/>
      <c r="Z16" s="406"/>
      <c r="AA16" s="406"/>
      <c r="AB16" s="395"/>
      <c r="AC16" s="499">
        <v>22.8</v>
      </c>
      <c r="AD16" s="500"/>
      <c r="AE16" s="500"/>
      <c r="AF16" s="500"/>
      <c r="AG16" s="501"/>
      <c r="AH16" s="499">
        <v>23.7</v>
      </c>
      <c r="AI16" s="500"/>
      <c r="AJ16" s="500"/>
      <c r="AK16" s="500"/>
      <c r="AL16" s="502"/>
      <c r="AM16" s="444"/>
      <c r="AN16" s="445"/>
      <c r="AO16" s="445"/>
      <c r="AP16" s="445"/>
      <c r="AQ16" s="445"/>
      <c r="AR16" s="445"/>
      <c r="AS16" s="445"/>
      <c r="AT16" s="446"/>
      <c r="AU16" s="447"/>
      <c r="AV16" s="448"/>
      <c r="AW16" s="448"/>
      <c r="AX16" s="448"/>
      <c r="AY16" s="449" t="s">
        <v>132</v>
      </c>
      <c r="AZ16" s="450"/>
      <c r="BA16" s="450"/>
      <c r="BB16" s="450"/>
      <c r="BC16" s="450"/>
      <c r="BD16" s="450"/>
      <c r="BE16" s="450"/>
      <c r="BF16" s="450"/>
      <c r="BG16" s="450"/>
      <c r="BH16" s="450"/>
      <c r="BI16" s="450"/>
      <c r="BJ16" s="450"/>
      <c r="BK16" s="450"/>
      <c r="BL16" s="450"/>
      <c r="BM16" s="451"/>
      <c r="BN16" s="415">
        <v>25805816</v>
      </c>
      <c r="BO16" s="416"/>
      <c r="BP16" s="416"/>
      <c r="BQ16" s="416"/>
      <c r="BR16" s="416"/>
      <c r="BS16" s="416"/>
      <c r="BT16" s="416"/>
      <c r="BU16" s="417"/>
      <c r="BV16" s="415">
        <v>24694808</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133</v>
      </c>
      <c r="N17" s="520"/>
      <c r="O17" s="520"/>
      <c r="P17" s="520"/>
      <c r="Q17" s="521"/>
      <c r="R17" s="516" t="s">
        <v>131</v>
      </c>
      <c r="S17" s="517"/>
      <c r="T17" s="517"/>
      <c r="U17" s="517"/>
      <c r="V17" s="518"/>
      <c r="W17" s="431" t="s">
        <v>134</v>
      </c>
      <c r="X17" s="432"/>
      <c r="Y17" s="432"/>
      <c r="Z17" s="432"/>
      <c r="AA17" s="432"/>
      <c r="AB17" s="422"/>
      <c r="AC17" s="466">
        <v>41154</v>
      </c>
      <c r="AD17" s="467"/>
      <c r="AE17" s="467"/>
      <c r="AF17" s="467"/>
      <c r="AG17" s="506"/>
      <c r="AH17" s="466">
        <v>42663</v>
      </c>
      <c r="AI17" s="467"/>
      <c r="AJ17" s="467"/>
      <c r="AK17" s="467"/>
      <c r="AL17" s="468"/>
      <c r="AM17" s="444"/>
      <c r="AN17" s="445"/>
      <c r="AO17" s="445"/>
      <c r="AP17" s="445"/>
      <c r="AQ17" s="445"/>
      <c r="AR17" s="445"/>
      <c r="AS17" s="445"/>
      <c r="AT17" s="446"/>
      <c r="AU17" s="447"/>
      <c r="AV17" s="448"/>
      <c r="AW17" s="448"/>
      <c r="AX17" s="448"/>
      <c r="AY17" s="449" t="s">
        <v>135</v>
      </c>
      <c r="AZ17" s="450"/>
      <c r="BA17" s="450"/>
      <c r="BB17" s="450"/>
      <c r="BC17" s="450"/>
      <c r="BD17" s="450"/>
      <c r="BE17" s="450"/>
      <c r="BF17" s="450"/>
      <c r="BG17" s="450"/>
      <c r="BH17" s="450"/>
      <c r="BI17" s="450"/>
      <c r="BJ17" s="450"/>
      <c r="BK17" s="450"/>
      <c r="BL17" s="450"/>
      <c r="BM17" s="451"/>
      <c r="BN17" s="415">
        <v>16214764</v>
      </c>
      <c r="BO17" s="416"/>
      <c r="BP17" s="416"/>
      <c r="BQ17" s="416"/>
      <c r="BR17" s="416"/>
      <c r="BS17" s="416"/>
      <c r="BT17" s="416"/>
      <c r="BU17" s="417"/>
      <c r="BV17" s="415">
        <v>15832900</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136</v>
      </c>
      <c r="C18" s="458"/>
      <c r="D18" s="458"/>
      <c r="E18" s="527"/>
      <c r="F18" s="527"/>
      <c r="G18" s="527"/>
      <c r="H18" s="527"/>
      <c r="I18" s="527"/>
      <c r="J18" s="527"/>
      <c r="K18" s="527"/>
      <c r="L18" s="528">
        <v>214.07</v>
      </c>
      <c r="M18" s="528"/>
      <c r="N18" s="528"/>
      <c r="O18" s="528"/>
      <c r="P18" s="528"/>
      <c r="Q18" s="528"/>
      <c r="R18" s="529"/>
      <c r="S18" s="529"/>
      <c r="T18" s="529"/>
      <c r="U18" s="529"/>
      <c r="V18" s="530"/>
      <c r="W18" s="433"/>
      <c r="X18" s="434"/>
      <c r="Y18" s="434"/>
      <c r="Z18" s="434"/>
      <c r="AA18" s="434"/>
      <c r="AB18" s="425"/>
      <c r="AC18" s="531">
        <v>75</v>
      </c>
      <c r="AD18" s="532"/>
      <c r="AE18" s="532"/>
      <c r="AF18" s="532"/>
      <c r="AG18" s="533"/>
      <c r="AH18" s="531">
        <v>72.900000000000006</v>
      </c>
      <c r="AI18" s="532"/>
      <c r="AJ18" s="532"/>
      <c r="AK18" s="532"/>
      <c r="AL18" s="534"/>
      <c r="AM18" s="444"/>
      <c r="AN18" s="445"/>
      <c r="AO18" s="445"/>
      <c r="AP18" s="445"/>
      <c r="AQ18" s="445"/>
      <c r="AR18" s="445"/>
      <c r="AS18" s="445"/>
      <c r="AT18" s="446"/>
      <c r="AU18" s="447"/>
      <c r="AV18" s="448"/>
      <c r="AW18" s="448"/>
      <c r="AX18" s="448"/>
      <c r="AY18" s="449" t="s">
        <v>137</v>
      </c>
      <c r="AZ18" s="450"/>
      <c r="BA18" s="450"/>
      <c r="BB18" s="450"/>
      <c r="BC18" s="450"/>
      <c r="BD18" s="450"/>
      <c r="BE18" s="450"/>
      <c r="BF18" s="450"/>
      <c r="BG18" s="450"/>
      <c r="BH18" s="450"/>
      <c r="BI18" s="450"/>
      <c r="BJ18" s="450"/>
      <c r="BK18" s="450"/>
      <c r="BL18" s="450"/>
      <c r="BM18" s="451"/>
      <c r="BN18" s="415">
        <v>30510037</v>
      </c>
      <c r="BO18" s="416"/>
      <c r="BP18" s="416"/>
      <c r="BQ18" s="416"/>
      <c r="BR18" s="416"/>
      <c r="BS18" s="416"/>
      <c r="BT18" s="416"/>
      <c r="BU18" s="417"/>
      <c r="BV18" s="415">
        <v>30214033</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138</v>
      </c>
      <c r="C19" s="458"/>
      <c r="D19" s="458"/>
      <c r="E19" s="527"/>
      <c r="F19" s="527"/>
      <c r="G19" s="527"/>
      <c r="H19" s="527"/>
      <c r="I19" s="527"/>
      <c r="J19" s="527"/>
      <c r="K19" s="527"/>
      <c r="L19" s="535">
        <v>603</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139</v>
      </c>
      <c r="AZ19" s="450"/>
      <c r="BA19" s="450"/>
      <c r="BB19" s="450"/>
      <c r="BC19" s="450"/>
      <c r="BD19" s="450"/>
      <c r="BE19" s="450"/>
      <c r="BF19" s="450"/>
      <c r="BG19" s="450"/>
      <c r="BH19" s="450"/>
      <c r="BI19" s="450"/>
      <c r="BJ19" s="450"/>
      <c r="BK19" s="450"/>
      <c r="BL19" s="450"/>
      <c r="BM19" s="451"/>
      <c r="BN19" s="415">
        <v>38592234</v>
      </c>
      <c r="BO19" s="416"/>
      <c r="BP19" s="416"/>
      <c r="BQ19" s="416"/>
      <c r="BR19" s="416"/>
      <c r="BS19" s="416"/>
      <c r="BT19" s="416"/>
      <c r="BU19" s="417"/>
      <c r="BV19" s="415">
        <v>37940023</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140</v>
      </c>
      <c r="C20" s="458"/>
      <c r="D20" s="458"/>
      <c r="E20" s="527"/>
      <c r="F20" s="527"/>
      <c r="G20" s="527"/>
      <c r="H20" s="527"/>
      <c r="I20" s="527"/>
      <c r="J20" s="527"/>
      <c r="K20" s="527"/>
      <c r="L20" s="535">
        <v>54732</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141</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142</v>
      </c>
      <c r="C22" s="546"/>
      <c r="D22" s="547"/>
      <c r="E22" s="427" t="s">
        <v>1</v>
      </c>
      <c r="F22" s="432"/>
      <c r="G22" s="432"/>
      <c r="H22" s="432"/>
      <c r="I22" s="432"/>
      <c r="J22" s="432"/>
      <c r="K22" s="422"/>
      <c r="L22" s="427" t="s">
        <v>143</v>
      </c>
      <c r="M22" s="432"/>
      <c r="N22" s="432"/>
      <c r="O22" s="432"/>
      <c r="P22" s="422"/>
      <c r="Q22" s="554" t="s">
        <v>144</v>
      </c>
      <c r="R22" s="555"/>
      <c r="S22" s="555"/>
      <c r="T22" s="555"/>
      <c r="U22" s="555"/>
      <c r="V22" s="556"/>
      <c r="W22" s="560" t="s">
        <v>145</v>
      </c>
      <c r="X22" s="546"/>
      <c r="Y22" s="547"/>
      <c r="Z22" s="427" t="s">
        <v>1</v>
      </c>
      <c r="AA22" s="432"/>
      <c r="AB22" s="432"/>
      <c r="AC22" s="432"/>
      <c r="AD22" s="432"/>
      <c r="AE22" s="432"/>
      <c r="AF22" s="432"/>
      <c r="AG22" s="422"/>
      <c r="AH22" s="573" t="s">
        <v>146</v>
      </c>
      <c r="AI22" s="432"/>
      <c r="AJ22" s="432"/>
      <c r="AK22" s="432"/>
      <c r="AL22" s="422"/>
      <c r="AM22" s="573" t="s">
        <v>147</v>
      </c>
      <c r="AN22" s="574"/>
      <c r="AO22" s="574"/>
      <c r="AP22" s="574"/>
      <c r="AQ22" s="574"/>
      <c r="AR22" s="575"/>
      <c r="AS22" s="554" t="s">
        <v>144</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148</v>
      </c>
      <c r="AZ23" s="376"/>
      <c r="BA23" s="376"/>
      <c r="BB23" s="376"/>
      <c r="BC23" s="376"/>
      <c r="BD23" s="376"/>
      <c r="BE23" s="376"/>
      <c r="BF23" s="376"/>
      <c r="BG23" s="376"/>
      <c r="BH23" s="376"/>
      <c r="BI23" s="376"/>
      <c r="BJ23" s="376"/>
      <c r="BK23" s="376"/>
      <c r="BL23" s="376"/>
      <c r="BM23" s="377"/>
      <c r="BN23" s="415">
        <v>67020604</v>
      </c>
      <c r="BO23" s="416"/>
      <c r="BP23" s="416"/>
      <c r="BQ23" s="416"/>
      <c r="BR23" s="416"/>
      <c r="BS23" s="416"/>
      <c r="BT23" s="416"/>
      <c r="BU23" s="417"/>
      <c r="BV23" s="415">
        <v>61210899</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149</v>
      </c>
      <c r="F24" s="445"/>
      <c r="G24" s="445"/>
      <c r="H24" s="445"/>
      <c r="I24" s="445"/>
      <c r="J24" s="445"/>
      <c r="K24" s="446"/>
      <c r="L24" s="466">
        <v>1</v>
      </c>
      <c r="M24" s="467"/>
      <c r="N24" s="467"/>
      <c r="O24" s="467"/>
      <c r="P24" s="506"/>
      <c r="Q24" s="466">
        <v>8838</v>
      </c>
      <c r="R24" s="467"/>
      <c r="S24" s="467"/>
      <c r="T24" s="467"/>
      <c r="U24" s="467"/>
      <c r="V24" s="506"/>
      <c r="W24" s="561"/>
      <c r="X24" s="549"/>
      <c r="Y24" s="550"/>
      <c r="Z24" s="465" t="s">
        <v>150</v>
      </c>
      <c r="AA24" s="445"/>
      <c r="AB24" s="445"/>
      <c r="AC24" s="445"/>
      <c r="AD24" s="445"/>
      <c r="AE24" s="445"/>
      <c r="AF24" s="445"/>
      <c r="AG24" s="446"/>
      <c r="AH24" s="466">
        <v>738</v>
      </c>
      <c r="AI24" s="467"/>
      <c r="AJ24" s="467"/>
      <c r="AK24" s="467"/>
      <c r="AL24" s="506"/>
      <c r="AM24" s="466">
        <v>2459016</v>
      </c>
      <c r="AN24" s="467"/>
      <c r="AO24" s="467"/>
      <c r="AP24" s="467"/>
      <c r="AQ24" s="467"/>
      <c r="AR24" s="506"/>
      <c r="AS24" s="466">
        <v>3332</v>
      </c>
      <c r="AT24" s="467"/>
      <c r="AU24" s="467"/>
      <c r="AV24" s="467"/>
      <c r="AW24" s="467"/>
      <c r="AX24" s="468"/>
      <c r="AY24" s="581" t="s">
        <v>151</v>
      </c>
      <c r="AZ24" s="582"/>
      <c r="BA24" s="582"/>
      <c r="BB24" s="582"/>
      <c r="BC24" s="582"/>
      <c r="BD24" s="582"/>
      <c r="BE24" s="582"/>
      <c r="BF24" s="582"/>
      <c r="BG24" s="582"/>
      <c r="BH24" s="582"/>
      <c r="BI24" s="582"/>
      <c r="BJ24" s="582"/>
      <c r="BK24" s="582"/>
      <c r="BL24" s="582"/>
      <c r="BM24" s="583"/>
      <c r="BN24" s="415">
        <v>52582757</v>
      </c>
      <c r="BO24" s="416"/>
      <c r="BP24" s="416"/>
      <c r="BQ24" s="416"/>
      <c r="BR24" s="416"/>
      <c r="BS24" s="416"/>
      <c r="BT24" s="416"/>
      <c r="BU24" s="417"/>
      <c r="BV24" s="415">
        <v>51768657</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152</v>
      </c>
      <c r="F25" s="445"/>
      <c r="G25" s="445"/>
      <c r="H25" s="445"/>
      <c r="I25" s="445"/>
      <c r="J25" s="445"/>
      <c r="K25" s="446"/>
      <c r="L25" s="466">
        <v>1</v>
      </c>
      <c r="M25" s="467"/>
      <c r="N25" s="467"/>
      <c r="O25" s="467"/>
      <c r="P25" s="506"/>
      <c r="Q25" s="466">
        <v>7600</v>
      </c>
      <c r="R25" s="467"/>
      <c r="S25" s="467"/>
      <c r="T25" s="467"/>
      <c r="U25" s="467"/>
      <c r="V25" s="506"/>
      <c r="W25" s="561"/>
      <c r="X25" s="549"/>
      <c r="Y25" s="550"/>
      <c r="Z25" s="465" t="s">
        <v>153</v>
      </c>
      <c r="AA25" s="445"/>
      <c r="AB25" s="445"/>
      <c r="AC25" s="445"/>
      <c r="AD25" s="445"/>
      <c r="AE25" s="445"/>
      <c r="AF25" s="445"/>
      <c r="AG25" s="446"/>
      <c r="AH25" s="466" t="s">
        <v>117</v>
      </c>
      <c r="AI25" s="467"/>
      <c r="AJ25" s="467"/>
      <c r="AK25" s="467"/>
      <c r="AL25" s="506"/>
      <c r="AM25" s="466" t="s">
        <v>117</v>
      </c>
      <c r="AN25" s="467"/>
      <c r="AO25" s="467"/>
      <c r="AP25" s="467"/>
      <c r="AQ25" s="467"/>
      <c r="AR25" s="506"/>
      <c r="AS25" s="466" t="s">
        <v>117</v>
      </c>
      <c r="AT25" s="467"/>
      <c r="AU25" s="467"/>
      <c r="AV25" s="467"/>
      <c r="AW25" s="467"/>
      <c r="AX25" s="468"/>
      <c r="AY25" s="375" t="s">
        <v>154</v>
      </c>
      <c r="AZ25" s="376"/>
      <c r="BA25" s="376"/>
      <c r="BB25" s="376"/>
      <c r="BC25" s="376"/>
      <c r="BD25" s="376"/>
      <c r="BE25" s="376"/>
      <c r="BF25" s="376"/>
      <c r="BG25" s="376"/>
      <c r="BH25" s="376"/>
      <c r="BI25" s="376"/>
      <c r="BJ25" s="376"/>
      <c r="BK25" s="376"/>
      <c r="BL25" s="376"/>
      <c r="BM25" s="377"/>
      <c r="BN25" s="378">
        <v>5891242</v>
      </c>
      <c r="BO25" s="379"/>
      <c r="BP25" s="379"/>
      <c r="BQ25" s="379"/>
      <c r="BR25" s="379"/>
      <c r="BS25" s="379"/>
      <c r="BT25" s="379"/>
      <c r="BU25" s="380"/>
      <c r="BV25" s="378">
        <v>8186268</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155</v>
      </c>
      <c r="F26" s="445"/>
      <c r="G26" s="445"/>
      <c r="H26" s="445"/>
      <c r="I26" s="445"/>
      <c r="J26" s="445"/>
      <c r="K26" s="446"/>
      <c r="L26" s="466">
        <v>1</v>
      </c>
      <c r="M26" s="467"/>
      <c r="N26" s="467"/>
      <c r="O26" s="467"/>
      <c r="P26" s="506"/>
      <c r="Q26" s="466">
        <v>6660</v>
      </c>
      <c r="R26" s="467"/>
      <c r="S26" s="467"/>
      <c r="T26" s="467"/>
      <c r="U26" s="467"/>
      <c r="V26" s="506"/>
      <c r="W26" s="561"/>
      <c r="X26" s="549"/>
      <c r="Y26" s="550"/>
      <c r="Z26" s="465" t="s">
        <v>156</v>
      </c>
      <c r="AA26" s="571"/>
      <c r="AB26" s="571"/>
      <c r="AC26" s="571"/>
      <c r="AD26" s="571"/>
      <c r="AE26" s="571"/>
      <c r="AF26" s="571"/>
      <c r="AG26" s="572"/>
      <c r="AH26" s="466">
        <v>75</v>
      </c>
      <c r="AI26" s="467"/>
      <c r="AJ26" s="467"/>
      <c r="AK26" s="467"/>
      <c r="AL26" s="506"/>
      <c r="AM26" s="466">
        <v>269475</v>
      </c>
      <c r="AN26" s="467"/>
      <c r="AO26" s="467"/>
      <c r="AP26" s="467"/>
      <c r="AQ26" s="467"/>
      <c r="AR26" s="506"/>
      <c r="AS26" s="466">
        <v>3593</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117</v>
      </c>
      <c r="BO26" s="416"/>
      <c r="BP26" s="416"/>
      <c r="BQ26" s="416"/>
      <c r="BR26" s="416"/>
      <c r="BS26" s="416"/>
      <c r="BT26" s="416"/>
      <c r="BU26" s="417"/>
      <c r="BV26" s="415" t="s">
        <v>117</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5760</v>
      </c>
      <c r="R27" s="467"/>
      <c r="S27" s="467"/>
      <c r="T27" s="467"/>
      <c r="U27" s="467"/>
      <c r="V27" s="506"/>
      <c r="W27" s="561"/>
      <c r="X27" s="549"/>
      <c r="Y27" s="550"/>
      <c r="Z27" s="465" t="s">
        <v>159</v>
      </c>
      <c r="AA27" s="445"/>
      <c r="AB27" s="445"/>
      <c r="AC27" s="445"/>
      <c r="AD27" s="445"/>
      <c r="AE27" s="445"/>
      <c r="AF27" s="445"/>
      <c r="AG27" s="446"/>
      <c r="AH27" s="466">
        <v>32</v>
      </c>
      <c r="AI27" s="467"/>
      <c r="AJ27" s="467"/>
      <c r="AK27" s="467"/>
      <c r="AL27" s="506"/>
      <c r="AM27" s="466">
        <v>105551</v>
      </c>
      <c r="AN27" s="467"/>
      <c r="AO27" s="467"/>
      <c r="AP27" s="467"/>
      <c r="AQ27" s="467"/>
      <c r="AR27" s="506"/>
      <c r="AS27" s="466">
        <v>3298</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v>2643983</v>
      </c>
      <c r="BO27" s="585"/>
      <c r="BP27" s="585"/>
      <c r="BQ27" s="585"/>
      <c r="BR27" s="585"/>
      <c r="BS27" s="585"/>
      <c r="BT27" s="585"/>
      <c r="BU27" s="586"/>
      <c r="BV27" s="584">
        <v>2596793</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4960</v>
      </c>
      <c r="R28" s="467"/>
      <c r="S28" s="467"/>
      <c r="T28" s="467"/>
      <c r="U28" s="467"/>
      <c r="V28" s="506"/>
      <c r="W28" s="561"/>
      <c r="X28" s="549"/>
      <c r="Y28" s="550"/>
      <c r="Z28" s="465" t="s">
        <v>162</v>
      </c>
      <c r="AA28" s="445"/>
      <c r="AB28" s="445"/>
      <c r="AC28" s="445"/>
      <c r="AD28" s="445"/>
      <c r="AE28" s="445"/>
      <c r="AF28" s="445"/>
      <c r="AG28" s="446"/>
      <c r="AH28" s="466" t="s">
        <v>117</v>
      </c>
      <c r="AI28" s="467"/>
      <c r="AJ28" s="467"/>
      <c r="AK28" s="467"/>
      <c r="AL28" s="506"/>
      <c r="AM28" s="466" t="s">
        <v>117</v>
      </c>
      <c r="AN28" s="467"/>
      <c r="AO28" s="467"/>
      <c r="AP28" s="467"/>
      <c r="AQ28" s="467"/>
      <c r="AR28" s="506"/>
      <c r="AS28" s="466" t="s">
        <v>117</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8806671</v>
      </c>
      <c r="BO28" s="379"/>
      <c r="BP28" s="379"/>
      <c r="BQ28" s="379"/>
      <c r="BR28" s="379"/>
      <c r="BS28" s="379"/>
      <c r="BT28" s="379"/>
      <c r="BU28" s="380"/>
      <c r="BV28" s="378">
        <v>8260324</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26</v>
      </c>
      <c r="M29" s="467"/>
      <c r="N29" s="467"/>
      <c r="O29" s="467"/>
      <c r="P29" s="506"/>
      <c r="Q29" s="466">
        <v>4600</v>
      </c>
      <c r="R29" s="467"/>
      <c r="S29" s="467"/>
      <c r="T29" s="467"/>
      <c r="U29" s="467"/>
      <c r="V29" s="506"/>
      <c r="W29" s="562"/>
      <c r="X29" s="563"/>
      <c r="Y29" s="564"/>
      <c r="Z29" s="465" t="s">
        <v>166</v>
      </c>
      <c r="AA29" s="445"/>
      <c r="AB29" s="445"/>
      <c r="AC29" s="445"/>
      <c r="AD29" s="445"/>
      <c r="AE29" s="445"/>
      <c r="AF29" s="445"/>
      <c r="AG29" s="446"/>
      <c r="AH29" s="466">
        <v>770</v>
      </c>
      <c r="AI29" s="467"/>
      <c r="AJ29" s="467"/>
      <c r="AK29" s="467"/>
      <c r="AL29" s="506"/>
      <c r="AM29" s="466">
        <v>2564567</v>
      </c>
      <c r="AN29" s="467"/>
      <c r="AO29" s="467"/>
      <c r="AP29" s="467"/>
      <c r="AQ29" s="467"/>
      <c r="AR29" s="506"/>
      <c r="AS29" s="466">
        <v>3331</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6604685</v>
      </c>
      <c r="BO29" s="416"/>
      <c r="BP29" s="416"/>
      <c r="BQ29" s="416"/>
      <c r="BR29" s="416"/>
      <c r="BS29" s="416"/>
      <c r="BT29" s="416"/>
      <c r="BU29" s="417"/>
      <c r="BV29" s="415">
        <v>6062000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100</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7475928</v>
      </c>
      <c r="BO30" s="585"/>
      <c r="BP30" s="585"/>
      <c r="BQ30" s="585"/>
      <c r="BR30" s="585"/>
      <c r="BS30" s="585"/>
      <c r="BT30" s="585"/>
      <c r="BU30" s="586"/>
      <c r="BV30" s="584">
        <v>7493332</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5</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11</v>
      </c>
      <c r="AN34" s="596"/>
      <c r="AO34" s="597" t="str">
        <f>IF('各会計、関係団体の財政状況及び健全化判断比率'!B34="","",'各会計、関係団体の財政状況及び健全化判断比率'!B34)</f>
        <v>水道事業会計</v>
      </c>
      <c r="AP34" s="597"/>
      <c r="AQ34" s="597"/>
      <c r="AR34" s="597"/>
      <c r="AS34" s="597"/>
      <c r="AT34" s="597"/>
      <c r="AU34" s="597"/>
      <c r="AV34" s="597"/>
      <c r="AW34" s="597"/>
      <c r="AX34" s="597"/>
      <c r="AY34" s="597"/>
      <c r="AZ34" s="597"/>
      <c r="BA34" s="597"/>
      <c r="BB34" s="597"/>
      <c r="BC34" s="597"/>
      <c r="BD34" s="165"/>
      <c r="BE34" s="596">
        <f>IF(BG34="","",MAX(C34:D43,U34:V43,AM34:AN43)+1)</f>
        <v>15</v>
      </c>
      <c r="BF34" s="596"/>
      <c r="BG34" s="597" t="str">
        <f>IF('各会計、関係団体の財政状況及び健全化判断比率'!B38="","",'各会計、関係団体の財政状況及び健全化判断比率'!B38)</f>
        <v>地方卸売市場事業特別会計</v>
      </c>
      <c r="BH34" s="597"/>
      <c r="BI34" s="597"/>
      <c r="BJ34" s="597"/>
      <c r="BK34" s="597"/>
      <c r="BL34" s="597"/>
      <c r="BM34" s="597"/>
      <c r="BN34" s="597"/>
      <c r="BO34" s="597"/>
      <c r="BP34" s="597"/>
      <c r="BQ34" s="597"/>
      <c r="BR34" s="597"/>
      <c r="BS34" s="597"/>
      <c r="BT34" s="597"/>
      <c r="BU34" s="597"/>
      <c r="BV34" s="165"/>
      <c r="BW34" s="596">
        <f>IF(BY34="","",MAX(C34:D43,U34:V43,AM34:AN43,BE34:BF43)+1)</f>
        <v>18</v>
      </c>
      <c r="BX34" s="596"/>
      <c r="BY34" s="597" t="str">
        <f>IF('各会計、関係団体の財政状況及び健全化判断比率'!B68="","",'各会計、関係団体の財政状況及び健全化判断比率'!B68)</f>
        <v>飯塚市・桂川町衛生施設組合（一般会計）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27</v>
      </c>
      <c r="CP34" s="596"/>
      <c r="CQ34" s="597" t="str">
        <f>IF('各会計、関係団体の財政状況及び健全化判断比率'!BS7="","",'各会計、関係団体の財政状況及び健全化判断比率'!BS7)</f>
        <v>飯塚市教育文化振興事業団</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学校給食事業特別会計</v>
      </c>
      <c r="F35" s="597"/>
      <c r="G35" s="597"/>
      <c r="H35" s="597"/>
      <c r="I35" s="597"/>
      <c r="J35" s="597"/>
      <c r="K35" s="597"/>
      <c r="L35" s="597"/>
      <c r="M35" s="597"/>
      <c r="N35" s="597"/>
      <c r="O35" s="597"/>
      <c r="P35" s="597"/>
      <c r="Q35" s="597"/>
      <c r="R35" s="597"/>
      <c r="S35" s="597"/>
      <c r="T35" s="165"/>
      <c r="U35" s="596">
        <f>IF(W35="","",U34+1)</f>
        <v>6</v>
      </c>
      <c r="V35" s="596"/>
      <c r="W35" s="597" t="str">
        <f>IF('各会計、関係団体の財政状況及び健全化判断比率'!B29="","",'各会計、関係団体の財政状況及び健全化判断比率'!B29)</f>
        <v>介護保険特別会計保険事業勘定</v>
      </c>
      <c r="X35" s="597"/>
      <c r="Y35" s="597"/>
      <c r="Z35" s="597"/>
      <c r="AA35" s="597"/>
      <c r="AB35" s="597"/>
      <c r="AC35" s="597"/>
      <c r="AD35" s="597"/>
      <c r="AE35" s="597"/>
      <c r="AF35" s="597"/>
      <c r="AG35" s="597"/>
      <c r="AH35" s="597"/>
      <c r="AI35" s="597"/>
      <c r="AJ35" s="597"/>
      <c r="AK35" s="597"/>
      <c r="AL35" s="165"/>
      <c r="AM35" s="596">
        <f t="shared" ref="AM35:AM43" si="0">IF(AO35="","",AM34+1)</f>
        <v>12</v>
      </c>
      <c r="AN35" s="596"/>
      <c r="AO35" s="597" t="str">
        <f>IF('各会計、関係団体の財政状況及び健全化判断比率'!B35="","",'各会計、関係団体の財政状況及び健全化判断比率'!B35)</f>
        <v>産炭地域小水系用水道事業会計</v>
      </c>
      <c r="AP35" s="597"/>
      <c r="AQ35" s="597"/>
      <c r="AR35" s="597"/>
      <c r="AS35" s="597"/>
      <c r="AT35" s="597"/>
      <c r="AU35" s="597"/>
      <c r="AV35" s="597"/>
      <c r="AW35" s="597"/>
      <c r="AX35" s="597"/>
      <c r="AY35" s="597"/>
      <c r="AZ35" s="597"/>
      <c r="BA35" s="597"/>
      <c r="BB35" s="597"/>
      <c r="BC35" s="597"/>
      <c r="BD35" s="165"/>
      <c r="BE35" s="596">
        <f t="shared" ref="BE35:BE43" si="1">IF(BG35="","",BE34+1)</f>
        <v>16</v>
      </c>
      <c r="BF35" s="596"/>
      <c r="BG35" s="597" t="str">
        <f>IF('各会計、関係団体の財政状況及び健全化判断比率'!B39="","",'各会計、関係団体の財政状況及び健全化判断比率'!B39)</f>
        <v>農業集落排水事業特別会計</v>
      </c>
      <c r="BH35" s="597"/>
      <c r="BI35" s="597"/>
      <c r="BJ35" s="597"/>
      <c r="BK35" s="597"/>
      <c r="BL35" s="597"/>
      <c r="BM35" s="597"/>
      <c r="BN35" s="597"/>
      <c r="BO35" s="597"/>
      <c r="BP35" s="597"/>
      <c r="BQ35" s="597"/>
      <c r="BR35" s="597"/>
      <c r="BS35" s="597"/>
      <c r="BT35" s="597"/>
      <c r="BU35" s="597"/>
      <c r="BV35" s="165"/>
      <c r="BW35" s="596">
        <f t="shared" ref="BW35:BW43" si="2">IF(BY35="","",BW34+1)</f>
        <v>19</v>
      </c>
      <c r="BX35" s="596"/>
      <c r="BY35" s="597" t="str">
        <f>IF('各会計、関係団体の財政状況及び健全化判断比率'!B69="","",'各会計、関係団体の財政状況及び健全化判断比率'!B69)</f>
        <v>福岡県市町村職員退職手当組合（一般会計）</v>
      </c>
      <c r="BZ35" s="597"/>
      <c r="CA35" s="597"/>
      <c r="CB35" s="597"/>
      <c r="CC35" s="597"/>
      <c r="CD35" s="597"/>
      <c r="CE35" s="597"/>
      <c r="CF35" s="597"/>
      <c r="CG35" s="597"/>
      <c r="CH35" s="597"/>
      <c r="CI35" s="597"/>
      <c r="CJ35" s="597"/>
      <c r="CK35" s="597"/>
      <c r="CL35" s="597"/>
      <c r="CM35" s="597"/>
      <c r="CN35" s="165"/>
      <c r="CO35" s="596">
        <f t="shared" ref="CO35:CO43" si="3">IF(CQ35="","",CO34+1)</f>
        <v>28</v>
      </c>
      <c r="CP35" s="596"/>
      <c r="CQ35" s="597" t="str">
        <f>IF('各会計、関係団体の財政状況及び健全化判断比率'!BS8="","",'各会計、関係団体の財政状況及び健全化判断比率'!BS8)</f>
        <v>福岡ソフトウェアセンター</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住宅新築資金等貸付特別会計</v>
      </c>
      <c r="F36" s="597"/>
      <c r="G36" s="597"/>
      <c r="H36" s="597"/>
      <c r="I36" s="597"/>
      <c r="J36" s="597"/>
      <c r="K36" s="597"/>
      <c r="L36" s="597"/>
      <c r="M36" s="597"/>
      <c r="N36" s="597"/>
      <c r="O36" s="597"/>
      <c r="P36" s="597"/>
      <c r="Q36" s="597"/>
      <c r="R36" s="597"/>
      <c r="S36" s="597"/>
      <c r="T36" s="165"/>
      <c r="U36" s="596">
        <f t="shared" ref="U36:U43" si="4">IF(W36="","",U35+1)</f>
        <v>7</v>
      </c>
      <c r="V36" s="596"/>
      <c r="W36" s="597" t="str">
        <f>IF('各会計、関係団体の財政状況及び健全化判断比率'!B30="","",'各会計、関係団体の財政状況及び健全化判断比率'!B30)</f>
        <v>介護保険特別会計介護サービス事業勘定</v>
      </c>
      <c r="X36" s="597"/>
      <c r="Y36" s="597"/>
      <c r="Z36" s="597"/>
      <c r="AA36" s="597"/>
      <c r="AB36" s="597"/>
      <c r="AC36" s="597"/>
      <c r="AD36" s="597"/>
      <c r="AE36" s="597"/>
      <c r="AF36" s="597"/>
      <c r="AG36" s="597"/>
      <c r="AH36" s="597"/>
      <c r="AI36" s="597"/>
      <c r="AJ36" s="597"/>
      <c r="AK36" s="597"/>
      <c r="AL36" s="165"/>
      <c r="AM36" s="596">
        <f t="shared" si="0"/>
        <v>13</v>
      </c>
      <c r="AN36" s="596"/>
      <c r="AO36" s="597" t="str">
        <f>IF('各会計、関係団体の財政状況及び健全化判断比率'!B36="","",'各会計、関係団体の財政状況及び健全化判断比率'!B36)</f>
        <v>飯塚市立病院事業会計</v>
      </c>
      <c r="AP36" s="597"/>
      <c r="AQ36" s="597"/>
      <c r="AR36" s="597"/>
      <c r="AS36" s="597"/>
      <c r="AT36" s="597"/>
      <c r="AU36" s="597"/>
      <c r="AV36" s="597"/>
      <c r="AW36" s="597"/>
      <c r="AX36" s="597"/>
      <c r="AY36" s="597"/>
      <c r="AZ36" s="597"/>
      <c r="BA36" s="597"/>
      <c r="BB36" s="597"/>
      <c r="BC36" s="597"/>
      <c r="BD36" s="165"/>
      <c r="BE36" s="596">
        <f t="shared" si="1"/>
        <v>17</v>
      </c>
      <c r="BF36" s="596"/>
      <c r="BG36" s="597" t="str">
        <f>IF('各会計、関係団体の財政状況及び健全化判断比率'!B40="","",'各会計、関係団体の財政状況及び健全化判断比率'!B40)</f>
        <v>工業用地造成事業特別会計</v>
      </c>
      <c r="BH36" s="597"/>
      <c r="BI36" s="597"/>
      <c r="BJ36" s="597"/>
      <c r="BK36" s="597"/>
      <c r="BL36" s="597"/>
      <c r="BM36" s="597"/>
      <c r="BN36" s="597"/>
      <c r="BO36" s="597"/>
      <c r="BP36" s="597"/>
      <c r="BQ36" s="597"/>
      <c r="BR36" s="597"/>
      <c r="BS36" s="597"/>
      <c r="BT36" s="597"/>
      <c r="BU36" s="597"/>
      <c r="BV36" s="165"/>
      <c r="BW36" s="596">
        <f t="shared" si="2"/>
        <v>20</v>
      </c>
      <c r="BX36" s="596"/>
      <c r="BY36" s="597" t="str">
        <f>IF('各会計、関係団体の財政状況及び健全化判断比率'!B70="","",'各会計、関係団体の財政状況及び健全化判断比率'!B70)</f>
        <v>福岡県市町村職員退職手当組合（基金特別会計）</v>
      </c>
      <c r="BZ36" s="597"/>
      <c r="CA36" s="597"/>
      <c r="CB36" s="597"/>
      <c r="CC36" s="597"/>
      <c r="CD36" s="597"/>
      <c r="CE36" s="597"/>
      <c r="CF36" s="597"/>
      <c r="CG36" s="597"/>
      <c r="CH36" s="597"/>
      <c r="CI36" s="597"/>
      <c r="CJ36" s="597"/>
      <c r="CK36" s="597"/>
      <c r="CL36" s="597"/>
      <c r="CM36" s="597"/>
      <c r="CN36" s="165"/>
      <c r="CO36" s="596">
        <f t="shared" si="3"/>
        <v>29</v>
      </c>
      <c r="CP36" s="596"/>
      <c r="CQ36" s="597" t="str">
        <f>IF('各会計、関係団体の財政状況及び健全化判断比率'!BS9="","",'各会計、関係団体の財政状況及び健全化判断比率'!BS9)</f>
        <v>飯塚市土地開発公社</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v>
      </c>
      <c r="DH36" s="598"/>
      <c r="DI36" s="169"/>
      <c r="DJ36" s="137"/>
      <c r="DK36" s="137"/>
      <c r="DL36" s="137"/>
      <c r="DM36" s="137"/>
      <c r="DN36" s="137"/>
      <c r="DO36" s="137"/>
    </row>
    <row r="37" spans="1:119" ht="32.25" customHeight="1">
      <c r="A37" s="138"/>
      <c r="B37" s="164"/>
      <c r="C37" s="596">
        <f>IF(E37="","",C36+1)</f>
        <v>4</v>
      </c>
      <c r="D37" s="596"/>
      <c r="E37" s="597" t="str">
        <f>IF('各会計、関係団体の財政状況及び健全化判断比率'!B10="","",'各会計、関係団体の財政状況及び健全化判断比率'!B10)</f>
        <v>汚水処理事業特別会計</v>
      </c>
      <c r="F37" s="597"/>
      <c r="G37" s="597"/>
      <c r="H37" s="597"/>
      <c r="I37" s="597"/>
      <c r="J37" s="597"/>
      <c r="K37" s="597"/>
      <c r="L37" s="597"/>
      <c r="M37" s="597"/>
      <c r="N37" s="597"/>
      <c r="O37" s="597"/>
      <c r="P37" s="597"/>
      <c r="Q37" s="597"/>
      <c r="R37" s="597"/>
      <c r="S37" s="597"/>
      <c r="T37" s="165"/>
      <c r="U37" s="596">
        <f t="shared" si="4"/>
        <v>8</v>
      </c>
      <c r="V37" s="596"/>
      <c r="W37" s="597" t="str">
        <f>IF('各会計、関係団体の財政状況及び健全化判断比率'!B31="","",'各会計、関係団体の財政状況及び健全化判断比率'!B31)</f>
        <v>後期高齢者医療特別会計</v>
      </c>
      <c r="X37" s="597"/>
      <c r="Y37" s="597"/>
      <c r="Z37" s="597"/>
      <c r="AA37" s="597"/>
      <c r="AB37" s="597"/>
      <c r="AC37" s="597"/>
      <c r="AD37" s="597"/>
      <c r="AE37" s="597"/>
      <c r="AF37" s="597"/>
      <c r="AG37" s="597"/>
      <c r="AH37" s="597"/>
      <c r="AI37" s="597"/>
      <c r="AJ37" s="597"/>
      <c r="AK37" s="597"/>
      <c r="AL37" s="165"/>
      <c r="AM37" s="596">
        <f t="shared" si="0"/>
        <v>14</v>
      </c>
      <c r="AN37" s="596"/>
      <c r="AO37" s="597" t="str">
        <f>IF('各会計、関係団体の財政状況及び健全化判断比率'!B37="","",'各会計、関係団体の財政状況及び健全化判断比率'!B37)</f>
        <v>下水道事業会計</v>
      </c>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21</v>
      </c>
      <c r="BX37" s="596"/>
      <c r="BY37" s="597" t="str">
        <f>IF('各会計、関係団体の財政状況及び健全化判断比率'!B71="","",'各会計、関係団体の財政状況及び健全化判断比率'!B71)</f>
        <v>飯塚地区消防組合（一般会計）</v>
      </c>
      <c r="BZ37" s="597"/>
      <c r="CA37" s="597"/>
      <c r="CB37" s="597"/>
      <c r="CC37" s="597"/>
      <c r="CD37" s="597"/>
      <c r="CE37" s="597"/>
      <c r="CF37" s="597"/>
      <c r="CG37" s="597"/>
      <c r="CH37" s="597"/>
      <c r="CI37" s="597"/>
      <c r="CJ37" s="597"/>
      <c r="CK37" s="597"/>
      <c r="CL37" s="597"/>
      <c r="CM37" s="597"/>
      <c r="CN37" s="165"/>
      <c r="CO37" s="596">
        <f t="shared" si="3"/>
        <v>30</v>
      </c>
      <c r="CP37" s="596"/>
      <c r="CQ37" s="597" t="str">
        <f>IF('各会計、関係団体の財政状況及び健全化判断比率'!BS10="","",'各会計、関係団体の財政状況及び健全化判断比率'!BS10)</f>
        <v>サンビレッジ茜</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9</v>
      </c>
      <c r="V38" s="596"/>
      <c r="W38" s="597" t="str">
        <f>IF('各会計、関係団体の財政状況及び健全化判断比率'!B32="","",'各会計、関係団体の財政状況及び健全化判断比率'!B32)</f>
        <v>駐車場事業特別会計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22</v>
      </c>
      <c r="BX38" s="596"/>
      <c r="BY38" s="597" t="str">
        <f>IF('各会計、関係団体の財政状況及び健全化判断比率'!B72="","",'各会計、関係団体の財政状況及び健全化判断比率'!B72)</f>
        <v>ふくおか県央環境施設組合（一般会計）</v>
      </c>
      <c r="BZ38" s="597"/>
      <c r="CA38" s="597"/>
      <c r="CB38" s="597"/>
      <c r="CC38" s="597"/>
      <c r="CD38" s="597"/>
      <c r="CE38" s="597"/>
      <c r="CF38" s="597"/>
      <c r="CG38" s="597"/>
      <c r="CH38" s="597"/>
      <c r="CI38" s="597"/>
      <c r="CJ38" s="597"/>
      <c r="CK38" s="597"/>
      <c r="CL38" s="597"/>
      <c r="CM38" s="597"/>
      <c r="CN38" s="165"/>
      <c r="CO38" s="596">
        <f t="shared" si="3"/>
        <v>31</v>
      </c>
      <c r="CP38" s="596"/>
      <c r="CQ38" s="597" t="str">
        <f>IF('各会計、関係団体の財政状況及び健全化判断比率'!BS11="","",'各会計、関係団体の財政状況及び健全化判断比率'!BS11)</f>
        <v>筑豊勤労者福祉協会</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f t="shared" si="4"/>
        <v>10</v>
      </c>
      <c r="V39" s="596"/>
      <c r="W39" s="597" t="str">
        <f>IF('各会計、関係団体の財政状況及び健全化判断比率'!B33="","",'各会計、関係団体の財政状況及び健全化判断比率'!B33)</f>
        <v>小型自動車競走事業特別会計</v>
      </c>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23</v>
      </c>
      <c r="BX39" s="596"/>
      <c r="BY39" s="597" t="str">
        <f>IF('各会計、関係団体の財政状況及び健全化判断比率'!B73="","",'各会計、関係団体の財政状況及び健全化判断比率'!B73)</f>
        <v>福岡県自治振興組合（一般会計）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24</v>
      </c>
      <c r="BX40" s="596"/>
      <c r="BY40" s="597" t="str">
        <f>IF('各会計、関係団体の財政状況及び健全化判断比率'!B74="","",'各会計、関係団体の財政状況及び健全化判断比率'!B74)</f>
        <v>福岡県自治振興組合（公文書館事業特別会計）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25</v>
      </c>
      <c r="BX41" s="596"/>
      <c r="BY41" s="597" t="str">
        <f>IF('各会計、関係団体の財政状況及び健全化判断比率'!B75="","",'各会計、関係団体の財政状況及び健全化判断比率'!B75)</f>
        <v>福岡県後期高齢者医療広域連合（一般会計）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26</v>
      </c>
      <c r="BX42" s="596"/>
      <c r="BY42" s="597" t="str">
        <f>IF('各会計、関係団体の財政状況及び健全化判断比率'!B76="","",'各会計、関係団体の財政状況及び健全化判断比率'!B76)</f>
        <v>福岡県後期高齢者医療広域連合（後期高齢者医療特別会計）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t="str">
        <f t="shared" si="2"/>
        <v/>
      </c>
      <c r="BX43" s="596"/>
      <c r="BY43" s="597" t="str">
        <f>IF('各会計、関係団体の財政状況及び健全化判断比率'!B77="","",'各会計、関係団体の財政状況及び健全化判断比率'!B77)</f>
        <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13441572</v>
      </c>
      <c r="S5" s="613"/>
      <c r="T5" s="613"/>
      <c r="U5" s="613"/>
      <c r="V5" s="613"/>
      <c r="W5" s="613"/>
      <c r="X5" s="613"/>
      <c r="Y5" s="614"/>
      <c r="Z5" s="615">
        <v>19.3</v>
      </c>
      <c r="AA5" s="615"/>
      <c r="AB5" s="615"/>
      <c r="AC5" s="615"/>
      <c r="AD5" s="616">
        <v>13441572</v>
      </c>
      <c r="AE5" s="616"/>
      <c r="AF5" s="616"/>
      <c r="AG5" s="616"/>
      <c r="AH5" s="616"/>
      <c r="AI5" s="616"/>
      <c r="AJ5" s="616"/>
      <c r="AK5" s="616"/>
      <c r="AL5" s="617">
        <v>42</v>
      </c>
      <c r="AM5" s="618"/>
      <c r="AN5" s="618"/>
      <c r="AO5" s="619"/>
      <c r="AP5" s="609" t="s">
        <v>205</v>
      </c>
      <c r="AQ5" s="610"/>
      <c r="AR5" s="610"/>
      <c r="AS5" s="610"/>
      <c r="AT5" s="610"/>
      <c r="AU5" s="610"/>
      <c r="AV5" s="610"/>
      <c r="AW5" s="610"/>
      <c r="AX5" s="610"/>
      <c r="AY5" s="610"/>
      <c r="AZ5" s="610"/>
      <c r="BA5" s="610"/>
      <c r="BB5" s="610"/>
      <c r="BC5" s="610"/>
      <c r="BD5" s="610"/>
      <c r="BE5" s="610"/>
      <c r="BF5" s="611"/>
      <c r="BG5" s="623">
        <v>13437396</v>
      </c>
      <c r="BH5" s="624"/>
      <c r="BI5" s="624"/>
      <c r="BJ5" s="624"/>
      <c r="BK5" s="624"/>
      <c r="BL5" s="624"/>
      <c r="BM5" s="624"/>
      <c r="BN5" s="625"/>
      <c r="BO5" s="626">
        <v>100</v>
      </c>
      <c r="BP5" s="626"/>
      <c r="BQ5" s="626"/>
      <c r="BR5" s="626"/>
      <c r="BS5" s="627">
        <v>51518</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206</v>
      </c>
      <c r="CS5" s="606"/>
      <c r="CT5" s="606"/>
      <c r="CU5" s="606"/>
      <c r="CV5" s="606"/>
      <c r="CW5" s="606"/>
      <c r="CX5" s="606"/>
      <c r="CY5" s="607"/>
      <c r="CZ5" s="605" t="s">
        <v>198</v>
      </c>
      <c r="DA5" s="606"/>
      <c r="DB5" s="606"/>
      <c r="DC5" s="607"/>
      <c r="DD5" s="605" t="s">
        <v>207</v>
      </c>
      <c r="DE5" s="606"/>
      <c r="DF5" s="606"/>
      <c r="DG5" s="606"/>
      <c r="DH5" s="606"/>
      <c r="DI5" s="606"/>
      <c r="DJ5" s="606"/>
      <c r="DK5" s="606"/>
      <c r="DL5" s="606"/>
      <c r="DM5" s="606"/>
      <c r="DN5" s="606"/>
      <c r="DO5" s="606"/>
      <c r="DP5" s="607"/>
      <c r="DQ5" s="605" t="s">
        <v>208</v>
      </c>
      <c r="DR5" s="606"/>
      <c r="DS5" s="606"/>
      <c r="DT5" s="606"/>
      <c r="DU5" s="606"/>
      <c r="DV5" s="606"/>
      <c r="DW5" s="606"/>
      <c r="DX5" s="606"/>
      <c r="DY5" s="606"/>
      <c r="DZ5" s="606"/>
      <c r="EA5" s="606"/>
      <c r="EB5" s="606"/>
      <c r="EC5" s="607"/>
    </row>
    <row r="6" spans="2:143" ht="11.25" customHeight="1">
      <c r="B6" s="620" t="s">
        <v>209</v>
      </c>
      <c r="C6" s="621"/>
      <c r="D6" s="621"/>
      <c r="E6" s="621"/>
      <c r="F6" s="621"/>
      <c r="G6" s="621"/>
      <c r="H6" s="621"/>
      <c r="I6" s="621"/>
      <c r="J6" s="621"/>
      <c r="K6" s="621"/>
      <c r="L6" s="621"/>
      <c r="M6" s="621"/>
      <c r="N6" s="621"/>
      <c r="O6" s="621"/>
      <c r="P6" s="621"/>
      <c r="Q6" s="622"/>
      <c r="R6" s="623">
        <v>421449</v>
      </c>
      <c r="S6" s="624"/>
      <c r="T6" s="624"/>
      <c r="U6" s="624"/>
      <c r="V6" s="624"/>
      <c r="W6" s="624"/>
      <c r="X6" s="624"/>
      <c r="Y6" s="625"/>
      <c r="Z6" s="626">
        <v>0.6</v>
      </c>
      <c r="AA6" s="626"/>
      <c r="AB6" s="626"/>
      <c r="AC6" s="626"/>
      <c r="AD6" s="627">
        <v>421449</v>
      </c>
      <c r="AE6" s="627"/>
      <c r="AF6" s="627"/>
      <c r="AG6" s="627"/>
      <c r="AH6" s="627"/>
      <c r="AI6" s="627"/>
      <c r="AJ6" s="627"/>
      <c r="AK6" s="627"/>
      <c r="AL6" s="628">
        <v>1.3</v>
      </c>
      <c r="AM6" s="629"/>
      <c r="AN6" s="629"/>
      <c r="AO6" s="630"/>
      <c r="AP6" s="620" t="s">
        <v>210</v>
      </c>
      <c r="AQ6" s="621"/>
      <c r="AR6" s="621"/>
      <c r="AS6" s="621"/>
      <c r="AT6" s="621"/>
      <c r="AU6" s="621"/>
      <c r="AV6" s="621"/>
      <c r="AW6" s="621"/>
      <c r="AX6" s="621"/>
      <c r="AY6" s="621"/>
      <c r="AZ6" s="621"/>
      <c r="BA6" s="621"/>
      <c r="BB6" s="621"/>
      <c r="BC6" s="621"/>
      <c r="BD6" s="621"/>
      <c r="BE6" s="621"/>
      <c r="BF6" s="622"/>
      <c r="BG6" s="623">
        <v>13437396</v>
      </c>
      <c r="BH6" s="624"/>
      <c r="BI6" s="624"/>
      <c r="BJ6" s="624"/>
      <c r="BK6" s="624"/>
      <c r="BL6" s="624"/>
      <c r="BM6" s="624"/>
      <c r="BN6" s="625"/>
      <c r="BO6" s="626">
        <v>100</v>
      </c>
      <c r="BP6" s="626"/>
      <c r="BQ6" s="626"/>
      <c r="BR6" s="626"/>
      <c r="BS6" s="627">
        <v>51518</v>
      </c>
      <c r="BT6" s="627"/>
      <c r="BU6" s="627"/>
      <c r="BV6" s="627"/>
      <c r="BW6" s="627"/>
      <c r="BX6" s="627"/>
      <c r="BY6" s="627"/>
      <c r="BZ6" s="627"/>
      <c r="CA6" s="627"/>
      <c r="CB6" s="631"/>
      <c r="CD6" s="634" t="s">
        <v>211</v>
      </c>
      <c r="CE6" s="635"/>
      <c r="CF6" s="635"/>
      <c r="CG6" s="635"/>
      <c r="CH6" s="635"/>
      <c r="CI6" s="635"/>
      <c r="CJ6" s="635"/>
      <c r="CK6" s="635"/>
      <c r="CL6" s="635"/>
      <c r="CM6" s="635"/>
      <c r="CN6" s="635"/>
      <c r="CO6" s="635"/>
      <c r="CP6" s="635"/>
      <c r="CQ6" s="636"/>
      <c r="CR6" s="623">
        <v>379933</v>
      </c>
      <c r="CS6" s="624"/>
      <c r="CT6" s="624"/>
      <c r="CU6" s="624"/>
      <c r="CV6" s="624"/>
      <c r="CW6" s="624"/>
      <c r="CX6" s="624"/>
      <c r="CY6" s="625"/>
      <c r="CZ6" s="626">
        <v>0.6</v>
      </c>
      <c r="DA6" s="626"/>
      <c r="DB6" s="626"/>
      <c r="DC6" s="626"/>
      <c r="DD6" s="632" t="s">
        <v>212</v>
      </c>
      <c r="DE6" s="624"/>
      <c r="DF6" s="624"/>
      <c r="DG6" s="624"/>
      <c r="DH6" s="624"/>
      <c r="DI6" s="624"/>
      <c r="DJ6" s="624"/>
      <c r="DK6" s="624"/>
      <c r="DL6" s="624"/>
      <c r="DM6" s="624"/>
      <c r="DN6" s="624"/>
      <c r="DO6" s="624"/>
      <c r="DP6" s="625"/>
      <c r="DQ6" s="632">
        <v>379878</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24871</v>
      </c>
      <c r="S7" s="624"/>
      <c r="T7" s="624"/>
      <c r="U7" s="624"/>
      <c r="V7" s="624"/>
      <c r="W7" s="624"/>
      <c r="X7" s="624"/>
      <c r="Y7" s="625"/>
      <c r="Z7" s="626">
        <v>0</v>
      </c>
      <c r="AA7" s="626"/>
      <c r="AB7" s="626"/>
      <c r="AC7" s="626"/>
      <c r="AD7" s="627">
        <v>24871</v>
      </c>
      <c r="AE7" s="627"/>
      <c r="AF7" s="627"/>
      <c r="AG7" s="627"/>
      <c r="AH7" s="627"/>
      <c r="AI7" s="627"/>
      <c r="AJ7" s="627"/>
      <c r="AK7" s="627"/>
      <c r="AL7" s="628">
        <v>0.1</v>
      </c>
      <c r="AM7" s="629"/>
      <c r="AN7" s="629"/>
      <c r="AO7" s="630"/>
      <c r="AP7" s="620" t="s">
        <v>214</v>
      </c>
      <c r="AQ7" s="621"/>
      <c r="AR7" s="621"/>
      <c r="AS7" s="621"/>
      <c r="AT7" s="621"/>
      <c r="AU7" s="621"/>
      <c r="AV7" s="621"/>
      <c r="AW7" s="621"/>
      <c r="AX7" s="621"/>
      <c r="AY7" s="621"/>
      <c r="AZ7" s="621"/>
      <c r="BA7" s="621"/>
      <c r="BB7" s="621"/>
      <c r="BC7" s="621"/>
      <c r="BD7" s="621"/>
      <c r="BE7" s="621"/>
      <c r="BF7" s="622"/>
      <c r="BG7" s="623">
        <v>6126050</v>
      </c>
      <c r="BH7" s="624"/>
      <c r="BI7" s="624"/>
      <c r="BJ7" s="624"/>
      <c r="BK7" s="624"/>
      <c r="BL7" s="624"/>
      <c r="BM7" s="624"/>
      <c r="BN7" s="625"/>
      <c r="BO7" s="626">
        <v>45.6</v>
      </c>
      <c r="BP7" s="626"/>
      <c r="BQ7" s="626"/>
      <c r="BR7" s="626"/>
      <c r="BS7" s="627">
        <v>51518</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6244265</v>
      </c>
      <c r="CS7" s="624"/>
      <c r="CT7" s="624"/>
      <c r="CU7" s="624"/>
      <c r="CV7" s="624"/>
      <c r="CW7" s="624"/>
      <c r="CX7" s="624"/>
      <c r="CY7" s="625"/>
      <c r="CZ7" s="626">
        <v>9.3000000000000007</v>
      </c>
      <c r="DA7" s="626"/>
      <c r="DB7" s="626"/>
      <c r="DC7" s="626"/>
      <c r="DD7" s="632">
        <v>1593934</v>
      </c>
      <c r="DE7" s="624"/>
      <c r="DF7" s="624"/>
      <c r="DG7" s="624"/>
      <c r="DH7" s="624"/>
      <c r="DI7" s="624"/>
      <c r="DJ7" s="624"/>
      <c r="DK7" s="624"/>
      <c r="DL7" s="624"/>
      <c r="DM7" s="624"/>
      <c r="DN7" s="624"/>
      <c r="DO7" s="624"/>
      <c r="DP7" s="625"/>
      <c r="DQ7" s="632">
        <v>4032546</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70313</v>
      </c>
      <c r="S8" s="624"/>
      <c r="T8" s="624"/>
      <c r="U8" s="624"/>
      <c r="V8" s="624"/>
      <c r="W8" s="624"/>
      <c r="X8" s="624"/>
      <c r="Y8" s="625"/>
      <c r="Z8" s="626">
        <v>0.1</v>
      </c>
      <c r="AA8" s="626"/>
      <c r="AB8" s="626"/>
      <c r="AC8" s="626"/>
      <c r="AD8" s="627">
        <v>70313</v>
      </c>
      <c r="AE8" s="627"/>
      <c r="AF8" s="627"/>
      <c r="AG8" s="627"/>
      <c r="AH8" s="627"/>
      <c r="AI8" s="627"/>
      <c r="AJ8" s="627"/>
      <c r="AK8" s="627"/>
      <c r="AL8" s="628">
        <v>0.2</v>
      </c>
      <c r="AM8" s="629"/>
      <c r="AN8" s="629"/>
      <c r="AO8" s="630"/>
      <c r="AP8" s="620" t="s">
        <v>217</v>
      </c>
      <c r="AQ8" s="621"/>
      <c r="AR8" s="621"/>
      <c r="AS8" s="621"/>
      <c r="AT8" s="621"/>
      <c r="AU8" s="621"/>
      <c r="AV8" s="621"/>
      <c r="AW8" s="621"/>
      <c r="AX8" s="621"/>
      <c r="AY8" s="621"/>
      <c r="AZ8" s="621"/>
      <c r="BA8" s="621"/>
      <c r="BB8" s="621"/>
      <c r="BC8" s="621"/>
      <c r="BD8" s="621"/>
      <c r="BE8" s="621"/>
      <c r="BF8" s="622"/>
      <c r="BG8" s="623">
        <v>164407</v>
      </c>
      <c r="BH8" s="624"/>
      <c r="BI8" s="624"/>
      <c r="BJ8" s="624"/>
      <c r="BK8" s="624"/>
      <c r="BL8" s="624"/>
      <c r="BM8" s="624"/>
      <c r="BN8" s="625"/>
      <c r="BO8" s="626">
        <v>1.2</v>
      </c>
      <c r="BP8" s="626"/>
      <c r="BQ8" s="626"/>
      <c r="BR8" s="626"/>
      <c r="BS8" s="632" t="s">
        <v>108</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29792717</v>
      </c>
      <c r="CS8" s="624"/>
      <c r="CT8" s="624"/>
      <c r="CU8" s="624"/>
      <c r="CV8" s="624"/>
      <c r="CW8" s="624"/>
      <c r="CX8" s="624"/>
      <c r="CY8" s="625"/>
      <c r="CZ8" s="626">
        <v>44.4</v>
      </c>
      <c r="DA8" s="626"/>
      <c r="DB8" s="626"/>
      <c r="DC8" s="626"/>
      <c r="DD8" s="632">
        <v>996844</v>
      </c>
      <c r="DE8" s="624"/>
      <c r="DF8" s="624"/>
      <c r="DG8" s="624"/>
      <c r="DH8" s="624"/>
      <c r="DI8" s="624"/>
      <c r="DJ8" s="624"/>
      <c r="DK8" s="624"/>
      <c r="DL8" s="624"/>
      <c r="DM8" s="624"/>
      <c r="DN8" s="624"/>
      <c r="DO8" s="624"/>
      <c r="DP8" s="625"/>
      <c r="DQ8" s="632">
        <v>12193617</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65418</v>
      </c>
      <c r="S9" s="624"/>
      <c r="T9" s="624"/>
      <c r="U9" s="624"/>
      <c r="V9" s="624"/>
      <c r="W9" s="624"/>
      <c r="X9" s="624"/>
      <c r="Y9" s="625"/>
      <c r="Z9" s="626">
        <v>0.1</v>
      </c>
      <c r="AA9" s="626"/>
      <c r="AB9" s="626"/>
      <c r="AC9" s="626"/>
      <c r="AD9" s="627">
        <v>65418</v>
      </c>
      <c r="AE9" s="627"/>
      <c r="AF9" s="627"/>
      <c r="AG9" s="627"/>
      <c r="AH9" s="627"/>
      <c r="AI9" s="627"/>
      <c r="AJ9" s="627"/>
      <c r="AK9" s="627"/>
      <c r="AL9" s="628">
        <v>0.2</v>
      </c>
      <c r="AM9" s="629"/>
      <c r="AN9" s="629"/>
      <c r="AO9" s="630"/>
      <c r="AP9" s="620" t="s">
        <v>220</v>
      </c>
      <c r="AQ9" s="621"/>
      <c r="AR9" s="621"/>
      <c r="AS9" s="621"/>
      <c r="AT9" s="621"/>
      <c r="AU9" s="621"/>
      <c r="AV9" s="621"/>
      <c r="AW9" s="621"/>
      <c r="AX9" s="621"/>
      <c r="AY9" s="621"/>
      <c r="AZ9" s="621"/>
      <c r="BA9" s="621"/>
      <c r="BB9" s="621"/>
      <c r="BC9" s="621"/>
      <c r="BD9" s="621"/>
      <c r="BE9" s="621"/>
      <c r="BF9" s="622"/>
      <c r="BG9" s="623">
        <v>4844084</v>
      </c>
      <c r="BH9" s="624"/>
      <c r="BI9" s="624"/>
      <c r="BJ9" s="624"/>
      <c r="BK9" s="624"/>
      <c r="BL9" s="624"/>
      <c r="BM9" s="624"/>
      <c r="BN9" s="625"/>
      <c r="BO9" s="626">
        <v>36</v>
      </c>
      <c r="BP9" s="626"/>
      <c r="BQ9" s="626"/>
      <c r="BR9" s="626"/>
      <c r="BS9" s="632" t="s">
        <v>108</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6160157</v>
      </c>
      <c r="CS9" s="624"/>
      <c r="CT9" s="624"/>
      <c r="CU9" s="624"/>
      <c r="CV9" s="624"/>
      <c r="CW9" s="624"/>
      <c r="CX9" s="624"/>
      <c r="CY9" s="625"/>
      <c r="CZ9" s="626">
        <v>9.1999999999999993</v>
      </c>
      <c r="DA9" s="626"/>
      <c r="DB9" s="626"/>
      <c r="DC9" s="626"/>
      <c r="DD9" s="632">
        <v>1024398</v>
      </c>
      <c r="DE9" s="624"/>
      <c r="DF9" s="624"/>
      <c r="DG9" s="624"/>
      <c r="DH9" s="624"/>
      <c r="DI9" s="624"/>
      <c r="DJ9" s="624"/>
      <c r="DK9" s="624"/>
      <c r="DL9" s="624"/>
      <c r="DM9" s="624"/>
      <c r="DN9" s="624"/>
      <c r="DO9" s="624"/>
      <c r="DP9" s="625"/>
      <c r="DQ9" s="632">
        <v>4026854</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2564718</v>
      </c>
      <c r="S10" s="624"/>
      <c r="T10" s="624"/>
      <c r="U10" s="624"/>
      <c r="V10" s="624"/>
      <c r="W10" s="624"/>
      <c r="X10" s="624"/>
      <c r="Y10" s="625"/>
      <c r="Z10" s="626">
        <v>3.7</v>
      </c>
      <c r="AA10" s="626"/>
      <c r="AB10" s="626"/>
      <c r="AC10" s="626"/>
      <c r="AD10" s="627">
        <v>2564718</v>
      </c>
      <c r="AE10" s="627"/>
      <c r="AF10" s="627"/>
      <c r="AG10" s="627"/>
      <c r="AH10" s="627"/>
      <c r="AI10" s="627"/>
      <c r="AJ10" s="627"/>
      <c r="AK10" s="627"/>
      <c r="AL10" s="628">
        <v>8</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320290</v>
      </c>
      <c r="BH10" s="624"/>
      <c r="BI10" s="624"/>
      <c r="BJ10" s="624"/>
      <c r="BK10" s="624"/>
      <c r="BL10" s="624"/>
      <c r="BM10" s="624"/>
      <c r="BN10" s="625"/>
      <c r="BO10" s="626">
        <v>2.4</v>
      </c>
      <c r="BP10" s="626"/>
      <c r="BQ10" s="626"/>
      <c r="BR10" s="626"/>
      <c r="BS10" s="632" t="s">
        <v>108</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v>69061</v>
      </c>
      <c r="CS10" s="624"/>
      <c r="CT10" s="624"/>
      <c r="CU10" s="624"/>
      <c r="CV10" s="624"/>
      <c r="CW10" s="624"/>
      <c r="CX10" s="624"/>
      <c r="CY10" s="625"/>
      <c r="CZ10" s="626">
        <v>0.1</v>
      </c>
      <c r="DA10" s="626"/>
      <c r="DB10" s="626"/>
      <c r="DC10" s="626"/>
      <c r="DD10" s="632" t="s">
        <v>108</v>
      </c>
      <c r="DE10" s="624"/>
      <c r="DF10" s="624"/>
      <c r="DG10" s="624"/>
      <c r="DH10" s="624"/>
      <c r="DI10" s="624"/>
      <c r="DJ10" s="624"/>
      <c r="DK10" s="624"/>
      <c r="DL10" s="624"/>
      <c r="DM10" s="624"/>
      <c r="DN10" s="624"/>
      <c r="DO10" s="624"/>
      <c r="DP10" s="625"/>
      <c r="DQ10" s="632">
        <v>3352</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v>83575</v>
      </c>
      <c r="S11" s="624"/>
      <c r="T11" s="624"/>
      <c r="U11" s="624"/>
      <c r="V11" s="624"/>
      <c r="W11" s="624"/>
      <c r="X11" s="624"/>
      <c r="Y11" s="625"/>
      <c r="Z11" s="626">
        <v>0.1</v>
      </c>
      <c r="AA11" s="626"/>
      <c r="AB11" s="626"/>
      <c r="AC11" s="626"/>
      <c r="AD11" s="627">
        <v>83575</v>
      </c>
      <c r="AE11" s="627"/>
      <c r="AF11" s="627"/>
      <c r="AG11" s="627"/>
      <c r="AH11" s="627"/>
      <c r="AI11" s="627"/>
      <c r="AJ11" s="627"/>
      <c r="AK11" s="627"/>
      <c r="AL11" s="628">
        <v>0.3</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797269</v>
      </c>
      <c r="BH11" s="624"/>
      <c r="BI11" s="624"/>
      <c r="BJ11" s="624"/>
      <c r="BK11" s="624"/>
      <c r="BL11" s="624"/>
      <c r="BM11" s="624"/>
      <c r="BN11" s="625"/>
      <c r="BO11" s="626">
        <v>5.9</v>
      </c>
      <c r="BP11" s="626"/>
      <c r="BQ11" s="626"/>
      <c r="BR11" s="626"/>
      <c r="BS11" s="632">
        <v>51518</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1050541</v>
      </c>
      <c r="CS11" s="624"/>
      <c r="CT11" s="624"/>
      <c r="CU11" s="624"/>
      <c r="CV11" s="624"/>
      <c r="CW11" s="624"/>
      <c r="CX11" s="624"/>
      <c r="CY11" s="625"/>
      <c r="CZ11" s="626">
        <v>1.6</v>
      </c>
      <c r="DA11" s="626"/>
      <c r="DB11" s="626"/>
      <c r="DC11" s="626"/>
      <c r="DD11" s="632">
        <v>462186</v>
      </c>
      <c r="DE11" s="624"/>
      <c r="DF11" s="624"/>
      <c r="DG11" s="624"/>
      <c r="DH11" s="624"/>
      <c r="DI11" s="624"/>
      <c r="DJ11" s="624"/>
      <c r="DK11" s="624"/>
      <c r="DL11" s="624"/>
      <c r="DM11" s="624"/>
      <c r="DN11" s="624"/>
      <c r="DO11" s="624"/>
      <c r="DP11" s="625"/>
      <c r="DQ11" s="632">
        <v>632765</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108</v>
      </c>
      <c r="S12" s="624"/>
      <c r="T12" s="624"/>
      <c r="U12" s="624"/>
      <c r="V12" s="624"/>
      <c r="W12" s="624"/>
      <c r="X12" s="624"/>
      <c r="Y12" s="625"/>
      <c r="Z12" s="626" t="s">
        <v>108</v>
      </c>
      <c r="AA12" s="626"/>
      <c r="AB12" s="626"/>
      <c r="AC12" s="626"/>
      <c r="AD12" s="627" t="s">
        <v>108</v>
      </c>
      <c r="AE12" s="627"/>
      <c r="AF12" s="627"/>
      <c r="AG12" s="627"/>
      <c r="AH12" s="627"/>
      <c r="AI12" s="627"/>
      <c r="AJ12" s="627"/>
      <c r="AK12" s="627"/>
      <c r="AL12" s="628" t="s">
        <v>108</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5804959</v>
      </c>
      <c r="BH12" s="624"/>
      <c r="BI12" s="624"/>
      <c r="BJ12" s="624"/>
      <c r="BK12" s="624"/>
      <c r="BL12" s="624"/>
      <c r="BM12" s="624"/>
      <c r="BN12" s="625"/>
      <c r="BO12" s="626">
        <v>43.2</v>
      </c>
      <c r="BP12" s="626"/>
      <c r="BQ12" s="626"/>
      <c r="BR12" s="626"/>
      <c r="BS12" s="632" t="s">
        <v>108</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838181</v>
      </c>
      <c r="CS12" s="624"/>
      <c r="CT12" s="624"/>
      <c r="CU12" s="624"/>
      <c r="CV12" s="624"/>
      <c r="CW12" s="624"/>
      <c r="CX12" s="624"/>
      <c r="CY12" s="625"/>
      <c r="CZ12" s="626">
        <v>1.2</v>
      </c>
      <c r="DA12" s="626"/>
      <c r="DB12" s="626"/>
      <c r="DC12" s="626"/>
      <c r="DD12" s="632">
        <v>158200</v>
      </c>
      <c r="DE12" s="624"/>
      <c r="DF12" s="624"/>
      <c r="DG12" s="624"/>
      <c r="DH12" s="624"/>
      <c r="DI12" s="624"/>
      <c r="DJ12" s="624"/>
      <c r="DK12" s="624"/>
      <c r="DL12" s="624"/>
      <c r="DM12" s="624"/>
      <c r="DN12" s="624"/>
      <c r="DO12" s="624"/>
      <c r="DP12" s="625"/>
      <c r="DQ12" s="632">
        <v>608800</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95340</v>
      </c>
      <c r="S13" s="624"/>
      <c r="T13" s="624"/>
      <c r="U13" s="624"/>
      <c r="V13" s="624"/>
      <c r="W13" s="624"/>
      <c r="X13" s="624"/>
      <c r="Y13" s="625"/>
      <c r="Z13" s="626">
        <v>0.1</v>
      </c>
      <c r="AA13" s="626"/>
      <c r="AB13" s="626"/>
      <c r="AC13" s="626"/>
      <c r="AD13" s="627">
        <v>95340</v>
      </c>
      <c r="AE13" s="627"/>
      <c r="AF13" s="627"/>
      <c r="AG13" s="627"/>
      <c r="AH13" s="627"/>
      <c r="AI13" s="627"/>
      <c r="AJ13" s="627"/>
      <c r="AK13" s="627"/>
      <c r="AL13" s="628">
        <v>0.3</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5728352</v>
      </c>
      <c r="BH13" s="624"/>
      <c r="BI13" s="624"/>
      <c r="BJ13" s="624"/>
      <c r="BK13" s="624"/>
      <c r="BL13" s="624"/>
      <c r="BM13" s="624"/>
      <c r="BN13" s="625"/>
      <c r="BO13" s="626">
        <v>42.6</v>
      </c>
      <c r="BP13" s="626"/>
      <c r="BQ13" s="626"/>
      <c r="BR13" s="626"/>
      <c r="BS13" s="632" t="s">
        <v>108</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6154820</v>
      </c>
      <c r="CS13" s="624"/>
      <c r="CT13" s="624"/>
      <c r="CU13" s="624"/>
      <c r="CV13" s="624"/>
      <c r="CW13" s="624"/>
      <c r="CX13" s="624"/>
      <c r="CY13" s="625"/>
      <c r="CZ13" s="626">
        <v>9.1999999999999993</v>
      </c>
      <c r="DA13" s="626"/>
      <c r="DB13" s="626"/>
      <c r="DC13" s="626"/>
      <c r="DD13" s="632">
        <v>4281940</v>
      </c>
      <c r="DE13" s="624"/>
      <c r="DF13" s="624"/>
      <c r="DG13" s="624"/>
      <c r="DH13" s="624"/>
      <c r="DI13" s="624"/>
      <c r="DJ13" s="624"/>
      <c r="DK13" s="624"/>
      <c r="DL13" s="624"/>
      <c r="DM13" s="624"/>
      <c r="DN13" s="624"/>
      <c r="DO13" s="624"/>
      <c r="DP13" s="625"/>
      <c r="DQ13" s="632">
        <v>3114330</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108</v>
      </c>
      <c r="S14" s="624"/>
      <c r="T14" s="624"/>
      <c r="U14" s="624"/>
      <c r="V14" s="624"/>
      <c r="W14" s="624"/>
      <c r="X14" s="624"/>
      <c r="Y14" s="625"/>
      <c r="Z14" s="626" t="s">
        <v>108</v>
      </c>
      <c r="AA14" s="626"/>
      <c r="AB14" s="626"/>
      <c r="AC14" s="626"/>
      <c r="AD14" s="627" t="s">
        <v>108</v>
      </c>
      <c r="AE14" s="627"/>
      <c r="AF14" s="627"/>
      <c r="AG14" s="627"/>
      <c r="AH14" s="627"/>
      <c r="AI14" s="627"/>
      <c r="AJ14" s="627"/>
      <c r="AK14" s="627"/>
      <c r="AL14" s="628" t="s">
        <v>108</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286913</v>
      </c>
      <c r="BH14" s="624"/>
      <c r="BI14" s="624"/>
      <c r="BJ14" s="624"/>
      <c r="BK14" s="624"/>
      <c r="BL14" s="624"/>
      <c r="BM14" s="624"/>
      <c r="BN14" s="625"/>
      <c r="BO14" s="626">
        <v>2.1</v>
      </c>
      <c r="BP14" s="626"/>
      <c r="BQ14" s="626"/>
      <c r="BR14" s="626"/>
      <c r="BS14" s="632" t="s">
        <v>108</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1939910</v>
      </c>
      <c r="CS14" s="624"/>
      <c r="CT14" s="624"/>
      <c r="CU14" s="624"/>
      <c r="CV14" s="624"/>
      <c r="CW14" s="624"/>
      <c r="CX14" s="624"/>
      <c r="CY14" s="625"/>
      <c r="CZ14" s="626">
        <v>2.9</v>
      </c>
      <c r="DA14" s="626"/>
      <c r="DB14" s="626"/>
      <c r="DC14" s="626"/>
      <c r="DD14" s="632">
        <v>100719</v>
      </c>
      <c r="DE14" s="624"/>
      <c r="DF14" s="624"/>
      <c r="DG14" s="624"/>
      <c r="DH14" s="624"/>
      <c r="DI14" s="624"/>
      <c r="DJ14" s="624"/>
      <c r="DK14" s="624"/>
      <c r="DL14" s="624"/>
      <c r="DM14" s="624"/>
      <c r="DN14" s="624"/>
      <c r="DO14" s="624"/>
      <c r="DP14" s="625"/>
      <c r="DQ14" s="632">
        <v>1840758</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58800</v>
      </c>
      <c r="S15" s="624"/>
      <c r="T15" s="624"/>
      <c r="U15" s="624"/>
      <c r="V15" s="624"/>
      <c r="W15" s="624"/>
      <c r="X15" s="624"/>
      <c r="Y15" s="625"/>
      <c r="Z15" s="626">
        <v>0.1</v>
      </c>
      <c r="AA15" s="626"/>
      <c r="AB15" s="626"/>
      <c r="AC15" s="626"/>
      <c r="AD15" s="627">
        <v>58800</v>
      </c>
      <c r="AE15" s="627"/>
      <c r="AF15" s="627"/>
      <c r="AG15" s="627"/>
      <c r="AH15" s="627"/>
      <c r="AI15" s="627"/>
      <c r="AJ15" s="627"/>
      <c r="AK15" s="627"/>
      <c r="AL15" s="628">
        <v>0.2</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1219244</v>
      </c>
      <c r="BH15" s="624"/>
      <c r="BI15" s="624"/>
      <c r="BJ15" s="624"/>
      <c r="BK15" s="624"/>
      <c r="BL15" s="624"/>
      <c r="BM15" s="624"/>
      <c r="BN15" s="625"/>
      <c r="BO15" s="626">
        <v>9.1</v>
      </c>
      <c r="BP15" s="626"/>
      <c r="BQ15" s="626"/>
      <c r="BR15" s="626"/>
      <c r="BS15" s="632" t="s">
        <v>108</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8304835</v>
      </c>
      <c r="CS15" s="624"/>
      <c r="CT15" s="624"/>
      <c r="CU15" s="624"/>
      <c r="CV15" s="624"/>
      <c r="CW15" s="624"/>
      <c r="CX15" s="624"/>
      <c r="CY15" s="625"/>
      <c r="CZ15" s="626">
        <v>12.4</v>
      </c>
      <c r="DA15" s="626"/>
      <c r="DB15" s="626"/>
      <c r="DC15" s="626"/>
      <c r="DD15" s="632">
        <v>4276829</v>
      </c>
      <c r="DE15" s="624"/>
      <c r="DF15" s="624"/>
      <c r="DG15" s="624"/>
      <c r="DH15" s="624"/>
      <c r="DI15" s="624"/>
      <c r="DJ15" s="624"/>
      <c r="DK15" s="624"/>
      <c r="DL15" s="624"/>
      <c r="DM15" s="624"/>
      <c r="DN15" s="624"/>
      <c r="DO15" s="624"/>
      <c r="DP15" s="625"/>
      <c r="DQ15" s="632">
        <v>3712073</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17123627</v>
      </c>
      <c r="S16" s="624"/>
      <c r="T16" s="624"/>
      <c r="U16" s="624"/>
      <c r="V16" s="624"/>
      <c r="W16" s="624"/>
      <c r="X16" s="624"/>
      <c r="Y16" s="625"/>
      <c r="Z16" s="626">
        <v>24.6</v>
      </c>
      <c r="AA16" s="626"/>
      <c r="AB16" s="626"/>
      <c r="AC16" s="626"/>
      <c r="AD16" s="627">
        <v>15079435</v>
      </c>
      <c r="AE16" s="627"/>
      <c r="AF16" s="627"/>
      <c r="AG16" s="627"/>
      <c r="AH16" s="627"/>
      <c r="AI16" s="627"/>
      <c r="AJ16" s="627"/>
      <c r="AK16" s="627"/>
      <c r="AL16" s="628">
        <v>47.1</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v>230</v>
      </c>
      <c r="BH16" s="624"/>
      <c r="BI16" s="624"/>
      <c r="BJ16" s="624"/>
      <c r="BK16" s="624"/>
      <c r="BL16" s="624"/>
      <c r="BM16" s="624"/>
      <c r="BN16" s="625"/>
      <c r="BO16" s="626">
        <v>0</v>
      </c>
      <c r="BP16" s="626"/>
      <c r="BQ16" s="626"/>
      <c r="BR16" s="626"/>
      <c r="BS16" s="632" t="s">
        <v>108</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140820</v>
      </c>
      <c r="CS16" s="624"/>
      <c r="CT16" s="624"/>
      <c r="CU16" s="624"/>
      <c r="CV16" s="624"/>
      <c r="CW16" s="624"/>
      <c r="CX16" s="624"/>
      <c r="CY16" s="625"/>
      <c r="CZ16" s="626">
        <v>0.2</v>
      </c>
      <c r="DA16" s="626"/>
      <c r="DB16" s="626"/>
      <c r="DC16" s="626"/>
      <c r="DD16" s="632" t="s">
        <v>108</v>
      </c>
      <c r="DE16" s="624"/>
      <c r="DF16" s="624"/>
      <c r="DG16" s="624"/>
      <c r="DH16" s="624"/>
      <c r="DI16" s="624"/>
      <c r="DJ16" s="624"/>
      <c r="DK16" s="624"/>
      <c r="DL16" s="624"/>
      <c r="DM16" s="624"/>
      <c r="DN16" s="624"/>
      <c r="DO16" s="624"/>
      <c r="DP16" s="625"/>
      <c r="DQ16" s="632">
        <v>120811</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15079435</v>
      </c>
      <c r="S17" s="624"/>
      <c r="T17" s="624"/>
      <c r="U17" s="624"/>
      <c r="V17" s="624"/>
      <c r="W17" s="624"/>
      <c r="X17" s="624"/>
      <c r="Y17" s="625"/>
      <c r="Z17" s="626">
        <v>21.7</v>
      </c>
      <c r="AA17" s="626"/>
      <c r="AB17" s="626"/>
      <c r="AC17" s="626"/>
      <c r="AD17" s="627">
        <v>15079435</v>
      </c>
      <c r="AE17" s="627"/>
      <c r="AF17" s="627"/>
      <c r="AG17" s="627"/>
      <c r="AH17" s="627"/>
      <c r="AI17" s="627"/>
      <c r="AJ17" s="627"/>
      <c r="AK17" s="627"/>
      <c r="AL17" s="628">
        <v>47.1</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108</v>
      </c>
      <c r="BH17" s="624"/>
      <c r="BI17" s="624"/>
      <c r="BJ17" s="624"/>
      <c r="BK17" s="624"/>
      <c r="BL17" s="624"/>
      <c r="BM17" s="624"/>
      <c r="BN17" s="625"/>
      <c r="BO17" s="626" t="s">
        <v>108</v>
      </c>
      <c r="BP17" s="626"/>
      <c r="BQ17" s="626"/>
      <c r="BR17" s="626"/>
      <c r="BS17" s="632" t="s">
        <v>108</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6049040</v>
      </c>
      <c r="CS17" s="624"/>
      <c r="CT17" s="624"/>
      <c r="CU17" s="624"/>
      <c r="CV17" s="624"/>
      <c r="CW17" s="624"/>
      <c r="CX17" s="624"/>
      <c r="CY17" s="625"/>
      <c r="CZ17" s="626">
        <v>9</v>
      </c>
      <c r="DA17" s="626"/>
      <c r="DB17" s="626"/>
      <c r="DC17" s="626"/>
      <c r="DD17" s="632" t="s">
        <v>108</v>
      </c>
      <c r="DE17" s="624"/>
      <c r="DF17" s="624"/>
      <c r="DG17" s="624"/>
      <c r="DH17" s="624"/>
      <c r="DI17" s="624"/>
      <c r="DJ17" s="624"/>
      <c r="DK17" s="624"/>
      <c r="DL17" s="624"/>
      <c r="DM17" s="624"/>
      <c r="DN17" s="624"/>
      <c r="DO17" s="624"/>
      <c r="DP17" s="625"/>
      <c r="DQ17" s="632">
        <v>5559262</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2044190</v>
      </c>
      <c r="S18" s="624"/>
      <c r="T18" s="624"/>
      <c r="U18" s="624"/>
      <c r="V18" s="624"/>
      <c r="W18" s="624"/>
      <c r="X18" s="624"/>
      <c r="Y18" s="625"/>
      <c r="Z18" s="626">
        <v>2.9</v>
      </c>
      <c r="AA18" s="626"/>
      <c r="AB18" s="626"/>
      <c r="AC18" s="626"/>
      <c r="AD18" s="627" t="s">
        <v>108</v>
      </c>
      <c r="AE18" s="627"/>
      <c r="AF18" s="627"/>
      <c r="AG18" s="627"/>
      <c r="AH18" s="627"/>
      <c r="AI18" s="627"/>
      <c r="AJ18" s="627"/>
      <c r="AK18" s="627"/>
      <c r="AL18" s="628" t="s">
        <v>108</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108</v>
      </c>
      <c r="BH18" s="624"/>
      <c r="BI18" s="624"/>
      <c r="BJ18" s="624"/>
      <c r="BK18" s="624"/>
      <c r="BL18" s="624"/>
      <c r="BM18" s="624"/>
      <c r="BN18" s="625"/>
      <c r="BO18" s="626" t="s">
        <v>108</v>
      </c>
      <c r="BP18" s="626"/>
      <c r="BQ18" s="626"/>
      <c r="BR18" s="626"/>
      <c r="BS18" s="632" t="s">
        <v>108</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108</v>
      </c>
      <c r="CS18" s="624"/>
      <c r="CT18" s="624"/>
      <c r="CU18" s="624"/>
      <c r="CV18" s="624"/>
      <c r="CW18" s="624"/>
      <c r="CX18" s="624"/>
      <c r="CY18" s="625"/>
      <c r="CZ18" s="626" t="s">
        <v>108</v>
      </c>
      <c r="DA18" s="626"/>
      <c r="DB18" s="626"/>
      <c r="DC18" s="626"/>
      <c r="DD18" s="632" t="s">
        <v>108</v>
      </c>
      <c r="DE18" s="624"/>
      <c r="DF18" s="624"/>
      <c r="DG18" s="624"/>
      <c r="DH18" s="624"/>
      <c r="DI18" s="624"/>
      <c r="DJ18" s="624"/>
      <c r="DK18" s="624"/>
      <c r="DL18" s="624"/>
      <c r="DM18" s="624"/>
      <c r="DN18" s="624"/>
      <c r="DO18" s="624"/>
      <c r="DP18" s="625"/>
      <c r="DQ18" s="632" t="s">
        <v>108</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v>2</v>
      </c>
      <c r="S19" s="624"/>
      <c r="T19" s="624"/>
      <c r="U19" s="624"/>
      <c r="V19" s="624"/>
      <c r="W19" s="624"/>
      <c r="X19" s="624"/>
      <c r="Y19" s="625"/>
      <c r="Z19" s="626">
        <v>0</v>
      </c>
      <c r="AA19" s="626"/>
      <c r="AB19" s="626"/>
      <c r="AC19" s="626"/>
      <c r="AD19" s="627" t="s">
        <v>108</v>
      </c>
      <c r="AE19" s="627"/>
      <c r="AF19" s="627"/>
      <c r="AG19" s="627"/>
      <c r="AH19" s="627"/>
      <c r="AI19" s="627"/>
      <c r="AJ19" s="627"/>
      <c r="AK19" s="627"/>
      <c r="AL19" s="628" t="s">
        <v>108</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4176</v>
      </c>
      <c r="BH19" s="624"/>
      <c r="BI19" s="624"/>
      <c r="BJ19" s="624"/>
      <c r="BK19" s="624"/>
      <c r="BL19" s="624"/>
      <c r="BM19" s="624"/>
      <c r="BN19" s="625"/>
      <c r="BO19" s="626">
        <v>0</v>
      </c>
      <c r="BP19" s="626"/>
      <c r="BQ19" s="626"/>
      <c r="BR19" s="626"/>
      <c r="BS19" s="632" t="s">
        <v>108</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108</v>
      </c>
      <c r="CS19" s="624"/>
      <c r="CT19" s="624"/>
      <c r="CU19" s="624"/>
      <c r="CV19" s="624"/>
      <c r="CW19" s="624"/>
      <c r="CX19" s="624"/>
      <c r="CY19" s="625"/>
      <c r="CZ19" s="626" t="s">
        <v>108</v>
      </c>
      <c r="DA19" s="626"/>
      <c r="DB19" s="626"/>
      <c r="DC19" s="626"/>
      <c r="DD19" s="632" t="s">
        <v>108</v>
      </c>
      <c r="DE19" s="624"/>
      <c r="DF19" s="624"/>
      <c r="DG19" s="624"/>
      <c r="DH19" s="624"/>
      <c r="DI19" s="624"/>
      <c r="DJ19" s="624"/>
      <c r="DK19" s="624"/>
      <c r="DL19" s="624"/>
      <c r="DM19" s="624"/>
      <c r="DN19" s="624"/>
      <c r="DO19" s="624"/>
      <c r="DP19" s="625"/>
      <c r="DQ19" s="632" t="s">
        <v>108</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33949683</v>
      </c>
      <c r="S20" s="624"/>
      <c r="T20" s="624"/>
      <c r="U20" s="624"/>
      <c r="V20" s="624"/>
      <c r="W20" s="624"/>
      <c r="X20" s="624"/>
      <c r="Y20" s="625"/>
      <c r="Z20" s="626">
        <v>48.9</v>
      </c>
      <c r="AA20" s="626"/>
      <c r="AB20" s="626"/>
      <c r="AC20" s="626"/>
      <c r="AD20" s="627">
        <v>31905491</v>
      </c>
      <c r="AE20" s="627"/>
      <c r="AF20" s="627"/>
      <c r="AG20" s="627"/>
      <c r="AH20" s="627"/>
      <c r="AI20" s="627"/>
      <c r="AJ20" s="627"/>
      <c r="AK20" s="627"/>
      <c r="AL20" s="628">
        <v>99.7</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4176</v>
      </c>
      <c r="BH20" s="624"/>
      <c r="BI20" s="624"/>
      <c r="BJ20" s="624"/>
      <c r="BK20" s="624"/>
      <c r="BL20" s="624"/>
      <c r="BM20" s="624"/>
      <c r="BN20" s="625"/>
      <c r="BO20" s="626">
        <v>0</v>
      </c>
      <c r="BP20" s="626"/>
      <c r="BQ20" s="626"/>
      <c r="BR20" s="626"/>
      <c r="BS20" s="632" t="s">
        <v>108</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67124280</v>
      </c>
      <c r="CS20" s="624"/>
      <c r="CT20" s="624"/>
      <c r="CU20" s="624"/>
      <c r="CV20" s="624"/>
      <c r="CW20" s="624"/>
      <c r="CX20" s="624"/>
      <c r="CY20" s="625"/>
      <c r="CZ20" s="626">
        <v>100</v>
      </c>
      <c r="DA20" s="626"/>
      <c r="DB20" s="626"/>
      <c r="DC20" s="626"/>
      <c r="DD20" s="632">
        <v>12895050</v>
      </c>
      <c r="DE20" s="624"/>
      <c r="DF20" s="624"/>
      <c r="DG20" s="624"/>
      <c r="DH20" s="624"/>
      <c r="DI20" s="624"/>
      <c r="DJ20" s="624"/>
      <c r="DK20" s="624"/>
      <c r="DL20" s="624"/>
      <c r="DM20" s="624"/>
      <c r="DN20" s="624"/>
      <c r="DO20" s="624"/>
      <c r="DP20" s="625"/>
      <c r="DQ20" s="632">
        <v>36225046</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30763</v>
      </c>
      <c r="S21" s="624"/>
      <c r="T21" s="624"/>
      <c r="U21" s="624"/>
      <c r="V21" s="624"/>
      <c r="W21" s="624"/>
      <c r="X21" s="624"/>
      <c r="Y21" s="625"/>
      <c r="Z21" s="626">
        <v>0</v>
      </c>
      <c r="AA21" s="626"/>
      <c r="AB21" s="626"/>
      <c r="AC21" s="626"/>
      <c r="AD21" s="627">
        <v>30763</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4176</v>
      </c>
      <c r="BH21" s="624"/>
      <c r="BI21" s="624"/>
      <c r="BJ21" s="624"/>
      <c r="BK21" s="624"/>
      <c r="BL21" s="624"/>
      <c r="BM21" s="624"/>
      <c r="BN21" s="625"/>
      <c r="BO21" s="626">
        <v>0</v>
      </c>
      <c r="BP21" s="626"/>
      <c r="BQ21" s="626"/>
      <c r="BR21" s="626"/>
      <c r="BS21" s="632" t="s">
        <v>108</v>
      </c>
      <c r="BT21" s="624"/>
      <c r="BU21" s="624"/>
      <c r="BV21" s="624"/>
      <c r="BW21" s="624"/>
      <c r="BX21" s="624"/>
      <c r="BY21" s="624"/>
      <c r="BZ21" s="624"/>
      <c r="CA21" s="624"/>
      <c r="CB21" s="633"/>
      <c r="CD21" s="645"/>
      <c r="CE21" s="646"/>
      <c r="CF21" s="646"/>
      <c r="CG21" s="646"/>
      <c r="CH21" s="646"/>
      <c r="CI21" s="646"/>
      <c r="CJ21" s="646"/>
      <c r="CK21" s="646"/>
      <c r="CL21" s="646"/>
      <c r="CM21" s="646"/>
      <c r="CN21" s="646"/>
      <c r="CO21" s="646"/>
      <c r="CP21" s="646"/>
      <c r="CQ21" s="647"/>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666254</v>
      </c>
      <c r="S22" s="624"/>
      <c r="T22" s="624"/>
      <c r="U22" s="624"/>
      <c r="V22" s="624"/>
      <c r="W22" s="624"/>
      <c r="X22" s="624"/>
      <c r="Y22" s="625"/>
      <c r="Z22" s="626">
        <v>1</v>
      </c>
      <c r="AA22" s="626"/>
      <c r="AB22" s="626"/>
      <c r="AC22" s="626"/>
      <c r="AD22" s="627" t="s">
        <v>108</v>
      </c>
      <c r="AE22" s="627"/>
      <c r="AF22" s="627"/>
      <c r="AG22" s="627"/>
      <c r="AH22" s="627"/>
      <c r="AI22" s="627"/>
      <c r="AJ22" s="627"/>
      <c r="AK22" s="627"/>
      <c r="AL22" s="628" t="s">
        <v>108</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108</v>
      </c>
      <c r="BH22" s="624"/>
      <c r="BI22" s="624"/>
      <c r="BJ22" s="624"/>
      <c r="BK22" s="624"/>
      <c r="BL22" s="624"/>
      <c r="BM22" s="624"/>
      <c r="BN22" s="625"/>
      <c r="BO22" s="626" t="s">
        <v>108</v>
      </c>
      <c r="BP22" s="626"/>
      <c r="BQ22" s="626"/>
      <c r="BR22" s="626"/>
      <c r="BS22" s="632" t="s">
        <v>108</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1088427</v>
      </c>
      <c r="S23" s="624"/>
      <c r="T23" s="624"/>
      <c r="U23" s="624"/>
      <c r="V23" s="624"/>
      <c r="W23" s="624"/>
      <c r="X23" s="624"/>
      <c r="Y23" s="625"/>
      <c r="Z23" s="626">
        <v>1.6</v>
      </c>
      <c r="AA23" s="626"/>
      <c r="AB23" s="626"/>
      <c r="AC23" s="626"/>
      <c r="AD23" s="627">
        <v>52489</v>
      </c>
      <c r="AE23" s="627"/>
      <c r="AF23" s="627"/>
      <c r="AG23" s="627"/>
      <c r="AH23" s="627"/>
      <c r="AI23" s="627"/>
      <c r="AJ23" s="627"/>
      <c r="AK23" s="627"/>
      <c r="AL23" s="628">
        <v>0.2</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108</v>
      </c>
      <c r="BH23" s="624"/>
      <c r="BI23" s="624"/>
      <c r="BJ23" s="624"/>
      <c r="BK23" s="624"/>
      <c r="BL23" s="624"/>
      <c r="BM23" s="624"/>
      <c r="BN23" s="625"/>
      <c r="BO23" s="626" t="s">
        <v>108</v>
      </c>
      <c r="BP23" s="626"/>
      <c r="BQ23" s="626"/>
      <c r="BR23" s="626"/>
      <c r="BS23" s="632" t="s">
        <v>108</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8" t="s">
        <v>265</v>
      </c>
      <c r="DM23" s="649"/>
      <c r="DN23" s="649"/>
      <c r="DO23" s="649"/>
      <c r="DP23" s="649"/>
      <c r="DQ23" s="649"/>
      <c r="DR23" s="649"/>
      <c r="DS23" s="649"/>
      <c r="DT23" s="649"/>
      <c r="DU23" s="649"/>
      <c r="DV23" s="650"/>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668681</v>
      </c>
      <c r="S24" s="624"/>
      <c r="T24" s="624"/>
      <c r="U24" s="624"/>
      <c r="V24" s="624"/>
      <c r="W24" s="624"/>
      <c r="X24" s="624"/>
      <c r="Y24" s="625"/>
      <c r="Z24" s="626">
        <v>1</v>
      </c>
      <c r="AA24" s="626"/>
      <c r="AB24" s="626"/>
      <c r="AC24" s="626"/>
      <c r="AD24" s="627" t="s">
        <v>108</v>
      </c>
      <c r="AE24" s="627"/>
      <c r="AF24" s="627"/>
      <c r="AG24" s="627"/>
      <c r="AH24" s="627"/>
      <c r="AI24" s="627"/>
      <c r="AJ24" s="627"/>
      <c r="AK24" s="627"/>
      <c r="AL24" s="628" t="s">
        <v>108</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108</v>
      </c>
      <c r="BH24" s="624"/>
      <c r="BI24" s="624"/>
      <c r="BJ24" s="624"/>
      <c r="BK24" s="624"/>
      <c r="BL24" s="624"/>
      <c r="BM24" s="624"/>
      <c r="BN24" s="625"/>
      <c r="BO24" s="626" t="s">
        <v>108</v>
      </c>
      <c r="BP24" s="626"/>
      <c r="BQ24" s="626"/>
      <c r="BR24" s="626"/>
      <c r="BS24" s="632" t="s">
        <v>108</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33651898</v>
      </c>
      <c r="CS24" s="613"/>
      <c r="CT24" s="613"/>
      <c r="CU24" s="613"/>
      <c r="CV24" s="613"/>
      <c r="CW24" s="613"/>
      <c r="CX24" s="613"/>
      <c r="CY24" s="614"/>
      <c r="CZ24" s="652">
        <v>50.1</v>
      </c>
      <c r="DA24" s="653"/>
      <c r="DB24" s="653"/>
      <c r="DC24" s="654"/>
      <c r="DD24" s="651">
        <v>17575308</v>
      </c>
      <c r="DE24" s="613"/>
      <c r="DF24" s="613"/>
      <c r="DG24" s="613"/>
      <c r="DH24" s="613"/>
      <c r="DI24" s="613"/>
      <c r="DJ24" s="613"/>
      <c r="DK24" s="614"/>
      <c r="DL24" s="651">
        <v>17450657</v>
      </c>
      <c r="DM24" s="613"/>
      <c r="DN24" s="613"/>
      <c r="DO24" s="613"/>
      <c r="DP24" s="613"/>
      <c r="DQ24" s="613"/>
      <c r="DR24" s="613"/>
      <c r="DS24" s="613"/>
      <c r="DT24" s="613"/>
      <c r="DU24" s="613"/>
      <c r="DV24" s="614"/>
      <c r="DW24" s="617">
        <v>51.1</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14558464</v>
      </c>
      <c r="S25" s="624"/>
      <c r="T25" s="624"/>
      <c r="U25" s="624"/>
      <c r="V25" s="624"/>
      <c r="W25" s="624"/>
      <c r="X25" s="624"/>
      <c r="Y25" s="625"/>
      <c r="Z25" s="626">
        <v>21</v>
      </c>
      <c r="AA25" s="626"/>
      <c r="AB25" s="626"/>
      <c r="AC25" s="626"/>
      <c r="AD25" s="627" t="s">
        <v>108</v>
      </c>
      <c r="AE25" s="627"/>
      <c r="AF25" s="627"/>
      <c r="AG25" s="627"/>
      <c r="AH25" s="627"/>
      <c r="AI25" s="627"/>
      <c r="AJ25" s="627"/>
      <c r="AK25" s="627"/>
      <c r="AL25" s="628" t="s">
        <v>108</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108</v>
      </c>
      <c r="BH25" s="624"/>
      <c r="BI25" s="624"/>
      <c r="BJ25" s="624"/>
      <c r="BK25" s="624"/>
      <c r="BL25" s="624"/>
      <c r="BM25" s="624"/>
      <c r="BN25" s="625"/>
      <c r="BO25" s="626" t="s">
        <v>108</v>
      </c>
      <c r="BP25" s="626"/>
      <c r="BQ25" s="626"/>
      <c r="BR25" s="626"/>
      <c r="BS25" s="632" t="s">
        <v>108</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6876107</v>
      </c>
      <c r="CS25" s="643"/>
      <c r="CT25" s="643"/>
      <c r="CU25" s="643"/>
      <c r="CV25" s="643"/>
      <c r="CW25" s="643"/>
      <c r="CX25" s="643"/>
      <c r="CY25" s="644"/>
      <c r="CZ25" s="657">
        <v>10.199999999999999</v>
      </c>
      <c r="DA25" s="658"/>
      <c r="DB25" s="658"/>
      <c r="DC25" s="659"/>
      <c r="DD25" s="632">
        <v>6320752</v>
      </c>
      <c r="DE25" s="643"/>
      <c r="DF25" s="643"/>
      <c r="DG25" s="643"/>
      <c r="DH25" s="643"/>
      <c r="DI25" s="643"/>
      <c r="DJ25" s="643"/>
      <c r="DK25" s="644"/>
      <c r="DL25" s="632">
        <v>6205943</v>
      </c>
      <c r="DM25" s="643"/>
      <c r="DN25" s="643"/>
      <c r="DO25" s="643"/>
      <c r="DP25" s="643"/>
      <c r="DQ25" s="643"/>
      <c r="DR25" s="643"/>
      <c r="DS25" s="643"/>
      <c r="DT25" s="643"/>
      <c r="DU25" s="643"/>
      <c r="DV25" s="644"/>
      <c r="DW25" s="628">
        <v>18.2</v>
      </c>
      <c r="DX25" s="655"/>
      <c r="DY25" s="655"/>
      <c r="DZ25" s="655"/>
      <c r="EA25" s="655"/>
      <c r="EB25" s="655"/>
      <c r="EC25" s="656"/>
    </row>
    <row r="26" spans="2:133" ht="11.25" customHeight="1">
      <c r="B26" s="660" t="s">
        <v>273</v>
      </c>
      <c r="C26" s="661"/>
      <c r="D26" s="661"/>
      <c r="E26" s="661"/>
      <c r="F26" s="661"/>
      <c r="G26" s="661"/>
      <c r="H26" s="661"/>
      <c r="I26" s="661"/>
      <c r="J26" s="661"/>
      <c r="K26" s="661"/>
      <c r="L26" s="661"/>
      <c r="M26" s="661"/>
      <c r="N26" s="661"/>
      <c r="O26" s="661"/>
      <c r="P26" s="661"/>
      <c r="Q26" s="662"/>
      <c r="R26" s="623">
        <v>19953</v>
      </c>
      <c r="S26" s="624"/>
      <c r="T26" s="624"/>
      <c r="U26" s="624"/>
      <c r="V26" s="624"/>
      <c r="W26" s="624"/>
      <c r="X26" s="624"/>
      <c r="Y26" s="625"/>
      <c r="Z26" s="626">
        <v>0</v>
      </c>
      <c r="AA26" s="626"/>
      <c r="AB26" s="626"/>
      <c r="AC26" s="626"/>
      <c r="AD26" s="627">
        <v>19953</v>
      </c>
      <c r="AE26" s="627"/>
      <c r="AF26" s="627"/>
      <c r="AG26" s="627"/>
      <c r="AH26" s="627"/>
      <c r="AI26" s="627"/>
      <c r="AJ26" s="627"/>
      <c r="AK26" s="627"/>
      <c r="AL26" s="628">
        <v>0.1</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108</v>
      </c>
      <c r="BH26" s="624"/>
      <c r="BI26" s="624"/>
      <c r="BJ26" s="624"/>
      <c r="BK26" s="624"/>
      <c r="BL26" s="624"/>
      <c r="BM26" s="624"/>
      <c r="BN26" s="625"/>
      <c r="BO26" s="626" t="s">
        <v>108</v>
      </c>
      <c r="BP26" s="626"/>
      <c r="BQ26" s="626"/>
      <c r="BR26" s="626"/>
      <c r="BS26" s="632" t="s">
        <v>108</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4507587</v>
      </c>
      <c r="CS26" s="624"/>
      <c r="CT26" s="624"/>
      <c r="CU26" s="624"/>
      <c r="CV26" s="624"/>
      <c r="CW26" s="624"/>
      <c r="CX26" s="624"/>
      <c r="CY26" s="625"/>
      <c r="CZ26" s="657">
        <v>6.7</v>
      </c>
      <c r="DA26" s="658"/>
      <c r="DB26" s="658"/>
      <c r="DC26" s="659"/>
      <c r="DD26" s="632">
        <v>4015581</v>
      </c>
      <c r="DE26" s="624"/>
      <c r="DF26" s="624"/>
      <c r="DG26" s="624"/>
      <c r="DH26" s="624"/>
      <c r="DI26" s="624"/>
      <c r="DJ26" s="624"/>
      <c r="DK26" s="625"/>
      <c r="DL26" s="632" t="s">
        <v>212</v>
      </c>
      <c r="DM26" s="624"/>
      <c r="DN26" s="624"/>
      <c r="DO26" s="624"/>
      <c r="DP26" s="624"/>
      <c r="DQ26" s="624"/>
      <c r="DR26" s="624"/>
      <c r="DS26" s="624"/>
      <c r="DT26" s="624"/>
      <c r="DU26" s="624"/>
      <c r="DV26" s="625"/>
      <c r="DW26" s="628" t="s">
        <v>212</v>
      </c>
      <c r="DX26" s="655"/>
      <c r="DY26" s="655"/>
      <c r="DZ26" s="655"/>
      <c r="EA26" s="655"/>
      <c r="EB26" s="655"/>
      <c r="EC26" s="656"/>
    </row>
    <row r="27" spans="2:133" ht="11.25" customHeight="1">
      <c r="B27" s="620" t="s">
        <v>276</v>
      </c>
      <c r="C27" s="621"/>
      <c r="D27" s="621"/>
      <c r="E27" s="621"/>
      <c r="F27" s="621"/>
      <c r="G27" s="621"/>
      <c r="H27" s="621"/>
      <c r="I27" s="621"/>
      <c r="J27" s="621"/>
      <c r="K27" s="621"/>
      <c r="L27" s="621"/>
      <c r="M27" s="621"/>
      <c r="N27" s="621"/>
      <c r="O27" s="621"/>
      <c r="P27" s="621"/>
      <c r="Q27" s="622"/>
      <c r="R27" s="623">
        <v>4009494</v>
      </c>
      <c r="S27" s="624"/>
      <c r="T27" s="624"/>
      <c r="U27" s="624"/>
      <c r="V27" s="624"/>
      <c r="W27" s="624"/>
      <c r="X27" s="624"/>
      <c r="Y27" s="625"/>
      <c r="Z27" s="626">
        <v>5.8</v>
      </c>
      <c r="AA27" s="626"/>
      <c r="AB27" s="626"/>
      <c r="AC27" s="626"/>
      <c r="AD27" s="627" t="s">
        <v>108</v>
      </c>
      <c r="AE27" s="627"/>
      <c r="AF27" s="627"/>
      <c r="AG27" s="627"/>
      <c r="AH27" s="627"/>
      <c r="AI27" s="627"/>
      <c r="AJ27" s="627"/>
      <c r="AK27" s="627"/>
      <c r="AL27" s="628" t="s">
        <v>108</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13441572</v>
      </c>
      <c r="BH27" s="624"/>
      <c r="BI27" s="624"/>
      <c r="BJ27" s="624"/>
      <c r="BK27" s="624"/>
      <c r="BL27" s="624"/>
      <c r="BM27" s="624"/>
      <c r="BN27" s="625"/>
      <c r="BO27" s="626">
        <v>100</v>
      </c>
      <c r="BP27" s="626"/>
      <c r="BQ27" s="626"/>
      <c r="BR27" s="626"/>
      <c r="BS27" s="632">
        <v>51518</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20726751</v>
      </c>
      <c r="CS27" s="643"/>
      <c r="CT27" s="643"/>
      <c r="CU27" s="643"/>
      <c r="CV27" s="643"/>
      <c r="CW27" s="643"/>
      <c r="CX27" s="643"/>
      <c r="CY27" s="644"/>
      <c r="CZ27" s="657">
        <v>30.9</v>
      </c>
      <c r="DA27" s="658"/>
      <c r="DB27" s="658"/>
      <c r="DC27" s="659"/>
      <c r="DD27" s="632">
        <v>5695294</v>
      </c>
      <c r="DE27" s="643"/>
      <c r="DF27" s="643"/>
      <c r="DG27" s="643"/>
      <c r="DH27" s="643"/>
      <c r="DI27" s="643"/>
      <c r="DJ27" s="643"/>
      <c r="DK27" s="644"/>
      <c r="DL27" s="632">
        <v>5685452</v>
      </c>
      <c r="DM27" s="643"/>
      <c r="DN27" s="643"/>
      <c r="DO27" s="643"/>
      <c r="DP27" s="643"/>
      <c r="DQ27" s="643"/>
      <c r="DR27" s="643"/>
      <c r="DS27" s="643"/>
      <c r="DT27" s="643"/>
      <c r="DU27" s="643"/>
      <c r="DV27" s="644"/>
      <c r="DW27" s="628">
        <v>16.600000000000001</v>
      </c>
      <c r="DX27" s="655"/>
      <c r="DY27" s="655"/>
      <c r="DZ27" s="655"/>
      <c r="EA27" s="655"/>
      <c r="EB27" s="655"/>
      <c r="EC27" s="656"/>
    </row>
    <row r="28" spans="2:133" ht="11.25" customHeight="1">
      <c r="B28" s="620" t="s">
        <v>279</v>
      </c>
      <c r="C28" s="621"/>
      <c r="D28" s="621"/>
      <c r="E28" s="621"/>
      <c r="F28" s="621"/>
      <c r="G28" s="621"/>
      <c r="H28" s="621"/>
      <c r="I28" s="621"/>
      <c r="J28" s="621"/>
      <c r="K28" s="621"/>
      <c r="L28" s="621"/>
      <c r="M28" s="621"/>
      <c r="N28" s="621"/>
      <c r="O28" s="621"/>
      <c r="P28" s="621"/>
      <c r="Q28" s="622"/>
      <c r="R28" s="623">
        <v>501430</v>
      </c>
      <c r="S28" s="624"/>
      <c r="T28" s="624"/>
      <c r="U28" s="624"/>
      <c r="V28" s="624"/>
      <c r="W28" s="624"/>
      <c r="X28" s="624"/>
      <c r="Y28" s="625"/>
      <c r="Z28" s="626">
        <v>0.7</v>
      </c>
      <c r="AA28" s="626"/>
      <c r="AB28" s="626"/>
      <c r="AC28" s="626"/>
      <c r="AD28" s="627" t="s">
        <v>108</v>
      </c>
      <c r="AE28" s="627"/>
      <c r="AF28" s="627"/>
      <c r="AG28" s="627"/>
      <c r="AH28" s="627"/>
      <c r="AI28" s="627"/>
      <c r="AJ28" s="627"/>
      <c r="AK28" s="627"/>
      <c r="AL28" s="628" t="s">
        <v>108</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6049040</v>
      </c>
      <c r="CS28" s="624"/>
      <c r="CT28" s="624"/>
      <c r="CU28" s="624"/>
      <c r="CV28" s="624"/>
      <c r="CW28" s="624"/>
      <c r="CX28" s="624"/>
      <c r="CY28" s="625"/>
      <c r="CZ28" s="657">
        <v>9</v>
      </c>
      <c r="DA28" s="658"/>
      <c r="DB28" s="658"/>
      <c r="DC28" s="659"/>
      <c r="DD28" s="632">
        <v>5559262</v>
      </c>
      <c r="DE28" s="624"/>
      <c r="DF28" s="624"/>
      <c r="DG28" s="624"/>
      <c r="DH28" s="624"/>
      <c r="DI28" s="624"/>
      <c r="DJ28" s="624"/>
      <c r="DK28" s="625"/>
      <c r="DL28" s="632">
        <v>5559262</v>
      </c>
      <c r="DM28" s="624"/>
      <c r="DN28" s="624"/>
      <c r="DO28" s="624"/>
      <c r="DP28" s="624"/>
      <c r="DQ28" s="624"/>
      <c r="DR28" s="624"/>
      <c r="DS28" s="624"/>
      <c r="DT28" s="624"/>
      <c r="DU28" s="624"/>
      <c r="DV28" s="625"/>
      <c r="DW28" s="628">
        <v>16.3</v>
      </c>
      <c r="DX28" s="655"/>
      <c r="DY28" s="655"/>
      <c r="DZ28" s="655"/>
      <c r="EA28" s="655"/>
      <c r="EB28" s="655"/>
      <c r="EC28" s="656"/>
    </row>
    <row r="29" spans="2:133" ht="11.25" customHeight="1">
      <c r="B29" s="620" t="s">
        <v>281</v>
      </c>
      <c r="C29" s="621"/>
      <c r="D29" s="621"/>
      <c r="E29" s="621"/>
      <c r="F29" s="621"/>
      <c r="G29" s="621"/>
      <c r="H29" s="621"/>
      <c r="I29" s="621"/>
      <c r="J29" s="621"/>
      <c r="K29" s="621"/>
      <c r="L29" s="621"/>
      <c r="M29" s="621"/>
      <c r="N29" s="621"/>
      <c r="O29" s="621"/>
      <c r="P29" s="621"/>
      <c r="Q29" s="622"/>
      <c r="R29" s="623">
        <v>28579</v>
      </c>
      <c r="S29" s="624"/>
      <c r="T29" s="624"/>
      <c r="U29" s="624"/>
      <c r="V29" s="624"/>
      <c r="W29" s="624"/>
      <c r="X29" s="624"/>
      <c r="Y29" s="625"/>
      <c r="Z29" s="626">
        <v>0</v>
      </c>
      <c r="AA29" s="626"/>
      <c r="AB29" s="626"/>
      <c r="AC29" s="626"/>
      <c r="AD29" s="627" t="s">
        <v>108</v>
      </c>
      <c r="AE29" s="627"/>
      <c r="AF29" s="627"/>
      <c r="AG29" s="627"/>
      <c r="AH29" s="627"/>
      <c r="AI29" s="627"/>
      <c r="AJ29" s="627"/>
      <c r="AK29" s="627"/>
      <c r="AL29" s="628" t="s">
        <v>108</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6046973</v>
      </c>
      <c r="CS29" s="643"/>
      <c r="CT29" s="643"/>
      <c r="CU29" s="643"/>
      <c r="CV29" s="643"/>
      <c r="CW29" s="643"/>
      <c r="CX29" s="643"/>
      <c r="CY29" s="644"/>
      <c r="CZ29" s="657">
        <v>9</v>
      </c>
      <c r="DA29" s="658"/>
      <c r="DB29" s="658"/>
      <c r="DC29" s="659"/>
      <c r="DD29" s="632">
        <v>5557195</v>
      </c>
      <c r="DE29" s="643"/>
      <c r="DF29" s="643"/>
      <c r="DG29" s="643"/>
      <c r="DH29" s="643"/>
      <c r="DI29" s="643"/>
      <c r="DJ29" s="643"/>
      <c r="DK29" s="644"/>
      <c r="DL29" s="632">
        <v>5557195</v>
      </c>
      <c r="DM29" s="643"/>
      <c r="DN29" s="643"/>
      <c r="DO29" s="643"/>
      <c r="DP29" s="643"/>
      <c r="DQ29" s="643"/>
      <c r="DR29" s="643"/>
      <c r="DS29" s="643"/>
      <c r="DT29" s="643"/>
      <c r="DU29" s="643"/>
      <c r="DV29" s="644"/>
      <c r="DW29" s="628">
        <v>16.3</v>
      </c>
      <c r="DX29" s="655"/>
      <c r="DY29" s="655"/>
      <c r="DZ29" s="655"/>
      <c r="EA29" s="655"/>
      <c r="EB29" s="655"/>
      <c r="EC29" s="656"/>
    </row>
    <row r="30" spans="2:133" ht="11.25" customHeight="1">
      <c r="B30" s="620" t="s">
        <v>286</v>
      </c>
      <c r="C30" s="621"/>
      <c r="D30" s="621"/>
      <c r="E30" s="621"/>
      <c r="F30" s="621"/>
      <c r="G30" s="621"/>
      <c r="H30" s="621"/>
      <c r="I30" s="621"/>
      <c r="J30" s="621"/>
      <c r="K30" s="621"/>
      <c r="L30" s="621"/>
      <c r="M30" s="621"/>
      <c r="N30" s="621"/>
      <c r="O30" s="621"/>
      <c r="P30" s="621"/>
      <c r="Q30" s="622"/>
      <c r="R30" s="623">
        <v>23199</v>
      </c>
      <c r="S30" s="624"/>
      <c r="T30" s="624"/>
      <c r="U30" s="624"/>
      <c r="V30" s="624"/>
      <c r="W30" s="624"/>
      <c r="X30" s="624"/>
      <c r="Y30" s="625"/>
      <c r="Z30" s="626">
        <v>0</v>
      </c>
      <c r="AA30" s="626"/>
      <c r="AB30" s="626"/>
      <c r="AC30" s="626"/>
      <c r="AD30" s="627" t="s">
        <v>108</v>
      </c>
      <c r="AE30" s="627"/>
      <c r="AF30" s="627"/>
      <c r="AG30" s="627"/>
      <c r="AH30" s="627"/>
      <c r="AI30" s="627"/>
      <c r="AJ30" s="627"/>
      <c r="AK30" s="627"/>
      <c r="AL30" s="628" t="s">
        <v>108</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98.7</v>
      </c>
      <c r="BH30" s="682"/>
      <c r="BI30" s="682"/>
      <c r="BJ30" s="682"/>
      <c r="BK30" s="682"/>
      <c r="BL30" s="682"/>
      <c r="BM30" s="618">
        <v>92.7</v>
      </c>
      <c r="BN30" s="682"/>
      <c r="BO30" s="682"/>
      <c r="BP30" s="682"/>
      <c r="BQ30" s="683"/>
      <c r="BR30" s="681">
        <v>98.6</v>
      </c>
      <c r="BS30" s="682"/>
      <c r="BT30" s="682"/>
      <c r="BU30" s="682"/>
      <c r="BV30" s="682"/>
      <c r="BW30" s="682"/>
      <c r="BX30" s="618">
        <v>92.5</v>
      </c>
      <c r="BY30" s="682"/>
      <c r="BZ30" s="682"/>
      <c r="CA30" s="682"/>
      <c r="CB30" s="683"/>
      <c r="CD30" s="686"/>
      <c r="CE30" s="687"/>
      <c r="CF30" s="637" t="s">
        <v>289</v>
      </c>
      <c r="CG30" s="638"/>
      <c r="CH30" s="638"/>
      <c r="CI30" s="638"/>
      <c r="CJ30" s="638"/>
      <c r="CK30" s="638"/>
      <c r="CL30" s="638"/>
      <c r="CM30" s="638"/>
      <c r="CN30" s="638"/>
      <c r="CO30" s="638"/>
      <c r="CP30" s="638"/>
      <c r="CQ30" s="639"/>
      <c r="CR30" s="623">
        <v>5392806</v>
      </c>
      <c r="CS30" s="624"/>
      <c r="CT30" s="624"/>
      <c r="CU30" s="624"/>
      <c r="CV30" s="624"/>
      <c r="CW30" s="624"/>
      <c r="CX30" s="624"/>
      <c r="CY30" s="625"/>
      <c r="CZ30" s="657">
        <v>8</v>
      </c>
      <c r="DA30" s="658"/>
      <c r="DB30" s="658"/>
      <c r="DC30" s="659"/>
      <c r="DD30" s="632">
        <v>4994361</v>
      </c>
      <c r="DE30" s="624"/>
      <c r="DF30" s="624"/>
      <c r="DG30" s="624"/>
      <c r="DH30" s="624"/>
      <c r="DI30" s="624"/>
      <c r="DJ30" s="624"/>
      <c r="DK30" s="625"/>
      <c r="DL30" s="632">
        <v>4994361</v>
      </c>
      <c r="DM30" s="624"/>
      <c r="DN30" s="624"/>
      <c r="DO30" s="624"/>
      <c r="DP30" s="624"/>
      <c r="DQ30" s="624"/>
      <c r="DR30" s="624"/>
      <c r="DS30" s="624"/>
      <c r="DT30" s="624"/>
      <c r="DU30" s="624"/>
      <c r="DV30" s="625"/>
      <c r="DW30" s="628">
        <v>14.6</v>
      </c>
      <c r="DX30" s="655"/>
      <c r="DY30" s="655"/>
      <c r="DZ30" s="655"/>
      <c r="EA30" s="655"/>
      <c r="EB30" s="655"/>
      <c r="EC30" s="656"/>
    </row>
    <row r="31" spans="2:133" ht="11.25" customHeight="1">
      <c r="B31" s="620" t="s">
        <v>290</v>
      </c>
      <c r="C31" s="621"/>
      <c r="D31" s="621"/>
      <c r="E31" s="621"/>
      <c r="F31" s="621"/>
      <c r="G31" s="621"/>
      <c r="H31" s="621"/>
      <c r="I31" s="621"/>
      <c r="J31" s="621"/>
      <c r="K31" s="621"/>
      <c r="L31" s="621"/>
      <c r="M31" s="621"/>
      <c r="N31" s="621"/>
      <c r="O31" s="621"/>
      <c r="P31" s="621"/>
      <c r="Q31" s="622"/>
      <c r="R31" s="623">
        <v>1581851</v>
      </c>
      <c r="S31" s="624"/>
      <c r="T31" s="624"/>
      <c r="U31" s="624"/>
      <c r="V31" s="624"/>
      <c r="W31" s="624"/>
      <c r="X31" s="624"/>
      <c r="Y31" s="625"/>
      <c r="Z31" s="626">
        <v>2.2999999999999998</v>
      </c>
      <c r="AA31" s="626"/>
      <c r="AB31" s="626"/>
      <c r="AC31" s="626"/>
      <c r="AD31" s="627" t="s">
        <v>108</v>
      </c>
      <c r="AE31" s="627"/>
      <c r="AF31" s="627"/>
      <c r="AG31" s="627"/>
      <c r="AH31" s="627"/>
      <c r="AI31" s="627"/>
      <c r="AJ31" s="627"/>
      <c r="AK31" s="627"/>
      <c r="AL31" s="628" t="s">
        <v>108</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98.7</v>
      </c>
      <c r="BH31" s="643"/>
      <c r="BI31" s="643"/>
      <c r="BJ31" s="643"/>
      <c r="BK31" s="643"/>
      <c r="BL31" s="643"/>
      <c r="BM31" s="629">
        <v>93.7</v>
      </c>
      <c r="BN31" s="679"/>
      <c r="BO31" s="679"/>
      <c r="BP31" s="679"/>
      <c r="BQ31" s="680"/>
      <c r="BR31" s="678">
        <v>98.7</v>
      </c>
      <c r="BS31" s="643"/>
      <c r="BT31" s="643"/>
      <c r="BU31" s="643"/>
      <c r="BV31" s="643"/>
      <c r="BW31" s="643"/>
      <c r="BX31" s="629">
        <v>93.8</v>
      </c>
      <c r="BY31" s="679"/>
      <c r="BZ31" s="679"/>
      <c r="CA31" s="679"/>
      <c r="CB31" s="680"/>
      <c r="CD31" s="686"/>
      <c r="CE31" s="687"/>
      <c r="CF31" s="637" t="s">
        <v>293</v>
      </c>
      <c r="CG31" s="638"/>
      <c r="CH31" s="638"/>
      <c r="CI31" s="638"/>
      <c r="CJ31" s="638"/>
      <c r="CK31" s="638"/>
      <c r="CL31" s="638"/>
      <c r="CM31" s="638"/>
      <c r="CN31" s="638"/>
      <c r="CO31" s="638"/>
      <c r="CP31" s="638"/>
      <c r="CQ31" s="639"/>
      <c r="CR31" s="623">
        <v>654167</v>
      </c>
      <c r="CS31" s="643"/>
      <c r="CT31" s="643"/>
      <c r="CU31" s="643"/>
      <c r="CV31" s="643"/>
      <c r="CW31" s="643"/>
      <c r="CX31" s="643"/>
      <c r="CY31" s="644"/>
      <c r="CZ31" s="657">
        <v>1</v>
      </c>
      <c r="DA31" s="658"/>
      <c r="DB31" s="658"/>
      <c r="DC31" s="659"/>
      <c r="DD31" s="632">
        <v>562834</v>
      </c>
      <c r="DE31" s="643"/>
      <c r="DF31" s="643"/>
      <c r="DG31" s="643"/>
      <c r="DH31" s="643"/>
      <c r="DI31" s="643"/>
      <c r="DJ31" s="643"/>
      <c r="DK31" s="644"/>
      <c r="DL31" s="632">
        <v>562834</v>
      </c>
      <c r="DM31" s="643"/>
      <c r="DN31" s="643"/>
      <c r="DO31" s="643"/>
      <c r="DP31" s="643"/>
      <c r="DQ31" s="643"/>
      <c r="DR31" s="643"/>
      <c r="DS31" s="643"/>
      <c r="DT31" s="643"/>
      <c r="DU31" s="643"/>
      <c r="DV31" s="644"/>
      <c r="DW31" s="628">
        <v>1.6</v>
      </c>
      <c r="DX31" s="655"/>
      <c r="DY31" s="655"/>
      <c r="DZ31" s="655"/>
      <c r="EA31" s="655"/>
      <c r="EB31" s="655"/>
      <c r="EC31" s="656"/>
    </row>
    <row r="32" spans="2:133" ht="11.25" customHeight="1">
      <c r="B32" s="620" t="s">
        <v>294</v>
      </c>
      <c r="C32" s="621"/>
      <c r="D32" s="621"/>
      <c r="E32" s="621"/>
      <c r="F32" s="621"/>
      <c r="G32" s="621"/>
      <c r="H32" s="621"/>
      <c r="I32" s="621"/>
      <c r="J32" s="621"/>
      <c r="K32" s="621"/>
      <c r="L32" s="621"/>
      <c r="M32" s="621"/>
      <c r="N32" s="621"/>
      <c r="O32" s="621"/>
      <c r="P32" s="621"/>
      <c r="Q32" s="622"/>
      <c r="R32" s="623">
        <v>1162179</v>
      </c>
      <c r="S32" s="624"/>
      <c r="T32" s="624"/>
      <c r="U32" s="624"/>
      <c r="V32" s="624"/>
      <c r="W32" s="624"/>
      <c r="X32" s="624"/>
      <c r="Y32" s="625"/>
      <c r="Z32" s="626">
        <v>1.7</v>
      </c>
      <c r="AA32" s="626"/>
      <c r="AB32" s="626"/>
      <c r="AC32" s="626"/>
      <c r="AD32" s="627">
        <v>2074</v>
      </c>
      <c r="AE32" s="627"/>
      <c r="AF32" s="627"/>
      <c r="AG32" s="627"/>
      <c r="AH32" s="627"/>
      <c r="AI32" s="627"/>
      <c r="AJ32" s="627"/>
      <c r="AK32" s="627"/>
      <c r="AL32" s="628">
        <v>0</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98.5</v>
      </c>
      <c r="BH32" s="691"/>
      <c r="BI32" s="691"/>
      <c r="BJ32" s="691"/>
      <c r="BK32" s="691"/>
      <c r="BL32" s="691"/>
      <c r="BM32" s="692">
        <v>90.4</v>
      </c>
      <c r="BN32" s="691"/>
      <c r="BO32" s="691"/>
      <c r="BP32" s="691"/>
      <c r="BQ32" s="693"/>
      <c r="BR32" s="690">
        <v>98.2</v>
      </c>
      <c r="BS32" s="691"/>
      <c r="BT32" s="691"/>
      <c r="BU32" s="691"/>
      <c r="BV32" s="691"/>
      <c r="BW32" s="691"/>
      <c r="BX32" s="692">
        <v>89.8</v>
      </c>
      <c r="BY32" s="691"/>
      <c r="BZ32" s="691"/>
      <c r="CA32" s="691"/>
      <c r="CB32" s="693"/>
      <c r="CD32" s="688"/>
      <c r="CE32" s="689"/>
      <c r="CF32" s="637" t="s">
        <v>296</v>
      </c>
      <c r="CG32" s="638"/>
      <c r="CH32" s="638"/>
      <c r="CI32" s="638"/>
      <c r="CJ32" s="638"/>
      <c r="CK32" s="638"/>
      <c r="CL32" s="638"/>
      <c r="CM32" s="638"/>
      <c r="CN32" s="638"/>
      <c r="CO32" s="638"/>
      <c r="CP32" s="638"/>
      <c r="CQ32" s="639"/>
      <c r="CR32" s="623">
        <v>2067</v>
      </c>
      <c r="CS32" s="624"/>
      <c r="CT32" s="624"/>
      <c r="CU32" s="624"/>
      <c r="CV32" s="624"/>
      <c r="CW32" s="624"/>
      <c r="CX32" s="624"/>
      <c r="CY32" s="625"/>
      <c r="CZ32" s="657">
        <v>0</v>
      </c>
      <c r="DA32" s="658"/>
      <c r="DB32" s="658"/>
      <c r="DC32" s="659"/>
      <c r="DD32" s="632">
        <v>2067</v>
      </c>
      <c r="DE32" s="624"/>
      <c r="DF32" s="624"/>
      <c r="DG32" s="624"/>
      <c r="DH32" s="624"/>
      <c r="DI32" s="624"/>
      <c r="DJ32" s="624"/>
      <c r="DK32" s="625"/>
      <c r="DL32" s="632">
        <v>2067</v>
      </c>
      <c r="DM32" s="624"/>
      <c r="DN32" s="624"/>
      <c r="DO32" s="624"/>
      <c r="DP32" s="624"/>
      <c r="DQ32" s="624"/>
      <c r="DR32" s="624"/>
      <c r="DS32" s="624"/>
      <c r="DT32" s="624"/>
      <c r="DU32" s="624"/>
      <c r="DV32" s="625"/>
      <c r="DW32" s="628">
        <v>0</v>
      </c>
      <c r="DX32" s="655"/>
      <c r="DY32" s="655"/>
      <c r="DZ32" s="655"/>
      <c r="EA32" s="655"/>
      <c r="EB32" s="655"/>
      <c r="EC32" s="656"/>
    </row>
    <row r="33" spans="2:133" ht="11.25" customHeight="1">
      <c r="B33" s="620" t="s">
        <v>297</v>
      </c>
      <c r="C33" s="621"/>
      <c r="D33" s="621"/>
      <c r="E33" s="621"/>
      <c r="F33" s="621"/>
      <c r="G33" s="621"/>
      <c r="H33" s="621"/>
      <c r="I33" s="621"/>
      <c r="J33" s="621"/>
      <c r="K33" s="621"/>
      <c r="L33" s="621"/>
      <c r="M33" s="621"/>
      <c r="N33" s="621"/>
      <c r="O33" s="621"/>
      <c r="P33" s="621"/>
      <c r="Q33" s="622"/>
      <c r="R33" s="623">
        <v>11202511</v>
      </c>
      <c r="S33" s="624"/>
      <c r="T33" s="624"/>
      <c r="U33" s="624"/>
      <c r="V33" s="624"/>
      <c r="W33" s="624"/>
      <c r="X33" s="624"/>
      <c r="Y33" s="625"/>
      <c r="Z33" s="626">
        <v>16.100000000000001</v>
      </c>
      <c r="AA33" s="626"/>
      <c r="AB33" s="626"/>
      <c r="AC33" s="626"/>
      <c r="AD33" s="627" t="s">
        <v>108</v>
      </c>
      <c r="AE33" s="627"/>
      <c r="AF33" s="627"/>
      <c r="AG33" s="627"/>
      <c r="AH33" s="627"/>
      <c r="AI33" s="627"/>
      <c r="AJ33" s="627"/>
      <c r="AK33" s="627"/>
      <c r="AL33" s="628" t="s">
        <v>108</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20436512</v>
      </c>
      <c r="CS33" s="643"/>
      <c r="CT33" s="643"/>
      <c r="CU33" s="643"/>
      <c r="CV33" s="643"/>
      <c r="CW33" s="643"/>
      <c r="CX33" s="643"/>
      <c r="CY33" s="644"/>
      <c r="CZ33" s="657">
        <v>30.4</v>
      </c>
      <c r="DA33" s="658"/>
      <c r="DB33" s="658"/>
      <c r="DC33" s="659"/>
      <c r="DD33" s="632">
        <v>15830149</v>
      </c>
      <c r="DE33" s="643"/>
      <c r="DF33" s="643"/>
      <c r="DG33" s="643"/>
      <c r="DH33" s="643"/>
      <c r="DI33" s="643"/>
      <c r="DJ33" s="643"/>
      <c r="DK33" s="644"/>
      <c r="DL33" s="632">
        <v>13059380</v>
      </c>
      <c r="DM33" s="643"/>
      <c r="DN33" s="643"/>
      <c r="DO33" s="643"/>
      <c r="DP33" s="643"/>
      <c r="DQ33" s="643"/>
      <c r="DR33" s="643"/>
      <c r="DS33" s="643"/>
      <c r="DT33" s="643"/>
      <c r="DU33" s="643"/>
      <c r="DV33" s="644"/>
      <c r="DW33" s="628">
        <v>38.200000000000003</v>
      </c>
      <c r="DX33" s="655"/>
      <c r="DY33" s="655"/>
      <c r="DZ33" s="655"/>
      <c r="EA33" s="655"/>
      <c r="EB33" s="655"/>
      <c r="EC33" s="656"/>
    </row>
    <row r="34" spans="2:133" ht="11.25" customHeight="1">
      <c r="B34" s="620" t="s">
        <v>299</v>
      </c>
      <c r="C34" s="621"/>
      <c r="D34" s="621"/>
      <c r="E34" s="621"/>
      <c r="F34" s="621"/>
      <c r="G34" s="621"/>
      <c r="H34" s="621"/>
      <c r="I34" s="621"/>
      <c r="J34" s="621"/>
      <c r="K34" s="621"/>
      <c r="L34" s="621"/>
      <c r="M34" s="621"/>
      <c r="N34" s="621"/>
      <c r="O34" s="621"/>
      <c r="P34" s="621"/>
      <c r="Q34" s="622"/>
      <c r="R34" s="623" t="s">
        <v>108</v>
      </c>
      <c r="S34" s="624"/>
      <c r="T34" s="624"/>
      <c r="U34" s="624"/>
      <c r="V34" s="624"/>
      <c r="W34" s="624"/>
      <c r="X34" s="624"/>
      <c r="Y34" s="625"/>
      <c r="Z34" s="626" t="s">
        <v>108</v>
      </c>
      <c r="AA34" s="626"/>
      <c r="AB34" s="626"/>
      <c r="AC34" s="626"/>
      <c r="AD34" s="627" t="s">
        <v>108</v>
      </c>
      <c r="AE34" s="627"/>
      <c r="AF34" s="627"/>
      <c r="AG34" s="627"/>
      <c r="AH34" s="627"/>
      <c r="AI34" s="627"/>
      <c r="AJ34" s="627"/>
      <c r="AK34" s="627"/>
      <c r="AL34" s="628" t="s">
        <v>108</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7681464</v>
      </c>
      <c r="CS34" s="624"/>
      <c r="CT34" s="624"/>
      <c r="CU34" s="624"/>
      <c r="CV34" s="624"/>
      <c r="CW34" s="624"/>
      <c r="CX34" s="624"/>
      <c r="CY34" s="625"/>
      <c r="CZ34" s="657">
        <v>11.4</v>
      </c>
      <c r="DA34" s="658"/>
      <c r="DB34" s="658"/>
      <c r="DC34" s="659"/>
      <c r="DD34" s="632">
        <v>5477721</v>
      </c>
      <c r="DE34" s="624"/>
      <c r="DF34" s="624"/>
      <c r="DG34" s="624"/>
      <c r="DH34" s="624"/>
      <c r="DI34" s="624"/>
      <c r="DJ34" s="624"/>
      <c r="DK34" s="625"/>
      <c r="DL34" s="632">
        <v>4454756</v>
      </c>
      <c r="DM34" s="624"/>
      <c r="DN34" s="624"/>
      <c r="DO34" s="624"/>
      <c r="DP34" s="624"/>
      <c r="DQ34" s="624"/>
      <c r="DR34" s="624"/>
      <c r="DS34" s="624"/>
      <c r="DT34" s="624"/>
      <c r="DU34" s="624"/>
      <c r="DV34" s="625"/>
      <c r="DW34" s="628">
        <v>13</v>
      </c>
      <c r="DX34" s="655"/>
      <c r="DY34" s="655"/>
      <c r="DZ34" s="655"/>
      <c r="EA34" s="655"/>
      <c r="EB34" s="655"/>
      <c r="EC34" s="656"/>
    </row>
    <row r="35" spans="2:133" ht="11.25" customHeight="1">
      <c r="B35" s="620" t="s">
        <v>303</v>
      </c>
      <c r="C35" s="621"/>
      <c r="D35" s="621"/>
      <c r="E35" s="621"/>
      <c r="F35" s="621"/>
      <c r="G35" s="621"/>
      <c r="H35" s="621"/>
      <c r="I35" s="621"/>
      <c r="J35" s="621"/>
      <c r="K35" s="621"/>
      <c r="L35" s="621"/>
      <c r="M35" s="621"/>
      <c r="N35" s="621"/>
      <c r="O35" s="621"/>
      <c r="P35" s="621"/>
      <c r="Q35" s="622"/>
      <c r="R35" s="623">
        <v>2156111</v>
      </c>
      <c r="S35" s="624"/>
      <c r="T35" s="624"/>
      <c r="U35" s="624"/>
      <c r="V35" s="624"/>
      <c r="W35" s="624"/>
      <c r="X35" s="624"/>
      <c r="Y35" s="625"/>
      <c r="Z35" s="626">
        <v>3.1</v>
      </c>
      <c r="AA35" s="626"/>
      <c r="AB35" s="626"/>
      <c r="AC35" s="626"/>
      <c r="AD35" s="627" t="s">
        <v>108</v>
      </c>
      <c r="AE35" s="627"/>
      <c r="AF35" s="627"/>
      <c r="AG35" s="627"/>
      <c r="AH35" s="627"/>
      <c r="AI35" s="627"/>
      <c r="AJ35" s="627"/>
      <c r="AK35" s="627"/>
      <c r="AL35" s="628" t="s">
        <v>108</v>
      </c>
      <c r="AM35" s="629"/>
      <c r="AN35" s="629"/>
      <c r="AO35" s="630"/>
      <c r="AP35" s="186"/>
      <c r="AQ35" s="634" t="s">
        <v>304</v>
      </c>
      <c r="AR35" s="635"/>
      <c r="AS35" s="635"/>
      <c r="AT35" s="635"/>
      <c r="AU35" s="635"/>
      <c r="AV35" s="635"/>
      <c r="AW35" s="635"/>
      <c r="AX35" s="635"/>
      <c r="AY35" s="636"/>
      <c r="AZ35" s="612">
        <v>7205940</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229461</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738332</v>
      </c>
      <c r="CS35" s="643"/>
      <c r="CT35" s="643"/>
      <c r="CU35" s="643"/>
      <c r="CV35" s="643"/>
      <c r="CW35" s="643"/>
      <c r="CX35" s="643"/>
      <c r="CY35" s="644"/>
      <c r="CZ35" s="657">
        <v>1.1000000000000001</v>
      </c>
      <c r="DA35" s="658"/>
      <c r="DB35" s="658"/>
      <c r="DC35" s="659"/>
      <c r="DD35" s="632">
        <v>602668</v>
      </c>
      <c r="DE35" s="643"/>
      <c r="DF35" s="643"/>
      <c r="DG35" s="643"/>
      <c r="DH35" s="643"/>
      <c r="DI35" s="643"/>
      <c r="DJ35" s="643"/>
      <c r="DK35" s="644"/>
      <c r="DL35" s="632">
        <v>602668</v>
      </c>
      <c r="DM35" s="643"/>
      <c r="DN35" s="643"/>
      <c r="DO35" s="643"/>
      <c r="DP35" s="643"/>
      <c r="DQ35" s="643"/>
      <c r="DR35" s="643"/>
      <c r="DS35" s="643"/>
      <c r="DT35" s="643"/>
      <c r="DU35" s="643"/>
      <c r="DV35" s="644"/>
      <c r="DW35" s="628">
        <v>1.8</v>
      </c>
      <c r="DX35" s="655"/>
      <c r="DY35" s="655"/>
      <c r="DZ35" s="655"/>
      <c r="EA35" s="655"/>
      <c r="EB35" s="655"/>
      <c r="EC35" s="656"/>
    </row>
    <row r="36" spans="2:133" ht="11.25" customHeight="1">
      <c r="B36" s="666" t="s">
        <v>307</v>
      </c>
      <c r="C36" s="667"/>
      <c r="D36" s="667"/>
      <c r="E36" s="667"/>
      <c r="F36" s="667"/>
      <c r="G36" s="667"/>
      <c r="H36" s="667"/>
      <c r="I36" s="667"/>
      <c r="J36" s="667"/>
      <c r="K36" s="667"/>
      <c r="L36" s="667"/>
      <c r="M36" s="667"/>
      <c r="N36" s="667"/>
      <c r="O36" s="667"/>
      <c r="P36" s="667"/>
      <c r="Q36" s="668"/>
      <c r="R36" s="695">
        <v>69491468</v>
      </c>
      <c r="S36" s="696"/>
      <c r="T36" s="696"/>
      <c r="U36" s="696"/>
      <c r="V36" s="696"/>
      <c r="W36" s="696"/>
      <c r="X36" s="696"/>
      <c r="Y36" s="697"/>
      <c r="Z36" s="698">
        <v>100</v>
      </c>
      <c r="AA36" s="698"/>
      <c r="AB36" s="698"/>
      <c r="AC36" s="698"/>
      <c r="AD36" s="699">
        <v>32010770</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674154</v>
      </c>
      <c r="BA36" s="624"/>
      <c r="BB36" s="624"/>
      <c r="BC36" s="624"/>
      <c r="BD36" s="643"/>
      <c r="BE36" s="643"/>
      <c r="BF36" s="680"/>
      <c r="BG36" s="637" t="s">
        <v>309</v>
      </c>
      <c r="BH36" s="638"/>
      <c r="BI36" s="638"/>
      <c r="BJ36" s="638"/>
      <c r="BK36" s="638"/>
      <c r="BL36" s="638"/>
      <c r="BM36" s="638"/>
      <c r="BN36" s="638"/>
      <c r="BO36" s="638"/>
      <c r="BP36" s="638"/>
      <c r="BQ36" s="638"/>
      <c r="BR36" s="638"/>
      <c r="BS36" s="638"/>
      <c r="BT36" s="638"/>
      <c r="BU36" s="639"/>
      <c r="BV36" s="623">
        <v>-218073</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5495254</v>
      </c>
      <c r="CS36" s="624"/>
      <c r="CT36" s="624"/>
      <c r="CU36" s="624"/>
      <c r="CV36" s="624"/>
      <c r="CW36" s="624"/>
      <c r="CX36" s="624"/>
      <c r="CY36" s="625"/>
      <c r="CZ36" s="657">
        <v>8.1999999999999993</v>
      </c>
      <c r="DA36" s="658"/>
      <c r="DB36" s="658"/>
      <c r="DC36" s="659"/>
      <c r="DD36" s="632">
        <v>5185802</v>
      </c>
      <c r="DE36" s="624"/>
      <c r="DF36" s="624"/>
      <c r="DG36" s="624"/>
      <c r="DH36" s="624"/>
      <c r="DI36" s="624"/>
      <c r="DJ36" s="624"/>
      <c r="DK36" s="625"/>
      <c r="DL36" s="632">
        <v>3870776</v>
      </c>
      <c r="DM36" s="624"/>
      <c r="DN36" s="624"/>
      <c r="DO36" s="624"/>
      <c r="DP36" s="624"/>
      <c r="DQ36" s="624"/>
      <c r="DR36" s="624"/>
      <c r="DS36" s="624"/>
      <c r="DT36" s="624"/>
      <c r="DU36" s="624"/>
      <c r="DV36" s="625"/>
      <c r="DW36" s="628">
        <v>11.3</v>
      </c>
      <c r="DX36" s="655"/>
      <c r="DY36" s="655"/>
      <c r="DZ36" s="655"/>
      <c r="EA36" s="655"/>
      <c r="EB36" s="655"/>
      <c r="EC36" s="656"/>
    </row>
    <row r="37" spans="2:133" ht="11.25" customHeight="1">
      <c r="AQ37" s="702" t="s">
        <v>311</v>
      </c>
      <c r="AR37" s="703"/>
      <c r="AS37" s="703"/>
      <c r="AT37" s="703"/>
      <c r="AU37" s="703"/>
      <c r="AV37" s="703"/>
      <c r="AW37" s="703"/>
      <c r="AX37" s="703"/>
      <c r="AY37" s="704"/>
      <c r="AZ37" s="623">
        <v>501316</v>
      </c>
      <c r="BA37" s="624"/>
      <c r="BB37" s="624"/>
      <c r="BC37" s="624"/>
      <c r="BD37" s="643"/>
      <c r="BE37" s="643"/>
      <c r="BF37" s="680"/>
      <c r="BG37" s="637" t="s">
        <v>312</v>
      </c>
      <c r="BH37" s="638"/>
      <c r="BI37" s="638"/>
      <c r="BJ37" s="638"/>
      <c r="BK37" s="638"/>
      <c r="BL37" s="638"/>
      <c r="BM37" s="638"/>
      <c r="BN37" s="638"/>
      <c r="BO37" s="638"/>
      <c r="BP37" s="638"/>
      <c r="BQ37" s="638"/>
      <c r="BR37" s="638"/>
      <c r="BS37" s="638"/>
      <c r="BT37" s="638"/>
      <c r="BU37" s="639"/>
      <c r="BV37" s="623">
        <v>18944</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2881938</v>
      </c>
      <c r="CS37" s="643"/>
      <c r="CT37" s="643"/>
      <c r="CU37" s="643"/>
      <c r="CV37" s="643"/>
      <c r="CW37" s="643"/>
      <c r="CX37" s="643"/>
      <c r="CY37" s="644"/>
      <c r="CZ37" s="657">
        <v>4.3</v>
      </c>
      <c r="DA37" s="658"/>
      <c r="DB37" s="658"/>
      <c r="DC37" s="659"/>
      <c r="DD37" s="632">
        <v>2879453</v>
      </c>
      <c r="DE37" s="643"/>
      <c r="DF37" s="643"/>
      <c r="DG37" s="643"/>
      <c r="DH37" s="643"/>
      <c r="DI37" s="643"/>
      <c r="DJ37" s="643"/>
      <c r="DK37" s="644"/>
      <c r="DL37" s="632">
        <v>2432313</v>
      </c>
      <c r="DM37" s="643"/>
      <c r="DN37" s="643"/>
      <c r="DO37" s="643"/>
      <c r="DP37" s="643"/>
      <c r="DQ37" s="643"/>
      <c r="DR37" s="643"/>
      <c r="DS37" s="643"/>
      <c r="DT37" s="643"/>
      <c r="DU37" s="643"/>
      <c r="DV37" s="644"/>
      <c r="DW37" s="628">
        <v>7.1</v>
      </c>
      <c r="DX37" s="655"/>
      <c r="DY37" s="655"/>
      <c r="DZ37" s="655"/>
      <c r="EA37" s="655"/>
      <c r="EB37" s="655"/>
      <c r="EC37" s="656"/>
    </row>
    <row r="38" spans="2:133" ht="11.25" customHeight="1">
      <c r="AQ38" s="702" t="s">
        <v>314</v>
      </c>
      <c r="AR38" s="703"/>
      <c r="AS38" s="703"/>
      <c r="AT38" s="703"/>
      <c r="AU38" s="703"/>
      <c r="AV38" s="703"/>
      <c r="AW38" s="703"/>
      <c r="AX38" s="703"/>
      <c r="AY38" s="704"/>
      <c r="AZ38" s="623">
        <v>308096</v>
      </c>
      <c r="BA38" s="624"/>
      <c r="BB38" s="624"/>
      <c r="BC38" s="624"/>
      <c r="BD38" s="643"/>
      <c r="BE38" s="643"/>
      <c r="BF38" s="680"/>
      <c r="BG38" s="637" t="s">
        <v>315</v>
      </c>
      <c r="BH38" s="638"/>
      <c r="BI38" s="638"/>
      <c r="BJ38" s="638"/>
      <c r="BK38" s="638"/>
      <c r="BL38" s="638"/>
      <c r="BM38" s="638"/>
      <c r="BN38" s="638"/>
      <c r="BO38" s="638"/>
      <c r="BP38" s="638"/>
      <c r="BQ38" s="638"/>
      <c r="BR38" s="638"/>
      <c r="BS38" s="638"/>
      <c r="BT38" s="638"/>
      <c r="BU38" s="639"/>
      <c r="BV38" s="623">
        <v>30785</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5694067</v>
      </c>
      <c r="CS38" s="624"/>
      <c r="CT38" s="624"/>
      <c r="CU38" s="624"/>
      <c r="CV38" s="624"/>
      <c r="CW38" s="624"/>
      <c r="CX38" s="624"/>
      <c r="CY38" s="625"/>
      <c r="CZ38" s="657">
        <v>8.5</v>
      </c>
      <c r="DA38" s="658"/>
      <c r="DB38" s="658"/>
      <c r="DC38" s="659"/>
      <c r="DD38" s="632">
        <v>4543848</v>
      </c>
      <c r="DE38" s="624"/>
      <c r="DF38" s="624"/>
      <c r="DG38" s="624"/>
      <c r="DH38" s="624"/>
      <c r="DI38" s="624"/>
      <c r="DJ38" s="624"/>
      <c r="DK38" s="625"/>
      <c r="DL38" s="632">
        <v>4131180</v>
      </c>
      <c r="DM38" s="624"/>
      <c r="DN38" s="624"/>
      <c r="DO38" s="624"/>
      <c r="DP38" s="624"/>
      <c r="DQ38" s="624"/>
      <c r="DR38" s="624"/>
      <c r="DS38" s="624"/>
      <c r="DT38" s="624"/>
      <c r="DU38" s="624"/>
      <c r="DV38" s="625"/>
      <c r="DW38" s="628">
        <v>12.1</v>
      </c>
      <c r="DX38" s="655"/>
      <c r="DY38" s="655"/>
      <c r="DZ38" s="655"/>
      <c r="EA38" s="655"/>
      <c r="EB38" s="655"/>
      <c r="EC38" s="656"/>
    </row>
    <row r="39" spans="2:133" ht="11.25" customHeight="1">
      <c r="AQ39" s="702" t="s">
        <v>317</v>
      </c>
      <c r="AR39" s="703"/>
      <c r="AS39" s="703"/>
      <c r="AT39" s="703"/>
      <c r="AU39" s="703"/>
      <c r="AV39" s="703"/>
      <c r="AW39" s="703"/>
      <c r="AX39" s="703"/>
      <c r="AY39" s="704"/>
      <c r="AZ39" s="623">
        <v>48407</v>
      </c>
      <c r="BA39" s="624"/>
      <c r="BB39" s="624"/>
      <c r="BC39" s="624"/>
      <c r="BD39" s="643"/>
      <c r="BE39" s="643"/>
      <c r="BF39" s="680"/>
      <c r="BG39" s="708" t="s">
        <v>318</v>
      </c>
      <c r="BH39" s="709"/>
      <c r="BI39" s="709"/>
      <c r="BJ39" s="709"/>
      <c r="BK39" s="709"/>
      <c r="BL39" s="187"/>
      <c r="BM39" s="638" t="s">
        <v>319</v>
      </c>
      <c r="BN39" s="638"/>
      <c r="BO39" s="638"/>
      <c r="BP39" s="638"/>
      <c r="BQ39" s="638"/>
      <c r="BR39" s="638"/>
      <c r="BS39" s="638"/>
      <c r="BT39" s="638"/>
      <c r="BU39" s="639"/>
      <c r="BV39" s="623">
        <v>87</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129676</v>
      </c>
      <c r="CS39" s="643"/>
      <c r="CT39" s="643"/>
      <c r="CU39" s="643"/>
      <c r="CV39" s="643"/>
      <c r="CW39" s="643"/>
      <c r="CX39" s="643"/>
      <c r="CY39" s="644"/>
      <c r="CZ39" s="657">
        <v>0.2</v>
      </c>
      <c r="DA39" s="658"/>
      <c r="DB39" s="658"/>
      <c r="DC39" s="659"/>
      <c r="DD39" s="632">
        <v>17110</v>
      </c>
      <c r="DE39" s="643"/>
      <c r="DF39" s="643"/>
      <c r="DG39" s="643"/>
      <c r="DH39" s="643"/>
      <c r="DI39" s="643"/>
      <c r="DJ39" s="643"/>
      <c r="DK39" s="644"/>
      <c r="DL39" s="632" t="s">
        <v>108</v>
      </c>
      <c r="DM39" s="643"/>
      <c r="DN39" s="643"/>
      <c r="DO39" s="643"/>
      <c r="DP39" s="643"/>
      <c r="DQ39" s="643"/>
      <c r="DR39" s="643"/>
      <c r="DS39" s="643"/>
      <c r="DT39" s="643"/>
      <c r="DU39" s="643"/>
      <c r="DV39" s="644"/>
      <c r="DW39" s="628" t="s">
        <v>108</v>
      </c>
      <c r="DX39" s="655"/>
      <c r="DY39" s="655"/>
      <c r="DZ39" s="655"/>
      <c r="EA39" s="655"/>
      <c r="EB39" s="655"/>
      <c r="EC39" s="65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1586886</v>
      </c>
      <c r="BA40" s="624"/>
      <c r="BB40" s="624"/>
      <c r="BC40" s="624"/>
      <c r="BD40" s="643"/>
      <c r="BE40" s="643"/>
      <c r="BF40" s="680"/>
      <c r="BG40" s="708"/>
      <c r="BH40" s="709"/>
      <c r="BI40" s="709"/>
      <c r="BJ40" s="709"/>
      <c r="BK40" s="709"/>
      <c r="BL40" s="187"/>
      <c r="BM40" s="638" t="s">
        <v>322</v>
      </c>
      <c r="BN40" s="638"/>
      <c r="BO40" s="638"/>
      <c r="BP40" s="638"/>
      <c r="BQ40" s="638"/>
      <c r="BR40" s="638"/>
      <c r="BS40" s="638"/>
      <c r="BT40" s="638"/>
      <c r="BU40" s="639"/>
      <c r="BV40" s="623">
        <v>134</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697719</v>
      </c>
      <c r="CS40" s="624"/>
      <c r="CT40" s="624"/>
      <c r="CU40" s="624"/>
      <c r="CV40" s="624"/>
      <c r="CW40" s="624"/>
      <c r="CX40" s="624"/>
      <c r="CY40" s="625"/>
      <c r="CZ40" s="657">
        <v>1</v>
      </c>
      <c r="DA40" s="658"/>
      <c r="DB40" s="658"/>
      <c r="DC40" s="659"/>
      <c r="DD40" s="632">
        <v>3000</v>
      </c>
      <c r="DE40" s="624"/>
      <c r="DF40" s="624"/>
      <c r="DG40" s="624"/>
      <c r="DH40" s="624"/>
      <c r="DI40" s="624"/>
      <c r="DJ40" s="624"/>
      <c r="DK40" s="625"/>
      <c r="DL40" s="632" t="s">
        <v>108</v>
      </c>
      <c r="DM40" s="624"/>
      <c r="DN40" s="624"/>
      <c r="DO40" s="624"/>
      <c r="DP40" s="624"/>
      <c r="DQ40" s="624"/>
      <c r="DR40" s="624"/>
      <c r="DS40" s="624"/>
      <c r="DT40" s="624"/>
      <c r="DU40" s="624"/>
      <c r="DV40" s="625"/>
      <c r="DW40" s="628" t="s">
        <v>108</v>
      </c>
      <c r="DX40" s="655"/>
      <c r="DY40" s="655"/>
      <c r="DZ40" s="655"/>
      <c r="EA40" s="655"/>
      <c r="EB40" s="655"/>
      <c r="EC40" s="65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5" t="s">
        <v>324</v>
      </c>
      <c r="AR41" s="646"/>
      <c r="AS41" s="646"/>
      <c r="AT41" s="646"/>
      <c r="AU41" s="646"/>
      <c r="AV41" s="646"/>
      <c r="AW41" s="646"/>
      <c r="AX41" s="646"/>
      <c r="AY41" s="647"/>
      <c r="AZ41" s="695">
        <v>4087081</v>
      </c>
      <c r="BA41" s="696"/>
      <c r="BB41" s="696"/>
      <c r="BC41" s="696"/>
      <c r="BD41" s="691"/>
      <c r="BE41" s="691"/>
      <c r="BF41" s="693"/>
      <c r="BG41" s="710"/>
      <c r="BH41" s="711"/>
      <c r="BI41" s="711"/>
      <c r="BJ41" s="711"/>
      <c r="BK41" s="711"/>
      <c r="BL41" s="189"/>
      <c r="BM41" s="646" t="s">
        <v>325</v>
      </c>
      <c r="BN41" s="646"/>
      <c r="BO41" s="646"/>
      <c r="BP41" s="646"/>
      <c r="BQ41" s="646"/>
      <c r="BR41" s="646"/>
      <c r="BS41" s="646"/>
      <c r="BT41" s="646"/>
      <c r="BU41" s="647"/>
      <c r="BV41" s="695">
        <v>334</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212</v>
      </c>
      <c r="CS41" s="643"/>
      <c r="CT41" s="643"/>
      <c r="CU41" s="643"/>
      <c r="CV41" s="643"/>
      <c r="CW41" s="643"/>
      <c r="CX41" s="643"/>
      <c r="CY41" s="644"/>
      <c r="CZ41" s="657" t="s">
        <v>212</v>
      </c>
      <c r="DA41" s="658"/>
      <c r="DB41" s="658"/>
      <c r="DC41" s="659"/>
      <c r="DD41" s="632" t="s">
        <v>212</v>
      </c>
      <c r="DE41" s="643"/>
      <c r="DF41" s="643"/>
      <c r="DG41" s="643"/>
      <c r="DH41" s="643"/>
      <c r="DI41" s="643"/>
      <c r="DJ41" s="643"/>
      <c r="DK41" s="644"/>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13035870</v>
      </c>
      <c r="CS42" s="624"/>
      <c r="CT42" s="624"/>
      <c r="CU42" s="624"/>
      <c r="CV42" s="624"/>
      <c r="CW42" s="624"/>
      <c r="CX42" s="624"/>
      <c r="CY42" s="625"/>
      <c r="CZ42" s="657">
        <v>19.399999999999999</v>
      </c>
      <c r="DA42" s="706"/>
      <c r="DB42" s="706"/>
      <c r="DC42" s="707"/>
      <c r="DD42" s="632">
        <v>2819589</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v>304594</v>
      </c>
      <c r="CS43" s="643"/>
      <c r="CT43" s="643"/>
      <c r="CU43" s="643"/>
      <c r="CV43" s="643"/>
      <c r="CW43" s="643"/>
      <c r="CX43" s="643"/>
      <c r="CY43" s="644"/>
      <c r="CZ43" s="657">
        <v>0.5</v>
      </c>
      <c r="DA43" s="658"/>
      <c r="DB43" s="658"/>
      <c r="DC43" s="659"/>
      <c r="DD43" s="632">
        <v>304098</v>
      </c>
      <c r="DE43" s="643"/>
      <c r="DF43" s="643"/>
      <c r="DG43" s="643"/>
      <c r="DH43" s="643"/>
      <c r="DI43" s="643"/>
      <c r="DJ43" s="643"/>
      <c r="DK43" s="644"/>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12895050</v>
      </c>
      <c r="CS44" s="624"/>
      <c r="CT44" s="624"/>
      <c r="CU44" s="624"/>
      <c r="CV44" s="624"/>
      <c r="CW44" s="624"/>
      <c r="CX44" s="624"/>
      <c r="CY44" s="625"/>
      <c r="CZ44" s="657">
        <v>19.2</v>
      </c>
      <c r="DA44" s="706"/>
      <c r="DB44" s="706"/>
      <c r="DC44" s="707"/>
      <c r="DD44" s="632">
        <v>2698778</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3619606</v>
      </c>
      <c r="CS45" s="643"/>
      <c r="CT45" s="643"/>
      <c r="CU45" s="643"/>
      <c r="CV45" s="643"/>
      <c r="CW45" s="643"/>
      <c r="CX45" s="643"/>
      <c r="CY45" s="644"/>
      <c r="CZ45" s="657">
        <v>5.4</v>
      </c>
      <c r="DA45" s="658"/>
      <c r="DB45" s="658"/>
      <c r="DC45" s="659"/>
      <c r="DD45" s="632">
        <v>645986</v>
      </c>
      <c r="DE45" s="643"/>
      <c r="DF45" s="643"/>
      <c r="DG45" s="643"/>
      <c r="DH45" s="643"/>
      <c r="DI45" s="643"/>
      <c r="DJ45" s="643"/>
      <c r="DK45" s="644"/>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8975899</v>
      </c>
      <c r="CS46" s="624"/>
      <c r="CT46" s="624"/>
      <c r="CU46" s="624"/>
      <c r="CV46" s="624"/>
      <c r="CW46" s="624"/>
      <c r="CX46" s="624"/>
      <c r="CY46" s="625"/>
      <c r="CZ46" s="657">
        <v>13.4</v>
      </c>
      <c r="DA46" s="706"/>
      <c r="DB46" s="706"/>
      <c r="DC46" s="707"/>
      <c r="DD46" s="632">
        <v>2031447</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v>140820</v>
      </c>
      <c r="CS47" s="643"/>
      <c r="CT47" s="643"/>
      <c r="CU47" s="643"/>
      <c r="CV47" s="643"/>
      <c r="CW47" s="643"/>
      <c r="CX47" s="643"/>
      <c r="CY47" s="644"/>
      <c r="CZ47" s="657">
        <v>0.2</v>
      </c>
      <c r="DA47" s="658"/>
      <c r="DB47" s="658"/>
      <c r="DC47" s="659"/>
      <c r="DD47" s="632">
        <v>120811</v>
      </c>
      <c r="DE47" s="643"/>
      <c r="DF47" s="643"/>
      <c r="DG47" s="643"/>
      <c r="DH47" s="643"/>
      <c r="DI47" s="643"/>
      <c r="DJ47" s="643"/>
      <c r="DK47" s="644"/>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117</v>
      </c>
      <c r="CS48" s="624"/>
      <c r="CT48" s="624"/>
      <c r="CU48" s="624"/>
      <c r="CV48" s="624"/>
      <c r="CW48" s="624"/>
      <c r="CX48" s="624"/>
      <c r="CY48" s="625"/>
      <c r="CZ48" s="657" t="s">
        <v>117</v>
      </c>
      <c r="DA48" s="706"/>
      <c r="DB48" s="706"/>
      <c r="DC48" s="707"/>
      <c r="DD48" s="632" t="s">
        <v>117</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67124280</v>
      </c>
      <c r="CS49" s="691"/>
      <c r="CT49" s="691"/>
      <c r="CU49" s="691"/>
      <c r="CV49" s="691"/>
      <c r="CW49" s="691"/>
      <c r="CX49" s="691"/>
      <c r="CY49" s="718"/>
      <c r="CZ49" s="719">
        <v>100</v>
      </c>
      <c r="DA49" s="720"/>
      <c r="DB49" s="720"/>
      <c r="DC49" s="721"/>
      <c r="DD49" s="722">
        <v>36225046</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7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68484</v>
      </c>
      <c r="R7" s="753"/>
      <c r="S7" s="753"/>
      <c r="T7" s="753"/>
      <c r="U7" s="753"/>
      <c r="V7" s="753">
        <v>66138</v>
      </c>
      <c r="W7" s="753"/>
      <c r="X7" s="753"/>
      <c r="Y7" s="753"/>
      <c r="Z7" s="753"/>
      <c r="AA7" s="753">
        <v>2347</v>
      </c>
      <c r="AB7" s="753"/>
      <c r="AC7" s="753"/>
      <c r="AD7" s="753"/>
      <c r="AE7" s="754"/>
      <c r="AF7" s="755">
        <v>1832</v>
      </c>
      <c r="AG7" s="756"/>
      <c r="AH7" s="756"/>
      <c r="AI7" s="756"/>
      <c r="AJ7" s="757"/>
      <c r="AK7" s="792">
        <v>23</v>
      </c>
      <c r="AL7" s="793"/>
      <c r="AM7" s="793"/>
      <c r="AN7" s="793"/>
      <c r="AO7" s="793"/>
      <c r="AP7" s="793">
        <v>64068</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558</v>
      </c>
      <c r="BT7" s="797"/>
      <c r="BU7" s="797"/>
      <c r="BV7" s="797"/>
      <c r="BW7" s="797"/>
      <c r="BX7" s="797"/>
      <c r="BY7" s="797"/>
      <c r="BZ7" s="797"/>
      <c r="CA7" s="797"/>
      <c r="CB7" s="797"/>
      <c r="CC7" s="797"/>
      <c r="CD7" s="797"/>
      <c r="CE7" s="797"/>
      <c r="CF7" s="797"/>
      <c r="CG7" s="798"/>
      <c r="CH7" s="789">
        <v>-1</v>
      </c>
      <c r="CI7" s="790"/>
      <c r="CJ7" s="790"/>
      <c r="CK7" s="790"/>
      <c r="CL7" s="791"/>
      <c r="CM7" s="789">
        <v>124</v>
      </c>
      <c r="CN7" s="790"/>
      <c r="CO7" s="790"/>
      <c r="CP7" s="790"/>
      <c r="CQ7" s="791"/>
      <c r="CR7" s="789">
        <v>100</v>
      </c>
      <c r="CS7" s="790"/>
      <c r="CT7" s="790"/>
      <c r="CU7" s="790"/>
      <c r="CV7" s="791"/>
      <c r="CW7" s="789" t="s">
        <v>548</v>
      </c>
      <c r="CX7" s="790"/>
      <c r="CY7" s="790"/>
      <c r="CZ7" s="790"/>
      <c r="DA7" s="791"/>
      <c r="DB7" s="789" t="s">
        <v>548</v>
      </c>
      <c r="DC7" s="790"/>
      <c r="DD7" s="790"/>
      <c r="DE7" s="790"/>
      <c r="DF7" s="791"/>
      <c r="DG7" s="789" t="s">
        <v>548</v>
      </c>
      <c r="DH7" s="790"/>
      <c r="DI7" s="790"/>
      <c r="DJ7" s="790"/>
      <c r="DK7" s="791"/>
      <c r="DL7" s="789" t="s">
        <v>548</v>
      </c>
      <c r="DM7" s="790"/>
      <c r="DN7" s="790"/>
      <c r="DO7" s="790"/>
      <c r="DP7" s="791"/>
      <c r="DQ7" s="789" t="s">
        <v>563</v>
      </c>
      <c r="DR7" s="790"/>
      <c r="DS7" s="790"/>
      <c r="DT7" s="790"/>
      <c r="DU7" s="791"/>
      <c r="DV7" s="770"/>
      <c r="DW7" s="771"/>
      <c r="DX7" s="771"/>
      <c r="DY7" s="771"/>
      <c r="DZ7" s="772"/>
      <c r="EA7" s="205"/>
    </row>
    <row r="8" spans="1:131" s="206" customFormat="1" ht="26.25" customHeight="1">
      <c r="A8" s="212">
        <v>2</v>
      </c>
      <c r="B8" s="773" t="s">
        <v>361</v>
      </c>
      <c r="C8" s="774"/>
      <c r="D8" s="774"/>
      <c r="E8" s="774"/>
      <c r="F8" s="774"/>
      <c r="G8" s="774"/>
      <c r="H8" s="774"/>
      <c r="I8" s="774"/>
      <c r="J8" s="774"/>
      <c r="K8" s="774"/>
      <c r="L8" s="774"/>
      <c r="M8" s="774"/>
      <c r="N8" s="774"/>
      <c r="O8" s="774"/>
      <c r="P8" s="775"/>
      <c r="Q8" s="776">
        <v>1731</v>
      </c>
      <c r="R8" s="777"/>
      <c r="S8" s="777"/>
      <c r="T8" s="777"/>
      <c r="U8" s="777"/>
      <c r="V8" s="777">
        <v>1717</v>
      </c>
      <c r="W8" s="777"/>
      <c r="X8" s="777"/>
      <c r="Y8" s="777"/>
      <c r="Z8" s="777"/>
      <c r="AA8" s="777">
        <v>14</v>
      </c>
      <c r="AB8" s="777"/>
      <c r="AC8" s="777"/>
      <c r="AD8" s="777"/>
      <c r="AE8" s="778"/>
      <c r="AF8" s="779">
        <v>4</v>
      </c>
      <c r="AG8" s="780"/>
      <c r="AH8" s="780"/>
      <c r="AI8" s="780"/>
      <c r="AJ8" s="781"/>
      <c r="AK8" s="782">
        <v>764</v>
      </c>
      <c r="AL8" s="783"/>
      <c r="AM8" s="783"/>
      <c r="AN8" s="783"/>
      <c r="AO8" s="783"/>
      <c r="AP8" s="783">
        <v>3032</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559</v>
      </c>
      <c r="BT8" s="787"/>
      <c r="BU8" s="787"/>
      <c r="BV8" s="787"/>
      <c r="BW8" s="787"/>
      <c r="BX8" s="787"/>
      <c r="BY8" s="787"/>
      <c r="BZ8" s="787"/>
      <c r="CA8" s="787"/>
      <c r="CB8" s="787"/>
      <c r="CC8" s="787"/>
      <c r="CD8" s="787"/>
      <c r="CE8" s="787"/>
      <c r="CF8" s="787"/>
      <c r="CG8" s="788"/>
      <c r="CH8" s="799">
        <v>32</v>
      </c>
      <c r="CI8" s="800"/>
      <c r="CJ8" s="800"/>
      <c r="CK8" s="800"/>
      <c r="CL8" s="801"/>
      <c r="CM8" s="799">
        <v>1008</v>
      </c>
      <c r="CN8" s="800"/>
      <c r="CO8" s="800"/>
      <c r="CP8" s="800"/>
      <c r="CQ8" s="801"/>
      <c r="CR8" s="799">
        <v>145</v>
      </c>
      <c r="CS8" s="800"/>
      <c r="CT8" s="800"/>
      <c r="CU8" s="800"/>
      <c r="CV8" s="801"/>
      <c r="CW8" s="799">
        <v>20</v>
      </c>
      <c r="CX8" s="800"/>
      <c r="CY8" s="800"/>
      <c r="CZ8" s="800"/>
      <c r="DA8" s="801"/>
      <c r="DB8" s="799" t="s">
        <v>548</v>
      </c>
      <c r="DC8" s="800"/>
      <c r="DD8" s="800"/>
      <c r="DE8" s="800"/>
      <c r="DF8" s="801"/>
      <c r="DG8" s="799" t="s">
        <v>548</v>
      </c>
      <c r="DH8" s="800"/>
      <c r="DI8" s="800"/>
      <c r="DJ8" s="800"/>
      <c r="DK8" s="801"/>
      <c r="DL8" s="799" t="s">
        <v>548</v>
      </c>
      <c r="DM8" s="800"/>
      <c r="DN8" s="800"/>
      <c r="DO8" s="800"/>
      <c r="DP8" s="801"/>
      <c r="DQ8" s="799" t="s">
        <v>548</v>
      </c>
      <c r="DR8" s="800"/>
      <c r="DS8" s="800"/>
      <c r="DT8" s="800"/>
      <c r="DU8" s="801"/>
      <c r="DV8" s="802"/>
      <c r="DW8" s="803"/>
      <c r="DX8" s="803"/>
      <c r="DY8" s="803"/>
      <c r="DZ8" s="804"/>
      <c r="EA8" s="205"/>
    </row>
    <row r="9" spans="1:131" s="206" customFormat="1" ht="26.25" customHeight="1">
      <c r="A9" s="212">
        <v>3</v>
      </c>
      <c r="B9" s="773" t="s">
        <v>362</v>
      </c>
      <c r="C9" s="774"/>
      <c r="D9" s="774"/>
      <c r="E9" s="774"/>
      <c r="F9" s="774"/>
      <c r="G9" s="774"/>
      <c r="H9" s="774"/>
      <c r="I9" s="774"/>
      <c r="J9" s="774"/>
      <c r="K9" s="774"/>
      <c r="L9" s="774"/>
      <c r="M9" s="774"/>
      <c r="N9" s="774"/>
      <c r="O9" s="774"/>
      <c r="P9" s="775"/>
      <c r="Q9" s="776">
        <v>45</v>
      </c>
      <c r="R9" s="777"/>
      <c r="S9" s="777"/>
      <c r="T9" s="777"/>
      <c r="U9" s="777"/>
      <c r="V9" s="777">
        <v>41</v>
      </c>
      <c r="W9" s="777"/>
      <c r="X9" s="777"/>
      <c r="Y9" s="777"/>
      <c r="Z9" s="777"/>
      <c r="AA9" s="777">
        <v>4</v>
      </c>
      <c r="AB9" s="777"/>
      <c r="AC9" s="777"/>
      <c r="AD9" s="777"/>
      <c r="AE9" s="778"/>
      <c r="AF9" s="779">
        <v>4</v>
      </c>
      <c r="AG9" s="780"/>
      <c r="AH9" s="780"/>
      <c r="AI9" s="780"/>
      <c r="AJ9" s="781"/>
      <c r="AK9" s="782" t="s">
        <v>547</v>
      </c>
      <c r="AL9" s="783"/>
      <c r="AM9" s="783"/>
      <c r="AN9" s="783"/>
      <c r="AO9" s="783"/>
      <c r="AP9" s="783">
        <v>23</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t="s">
        <v>565</v>
      </c>
      <c r="BS9" s="786" t="s">
        <v>560</v>
      </c>
      <c r="BT9" s="787"/>
      <c r="BU9" s="787"/>
      <c r="BV9" s="787"/>
      <c r="BW9" s="787"/>
      <c r="BX9" s="787"/>
      <c r="BY9" s="787"/>
      <c r="BZ9" s="787"/>
      <c r="CA9" s="787"/>
      <c r="CB9" s="787"/>
      <c r="CC9" s="787"/>
      <c r="CD9" s="787"/>
      <c r="CE9" s="787"/>
      <c r="CF9" s="787"/>
      <c r="CG9" s="788"/>
      <c r="CH9" s="799">
        <v>9</v>
      </c>
      <c r="CI9" s="800"/>
      <c r="CJ9" s="800"/>
      <c r="CK9" s="800"/>
      <c r="CL9" s="801"/>
      <c r="CM9" s="799">
        <v>20</v>
      </c>
      <c r="CN9" s="800"/>
      <c r="CO9" s="800"/>
      <c r="CP9" s="800"/>
      <c r="CQ9" s="801"/>
      <c r="CR9" s="799">
        <v>8</v>
      </c>
      <c r="CS9" s="800"/>
      <c r="CT9" s="800"/>
      <c r="CU9" s="800"/>
      <c r="CV9" s="801"/>
      <c r="CW9" s="799" t="s">
        <v>548</v>
      </c>
      <c r="CX9" s="800"/>
      <c r="CY9" s="800"/>
      <c r="CZ9" s="800"/>
      <c r="DA9" s="801"/>
      <c r="DB9" s="799">
        <v>1539</v>
      </c>
      <c r="DC9" s="800"/>
      <c r="DD9" s="800"/>
      <c r="DE9" s="800"/>
      <c r="DF9" s="801"/>
      <c r="DG9" s="799" t="s">
        <v>548</v>
      </c>
      <c r="DH9" s="800"/>
      <c r="DI9" s="800"/>
      <c r="DJ9" s="800"/>
      <c r="DK9" s="801"/>
      <c r="DL9" s="799" t="s">
        <v>548</v>
      </c>
      <c r="DM9" s="800"/>
      <c r="DN9" s="800"/>
      <c r="DO9" s="800"/>
      <c r="DP9" s="801"/>
      <c r="DQ9" s="799" t="s">
        <v>548</v>
      </c>
      <c r="DR9" s="800"/>
      <c r="DS9" s="800"/>
      <c r="DT9" s="800"/>
      <c r="DU9" s="801"/>
      <c r="DV9" s="802"/>
      <c r="DW9" s="803"/>
      <c r="DX9" s="803"/>
      <c r="DY9" s="803"/>
      <c r="DZ9" s="804"/>
      <c r="EA9" s="205"/>
    </row>
    <row r="10" spans="1:131" s="206" customFormat="1" ht="26.25" customHeight="1">
      <c r="A10" s="212">
        <v>4</v>
      </c>
      <c r="B10" s="773" t="s">
        <v>363</v>
      </c>
      <c r="C10" s="774"/>
      <c r="D10" s="774"/>
      <c r="E10" s="774"/>
      <c r="F10" s="774"/>
      <c r="G10" s="774"/>
      <c r="H10" s="774"/>
      <c r="I10" s="774"/>
      <c r="J10" s="774"/>
      <c r="K10" s="774"/>
      <c r="L10" s="774"/>
      <c r="M10" s="774"/>
      <c r="N10" s="774"/>
      <c r="O10" s="774"/>
      <c r="P10" s="775"/>
      <c r="Q10" s="776">
        <v>18</v>
      </c>
      <c r="R10" s="777"/>
      <c r="S10" s="777"/>
      <c r="T10" s="777"/>
      <c r="U10" s="777"/>
      <c r="V10" s="777">
        <v>16</v>
      </c>
      <c r="W10" s="777"/>
      <c r="X10" s="777"/>
      <c r="Y10" s="777"/>
      <c r="Z10" s="777"/>
      <c r="AA10" s="777">
        <v>2</v>
      </c>
      <c r="AB10" s="777"/>
      <c r="AC10" s="777"/>
      <c r="AD10" s="777"/>
      <c r="AE10" s="778"/>
      <c r="AF10" s="779">
        <v>2</v>
      </c>
      <c r="AG10" s="780"/>
      <c r="AH10" s="780"/>
      <c r="AI10" s="780"/>
      <c r="AJ10" s="781"/>
      <c r="AK10" s="782" t="s">
        <v>547</v>
      </c>
      <c r="AL10" s="783"/>
      <c r="AM10" s="783"/>
      <c r="AN10" s="783"/>
      <c r="AO10" s="783"/>
      <c r="AP10" s="783" t="s">
        <v>547</v>
      </c>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t="s">
        <v>561</v>
      </c>
      <c r="BT10" s="787"/>
      <c r="BU10" s="787"/>
      <c r="BV10" s="787"/>
      <c r="BW10" s="787"/>
      <c r="BX10" s="787"/>
      <c r="BY10" s="787"/>
      <c r="BZ10" s="787"/>
      <c r="CA10" s="787"/>
      <c r="CB10" s="787"/>
      <c r="CC10" s="787"/>
      <c r="CD10" s="787"/>
      <c r="CE10" s="787"/>
      <c r="CF10" s="787"/>
      <c r="CG10" s="788"/>
      <c r="CH10" s="799">
        <v>-3</v>
      </c>
      <c r="CI10" s="800"/>
      <c r="CJ10" s="800"/>
      <c r="CK10" s="800"/>
      <c r="CL10" s="801"/>
      <c r="CM10" s="799">
        <v>27</v>
      </c>
      <c r="CN10" s="800"/>
      <c r="CO10" s="800"/>
      <c r="CP10" s="800"/>
      <c r="CQ10" s="801"/>
      <c r="CR10" s="799">
        <v>20</v>
      </c>
      <c r="CS10" s="800"/>
      <c r="CT10" s="800"/>
      <c r="CU10" s="800"/>
      <c r="CV10" s="801"/>
      <c r="CW10" s="799" t="s">
        <v>548</v>
      </c>
      <c r="CX10" s="800"/>
      <c r="CY10" s="800"/>
      <c r="CZ10" s="800"/>
      <c r="DA10" s="801"/>
      <c r="DB10" s="799" t="s">
        <v>548</v>
      </c>
      <c r="DC10" s="800"/>
      <c r="DD10" s="800"/>
      <c r="DE10" s="800"/>
      <c r="DF10" s="801"/>
      <c r="DG10" s="799" t="s">
        <v>548</v>
      </c>
      <c r="DH10" s="800"/>
      <c r="DI10" s="800"/>
      <c r="DJ10" s="800"/>
      <c r="DK10" s="801"/>
      <c r="DL10" s="799" t="s">
        <v>548</v>
      </c>
      <c r="DM10" s="800"/>
      <c r="DN10" s="800"/>
      <c r="DO10" s="800"/>
      <c r="DP10" s="801"/>
      <c r="DQ10" s="799" t="s">
        <v>548</v>
      </c>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t="s">
        <v>562</v>
      </c>
      <c r="BT11" s="787"/>
      <c r="BU11" s="787"/>
      <c r="BV11" s="787"/>
      <c r="BW11" s="787"/>
      <c r="BX11" s="787"/>
      <c r="BY11" s="787"/>
      <c r="BZ11" s="787"/>
      <c r="CA11" s="787"/>
      <c r="CB11" s="787"/>
      <c r="CC11" s="787"/>
      <c r="CD11" s="787"/>
      <c r="CE11" s="787"/>
      <c r="CF11" s="787"/>
      <c r="CG11" s="788"/>
      <c r="CH11" s="799">
        <v>2</v>
      </c>
      <c r="CI11" s="800"/>
      <c r="CJ11" s="800"/>
      <c r="CK11" s="800"/>
      <c r="CL11" s="801"/>
      <c r="CM11" s="799">
        <v>3</v>
      </c>
      <c r="CN11" s="800"/>
      <c r="CO11" s="800"/>
      <c r="CP11" s="800"/>
      <c r="CQ11" s="801"/>
      <c r="CR11" s="799">
        <v>3</v>
      </c>
      <c r="CS11" s="800"/>
      <c r="CT11" s="800"/>
      <c r="CU11" s="800"/>
      <c r="CV11" s="801"/>
      <c r="CW11" s="799" t="s">
        <v>548</v>
      </c>
      <c r="CX11" s="800"/>
      <c r="CY11" s="800"/>
      <c r="CZ11" s="800"/>
      <c r="DA11" s="801"/>
      <c r="DB11" s="799" t="s">
        <v>548</v>
      </c>
      <c r="DC11" s="800"/>
      <c r="DD11" s="800"/>
      <c r="DE11" s="800"/>
      <c r="DF11" s="801"/>
      <c r="DG11" s="799" t="s">
        <v>563</v>
      </c>
      <c r="DH11" s="800"/>
      <c r="DI11" s="800"/>
      <c r="DJ11" s="800"/>
      <c r="DK11" s="801"/>
      <c r="DL11" s="799" t="s">
        <v>548</v>
      </c>
      <c r="DM11" s="800"/>
      <c r="DN11" s="800"/>
      <c r="DO11" s="800"/>
      <c r="DP11" s="801"/>
      <c r="DQ11" s="799" t="s">
        <v>548</v>
      </c>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364</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365</v>
      </c>
      <c r="B23" s="808" t="s">
        <v>366</v>
      </c>
      <c r="C23" s="809"/>
      <c r="D23" s="809"/>
      <c r="E23" s="809"/>
      <c r="F23" s="809"/>
      <c r="G23" s="809"/>
      <c r="H23" s="809"/>
      <c r="I23" s="809"/>
      <c r="J23" s="809"/>
      <c r="K23" s="809"/>
      <c r="L23" s="809"/>
      <c r="M23" s="809"/>
      <c r="N23" s="809"/>
      <c r="O23" s="809"/>
      <c r="P23" s="810"/>
      <c r="Q23" s="811">
        <v>69516</v>
      </c>
      <c r="R23" s="812"/>
      <c r="S23" s="812"/>
      <c r="T23" s="812"/>
      <c r="U23" s="812"/>
      <c r="V23" s="812">
        <v>67149</v>
      </c>
      <c r="W23" s="812"/>
      <c r="X23" s="812"/>
      <c r="Y23" s="812"/>
      <c r="Z23" s="812"/>
      <c r="AA23" s="812">
        <v>2367</v>
      </c>
      <c r="AB23" s="812"/>
      <c r="AC23" s="812"/>
      <c r="AD23" s="812"/>
      <c r="AE23" s="813"/>
      <c r="AF23" s="814">
        <v>1843</v>
      </c>
      <c r="AG23" s="812"/>
      <c r="AH23" s="812"/>
      <c r="AI23" s="812"/>
      <c r="AJ23" s="815"/>
      <c r="AK23" s="816"/>
      <c r="AL23" s="817"/>
      <c r="AM23" s="817"/>
      <c r="AN23" s="817"/>
      <c r="AO23" s="817"/>
      <c r="AP23" s="812">
        <v>67123</v>
      </c>
      <c r="AQ23" s="812"/>
      <c r="AR23" s="812"/>
      <c r="AS23" s="812"/>
      <c r="AT23" s="812"/>
      <c r="AU23" s="818"/>
      <c r="AV23" s="818"/>
      <c r="AW23" s="818"/>
      <c r="AX23" s="818"/>
      <c r="AY23" s="819"/>
      <c r="AZ23" s="827" t="s">
        <v>108</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367</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368</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369</v>
      </c>
      <c r="R26" s="736"/>
      <c r="S26" s="736"/>
      <c r="T26" s="736"/>
      <c r="U26" s="737"/>
      <c r="V26" s="735" t="s">
        <v>370</v>
      </c>
      <c r="W26" s="736"/>
      <c r="X26" s="736"/>
      <c r="Y26" s="736"/>
      <c r="Z26" s="737"/>
      <c r="AA26" s="735" t="s">
        <v>371</v>
      </c>
      <c r="AB26" s="736"/>
      <c r="AC26" s="736"/>
      <c r="AD26" s="736"/>
      <c r="AE26" s="736"/>
      <c r="AF26" s="830" t="s">
        <v>372</v>
      </c>
      <c r="AG26" s="831"/>
      <c r="AH26" s="831"/>
      <c r="AI26" s="831"/>
      <c r="AJ26" s="832"/>
      <c r="AK26" s="736" t="s">
        <v>373</v>
      </c>
      <c r="AL26" s="736"/>
      <c r="AM26" s="736"/>
      <c r="AN26" s="736"/>
      <c r="AO26" s="737"/>
      <c r="AP26" s="735" t="s">
        <v>374</v>
      </c>
      <c r="AQ26" s="736"/>
      <c r="AR26" s="736"/>
      <c r="AS26" s="736"/>
      <c r="AT26" s="737"/>
      <c r="AU26" s="735" t="s">
        <v>375</v>
      </c>
      <c r="AV26" s="736"/>
      <c r="AW26" s="736"/>
      <c r="AX26" s="736"/>
      <c r="AY26" s="737"/>
      <c r="AZ26" s="735" t="s">
        <v>376</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377</v>
      </c>
      <c r="C28" s="750"/>
      <c r="D28" s="750"/>
      <c r="E28" s="750"/>
      <c r="F28" s="750"/>
      <c r="G28" s="750"/>
      <c r="H28" s="750"/>
      <c r="I28" s="750"/>
      <c r="J28" s="750"/>
      <c r="K28" s="750"/>
      <c r="L28" s="750"/>
      <c r="M28" s="750"/>
      <c r="N28" s="750"/>
      <c r="O28" s="750"/>
      <c r="P28" s="751"/>
      <c r="Q28" s="840">
        <v>17327</v>
      </c>
      <c r="R28" s="841"/>
      <c r="S28" s="841"/>
      <c r="T28" s="841"/>
      <c r="U28" s="841"/>
      <c r="V28" s="841">
        <v>17098</v>
      </c>
      <c r="W28" s="841"/>
      <c r="X28" s="841"/>
      <c r="Y28" s="841"/>
      <c r="Z28" s="841"/>
      <c r="AA28" s="841">
        <v>229</v>
      </c>
      <c r="AB28" s="841"/>
      <c r="AC28" s="841"/>
      <c r="AD28" s="841"/>
      <c r="AE28" s="842"/>
      <c r="AF28" s="843">
        <v>229</v>
      </c>
      <c r="AG28" s="841"/>
      <c r="AH28" s="841"/>
      <c r="AI28" s="841"/>
      <c r="AJ28" s="844"/>
      <c r="AK28" s="845">
        <v>1587</v>
      </c>
      <c r="AL28" s="836"/>
      <c r="AM28" s="836"/>
      <c r="AN28" s="836"/>
      <c r="AO28" s="836"/>
      <c r="AP28" s="836" t="s">
        <v>548</v>
      </c>
      <c r="AQ28" s="836"/>
      <c r="AR28" s="836"/>
      <c r="AS28" s="836"/>
      <c r="AT28" s="836"/>
      <c r="AU28" s="836" t="s">
        <v>548</v>
      </c>
      <c r="AV28" s="836"/>
      <c r="AW28" s="836"/>
      <c r="AX28" s="836"/>
      <c r="AY28" s="836"/>
      <c r="AZ28" s="837" t="s">
        <v>548</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378</v>
      </c>
      <c r="C29" s="774"/>
      <c r="D29" s="774"/>
      <c r="E29" s="774"/>
      <c r="F29" s="774"/>
      <c r="G29" s="774"/>
      <c r="H29" s="774"/>
      <c r="I29" s="774"/>
      <c r="J29" s="774"/>
      <c r="K29" s="774"/>
      <c r="L29" s="774"/>
      <c r="M29" s="774"/>
      <c r="N29" s="774"/>
      <c r="O29" s="774"/>
      <c r="P29" s="775"/>
      <c r="Q29" s="776">
        <v>13340</v>
      </c>
      <c r="R29" s="777"/>
      <c r="S29" s="777"/>
      <c r="T29" s="777"/>
      <c r="U29" s="777"/>
      <c r="V29" s="777">
        <v>13221</v>
      </c>
      <c r="W29" s="777"/>
      <c r="X29" s="777"/>
      <c r="Y29" s="777"/>
      <c r="Z29" s="777"/>
      <c r="AA29" s="777">
        <v>119</v>
      </c>
      <c r="AB29" s="777"/>
      <c r="AC29" s="777"/>
      <c r="AD29" s="777"/>
      <c r="AE29" s="778"/>
      <c r="AF29" s="779">
        <v>119</v>
      </c>
      <c r="AG29" s="780"/>
      <c r="AH29" s="780"/>
      <c r="AI29" s="780"/>
      <c r="AJ29" s="781"/>
      <c r="AK29" s="848">
        <v>1935</v>
      </c>
      <c r="AL29" s="849"/>
      <c r="AM29" s="849"/>
      <c r="AN29" s="849"/>
      <c r="AO29" s="849"/>
      <c r="AP29" s="849" t="s">
        <v>548</v>
      </c>
      <c r="AQ29" s="849"/>
      <c r="AR29" s="849"/>
      <c r="AS29" s="849"/>
      <c r="AT29" s="849"/>
      <c r="AU29" s="849" t="s">
        <v>548</v>
      </c>
      <c r="AV29" s="849"/>
      <c r="AW29" s="849"/>
      <c r="AX29" s="849"/>
      <c r="AY29" s="849"/>
      <c r="AZ29" s="850" t="s">
        <v>548</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379</v>
      </c>
      <c r="C30" s="774"/>
      <c r="D30" s="774"/>
      <c r="E30" s="774"/>
      <c r="F30" s="774"/>
      <c r="G30" s="774"/>
      <c r="H30" s="774"/>
      <c r="I30" s="774"/>
      <c r="J30" s="774"/>
      <c r="K30" s="774"/>
      <c r="L30" s="774"/>
      <c r="M30" s="774"/>
      <c r="N30" s="774"/>
      <c r="O30" s="774"/>
      <c r="P30" s="775"/>
      <c r="Q30" s="776">
        <v>126</v>
      </c>
      <c r="R30" s="777"/>
      <c r="S30" s="777"/>
      <c r="T30" s="777"/>
      <c r="U30" s="777"/>
      <c r="V30" s="777">
        <v>126</v>
      </c>
      <c r="W30" s="777"/>
      <c r="X30" s="777"/>
      <c r="Y30" s="777"/>
      <c r="Z30" s="777"/>
      <c r="AA30" s="777">
        <v>0</v>
      </c>
      <c r="AB30" s="777"/>
      <c r="AC30" s="777"/>
      <c r="AD30" s="777"/>
      <c r="AE30" s="778"/>
      <c r="AF30" s="779">
        <v>0</v>
      </c>
      <c r="AG30" s="780"/>
      <c r="AH30" s="780"/>
      <c r="AI30" s="780"/>
      <c r="AJ30" s="781"/>
      <c r="AK30" s="848">
        <v>1</v>
      </c>
      <c r="AL30" s="849"/>
      <c r="AM30" s="849"/>
      <c r="AN30" s="849"/>
      <c r="AO30" s="849"/>
      <c r="AP30" s="849" t="s">
        <v>548</v>
      </c>
      <c r="AQ30" s="849"/>
      <c r="AR30" s="849"/>
      <c r="AS30" s="849"/>
      <c r="AT30" s="849"/>
      <c r="AU30" s="849" t="s">
        <v>548</v>
      </c>
      <c r="AV30" s="849"/>
      <c r="AW30" s="849"/>
      <c r="AX30" s="849"/>
      <c r="AY30" s="849"/>
      <c r="AZ30" s="850" t="s">
        <v>548</v>
      </c>
      <c r="BA30" s="850"/>
      <c r="BB30" s="850"/>
      <c r="BC30" s="850"/>
      <c r="BD30" s="850"/>
      <c r="BE30" s="846"/>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380</v>
      </c>
      <c r="C31" s="774"/>
      <c r="D31" s="774"/>
      <c r="E31" s="774"/>
      <c r="F31" s="774"/>
      <c r="G31" s="774"/>
      <c r="H31" s="774"/>
      <c r="I31" s="774"/>
      <c r="J31" s="774"/>
      <c r="K31" s="774"/>
      <c r="L31" s="774"/>
      <c r="M31" s="774"/>
      <c r="N31" s="774"/>
      <c r="O31" s="774"/>
      <c r="P31" s="775"/>
      <c r="Q31" s="776">
        <v>1737</v>
      </c>
      <c r="R31" s="777"/>
      <c r="S31" s="777"/>
      <c r="T31" s="777"/>
      <c r="U31" s="777"/>
      <c r="V31" s="777">
        <v>1695</v>
      </c>
      <c r="W31" s="777"/>
      <c r="X31" s="777"/>
      <c r="Y31" s="777"/>
      <c r="Z31" s="777"/>
      <c r="AA31" s="777">
        <v>43</v>
      </c>
      <c r="AB31" s="777"/>
      <c r="AC31" s="777"/>
      <c r="AD31" s="777"/>
      <c r="AE31" s="778"/>
      <c r="AF31" s="779">
        <v>43</v>
      </c>
      <c r="AG31" s="780"/>
      <c r="AH31" s="780"/>
      <c r="AI31" s="780"/>
      <c r="AJ31" s="781"/>
      <c r="AK31" s="848">
        <v>507</v>
      </c>
      <c r="AL31" s="849"/>
      <c r="AM31" s="849"/>
      <c r="AN31" s="849"/>
      <c r="AO31" s="849"/>
      <c r="AP31" s="849" t="s">
        <v>548</v>
      </c>
      <c r="AQ31" s="849"/>
      <c r="AR31" s="849"/>
      <c r="AS31" s="849"/>
      <c r="AT31" s="849"/>
      <c r="AU31" s="849" t="s">
        <v>548</v>
      </c>
      <c r="AV31" s="849"/>
      <c r="AW31" s="849"/>
      <c r="AX31" s="849"/>
      <c r="AY31" s="849"/>
      <c r="AZ31" s="850" t="s">
        <v>548</v>
      </c>
      <c r="BA31" s="850"/>
      <c r="BB31" s="850"/>
      <c r="BC31" s="850"/>
      <c r="BD31" s="850"/>
      <c r="BE31" s="846"/>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t="s">
        <v>381</v>
      </c>
      <c r="C32" s="774"/>
      <c r="D32" s="774"/>
      <c r="E32" s="774"/>
      <c r="F32" s="774"/>
      <c r="G32" s="774"/>
      <c r="H32" s="774"/>
      <c r="I32" s="774"/>
      <c r="J32" s="774"/>
      <c r="K32" s="774"/>
      <c r="L32" s="774"/>
      <c r="M32" s="774"/>
      <c r="N32" s="774"/>
      <c r="O32" s="774"/>
      <c r="P32" s="775"/>
      <c r="Q32" s="776">
        <v>41</v>
      </c>
      <c r="R32" s="777"/>
      <c r="S32" s="777"/>
      <c r="T32" s="777"/>
      <c r="U32" s="777"/>
      <c r="V32" s="777">
        <v>41</v>
      </c>
      <c r="W32" s="777"/>
      <c r="X32" s="777"/>
      <c r="Y32" s="777"/>
      <c r="Z32" s="777"/>
      <c r="AA32" s="777">
        <v>0</v>
      </c>
      <c r="AB32" s="777"/>
      <c r="AC32" s="777"/>
      <c r="AD32" s="777"/>
      <c r="AE32" s="778"/>
      <c r="AF32" s="779">
        <v>0</v>
      </c>
      <c r="AG32" s="780"/>
      <c r="AH32" s="780"/>
      <c r="AI32" s="780"/>
      <c r="AJ32" s="781"/>
      <c r="AK32" s="848">
        <v>5</v>
      </c>
      <c r="AL32" s="849"/>
      <c r="AM32" s="849"/>
      <c r="AN32" s="849"/>
      <c r="AO32" s="849"/>
      <c r="AP32" s="849" t="s">
        <v>548</v>
      </c>
      <c r="AQ32" s="849"/>
      <c r="AR32" s="849"/>
      <c r="AS32" s="849"/>
      <c r="AT32" s="849"/>
      <c r="AU32" s="849" t="s">
        <v>548</v>
      </c>
      <c r="AV32" s="849"/>
      <c r="AW32" s="849"/>
      <c r="AX32" s="849"/>
      <c r="AY32" s="849"/>
      <c r="AZ32" s="850" t="s">
        <v>548</v>
      </c>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t="s">
        <v>382</v>
      </c>
      <c r="C33" s="774"/>
      <c r="D33" s="774"/>
      <c r="E33" s="774"/>
      <c r="F33" s="774"/>
      <c r="G33" s="774"/>
      <c r="H33" s="774"/>
      <c r="I33" s="774"/>
      <c r="J33" s="774"/>
      <c r="K33" s="774"/>
      <c r="L33" s="774"/>
      <c r="M33" s="774"/>
      <c r="N33" s="774"/>
      <c r="O33" s="774"/>
      <c r="P33" s="775"/>
      <c r="Q33" s="776">
        <v>11663</v>
      </c>
      <c r="R33" s="777"/>
      <c r="S33" s="777"/>
      <c r="T33" s="777"/>
      <c r="U33" s="777"/>
      <c r="V33" s="777">
        <v>13272</v>
      </c>
      <c r="W33" s="777"/>
      <c r="X33" s="777"/>
      <c r="Y33" s="777"/>
      <c r="Z33" s="777"/>
      <c r="AA33" s="777">
        <v>-1609</v>
      </c>
      <c r="AB33" s="777"/>
      <c r="AC33" s="777"/>
      <c r="AD33" s="777"/>
      <c r="AE33" s="778"/>
      <c r="AF33" s="779">
        <v>-1609</v>
      </c>
      <c r="AG33" s="780"/>
      <c r="AH33" s="780"/>
      <c r="AI33" s="780"/>
      <c r="AJ33" s="781"/>
      <c r="AK33" s="848" t="s">
        <v>548</v>
      </c>
      <c r="AL33" s="849"/>
      <c r="AM33" s="849"/>
      <c r="AN33" s="849"/>
      <c r="AO33" s="849"/>
      <c r="AP33" s="849" t="s">
        <v>548</v>
      </c>
      <c r="AQ33" s="849"/>
      <c r="AR33" s="849"/>
      <c r="AS33" s="849"/>
      <c r="AT33" s="849"/>
      <c r="AU33" s="849" t="s">
        <v>548</v>
      </c>
      <c r="AV33" s="849"/>
      <c r="AW33" s="849"/>
      <c r="AX33" s="849"/>
      <c r="AY33" s="849"/>
      <c r="AZ33" s="850" t="s">
        <v>548</v>
      </c>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t="s">
        <v>383</v>
      </c>
      <c r="C34" s="774"/>
      <c r="D34" s="774"/>
      <c r="E34" s="774"/>
      <c r="F34" s="774"/>
      <c r="G34" s="774"/>
      <c r="H34" s="774"/>
      <c r="I34" s="774"/>
      <c r="J34" s="774"/>
      <c r="K34" s="774"/>
      <c r="L34" s="774"/>
      <c r="M34" s="774"/>
      <c r="N34" s="774"/>
      <c r="O34" s="774"/>
      <c r="P34" s="775"/>
      <c r="Q34" s="776">
        <v>2266</v>
      </c>
      <c r="R34" s="777"/>
      <c r="S34" s="777"/>
      <c r="T34" s="777"/>
      <c r="U34" s="777"/>
      <c r="V34" s="777">
        <v>2086</v>
      </c>
      <c r="W34" s="777"/>
      <c r="X34" s="777"/>
      <c r="Y34" s="777"/>
      <c r="Z34" s="777"/>
      <c r="AA34" s="777">
        <v>180</v>
      </c>
      <c r="AB34" s="777"/>
      <c r="AC34" s="777"/>
      <c r="AD34" s="777"/>
      <c r="AE34" s="778"/>
      <c r="AF34" s="779">
        <v>1866</v>
      </c>
      <c r="AG34" s="780"/>
      <c r="AH34" s="780"/>
      <c r="AI34" s="780"/>
      <c r="AJ34" s="781"/>
      <c r="AK34" s="848">
        <v>674</v>
      </c>
      <c r="AL34" s="849"/>
      <c r="AM34" s="849"/>
      <c r="AN34" s="849"/>
      <c r="AO34" s="849"/>
      <c r="AP34" s="849">
        <v>9210</v>
      </c>
      <c r="AQ34" s="849"/>
      <c r="AR34" s="849"/>
      <c r="AS34" s="849"/>
      <c r="AT34" s="849"/>
      <c r="AU34" s="849">
        <v>562</v>
      </c>
      <c r="AV34" s="849"/>
      <c r="AW34" s="849"/>
      <c r="AX34" s="849"/>
      <c r="AY34" s="849"/>
      <c r="AZ34" s="850" t="s">
        <v>548</v>
      </c>
      <c r="BA34" s="850"/>
      <c r="BB34" s="850"/>
      <c r="BC34" s="850"/>
      <c r="BD34" s="850"/>
      <c r="BE34" s="846" t="s">
        <v>384</v>
      </c>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t="s">
        <v>385</v>
      </c>
      <c r="C35" s="774"/>
      <c r="D35" s="774"/>
      <c r="E35" s="774"/>
      <c r="F35" s="774"/>
      <c r="G35" s="774"/>
      <c r="H35" s="774"/>
      <c r="I35" s="774"/>
      <c r="J35" s="774"/>
      <c r="K35" s="774"/>
      <c r="L35" s="774"/>
      <c r="M35" s="774"/>
      <c r="N35" s="774"/>
      <c r="O35" s="774"/>
      <c r="P35" s="775"/>
      <c r="Q35" s="776">
        <v>44</v>
      </c>
      <c r="R35" s="777"/>
      <c r="S35" s="777"/>
      <c r="T35" s="777"/>
      <c r="U35" s="777"/>
      <c r="V35" s="777">
        <v>43</v>
      </c>
      <c r="W35" s="777"/>
      <c r="X35" s="777"/>
      <c r="Y35" s="777"/>
      <c r="Z35" s="777"/>
      <c r="AA35" s="777">
        <v>2</v>
      </c>
      <c r="AB35" s="777"/>
      <c r="AC35" s="777"/>
      <c r="AD35" s="777"/>
      <c r="AE35" s="778"/>
      <c r="AF35" s="779">
        <v>11</v>
      </c>
      <c r="AG35" s="780"/>
      <c r="AH35" s="780"/>
      <c r="AI35" s="780"/>
      <c r="AJ35" s="781"/>
      <c r="AK35" s="848">
        <v>48</v>
      </c>
      <c r="AL35" s="849"/>
      <c r="AM35" s="849"/>
      <c r="AN35" s="849"/>
      <c r="AO35" s="849"/>
      <c r="AP35" s="849" t="s">
        <v>548</v>
      </c>
      <c r="AQ35" s="849"/>
      <c r="AR35" s="849"/>
      <c r="AS35" s="849"/>
      <c r="AT35" s="849"/>
      <c r="AU35" s="849" t="s">
        <v>548</v>
      </c>
      <c r="AV35" s="849"/>
      <c r="AW35" s="849"/>
      <c r="AX35" s="849"/>
      <c r="AY35" s="849"/>
      <c r="AZ35" s="850" t="s">
        <v>548</v>
      </c>
      <c r="BA35" s="850"/>
      <c r="BB35" s="850"/>
      <c r="BC35" s="850"/>
      <c r="BD35" s="850"/>
      <c r="BE35" s="846" t="s">
        <v>384</v>
      </c>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t="s">
        <v>386</v>
      </c>
      <c r="C36" s="774"/>
      <c r="D36" s="774"/>
      <c r="E36" s="774"/>
      <c r="F36" s="774"/>
      <c r="G36" s="774"/>
      <c r="H36" s="774"/>
      <c r="I36" s="774"/>
      <c r="J36" s="774"/>
      <c r="K36" s="774"/>
      <c r="L36" s="774"/>
      <c r="M36" s="774"/>
      <c r="N36" s="774"/>
      <c r="O36" s="774"/>
      <c r="P36" s="775"/>
      <c r="Q36" s="776">
        <v>430</v>
      </c>
      <c r="R36" s="777"/>
      <c r="S36" s="777"/>
      <c r="T36" s="777"/>
      <c r="U36" s="777"/>
      <c r="V36" s="777">
        <v>532</v>
      </c>
      <c r="W36" s="777"/>
      <c r="X36" s="777"/>
      <c r="Y36" s="777"/>
      <c r="Z36" s="777"/>
      <c r="AA36" s="777">
        <v>-102</v>
      </c>
      <c r="AB36" s="777"/>
      <c r="AC36" s="777"/>
      <c r="AD36" s="777"/>
      <c r="AE36" s="778"/>
      <c r="AF36" s="779">
        <v>4</v>
      </c>
      <c r="AG36" s="780"/>
      <c r="AH36" s="780"/>
      <c r="AI36" s="780"/>
      <c r="AJ36" s="781"/>
      <c r="AK36" s="848">
        <v>308</v>
      </c>
      <c r="AL36" s="849"/>
      <c r="AM36" s="849"/>
      <c r="AN36" s="849"/>
      <c r="AO36" s="849"/>
      <c r="AP36" s="849">
        <v>3420</v>
      </c>
      <c r="AQ36" s="849"/>
      <c r="AR36" s="849"/>
      <c r="AS36" s="849"/>
      <c r="AT36" s="849"/>
      <c r="AU36" s="849">
        <v>1710</v>
      </c>
      <c r="AV36" s="849"/>
      <c r="AW36" s="849"/>
      <c r="AX36" s="849"/>
      <c r="AY36" s="849"/>
      <c r="AZ36" s="850" t="s">
        <v>548</v>
      </c>
      <c r="BA36" s="850"/>
      <c r="BB36" s="850"/>
      <c r="BC36" s="850"/>
      <c r="BD36" s="850"/>
      <c r="BE36" s="846" t="s">
        <v>384</v>
      </c>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t="s">
        <v>387</v>
      </c>
      <c r="C37" s="774"/>
      <c r="D37" s="774"/>
      <c r="E37" s="774"/>
      <c r="F37" s="774"/>
      <c r="G37" s="774"/>
      <c r="H37" s="774"/>
      <c r="I37" s="774"/>
      <c r="J37" s="774"/>
      <c r="K37" s="774"/>
      <c r="L37" s="774"/>
      <c r="M37" s="774"/>
      <c r="N37" s="774"/>
      <c r="O37" s="774"/>
      <c r="P37" s="775"/>
      <c r="Q37" s="776">
        <v>1935</v>
      </c>
      <c r="R37" s="777"/>
      <c r="S37" s="777"/>
      <c r="T37" s="777"/>
      <c r="U37" s="777"/>
      <c r="V37" s="777">
        <v>1719</v>
      </c>
      <c r="W37" s="777"/>
      <c r="X37" s="777"/>
      <c r="Y37" s="777"/>
      <c r="Z37" s="777"/>
      <c r="AA37" s="777">
        <v>217</v>
      </c>
      <c r="AB37" s="777"/>
      <c r="AC37" s="777"/>
      <c r="AD37" s="777"/>
      <c r="AE37" s="778"/>
      <c r="AF37" s="779">
        <v>765</v>
      </c>
      <c r="AG37" s="780"/>
      <c r="AH37" s="780"/>
      <c r="AI37" s="780"/>
      <c r="AJ37" s="781"/>
      <c r="AK37" s="848">
        <v>481</v>
      </c>
      <c r="AL37" s="849"/>
      <c r="AM37" s="849"/>
      <c r="AN37" s="849"/>
      <c r="AO37" s="849"/>
      <c r="AP37" s="849">
        <v>11912</v>
      </c>
      <c r="AQ37" s="849"/>
      <c r="AR37" s="849"/>
      <c r="AS37" s="849"/>
      <c r="AT37" s="849"/>
      <c r="AU37" s="849">
        <v>6123</v>
      </c>
      <c r="AV37" s="849"/>
      <c r="AW37" s="849"/>
      <c r="AX37" s="849"/>
      <c r="AY37" s="849"/>
      <c r="AZ37" s="850" t="s">
        <v>548</v>
      </c>
      <c r="BA37" s="850"/>
      <c r="BB37" s="850"/>
      <c r="BC37" s="850"/>
      <c r="BD37" s="850"/>
      <c r="BE37" s="846" t="s">
        <v>384</v>
      </c>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t="s">
        <v>388</v>
      </c>
      <c r="C38" s="774"/>
      <c r="D38" s="774"/>
      <c r="E38" s="774"/>
      <c r="F38" s="774"/>
      <c r="G38" s="774"/>
      <c r="H38" s="774"/>
      <c r="I38" s="774"/>
      <c r="J38" s="774"/>
      <c r="K38" s="774"/>
      <c r="L38" s="774"/>
      <c r="M38" s="774"/>
      <c r="N38" s="774"/>
      <c r="O38" s="774"/>
      <c r="P38" s="775"/>
      <c r="Q38" s="776">
        <v>79</v>
      </c>
      <c r="R38" s="777"/>
      <c r="S38" s="777"/>
      <c r="T38" s="777"/>
      <c r="U38" s="777"/>
      <c r="V38" s="777">
        <v>79</v>
      </c>
      <c r="W38" s="777"/>
      <c r="X38" s="777"/>
      <c r="Y38" s="777"/>
      <c r="Z38" s="777"/>
      <c r="AA38" s="777">
        <v>0</v>
      </c>
      <c r="AB38" s="777"/>
      <c r="AC38" s="777"/>
      <c r="AD38" s="777"/>
      <c r="AE38" s="778"/>
      <c r="AF38" s="779">
        <v>0</v>
      </c>
      <c r="AG38" s="780"/>
      <c r="AH38" s="780"/>
      <c r="AI38" s="780"/>
      <c r="AJ38" s="781"/>
      <c r="AK38" s="848">
        <v>17</v>
      </c>
      <c r="AL38" s="849"/>
      <c r="AM38" s="849"/>
      <c r="AN38" s="849"/>
      <c r="AO38" s="849"/>
      <c r="AP38" s="849">
        <v>266</v>
      </c>
      <c r="AQ38" s="849"/>
      <c r="AR38" s="849"/>
      <c r="AS38" s="849"/>
      <c r="AT38" s="849"/>
      <c r="AU38" s="849">
        <v>101</v>
      </c>
      <c r="AV38" s="849"/>
      <c r="AW38" s="849"/>
      <c r="AX38" s="849"/>
      <c r="AY38" s="849"/>
      <c r="AZ38" s="850" t="s">
        <v>548</v>
      </c>
      <c r="BA38" s="850"/>
      <c r="BB38" s="850"/>
      <c r="BC38" s="850"/>
      <c r="BD38" s="850"/>
      <c r="BE38" s="846" t="s">
        <v>389</v>
      </c>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t="s">
        <v>390</v>
      </c>
      <c r="C39" s="774"/>
      <c r="D39" s="774"/>
      <c r="E39" s="774"/>
      <c r="F39" s="774"/>
      <c r="G39" s="774"/>
      <c r="H39" s="774"/>
      <c r="I39" s="774"/>
      <c r="J39" s="774"/>
      <c r="K39" s="774"/>
      <c r="L39" s="774"/>
      <c r="M39" s="774"/>
      <c r="N39" s="774"/>
      <c r="O39" s="774"/>
      <c r="P39" s="775"/>
      <c r="Q39" s="776">
        <v>25</v>
      </c>
      <c r="R39" s="777"/>
      <c r="S39" s="777"/>
      <c r="T39" s="777"/>
      <c r="U39" s="777"/>
      <c r="V39" s="777">
        <v>25</v>
      </c>
      <c r="W39" s="777"/>
      <c r="X39" s="777"/>
      <c r="Y39" s="777"/>
      <c r="Z39" s="777"/>
      <c r="AA39" s="777">
        <v>0</v>
      </c>
      <c r="AB39" s="777"/>
      <c r="AC39" s="777"/>
      <c r="AD39" s="777"/>
      <c r="AE39" s="778"/>
      <c r="AF39" s="779">
        <v>0</v>
      </c>
      <c r="AG39" s="780"/>
      <c r="AH39" s="780"/>
      <c r="AI39" s="780"/>
      <c r="AJ39" s="781"/>
      <c r="AK39" s="848">
        <v>20</v>
      </c>
      <c r="AL39" s="849"/>
      <c r="AM39" s="849"/>
      <c r="AN39" s="849"/>
      <c r="AO39" s="849"/>
      <c r="AP39" s="849">
        <v>154</v>
      </c>
      <c r="AQ39" s="849"/>
      <c r="AR39" s="849"/>
      <c r="AS39" s="849"/>
      <c r="AT39" s="849"/>
      <c r="AU39" s="849">
        <v>133</v>
      </c>
      <c r="AV39" s="849"/>
      <c r="AW39" s="849"/>
      <c r="AX39" s="849"/>
      <c r="AY39" s="849"/>
      <c r="AZ39" s="850" t="s">
        <v>548</v>
      </c>
      <c r="BA39" s="850"/>
      <c r="BB39" s="850"/>
      <c r="BC39" s="850"/>
      <c r="BD39" s="850"/>
      <c r="BE39" s="846" t="s">
        <v>389</v>
      </c>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t="s">
        <v>391</v>
      </c>
      <c r="C40" s="774"/>
      <c r="D40" s="774"/>
      <c r="E40" s="774"/>
      <c r="F40" s="774"/>
      <c r="G40" s="774"/>
      <c r="H40" s="774"/>
      <c r="I40" s="774"/>
      <c r="J40" s="774"/>
      <c r="K40" s="774"/>
      <c r="L40" s="774"/>
      <c r="M40" s="774"/>
      <c r="N40" s="774"/>
      <c r="O40" s="774"/>
      <c r="P40" s="775"/>
      <c r="Q40" s="776">
        <v>121</v>
      </c>
      <c r="R40" s="777"/>
      <c r="S40" s="777"/>
      <c r="T40" s="777"/>
      <c r="U40" s="777"/>
      <c r="V40" s="777">
        <v>26</v>
      </c>
      <c r="W40" s="777"/>
      <c r="X40" s="777"/>
      <c r="Y40" s="777"/>
      <c r="Z40" s="777"/>
      <c r="AA40" s="777">
        <v>95</v>
      </c>
      <c r="AB40" s="777"/>
      <c r="AC40" s="777"/>
      <c r="AD40" s="777"/>
      <c r="AE40" s="778"/>
      <c r="AF40" s="779">
        <v>1344</v>
      </c>
      <c r="AG40" s="780"/>
      <c r="AH40" s="780"/>
      <c r="AI40" s="780"/>
      <c r="AJ40" s="781"/>
      <c r="AK40" s="848" t="s">
        <v>548</v>
      </c>
      <c r="AL40" s="849"/>
      <c r="AM40" s="849"/>
      <c r="AN40" s="849"/>
      <c r="AO40" s="849"/>
      <c r="AP40" s="849">
        <v>249</v>
      </c>
      <c r="AQ40" s="849"/>
      <c r="AR40" s="849"/>
      <c r="AS40" s="849"/>
      <c r="AT40" s="849"/>
      <c r="AU40" s="849" t="s">
        <v>548</v>
      </c>
      <c r="AV40" s="849"/>
      <c r="AW40" s="849"/>
      <c r="AX40" s="849"/>
      <c r="AY40" s="849"/>
      <c r="AZ40" s="850" t="s">
        <v>548</v>
      </c>
      <c r="BA40" s="850"/>
      <c r="BB40" s="850"/>
      <c r="BC40" s="850"/>
      <c r="BD40" s="850"/>
      <c r="BE40" s="846" t="s">
        <v>389</v>
      </c>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392</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365</v>
      </c>
      <c r="B63" s="808" t="s">
        <v>393</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2772</v>
      </c>
      <c r="AG63" s="860"/>
      <c r="AH63" s="860"/>
      <c r="AI63" s="860"/>
      <c r="AJ63" s="861"/>
      <c r="AK63" s="862"/>
      <c r="AL63" s="857"/>
      <c r="AM63" s="857"/>
      <c r="AN63" s="857"/>
      <c r="AO63" s="857"/>
      <c r="AP63" s="860">
        <v>25212</v>
      </c>
      <c r="AQ63" s="860"/>
      <c r="AR63" s="860"/>
      <c r="AS63" s="860"/>
      <c r="AT63" s="860"/>
      <c r="AU63" s="860">
        <v>8629</v>
      </c>
      <c r="AV63" s="860"/>
      <c r="AW63" s="860"/>
      <c r="AX63" s="860"/>
      <c r="AY63" s="860"/>
      <c r="AZ63" s="864"/>
      <c r="BA63" s="864"/>
      <c r="BB63" s="864"/>
      <c r="BC63" s="864"/>
      <c r="BD63" s="864"/>
      <c r="BE63" s="865"/>
      <c r="BF63" s="865"/>
      <c r="BG63" s="865"/>
      <c r="BH63" s="865"/>
      <c r="BI63" s="866"/>
      <c r="BJ63" s="867" t="s">
        <v>108</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395</v>
      </c>
      <c r="B66" s="759"/>
      <c r="C66" s="759"/>
      <c r="D66" s="759"/>
      <c r="E66" s="759"/>
      <c r="F66" s="759"/>
      <c r="G66" s="759"/>
      <c r="H66" s="759"/>
      <c r="I66" s="759"/>
      <c r="J66" s="759"/>
      <c r="K66" s="759"/>
      <c r="L66" s="759"/>
      <c r="M66" s="759"/>
      <c r="N66" s="759"/>
      <c r="O66" s="759"/>
      <c r="P66" s="760"/>
      <c r="Q66" s="735" t="s">
        <v>369</v>
      </c>
      <c r="R66" s="736"/>
      <c r="S66" s="736"/>
      <c r="T66" s="736"/>
      <c r="U66" s="737"/>
      <c r="V66" s="735" t="s">
        <v>370</v>
      </c>
      <c r="W66" s="736"/>
      <c r="X66" s="736"/>
      <c r="Y66" s="736"/>
      <c r="Z66" s="737"/>
      <c r="AA66" s="735" t="s">
        <v>371</v>
      </c>
      <c r="AB66" s="736"/>
      <c r="AC66" s="736"/>
      <c r="AD66" s="736"/>
      <c r="AE66" s="737"/>
      <c r="AF66" s="870" t="s">
        <v>372</v>
      </c>
      <c r="AG66" s="831"/>
      <c r="AH66" s="831"/>
      <c r="AI66" s="831"/>
      <c r="AJ66" s="871"/>
      <c r="AK66" s="735" t="s">
        <v>373</v>
      </c>
      <c r="AL66" s="759"/>
      <c r="AM66" s="759"/>
      <c r="AN66" s="759"/>
      <c r="AO66" s="760"/>
      <c r="AP66" s="735" t="s">
        <v>374</v>
      </c>
      <c r="AQ66" s="736"/>
      <c r="AR66" s="736"/>
      <c r="AS66" s="736"/>
      <c r="AT66" s="737"/>
      <c r="AU66" s="735" t="s">
        <v>396</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550</v>
      </c>
      <c r="C68" s="888"/>
      <c r="D68" s="888"/>
      <c r="E68" s="888"/>
      <c r="F68" s="888"/>
      <c r="G68" s="888"/>
      <c r="H68" s="888"/>
      <c r="I68" s="888"/>
      <c r="J68" s="888"/>
      <c r="K68" s="888"/>
      <c r="L68" s="888"/>
      <c r="M68" s="888"/>
      <c r="N68" s="888"/>
      <c r="O68" s="888"/>
      <c r="P68" s="889"/>
      <c r="Q68" s="890">
        <v>897</v>
      </c>
      <c r="R68" s="884"/>
      <c r="S68" s="884"/>
      <c r="T68" s="884"/>
      <c r="U68" s="884"/>
      <c r="V68" s="884">
        <v>870</v>
      </c>
      <c r="W68" s="884"/>
      <c r="X68" s="884"/>
      <c r="Y68" s="884"/>
      <c r="Z68" s="884"/>
      <c r="AA68" s="884">
        <v>27</v>
      </c>
      <c r="AB68" s="884"/>
      <c r="AC68" s="884"/>
      <c r="AD68" s="884"/>
      <c r="AE68" s="884"/>
      <c r="AF68" s="884">
        <v>27</v>
      </c>
      <c r="AG68" s="884"/>
      <c r="AH68" s="884"/>
      <c r="AI68" s="884"/>
      <c r="AJ68" s="884"/>
      <c r="AK68" s="884" t="s">
        <v>549</v>
      </c>
      <c r="AL68" s="884"/>
      <c r="AM68" s="884"/>
      <c r="AN68" s="884"/>
      <c r="AO68" s="884"/>
      <c r="AP68" s="884">
        <v>167</v>
      </c>
      <c r="AQ68" s="884"/>
      <c r="AR68" s="884"/>
      <c r="AS68" s="884"/>
      <c r="AT68" s="884"/>
      <c r="AU68" s="884">
        <v>122</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551</v>
      </c>
      <c r="C69" s="892"/>
      <c r="D69" s="892"/>
      <c r="E69" s="892"/>
      <c r="F69" s="892"/>
      <c r="G69" s="892"/>
      <c r="H69" s="892"/>
      <c r="I69" s="892"/>
      <c r="J69" s="892"/>
      <c r="K69" s="892"/>
      <c r="L69" s="892"/>
      <c r="M69" s="892"/>
      <c r="N69" s="892"/>
      <c r="O69" s="892"/>
      <c r="P69" s="893"/>
      <c r="Q69" s="894">
        <v>11632</v>
      </c>
      <c r="R69" s="849"/>
      <c r="S69" s="849"/>
      <c r="T69" s="849"/>
      <c r="U69" s="849"/>
      <c r="V69" s="849">
        <v>11127</v>
      </c>
      <c r="W69" s="849"/>
      <c r="X69" s="849"/>
      <c r="Y69" s="849"/>
      <c r="Z69" s="849"/>
      <c r="AA69" s="849">
        <v>505</v>
      </c>
      <c r="AB69" s="849"/>
      <c r="AC69" s="849"/>
      <c r="AD69" s="849"/>
      <c r="AE69" s="849"/>
      <c r="AF69" s="849">
        <v>505</v>
      </c>
      <c r="AG69" s="849"/>
      <c r="AH69" s="849"/>
      <c r="AI69" s="849"/>
      <c r="AJ69" s="849"/>
      <c r="AK69" s="849" t="s">
        <v>548</v>
      </c>
      <c r="AL69" s="849"/>
      <c r="AM69" s="849"/>
      <c r="AN69" s="849"/>
      <c r="AO69" s="849"/>
      <c r="AP69" s="849" t="s">
        <v>549</v>
      </c>
      <c r="AQ69" s="849"/>
      <c r="AR69" s="849"/>
      <c r="AS69" s="849"/>
      <c r="AT69" s="849"/>
      <c r="AU69" s="849" t="s">
        <v>548</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552</v>
      </c>
      <c r="C70" s="892"/>
      <c r="D70" s="892"/>
      <c r="E70" s="892"/>
      <c r="F70" s="892"/>
      <c r="G70" s="892"/>
      <c r="H70" s="892"/>
      <c r="I70" s="892"/>
      <c r="J70" s="892"/>
      <c r="K70" s="892"/>
      <c r="L70" s="892"/>
      <c r="M70" s="892"/>
      <c r="N70" s="892"/>
      <c r="O70" s="892"/>
      <c r="P70" s="893"/>
      <c r="Q70" s="894">
        <v>68</v>
      </c>
      <c r="R70" s="849"/>
      <c r="S70" s="849"/>
      <c r="T70" s="849"/>
      <c r="U70" s="849"/>
      <c r="V70" s="849">
        <v>68</v>
      </c>
      <c r="W70" s="849"/>
      <c r="X70" s="849"/>
      <c r="Y70" s="849"/>
      <c r="Z70" s="849"/>
      <c r="AA70" s="849" t="s">
        <v>548</v>
      </c>
      <c r="AB70" s="849"/>
      <c r="AC70" s="849"/>
      <c r="AD70" s="849"/>
      <c r="AE70" s="849"/>
      <c r="AF70" s="849" t="s">
        <v>548</v>
      </c>
      <c r="AG70" s="849"/>
      <c r="AH70" s="849"/>
      <c r="AI70" s="849"/>
      <c r="AJ70" s="849"/>
      <c r="AK70" s="849" t="s">
        <v>548</v>
      </c>
      <c r="AL70" s="849"/>
      <c r="AM70" s="849"/>
      <c r="AN70" s="849"/>
      <c r="AO70" s="849"/>
      <c r="AP70" s="849" t="s">
        <v>548</v>
      </c>
      <c r="AQ70" s="849"/>
      <c r="AR70" s="849"/>
      <c r="AS70" s="849"/>
      <c r="AT70" s="849"/>
      <c r="AU70" s="849" t="s">
        <v>548</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553</v>
      </c>
      <c r="C71" s="892"/>
      <c r="D71" s="892"/>
      <c r="E71" s="892"/>
      <c r="F71" s="892"/>
      <c r="G71" s="892"/>
      <c r="H71" s="892"/>
      <c r="I71" s="892"/>
      <c r="J71" s="892"/>
      <c r="K71" s="892"/>
      <c r="L71" s="892"/>
      <c r="M71" s="892"/>
      <c r="N71" s="892"/>
      <c r="O71" s="892"/>
      <c r="P71" s="893"/>
      <c r="Q71" s="894">
        <v>2817</v>
      </c>
      <c r="R71" s="849"/>
      <c r="S71" s="849"/>
      <c r="T71" s="849"/>
      <c r="U71" s="849"/>
      <c r="V71" s="849">
        <v>2723</v>
      </c>
      <c r="W71" s="849"/>
      <c r="X71" s="849"/>
      <c r="Y71" s="849"/>
      <c r="Z71" s="849"/>
      <c r="AA71" s="849">
        <v>94</v>
      </c>
      <c r="AB71" s="849"/>
      <c r="AC71" s="849"/>
      <c r="AD71" s="849"/>
      <c r="AE71" s="849"/>
      <c r="AF71" s="849">
        <v>63</v>
      </c>
      <c r="AG71" s="849"/>
      <c r="AH71" s="849"/>
      <c r="AI71" s="849"/>
      <c r="AJ71" s="849"/>
      <c r="AK71" s="849">
        <v>228</v>
      </c>
      <c r="AL71" s="849"/>
      <c r="AM71" s="849"/>
      <c r="AN71" s="849"/>
      <c r="AO71" s="849"/>
      <c r="AP71" s="849">
        <v>326</v>
      </c>
      <c r="AQ71" s="849"/>
      <c r="AR71" s="849"/>
      <c r="AS71" s="849"/>
      <c r="AT71" s="849"/>
      <c r="AU71" s="849" t="s">
        <v>547</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554</v>
      </c>
      <c r="C72" s="892"/>
      <c r="D72" s="892"/>
      <c r="E72" s="892"/>
      <c r="F72" s="892"/>
      <c r="G72" s="892"/>
      <c r="H72" s="892"/>
      <c r="I72" s="892"/>
      <c r="J72" s="892"/>
      <c r="K72" s="892"/>
      <c r="L72" s="892"/>
      <c r="M72" s="892"/>
      <c r="N72" s="892"/>
      <c r="O72" s="892"/>
      <c r="P72" s="893"/>
      <c r="Q72" s="894">
        <v>1322</v>
      </c>
      <c r="R72" s="849"/>
      <c r="S72" s="849"/>
      <c r="T72" s="849"/>
      <c r="U72" s="849"/>
      <c r="V72" s="849">
        <v>1259</v>
      </c>
      <c r="W72" s="849"/>
      <c r="X72" s="849"/>
      <c r="Y72" s="849"/>
      <c r="Z72" s="849"/>
      <c r="AA72" s="849">
        <v>64</v>
      </c>
      <c r="AB72" s="849"/>
      <c r="AC72" s="849"/>
      <c r="AD72" s="849"/>
      <c r="AE72" s="849"/>
      <c r="AF72" s="849">
        <v>64</v>
      </c>
      <c r="AG72" s="849"/>
      <c r="AH72" s="849"/>
      <c r="AI72" s="849"/>
      <c r="AJ72" s="849"/>
      <c r="AK72" s="849" t="s">
        <v>548</v>
      </c>
      <c r="AL72" s="849"/>
      <c r="AM72" s="849"/>
      <c r="AN72" s="849"/>
      <c r="AO72" s="849"/>
      <c r="AP72" s="849">
        <v>858</v>
      </c>
      <c r="AQ72" s="849"/>
      <c r="AR72" s="849"/>
      <c r="AS72" s="849"/>
      <c r="AT72" s="849"/>
      <c r="AU72" s="849">
        <v>382</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555</v>
      </c>
      <c r="C73" s="892"/>
      <c r="D73" s="892"/>
      <c r="E73" s="892"/>
      <c r="F73" s="892"/>
      <c r="G73" s="892"/>
      <c r="H73" s="892"/>
      <c r="I73" s="892"/>
      <c r="J73" s="892"/>
      <c r="K73" s="892"/>
      <c r="L73" s="892"/>
      <c r="M73" s="892"/>
      <c r="N73" s="892"/>
      <c r="O73" s="892"/>
      <c r="P73" s="893"/>
      <c r="Q73" s="894">
        <v>183</v>
      </c>
      <c r="R73" s="849"/>
      <c r="S73" s="849"/>
      <c r="T73" s="849"/>
      <c r="U73" s="849"/>
      <c r="V73" s="849">
        <v>171</v>
      </c>
      <c r="W73" s="849"/>
      <c r="X73" s="849"/>
      <c r="Y73" s="849"/>
      <c r="Z73" s="849"/>
      <c r="AA73" s="849">
        <v>12</v>
      </c>
      <c r="AB73" s="849"/>
      <c r="AC73" s="849"/>
      <c r="AD73" s="849"/>
      <c r="AE73" s="849"/>
      <c r="AF73" s="849">
        <v>12</v>
      </c>
      <c r="AG73" s="849"/>
      <c r="AH73" s="849"/>
      <c r="AI73" s="849"/>
      <c r="AJ73" s="849"/>
      <c r="AK73" s="849" t="s">
        <v>549</v>
      </c>
      <c r="AL73" s="849"/>
      <c r="AM73" s="849"/>
      <c r="AN73" s="849"/>
      <c r="AO73" s="849"/>
      <c r="AP73" s="849" t="s">
        <v>549</v>
      </c>
      <c r="AQ73" s="849"/>
      <c r="AR73" s="849"/>
      <c r="AS73" s="849"/>
      <c r="AT73" s="849"/>
      <c r="AU73" s="849" t="s">
        <v>548</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556</v>
      </c>
      <c r="C74" s="892"/>
      <c r="D74" s="892"/>
      <c r="E74" s="892"/>
      <c r="F74" s="892"/>
      <c r="G74" s="892"/>
      <c r="H74" s="892"/>
      <c r="I74" s="892"/>
      <c r="J74" s="892"/>
      <c r="K74" s="892"/>
      <c r="L74" s="892"/>
      <c r="M74" s="892"/>
      <c r="N74" s="892"/>
      <c r="O74" s="892"/>
      <c r="P74" s="893"/>
      <c r="Q74" s="894">
        <v>65</v>
      </c>
      <c r="R74" s="849"/>
      <c r="S74" s="849"/>
      <c r="T74" s="849"/>
      <c r="U74" s="849"/>
      <c r="V74" s="849">
        <v>65</v>
      </c>
      <c r="W74" s="849"/>
      <c r="X74" s="849"/>
      <c r="Y74" s="849"/>
      <c r="Z74" s="849"/>
      <c r="AA74" s="849" t="s">
        <v>548</v>
      </c>
      <c r="AB74" s="849"/>
      <c r="AC74" s="849"/>
      <c r="AD74" s="849"/>
      <c r="AE74" s="849"/>
      <c r="AF74" s="849" t="s">
        <v>547</v>
      </c>
      <c r="AG74" s="849"/>
      <c r="AH74" s="849"/>
      <c r="AI74" s="849"/>
      <c r="AJ74" s="849"/>
      <c r="AK74" s="849" t="s">
        <v>548</v>
      </c>
      <c r="AL74" s="849"/>
      <c r="AM74" s="849"/>
      <c r="AN74" s="849"/>
      <c r="AO74" s="849"/>
      <c r="AP74" s="849" t="s">
        <v>548</v>
      </c>
      <c r="AQ74" s="849"/>
      <c r="AR74" s="849"/>
      <c r="AS74" s="849"/>
      <c r="AT74" s="849"/>
      <c r="AU74" s="849" t="s">
        <v>548</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557</v>
      </c>
      <c r="C75" s="892"/>
      <c r="D75" s="892"/>
      <c r="E75" s="892"/>
      <c r="F75" s="892"/>
      <c r="G75" s="892"/>
      <c r="H75" s="892"/>
      <c r="I75" s="892"/>
      <c r="J75" s="892"/>
      <c r="K75" s="892"/>
      <c r="L75" s="892"/>
      <c r="M75" s="892"/>
      <c r="N75" s="892"/>
      <c r="O75" s="892"/>
      <c r="P75" s="893"/>
      <c r="Q75" s="897">
        <v>540</v>
      </c>
      <c r="R75" s="898"/>
      <c r="S75" s="898"/>
      <c r="T75" s="898"/>
      <c r="U75" s="848"/>
      <c r="V75" s="899">
        <v>435</v>
      </c>
      <c r="W75" s="898"/>
      <c r="X75" s="898"/>
      <c r="Y75" s="898"/>
      <c r="Z75" s="848"/>
      <c r="AA75" s="899">
        <v>105</v>
      </c>
      <c r="AB75" s="898"/>
      <c r="AC75" s="898"/>
      <c r="AD75" s="898"/>
      <c r="AE75" s="848"/>
      <c r="AF75" s="899">
        <v>105</v>
      </c>
      <c r="AG75" s="898"/>
      <c r="AH75" s="898"/>
      <c r="AI75" s="898"/>
      <c r="AJ75" s="848"/>
      <c r="AK75" s="899">
        <v>73</v>
      </c>
      <c r="AL75" s="898"/>
      <c r="AM75" s="898"/>
      <c r="AN75" s="898"/>
      <c r="AO75" s="848"/>
      <c r="AP75" s="899" t="s">
        <v>548</v>
      </c>
      <c r="AQ75" s="898"/>
      <c r="AR75" s="898"/>
      <c r="AS75" s="898"/>
      <c r="AT75" s="848"/>
      <c r="AU75" s="899" t="s">
        <v>547</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564</v>
      </c>
      <c r="C76" s="892"/>
      <c r="D76" s="892"/>
      <c r="E76" s="892"/>
      <c r="F76" s="892"/>
      <c r="G76" s="892"/>
      <c r="H76" s="892"/>
      <c r="I76" s="892"/>
      <c r="J76" s="892"/>
      <c r="K76" s="892"/>
      <c r="L76" s="892"/>
      <c r="M76" s="892"/>
      <c r="N76" s="892"/>
      <c r="O76" s="892"/>
      <c r="P76" s="893"/>
      <c r="Q76" s="897">
        <v>737974</v>
      </c>
      <c r="R76" s="898"/>
      <c r="S76" s="898"/>
      <c r="T76" s="898"/>
      <c r="U76" s="848"/>
      <c r="V76" s="899">
        <v>705624</v>
      </c>
      <c r="W76" s="898"/>
      <c r="X76" s="898"/>
      <c r="Y76" s="898"/>
      <c r="Z76" s="848"/>
      <c r="AA76" s="899">
        <v>32350</v>
      </c>
      <c r="AB76" s="898"/>
      <c r="AC76" s="898"/>
      <c r="AD76" s="898"/>
      <c r="AE76" s="848"/>
      <c r="AF76" s="899">
        <v>32350</v>
      </c>
      <c r="AG76" s="898"/>
      <c r="AH76" s="898"/>
      <c r="AI76" s="898"/>
      <c r="AJ76" s="848"/>
      <c r="AK76" s="899">
        <v>127</v>
      </c>
      <c r="AL76" s="898"/>
      <c r="AM76" s="898"/>
      <c r="AN76" s="898"/>
      <c r="AO76" s="848"/>
      <c r="AP76" s="899" t="s">
        <v>547</v>
      </c>
      <c r="AQ76" s="898"/>
      <c r="AR76" s="898"/>
      <c r="AS76" s="898"/>
      <c r="AT76" s="848"/>
      <c r="AU76" s="899" t="s">
        <v>548</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c r="C77" s="892"/>
      <c r="D77" s="892"/>
      <c r="E77" s="892"/>
      <c r="F77" s="892"/>
      <c r="G77" s="892"/>
      <c r="H77" s="892"/>
      <c r="I77" s="892"/>
      <c r="J77" s="892"/>
      <c r="K77" s="892"/>
      <c r="L77" s="892"/>
      <c r="M77" s="892"/>
      <c r="N77" s="892"/>
      <c r="O77" s="892"/>
      <c r="P77" s="893"/>
      <c r="Q77" s="897"/>
      <c r="R77" s="898"/>
      <c r="S77" s="898"/>
      <c r="T77" s="898"/>
      <c r="U77" s="848"/>
      <c r="V77" s="899"/>
      <c r="W77" s="898"/>
      <c r="X77" s="898"/>
      <c r="Y77" s="898"/>
      <c r="Z77" s="848"/>
      <c r="AA77" s="899"/>
      <c r="AB77" s="898"/>
      <c r="AC77" s="898"/>
      <c r="AD77" s="898"/>
      <c r="AE77" s="848"/>
      <c r="AF77" s="899"/>
      <c r="AG77" s="898"/>
      <c r="AH77" s="898"/>
      <c r="AI77" s="898"/>
      <c r="AJ77" s="848"/>
      <c r="AK77" s="899"/>
      <c r="AL77" s="898"/>
      <c r="AM77" s="898"/>
      <c r="AN77" s="898"/>
      <c r="AO77" s="848"/>
      <c r="AP77" s="899"/>
      <c r="AQ77" s="898"/>
      <c r="AR77" s="898"/>
      <c r="AS77" s="898"/>
      <c r="AT77" s="848"/>
      <c r="AU77" s="899"/>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c r="C78" s="892"/>
      <c r="D78" s="892"/>
      <c r="E78" s="892"/>
      <c r="F78" s="892"/>
      <c r="G78" s="892"/>
      <c r="H78" s="892"/>
      <c r="I78" s="892"/>
      <c r="J78" s="892"/>
      <c r="K78" s="892"/>
      <c r="L78" s="892"/>
      <c r="M78" s="892"/>
      <c r="N78" s="892"/>
      <c r="O78" s="892"/>
      <c r="P78" s="893"/>
      <c r="Q78" s="894"/>
      <c r="R78" s="849"/>
      <c r="S78" s="849"/>
      <c r="T78" s="849"/>
      <c r="U78" s="849"/>
      <c r="V78" s="849"/>
      <c r="W78" s="849"/>
      <c r="X78" s="849"/>
      <c r="Y78" s="849"/>
      <c r="Z78" s="849"/>
      <c r="AA78" s="849"/>
      <c r="AB78" s="849"/>
      <c r="AC78" s="849"/>
      <c r="AD78" s="849"/>
      <c r="AE78" s="849"/>
      <c r="AF78" s="849"/>
      <c r="AG78" s="849"/>
      <c r="AH78" s="849"/>
      <c r="AI78" s="849"/>
      <c r="AJ78" s="849"/>
      <c r="AK78" s="849"/>
      <c r="AL78" s="849"/>
      <c r="AM78" s="849"/>
      <c r="AN78" s="849"/>
      <c r="AO78" s="849"/>
      <c r="AP78" s="849"/>
      <c r="AQ78" s="849"/>
      <c r="AR78" s="849"/>
      <c r="AS78" s="849"/>
      <c r="AT78" s="849"/>
      <c r="AU78" s="849"/>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c r="C79" s="892"/>
      <c r="D79" s="892"/>
      <c r="E79" s="892"/>
      <c r="F79" s="892"/>
      <c r="G79" s="892"/>
      <c r="H79" s="892"/>
      <c r="I79" s="892"/>
      <c r="J79" s="892"/>
      <c r="K79" s="892"/>
      <c r="L79" s="892"/>
      <c r="M79" s="892"/>
      <c r="N79" s="892"/>
      <c r="O79" s="892"/>
      <c r="P79" s="893"/>
      <c r="Q79" s="894"/>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c r="AT79" s="849"/>
      <c r="AU79" s="849"/>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c r="C80" s="892"/>
      <c r="D80" s="892"/>
      <c r="E80" s="892"/>
      <c r="F80" s="892"/>
      <c r="G80" s="892"/>
      <c r="H80" s="892"/>
      <c r="I80" s="892"/>
      <c r="J80" s="892"/>
      <c r="K80" s="892"/>
      <c r="L80" s="892"/>
      <c r="M80" s="892"/>
      <c r="N80" s="892"/>
      <c r="O80" s="892"/>
      <c r="P80" s="893"/>
      <c r="Q80" s="894"/>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c r="C81" s="892"/>
      <c r="D81" s="892"/>
      <c r="E81" s="892"/>
      <c r="F81" s="892"/>
      <c r="G81" s="892"/>
      <c r="H81" s="892"/>
      <c r="I81" s="892"/>
      <c r="J81" s="892"/>
      <c r="K81" s="892"/>
      <c r="L81" s="892"/>
      <c r="M81" s="892"/>
      <c r="N81" s="892"/>
      <c r="O81" s="892"/>
      <c r="P81" s="893"/>
      <c r="Q81" s="894"/>
      <c r="R81" s="849"/>
      <c r="S81" s="849"/>
      <c r="T81" s="849"/>
      <c r="U81" s="849"/>
      <c r="V81" s="849"/>
      <c r="W81" s="849"/>
      <c r="X81" s="849"/>
      <c r="Y81" s="849"/>
      <c r="Z81" s="849"/>
      <c r="AA81" s="849"/>
      <c r="AB81" s="849"/>
      <c r="AC81" s="849"/>
      <c r="AD81" s="849"/>
      <c r="AE81" s="849"/>
      <c r="AF81" s="849"/>
      <c r="AG81" s="849"/>
      <c r="AH81" s="849"/>
      <c r="AI81" s="849"/>
      <c r="AJ81" s="849"/>
      <c r="AK81" s="849"/>
      <c r="AL81" s="849"/>
      <c r="AM81" s="849"/>
      <c r="AN81" s="849"/>
      <c r="AO81" s="849"/>
      <c r="AP81" s="849"/>
      <c r="AQ81" s="849"/>
      <c r="AR81" s="849"/>
      <c r="AS81" s="849"/>
      <c r="AT81" s="849"/>
      <c r="AU81" s="849"/>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c r="C82" s="892"/>
      <c r="D82" s="892"/>
      <c r="E82" s="892"/>
      <c r="F82" s="892"/>
      <c r="G82" s="892"/>
      <c r="H82" s="892"/>
      <c r="I82" s="892"/>
      <c r="J82" s="892"/>
      <c r="K82" s="892"/>
      <c r="L82" s="892"/>
      <c r="M82" s="892"/>
      <c r="N82" s="892"/>
      <c r="O82" s="892"/>
      <c r="P82" s="893"/>
      <c r="Q82" s="894"/>
      <c r="R82" s="849"/>
      <c r="S82" s="849"/>
      <c r="T82" s="849"/>
      <c r="U82" s="849"/>
      <c r="V82" s="849"/>
      <c r="W82" s="849"/>
      <c r="X82" s="849"/>
      <c r="Y82" s="849"/>
      <c r="Z82" s="849"/>
      <c r="AA82" s="849"/>
      <c r="AB82" s="849"/>
      <c r="AC82" s="849"/>
      <c r="AD82" s="849"/>
      <c r="AE82" s="849"/>
      <c r="AF82" s="849"/>
      <c r="AG82" s="849"/>
      <c r="AH82" s="849"/>
      <c r="AI82" s="849"/>
      <c r="AJ82" s="849"/>
      <c r="AK82" s="849"/>
      <c r="AL82" s="849"/>
      <c r="AM82" s="849"/>
      <c r="AN82" s="849"/>
      <c r="AO82" s="849"/>
      <c r="AP82" s="849"/>
      <c r="AQ82" s="849"/>
      <c r="AR82" s="849"/>
      <c r="AS82" s="849"/>
      <c r="AT82" s="849"/>
      <c r="AU82" s="849"/>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c r="C83" s="892"/>
      <c r="D83" s="892"/>
      <c r="E83" s="892"/>
      <c r="F83" s="892"/>
      <c r="G83" s="892"/>
      <c r="H83" s="892"/>
      <c r="I83" s="892"/>
      <c r="J83" s="892"/>
      <c r="K83" s="892"/>
      <c r="L83" s="892"/>
      <c r="M83" s="892"/>
      <c r="N83" s="892"/>
      <c r="O83" s="892"/>
      <c r="P83" s="893"/>
      <c r="Q83" s="894"/>
      <c r="R83" s="849"/>
      <c r="S83" s="849"/>
      <c r="T83" s="849"/>
      <c r="U83" s="849"/>
      <c r="V83" s="849"/>
      <c r="W83" s="849"/>
      <c r="X83" s="849"/>
      <c r="Y83" s="849"/>
      <c r="Z83" s="849"/>
      <c r="AA83" s="849"/>
      <c r="AB83" s="849"/>
      <c r="AC83" s="849"/>
      <c r="AD83" s="849"/>
      <c r="AE83" s="849"/>
      <c r="AF83" s="849"/>
      <c r="AG83" s="849"/>
      <c r="AH83" s="849"/>
      <c r="AI83" s="849"/>
      <c r="AJ83" s="849"/>
      <c r="AK83" s="849"/>
      <c r="AL83" s="849"/>
      <c r="AM83" s="849"/>
      <c r="AN83" s="849"/>
      <c r="AO83" s="849"/>
      <c r="AP83" s="849"/>
      <c r="AQ83" s="849"/>
      <c r="AR83" s="849"/>
      <c r="AS83" s="849"/>
      <c r="AT83" s="849"/>
      <c r="AU83" s="849"/>
      <c r="AV83" s="849"/>
      <c r="AW83" s="849"/>
      <c r="AX83" s="849"/>
      <c r="AY83" s="849"/>
      <c r="AZ83" s="895"/>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c r="C84" s="892"/>
      <c r="D84" s="892"/>
      <c r="E84" s="892"/>
      <c r="F84" s="892"/>
      <c r="G84" s="892"/>
      <c r="H84" s="892"/>
      <c r="I84" s="892"/>
      <c r="J84" s="892"/>
      <c r="K84" s="892"/>
      <c r="L84" s="892"/>
      <c r="M84" s="892"/>
      <c r="N84" s="892"/>
      <c r="O84" s="892"/>
      <c r="P84" s="893"/>
      <c r="Q84" s="894"/>
      <c r="R84" s="849"/>
      <c r="S84" s="849"/>
      <c r="T84" s="849"/>
      <c r="U84" s="849"/>
      <c r="V84" s="849"/>
      <c r="W84" s="849"/>
      <c r="X84" s="849"/>
      <c r="Y84" s="849"/>
      <c r="Z84" s="849"/>
      <c r="AA84" s="849"/>
      <c r="AB84" s="849"/>
      <c r="AC84" s="849"/>
      <c r="AD84" s="849"/>
      <c r="AE84" s="849"/>
      <c r="AF84" s="849"/>
      <c r="AG84" s="849"/>
      <c r="AH84" s="849"/>
      <c r="AI84" s="849"/>
      <c r="AJ84" s="849"/>
      <c r="AK84" s="849"/>
      <c r="AL84" s="849"/>
      <c r="AM84" s="849"/>
      <c r="AN84" s="849"/>
      <c r="AO84" s="849"/>
      <c r="AP84" s="849"/>
      <c r="AQ84" s="849"/>
      <c r="AR84" s="849"/>
      <c r="AS84" s="849"/>
      <c r="AT84" s="849"/>
      <c r="AU84" s="849"/>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c r="C85" s="892"/>
      <c r="D85" s="892"/>
      <c r="E85" s="892"/>
      <c r="F85" s="892"/>
      <c r="G85" s="892"/>
      <c r="H85" s="892"/>
      <c r="I85" s="892"/>
      <c r="J85" s="892"/>
      <c r="K85" s="892"/>
      <c r="L85" s="892"/>
      <c r="M85" s="892"/>
      <c r="N85" s="892"/>
      <c r="O85" s="892"/>
      <c r="P85" s="893"/>
      <c r="Q85" s="894"/>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c r="AT85" s="849"/>
      <c r="AU85" s="849"/>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365</v>
      </c>
      <c r="B88" s="808" t="s">
        <v>397</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33125</v>
      </c>
      <c r="AG88" s="860"/>
      <c r="AH88" s="860"/>
      <c r="AI88" s="860"/>
      <c r="AJ88" s="860"/>
      <c r="AK88" s="857"/>
      <c r="AL88" s="857"/>
      <c r="AM88" s="857"/>
      <c r="AN88" s="857"/>
      <c r="AO88" s="857"/>
      <c r="AP88" s="860">
        <v>1350</v>
      </c>
      <c r="AQ88" s="860"/>
      <c r="AR88" s="860"/>
      <c r="AS88" s="860"/>
      <c r="AT88" s="860"/>
      <c r="AU88" s="860">
        <v>505</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808" t="s">
        <v>398</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276</v>
      </c>
      <c r="CS102" s="868"/>
      <c r="CT102" s="868"/>
      <c r="CU102" s="868"/>
      <c r="CV102" s="911"/>
      <c r="CW102" s="910">
        <v>20</v>
      </c>
      <c r="CX102" s="868"/>
      <c r="CY102" s="868"/>
      <c r="CZ102" s="868"/>
      <c r="DA102" s="911"/>
      <c r="DB102" s="910">
        <v>1539</v>
      </c>
      <c r="DC102" s="868"/>
      <c r="DD102" s="868"/>
      <c r="DE102" s="868"/>
      <c r="DF102" s="911"/>
      <c r="DG102" s="910" t="s">
        <v>548</v>
      </c>
      <c r="DH102" s="868"/>
      <c r="DI102" s="868"/>
      <c r="DJ102" s="868"/>
      <c r="DK102" s="911"/>
      <c r="DL102" s="910" t="s">
        <v>548</v>
      </c>
      <c r="DM102" s="868"/>
      <c r="DN102" s="868"/>
      <c r="DO102" s="868"/>
      <c r="DP102" s="911"/>
      <c r="DQ102" s="910" t="s">
        <v>548</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399</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400</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403</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404</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405</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406</v>
      </c>
      <c r="AB109" s="913"/>
      <c r="AC109" s="913"/>
      <c r="AD109" s="913"/>
      <c r="AE109" s="914"/>
      <c r="AF109" s="912" t="s">
        <v>283</v>
      </c>
      <c r="AG109" s="913"/>
      <c r="AH109" s="913"/>
      <c r="AI109" s="913"/>
      <c r="AJ109" s="914"/>
      <c r="AK109" s="912" t="s">
        <v>282</v>
      </c>
      <c r="AL109" s="913"/>
      <c r="AM109" s="913"/>
      <c r="AN109" s="913"/>
      <c r="AO109" s="914"/>
      <c r="AP109" s="912" t="s">
        <v>407</v>
      </c>
      <c r="AQ109" s="913"/>
      <c r="AR109" s="913"/>
      <c r="AS109" s="913"/>
      <c r="AT109" s="915"/>
      <c r="AU109" s="934" t="s">
        <v>405</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406</v>
      </c>
      <c r="BR109" s="913"/>
      <c r="BS109" s="913"/>
      <c r="BT109" s="913"/>
      <c r="BU109" s="914"/>
      <c r="BV109" s="912" t="s">
        <v>283</v>
      </c>
      <c r="BW109" s="913"/>
      <c r="BX109" s="913"/>
      <c r="BY109" s="913"/>
      <c r="BZ109" s="914"/>
      <c r="CA109" s="912" t="s">
        <v>282</v>
      </c>
      <c r="CB109" s="913"/>
      <c r="CC109" s="913"/>
      <c r="CD109" s="913"/>
      <c r="CE109" s="914"/>
      <c r="CF109" s="935" t="s">
        <v>407</v>
      </c>
      <c r="CG109" s="935"/>
      <c r="CH109" s="935"/>
      <c r="CI109" s="935"/>
      <c r="CJ109" s="935"/>
      <c r="CK109" s="912" t="s">
        <v>408</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406</v>
      </c>
      <c r="DH109" s="913"/>
      <c r="DI109" s="913"/>
      <c r="DJ109" s="913"/>
      <c r="DK109" s="914"/>
      <c r="DL109" s="912" t="s">
        <v>283</v>
      </c>
      <c r="DM109" s="913"/>
      <c r="DN109" s="913"/>
      <c r="DO109" s="913"/>
      <c r="DP109" s="914"/>
      <c r="DQ109" s="912" t="s">
        <v>282</v>
      </c>
      <c r="DR109" s="913"/>
      <c r="DS109" s="913"/>
      <c r="DT109" s="913"/>
      <c r="DU109" s="914"/>
      <c r="DV109" s="912" t="s">
        <v>407</v>
      </c>
      <c r="DW109" s="913"/>
      <c r="DX109" s="913"/>
      <c r="DY109" s="913"/>
      <c r="DZ109" s="915"/>
    </row>
    <row r="110" spans="1:131" s="197" customFormat="1" ht="26.25" customHeight="1">
      <c r="A110" s="916" t="s">
        <v>409</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5717187</v>
      </c>
      <c r="AB110" s="920"/>
      <c r="AC110" s="920"/>
      <c r="AD110" s="920"/>
      <c r="AE110" s="921"/>
      <c r="AF110" s="922">
        <v>5969907</v>
      </c>
      <c r="AG110" s="920"/>
      <c r="AH110" s="920"/>
      <c r="AI110" s="920"/>
      <c r="AJ110" s="921"/>
      <c r="AK110" s="922">
        <v>6063505</v>
      </c>
      <c r="AL110" s="920"/>
      <c r="AM110" s="920"/>
      <c r="AN110" s="920"/>
      <c r="AO110" s="921"/>
      <c r="AP110" s="923">
        <v>21.4</v>
      </c>
      <c r="AQ110" s="924"/>
      <c r="AR110" s="924"/>
      <c r="AS110" s="924"/>
      <c r="AT110" s="925"/>
      <c r="AU110" s="926" t="s">
        <v>60</v>
      </c>
      <c r="AV110" s="927"/>
      <c r="AW110" s="927"/>
      <c r="AX110" s="927"/>
      <c r="AY110" s="928"/>
      <c r="AZ110" s="970" t="s">
        <v>410</v>
      </c>
      <c r="BA110" s="917"/>
      <c r="BB110" s="917"/>
      <c r="BC110" s="917"/>
      <c r="BD110" s="917"/>
      <c r="BE110" s="917"/>
      <c r="BF110" s="917"/>
      <c r="BG110" s="917"/>
      <c r="BH110" s="917"/>
      <c r="BI110" s="917"/>
      <c r="BJ110" s="917"/>
      <c r="BK110" s="917"/>
      <c r="BL110" s="917"/>
      <c r="BM110" s="917"/>
      <c r="BN110" s="917"/>
      <c r="BO110" s="917"/>
      <c r="BP110" s="918"/>
      <c r="BQ110" s="956">
        <v>55740769</v>
      </c>
      <c r="BR110" s="957"/>
      <c r="BS110" s="957"/>
      <c r="BT110" s="957"/>
      <c r="BU110" s="957"/>
      <c r="BV110" s="957">
        <v>61210899</v>
      </c>
      <c r="BW110" s="957"/>
      <c r="BX110" s="957"/>
      <c r="BY110" s="957"/>
      <c r="BZ110" s="957"/>
      <c r="CA110" s="957">
        <v>67123275</v>
      </c>
      <c r="CB110" s="957"/>
      <c r="CC110" s="957"/>
      <c r="CD110" s="957"/>
      <c r="CE110" s="957"/>
      <c r="CF110" s="971">
        <v>236.8</v>
      </c>
      <c r="CG110" s="972"/>
      <c r="CH110" s="972"/>
      <c r="CI110" s="972"/>
      <c r="CJ110" s="972"/>
      <c r="CK110" s="973" t="s">
        <v>411</v>
      </c>
      <c r="CL110" s="974"/>
      <c r="CM110" s="953" t="s">
        <v>412</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413</v>
      </c>
      <c r="DH110" s="957"/>
      <c r="DI110" s="957"/>
      <c r="DJ110" s="957"/>
      <c r="DK110" s="957"/>
      <c r="DL110" s="957" t="s">
        <v>413</v>
      </c>
      <c r="DM110" s="957"/>
      <c r="DN110" s="957"/>
      <c r="DO110" s="957"/>
      <c r="DP110" s="957"/>
      <c r="DQ110" s="957" t="s">
        <v>413</v>
      </c>
      <c r="DR110" s="957"/>
      <c r="DS110" s="957"/>
      <c r="DT110" s="957"/>
      <c r="DU110" s="957"/>
      <c r="DV110" s="958" t="s">
        <v>413</v>
      </c>
      <c r="DW110" s="958"/>
      <c r="DX110" s="958"/>
      <c r="DY110" s="958"/>
      <c r="DZ110" s="959"/>
    </row>
    <row r="111" spans="1:131" s="197" customFormat="1" ht="26.25" customHeight="1">
      <c r="A111" s="960" t="s">
        <v>414</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413</v>
      </c>
      <c r="AB111" s="964"/>
      <c r="AC111" s="964"/>
      <c r="AD111" s="964"/>
      <c r="AE111" s="965"/>
      <c r="AF111" s="966" t="s">
        <v>413</v>
      </c>
      <c r="AG111" s="964"/>
      <c r="AH111" s="964"/>
      <c r="AI111" s="964"/>
      <c r="AJ111" s="965"/>
      <c r="AK111" s="966" t="s">
        <v>413</v>
      </c>
      <c r="AL111" s="964"/>
      <c r="AM111" s="964"/>
      <c r="AN111" s="964"/>
      <c r="AO111" s="965"/>
      <c r="AP111" s="967" t="s">
        <v>413</v>
      </c>
      <c r="AQ111" s="968"/>
      <c r="AR111" s="968"/>
      <c r="AS111" s="968"/>
      <c r="AT111" s="969"/>
      <c r="AU111" s="929"/>
      <c r="AV111" s="930"/>
      <c r="AW111" s="930"/>
      <c r="AX111" s="930"/>
      <c r="AY111" s="931"/>
      <c r="AZ111" s="979" t="s">
        <v>415</v>
      </c>
      <c r="BA111" s="980"/>
      <c r="BB111" s="980"/>
      <c r="BC111" s="980"/>
      <c r="BD111" s="980"/>
      <c r="BE111" s="980"/>
      <c r="BF111" s="980"/>
      <c r="BG111" s="980"/>
      <c r="BH111" s="980"/>
      <c r="BI111" s="980"/>
      <c r="BJ111" s="980"/>
      <c r="BK111" s="980"/>
      <c r="BL111" s="980"/>
      <c r="BM111" s="980"/>
      <c r="BN111" s="980"/>
      <c r="BO111" s="980"/>
      <c r="BP111" s="981"/>
      <c r="BQ111" s="949">
        <v>1735546</v>
      </c>
      <c r="BR111" s="950"/>
      <c r="BS111" s="950"/>
      <c r="BT111" s="950"/>
      <c r="BU111" s="950"/>
      <c r="BV111" s="950">
        <v>1729458</v>
      </c>
      <c r="BW111" s="950"/>
      <c r="BX111" s="950"/>
      <c r="BY111" s="950"/>
      <c r="BZ111" s="950"/>
      <c r="CA111" s="950">
        <v>1592733</v>
      </c>
      <c r="CB111" s="950"/>
      <c r="CC111" s="950"/>
      <c r="CD111" s="950"/>
      <c r="CE111" s="950"/>
      <c r="CF111" s="944">
        <v>5.6</v>
      </c>
      <c r="CG111" s="945"/>
      <c r="CH111" s="945"/>
      <c r="CI111" s="945"/>
      <c r="CJ111" s="945"/>
      <c r="CK111" s="975"/>
      <c r="CL111" s="976"/>
      <c r="CM111" s="946" t="s">
        <v>416</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413</v>
      </c>
      <c r="DH111" s="950"/>
      <c r="DI111" s="950"/>
      <c r="DJ111" s="950"/>
      <c r="DK111" s="950"/>
      <c r="DL111" s="950" t="s">
        <v>413</v>
      </c>
      <c r="DM111" s="950"/>
      <c r="DN111" s="950"/>
      <c r="DO111" s="950"/>
      <c r="DP111" s="950"/>
      <c r="DQ111" s="950" t="s">
        <v>413</v>
      </c>
      <c r="DR111" s="950"/>
      <c r="DS111" s="950"/>
      <c r="DT111" s="950"/>
      <c r="DU111" s="950"/>
      <c r="DV111" s="951" t="s">
        <v>413</v>
      </c>
      <c r="DW111" s="951"/>
      <c r="DX111" s="951"/>
      <c r="DY111" s="951"/>
      <c r="DZ111" s="952"/>
    </row>
    <row r="112" spans="1:131" s="197" customFormat="1" ht="26.25" customHeight="1">
      <c r="A112" s="982" t="s">
        <v>417</v>
      </c>
      <c r="B112" s="983"/>
      <c r="C112" s="980" t="s">
        <v>418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108</v>
      </c>
      <c r="AB112" s="989"/>
      <c r="AC112" s="989"/>
      <c r="AD112" s="989"/>
      <c r="AE112" s="990"/>
      <c r="AF112" s="991" t="s">
        <v>108</v>
      </c>
      <c r="AG112" s="989"/>
      <c r="AH112" s="989"/>
      <c r="AI112" s="989"/>
      <c r="AJ112" s="990"/>
      <c r="AK112" s="991" t="s">
        <v>108</v>
      </c>
      <c r="AL112" s="989"/>
      <c r="AM112" s="989"/>
      <c r="AN112" s="989"/>
      <c r="AO112" s="990"/>
      <c r="AP112" s="992" t="s">
        <v>108</v>
      </c>
      <c r="AQ112" s="993"/>
      <c r="AR112" s="993"/>
      <c r="AS112" s="993"/>
      <c r="AT112" s="994"/>
      <c r="AU112" s="929"/>
      <c r="AV112" s="930"/>
      <c r="AW112" s="930"/>
      <c r="AX112" s="930"/>
      <c r="AY112" s="931"/>
      <c r="AZ112" s="979" t="s">
        <v>419</v>
      </c>
      <c r="BA112" s="980"/>
      <c r="BB112" s="980"/>
      <c r="BC112" s="980"/>
      <c r="BD112" s="980"/>
      <c r="BE112" s="980"/>
      <c r="BF112" s="980"/>
      <c r="BG112" s="980"/>
      <c r="BH112" s="980"/>
      <c r="BI112" s="980"/>
      <c r="BJ112" s="980"/>
      <c r="BK112" s="980"/>
      <c r="BL112" s="980"/>
      <c r="BM112" s="980"/>
      <c r="BN112" s="980"/>
      <c r="BO112" s="980"/>
      <c r="BP112" s="981"/>
      <c r="BQ112" s="949">
        <v>7592314</v>
      </c>
      <c r="BR112" s="950"/>
      <c r="BS112" s="950"/>
      <c r="BT112" s="950"/>
      <c r="BU112" s="950"/>
      <c r="BV112" s="950">
        <v>8763851</v>
      </c>
      <c r="BW112" s="950"/>
      <c r="BX112" s="950"/>
      <c r="BY112" s="950"/>
      <c r="BZ112" s="950"/>
      <c r="CA112" s="950">
        <v>8629110</v>
      </c>
      <c r="CB112" s="950"/>
      <c r="CC112" s="950"/>
      <c r="CD112" s="950"/>
      <c r="CE112" s="950"/>
      <c r="CF112" s="944">
        <v>30.4</v>
      </c>
      <c r="CG112" s="945"/>
      <c r="CH112" s="945"/>
      <c r="CI112" s="945"/>
      <c r="CJ112" s="945"/>
      <c r="CK112" s="975"/>
      <c r="CL112" s="976"/>
      <c r="CM112" s="946" t="s">
        <v>420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108</v>
      </c>
      <c r="DH112" s="950"/>
      <c r="DI112" s="950"/>
      <c r="DJ112" s="950"/>
      <c r="DK112" s="950"/>
      <c r="DL112" s="950" t="s">
        <v>108</v>
      </c>
      <c r="DM112" s="950"/>
      <c r="DN112" s="950"/>
      <c r="DO112" s="950"/>
      <c r="DP112" s="950"/>
      <c r="DQ112" s="950" t="s">
        <v>108</v>
      </c>
      <c r="DR112" s="950"/>
      <c r="DS112" s="950"/>
      <c r="DT112" s="950"/>
      <c r="DU112" s="950"/>
      <c r="DV112" s="951" t="s">
        <v>108</v>
      </c>
      <c r="DW112" s="951"/>
      <c r="DX112" s="951"/>
      <c r="DY112" s="951"/>
      <c r="DZ112" s="952"/>
    </row>
    <row r="113" spans="1:130" s="197" customFormat="1" ht="26.25" customHeight="1">
      <c r="A113" s="984"/>
      <c r="B113" s="985"/>
      <c r="C113" s="980" t="s">
        <v>421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511769</v>
      </c>
      <c r="AB113" s="964"/>
      <c r="AC113" s="964"/>
      <c r="AD113" s="964"/>
      <c r="AE113" s="965"/>
      <c r="AF113" s="966">
        <v>546616</v>
      </c>
      <c r="AG113" s="964"/>
      <c r="AH113" s="964"/>
      <c r="AI113" s="964"/>
      <c r="AJ113" s="965"/>
      <c r="AK113" s="966">
        <v>534440</v>
      </c>
      <c r="AL113" s="964"/>
      <c r="AM113" s="964"/>
      <c r="AN113" s="964"/>
      <c r="AO113" s="965"/>
      <c r="AP113" s="967">
        <v>1.9</v>
      </c>
      <c r="AQ113" s="968"/>
      <c r="AR113" s="968"/>
      <c r="AS113" s="968"/>
      <c r="AT113" s="969"/>
      <c r="AU113" s="929"/>
      <c r="AV113" s="930"/>
      <c r="AW113" s="930"/>
      <c r="AX113" s="930"/>
      <c r="AY113" s="931"/>
      <c r="AZ113" s="979" t="s">
        <v>422</v>
      </c>
      <c r="BA113" s="980"/>
      <c r="BB113" s="980"/>
      <c r="BC113" s="980"/>
      <c r="BD113" s="980"/>
      <c r="BE113" s="980"/>
      <c r="BF113" s="980"/>
      <c r="BG113" s="980"/>
      <c r="BH113" s="980"/>
      <c r="BI113" s="980"/>
      <c r="BJ113" s="980"/>
      <c r="BK113" s="980"/>
      <c r="BL113" s="980"/>
      <c r="BM113" s="980"/>
      <c r="BN113" s="980"/>
      <c r="BO113" s="980"/>
      <c r="BP113" s="981"/>
      <c r="BQ113" s="949">
        <v>990139</v>
      </c>
      <c r="BR113" s="950"/>
      <c r="BS113" s="950"/>
      <c r="BT113" s="950"/>
      <c r="BU113" s="950"/>
      <c r="BV113" s="950">
        <v>748868</v>
      </c>
      <c r="BW113" s="950"/>
      <c r="BX113" s="950"/>
      <c r="BY113" s="950"/>
      <c r="BZ113" s="950"/>
      <c r="CA113" s="950">
        <v>504622</v>
      </c>
      <c r="CB113" s="950"/>
      <c r="CC113" s="950"/>
      <c r="CD113" s="950"/>
      <c r="CE113" s="950"/>
      <c r="CF113" s="944">
        <v>1.8</v>
      </c>
      <c r="CG113" s="945"/>
      <c r="CH113" s="945"/>
      <c r="CI113" s="945"/>
      <c r="CJ113" s="945"/>
      <c r="CK113" s="975"/>
      <c r="CL113" s="976"/>
      <c r="CM113" s="946" t="s">
        <v>423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108</v>
      </c>
      <c r="DH113" s="989"/>
      <c r="DI113" s="989"/>
      <c r="DJ113" s="989"/>
      <c r="DK113" s="990"/>
      <c r="DL113" s="991" t="s">
        <v>108</v>
      </c>
      <c r="DM113" s="989"/>
      <c r="DN113" s="989"/>
      <c r="DO113" s="989"/>
      <c r="DP113" s="990"/>
      <c r="DQ113" s="991" t="s">
        <v>108</v>
      </c>
      <c r="DR113" s="989"/>
      <c r="DS113" s="989"/>
      <c r="DT113" s="989"/>
      <c r="DU113" s="990"/>
      <c r="DV113" s="992" t="s">
        <v>108</v>
      </c>
      <c r="DW113" s="993"/>
      <c r="DX113" s="993"/>
      <c r="DY113" s="993"/>
      <c r="DZ113" s="994"/>
    </row>
    <row r="114" spans="1:130" s="197" customFormat="1" ht="26.25" customHeight="1">
      <c r="A114" s="984"/>
      <c r="B114" s="985"/>
      <c r="C114" s="980" t="s">
        <v>424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182926</v>
      </c>
      <c r="AB114" s="989"/>
      <c r="AC114" s="989"/>
      <c r="AD114" s="989"/>
      <c r="AE114" s="990"/>
      <c r="AF114" s="991">
        <v>136899</v>
      </c>
      <c r="AG114" s="989"/>
      <c r="AH114" s="989"/>
      <c r="AI114" s="989"/>
      <c r="AJ114" s="990"/>
      <c r="AK114" s="991">
        <v>134541</v>
      </c>
      <c r="AL114" s="989"/>
      <c r="AM114" s="989"/>
      <c r="AN114" s="989"/>
      <c r="AO114" s="990"/>
      <c r="AP114" s="992">
        <v>0.5</v>
      </c>
      <c r="AQ114" s="993"/>
      <c r="AR114" s="993"/>
      <c r="AS114" s="993"/>
      <c r="AT114" s="994"/>
      <c r="AU114" s="929"/>
      <c r="AV114" s="930"/>
      <c r="AW114" s="930"/>
      <c r="AX114" s="930"/>
      <c r="AY114" s="931"/>
      <c r="AZ114" s="979" t="s">
        <v>425</v>
      </c>
      <c r="BA114" s="980"/>
      <c r="BB114" s="980"/>
      <c r="BC114" s="980"/>
      <c r="BD114" s="980"/>
      <c r="BE114" s="980"/>
      <c r="BF114" s="980"/>
      <c r="BG114" s="980"/>
      <c r="BH114" s="980"/>
      <c r="BI114" s="980"/>
      <c r="BJ114" s="980"/>
      <c r="BK114" s="980"/>
      <c r="BL114" s="980"/>
      <c r="BM114" s="980"/>
      <c r="BN114" s="980"/>
      <c r="BO114" s="980"/>
      <c r="BP114" s="981"/>
      <c r="BQ114" s="949">
        <v>10225826</v>
      </c>
      <c r="BR114" s="950"/>
      <c r="BS114" s="950"/>
      <c r="BT114" s="950"/>
      <c r="BU114" s="950"/>
      <c r="BV114" s="950">
        <v>9839855</v>
      </c>
      <c r="BW114" s="950"/>
      <c r="BX114" s="950"/>
      <c r="BY114" s="950"/>
      <c r="BZ114" s="950"/>
      <c r="CA114" s="950">
        <v>9377284</v>
      </c>
      <c r="CB114" s="950"/>
      <c r="CC114" s="950"/>
      <c r="CD114" s="950"/>
      <c r="CE114" s="950"/>
      <c r="CF114" s="944">
        <v>33.1</v>
      </c>
      <c r="CG114" s="945"/>
      <c r="CH114" s="945"/>
      <c r="CI114" s="945"/>
      <c r="CJ114" s="945"/>
      <c r="CK114" s="975"/>
      <c r="CL114" s="976"/>
      <c r="CM114" s="946" t="s">
        <v>426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108</v>
      </c>
      <c r="DH114" s="989"/>
      <c r="DI114" s="989"/>
      <c r="DJ114" s="989"/>
      <c r="DK114" s="990"/>
      <c r="DL114" s="991" t="s">
        <v>108</v>
      </c>
      <c r="DM114" s="989"/>
      <c r="DN114" s="989"/>
      <c r="DO114" s="989"/>
      <c r="DP114" s="990"/>
      <c r="DQ114" s="991" t="s">
        <v>108</v>
      </c>
      <c r="DR114" s="989"/>
      <c r="DS114" s="989"/>
      <c r="DT114" s="989"/>
      <c r="DU114" s="990"/>
      <c r="DV114" s="992" t="s">
        <v>108</v>
      </c>
      <c r="DW114" s="993"/>
      <c r="DX114" s="993"/>
      <c r="DY114" s="993"/>
      <c r="DZ114" s="994"/>
    </row>
    <row r="115" spans="1:130" s="197" customFormat="1" ht="26.25" customHeight="1">
      <c r="A115" s="984"/>
      <c r="B115" s="985"/>
      <c r="C115" s="980" t="s">
        <v>427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126350</v>
      </c>
      <c r="AB115" s="964"/>
      <c r="AC115" s="964"/>
      <c r="AD115" s="964"/>
      <c r="AE115" s="965"/>
      <c r="AF115" s="966">
        <v>189487</v>
      </c>
      <c r="AG115" s="964"/>
      <c r="AH115" s="964"/>
      <c r="AI115" s="964"/>
      <c r="AJ115" s="965"/>
      <c r="AK115" s="966">
        <v>274613</v>
      </c>
      <c r="AL115" s="964"/>
      <c r="AM115" s="964"/>
      <c r="AN115" s="964"/>
      <c r="AO115" s="965"/>
      <c r="AP115" s="967">
        <v>1</v>
      </c>
      <c r="AQ115" s="968"/>
      <c r="AR115" s="968"/>
      <c r="AS115" s="968"/>
      <c r="AT115" s="969"/>
      <c r="AU115" s="929"/>
      <c r="AV115" s="930"/>
      <c r="AW115" s="930"/>
      <c r="AX115" s="930"/>
      <c r="AY115" s="931"/>
      <c r="AZ115" s="979" t="s">
        <v>428</v>
      </c>
      <c r="BA115" s="980"/>
      <c r="BB115" s="980"/>
      <c r="BC115" s="980"/>
      <c r="BD115" s="980"/>
      <c r="BE115" s="980"/>
      <c r="BF115" s="980"/>
      <c r="BG115" s="980"/>
      <c r="BH115" s="980"/>
      <c r="BI115" s="980"/>
      <c r="BJ115" s="980"/>
      <c r="BK115" s="980"/>
      <c r="BL115" s="980"/>
      <c r="BM115" s="980"/>
      <c r="BN115" s="980"/>
      <c r="BO115" s="980"/>
      <c r="BP115" s="981"/>
      <c r="BQ115" s="949">
        <v>6469</v>
      </c>
      <c r="BR115" s="950"/>
      <c r="BS115" s="950"/>
      <c r="BT115" s="950"/>
      <c r="BU115" s="950"/>
      <c r="BV115" s="950">
        <v>598</v>
      </c>
      <c r="BW115" s="950"/>
      <c r="BX115" s="950"/>
      <c r="BY115" s="950"/>
      <c r="BZ115" s="950"/>
      <c r="CA115" s="950">
        <v>496</v>
      </c>
      <c r="CB115" s="950"/>
      <c r="CC115" s="950"/>
      <c r="CD115" s="950"/>
      <c r="CE115" s="950"/>
      <c r="CF115" s="944">
        <v>0</v>
      </c>
      <c r="CG115" s="945"/>
      <c r="CH115" s="945"/>
      <c r="CI115" s="945"/>
      <c r="CJ115" s="945"/>
      <c r="CK115" s="975"/>
      <c r="CL115" s="976"/>
      <c r="CM115" s="979" t="s">
        <v>429</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v>1692007</v>
      </c>
      <c r="DH115" s="989"/>
      <c r="DI115" s="989"/>
      <c r="DJ115" s="989"/>
      <c r="DK115" s="990"/>
      <c r="DL115" s="991">
        <v>1711452</v>
      </c>
      <c r="DM115" s="989"/>
      <c r="DN115" s="989"/>
      <c r="DO115" s="989"/>
      <c r="DP115" s="990"/>
      <c r="DQ115" s="991">
        <v>1584490</v>
      </c>
      <c r="DR115" s="989"/>
      <c r="DS115" s="989"/>
      <c r="DT115" s="989"/>
      <c r="DU115" s="990"/>
      <c r="DV115" s="992">
        <v>5.6</v>
      </c>
      <c r="DW115" s="993"/>
      <c r="DX115" s="993"/>
      <c r="DY115" s="993"/>
      <c r="DZ115" s="994"/>
    </row>
    <row r="116" spans="1:130" s="197" customFormat="1" ht="26.25" customHeight="1">
      <c r="A116" s="986"/>
      <c r="B116" s="987"/>
      <c r="C116" s="1001" t="s">
        <v>430</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v>25</v>
      </c>
      <c r="AB116" s="989"/>
      <c r="AC116" s="989"/>
      <c r="AD116" s="989"/>
      <c r="AE116" s="990"/>
      <c r="AF116" s="991">
        <v>150</v>
      </c>
      <c r="AG116" s="989"/>
      <c r="AH116" s="989"/>
      <c r="AI116" s="989"/>
      <c r="AJ116" s="990"/>
      <c r="AK116" s="991">
        <v>71</v>
      </c>
      <c r="AL116" s="989"/>
      <c r="AM116" s="989"/>
      <c r="AN116" s="989"/>
      <c r="AO116" s="990"/>
      <c r="AP116" s="992">
        <v>0</v>
      </c>
      <c r="AQ116" s="993"/>
      <c r="AR116" s="993"/>
      <c r="AS116" s="993"/>
      <c r="AT116" s="994"/>
      <c r="AU116" s="929"/>
      <c r="AV116" s="930"/>
      <c r="AW116" s="930"/>
      <c r="AX116" s="930"/>
      <c r="AY116" s="931"/>
      <c r="AZ116" s="979" t="s">
        <v>431</v>
      </c>
      <c r="BA116" s="980"/>
      <c r="BB116" s="980"/>
      <c r="BC116" s="980"/>
      <c r="BD116" s="980"/>
      <c r="BE116" s="980"/>
      <c r="BF116" s="980"/>
      <c r="BG116" s="980"/>
      <c r="BH116" s="980"/>
      <c r="BI116" s="980"/>
      <c r="BJ116" s="980"/>
      <c r="BK116" s="980"/>
      <c r="BL116" s="980"/>
      <c r="BM116" s="980"/>
      <c r="BN116" s="980"/>
      <c r="BO116" s="980"/>
      <c r="BP116" s="981"/>
      <c r="BQ116" s="949" t="s">
        <v>108</v>
      </c>
      <c r="BR116" s="950"/>
      <c r="BS116" s="950"/>
      <c r="BT116" s="950"/>
      <c r="BU116" s="950"/>
      <c r="BV116" s="950" t="s">
        <v>108</v>
      </c>
      <c r="BW116" s="950"/>
      <c r="BX116" s="950"/>
      <c r="BY116" s="950"/>
      <c r="BZ116" s="950"/>
      <c r="CA116" s="950" t="s">
        <v>108</v>
      </c>
      <c r="CB116" s="950"/>
      <c r="CC116" s="950"/>
      <c r="CD116" s="950"/>
      <c r="CE116" s="950"/>
      <c r="CF116" s="944" t="s">
        <v>108</v>
      </c>
      <c r="CG116" s="945"/>
      <c r="CH116" s="945"/>
      <c r="CI116" s="945"/>
      <c r="CJ116" s="945"/>
      <c r="CK116" s="975"/>
      <c r="CL116" s="976"/>
      <c r="CM116" s="946" t="s">
        <v>432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108</v>
      </c>
      <c r="DH116" s="989"/>
      <c r="DI116" s="989"/>
      <c r="DJ116" s="989"/>
      <c r="DK116" s="990"/>
      <c r="DL116" s="991" t="s">
        <v>108</v>
      </c>
      <c r="DM116" s="989"/>
      <c r="DN116" s="989"/>
      <c r="DO116" s="989"/>
      <c r="DP116" s="990"/>
      <c r="DQ116" s="991" t="s">
        <v>108</v>
      </c>
      <c r="DR116" s="989"/>
      <c r="DS116" s="989"/>
      <c r="DT116" s="989"/>
      <c r="DU116" s="990"/>
      <c r="DV116" s="992" t="s">
        <v>108</v>
      </c>
      <c r="DW116" s="993"/>
      <c r="DX116" s="993"/>
      <c r="DY116" s="993"/>
      <c r="DZ116" s="994"/>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433</v>
      </c>
      <c r="Z117" s="914"/>
      <c r="AA117" s="1026">
        <v>6538257</v>
      </c>
      <c r="AB117" s="996"/>
      <c r="AC117" s="996"/>
      <c r="AD117" s="996"/>
      <c r="AE117" s="997"/>
      <c r="AF117" s="995">
        <v>6843059</v>
      </c>
      <c r="AG117" s="996"/>
      <c r="AH117" s="996"/>
      <c r="AI117" s="996"/>
      <c r="AJ117" s="997"/>
      <c r="AK117" s="995">
        <v>7007170</v>
      </c>
      <c r="AL117" s="996"/>
      <c r="AM117" s="996"/>
      <c r="AN117" s="996"/>
      <c r="AO117" s="997"/>
      <c r="AP117" s="998"/>
      <c r="AQ117" s="999"/>
      <c r="AR117" s="999"/>
      <c r="AS117" s="999"/>
      <c r="AT117" s="1000"/>
      <c r="AU117" s="929"/>
      <c r="AV117" s="930"/>
      <c r="AW117" s="930"/>
      <c r="AX117" s="930"/>
      <c r="AY117" s="931"/>
      <c r="AZ117" s="1025" t="s">
        <v>434</v>
      </c>
      <c r="BA117" s="1001"/>
      <c r="BB117" s="1001"/>
      <c r="BC117" s="1001"/>
      <c r="BD117" s="1001"/>
      <c r="BE117" s="1001"/>
      <c r="BF117" s="1001"/>
      <c r="BG117" s="1001"/>
      <c r="BH117" s="1001"/>
      <c r="BI117" s="1001"/>
      <c r="BJ117" s="1001"/>
      <c r="BK117" s="1001"/>
      <c r="BL117" s="1001"/>
      <c r="BM117" s="1001"/>
      <c r="BN117" s="1001"/>
      <c r="BO117" s="1001"/>
      <c r="BP117" s="1002"/>
      <c r="BQ117" s="1015" t="s">
        <v>108</v>
      </c>
      <c r="BR117" s="1016"/>
      <c r="BS117" s="1016"/>
      <c r="BT117" s="1016"/>
      <c r="BU117" s="1016"/>
      <c r="BV117" s="1016" t="s">
        <v>108</v>
      </c>
      <c r="BW117" s="1016"/>
      <c r="BX117" s="1016"/>
      <c r="BY117" s="1016"/>
      <c r="BZ117" s="1016"/>
      <c r="CA117" s="1016" t="s">
        <v>108</v>
      </c>
      <c r="CB117" s="1016"/>
      <c r="CC117" s="1016"/>
      <c r="CD117" s="1016"/>
      <c r="CE117" s="1016"/>
      <c r="CF117" s="944" t="s">
        <v>108</v>
      </c>
      <c r="CG117" s="945"/>
      <c r="CH117" s="945"/>
      <c r="CI117" s="945"/>
      <c r="CJ117" s="945"/>
      <c r="CK117" s="975"/>
      <c r="CL117" s="976"/>
      <c r="CM117" s="946" t="s">
        <v>435</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108</v>
      </c>
      <c r="DH117" s="989"/>
      <c r="DI117" s="989"/>
      <c r="DJ117" s="989"/>
      <c r="DK117" s="990"/>
      <c r="DL117" s="991" t="s">
        <v>108</v>
      </c>
      <c r="DM117" s="989"/>
      <c r="DN117" s="989"/>
      <c r="DO117" s="989"/>
      <c r="DP117" s="990"/>
      <c r="DQ117" s="991" t="s">
        <v>108</v>
      </c>
      <c r="DR117" s="989"/>
      <c r="DS117" s="989"/>
      <c r="DT117" s="989"/>
      <c r="DU117" s="990"/>
      <c r="DV117" s="992" t="s">
        <v>108</v>
      </c>
      <c r="DW117" s="993"/>
      <c r="DX117" s="993"/>
      <c r="DY117" s="993"/>
      <c r="DZ117" s="994"/>
    </row>
    <row r="118" spans="1:130" s="197" customFormat="1" ht="26.25" customHeight="1">
      <c r="A118" s="934" t="s">
        <v>408</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406</v>
      </c>
      <c r="AB118" s="913"/>
      <c r="AC118" s="913"/>
      <c r="AD118" s="913"/>
      <c r="AE118" s="914"/>
      <c r="AF118" s="912" t="s">
        <v>283</v>
      </c>
      <c r="AG118" s="913"/>
      <c r="AH118" s="913"/>
      <c r="AI118" s="913"/>
      <c r="AJ118" s="914"/>
      <c r="AK118" s="912" t="s">
        <v>282</v>
      </c>
      <c r="AL118" s="913"/>
      <c r="AM118" s="913"/>
      <c r="AN118" s="913"/>
      <c r="AO118" s="914"/>
      <c r="AP118" s="1020" t="s">
        <v>407</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436</v>
      </c>
      <c r="BP118" s="1024"/>
      <c r="BQ118" s="1015">
        <v>76291063</v>
      </c>
      <c r="BR118" s="1016"/>
      <c r="BS118" s="1016"/>
      <c r="BT118" s="1016"/>
      <c r="BU118" s="1016"/>
      <c r="BV118" s="1016">
        <v>82293529</v>
      </c>
      <c r="BW118" s="1016"/>
      <c r="BX118" s="1016"/>
      <c r="BY118" s="1016"/>
      <c r="BZ118" s="1016"/>
      <c r="CA118" s="1016">
        <v>87227520</v>
      </c>
      <c r="CB118" s="1016"/>
      <c r="CC118" s="1016"/>
      <c r="CD118" s="1016"/>
      <c r="CE118" s="1016"/>
      <c r="CF118" s="1017"/>
      <c r="CG118" s="1018"/>
      <c r="CH118" s="1018"/>
      <c r="CI118" s="1018"/>
      <c r="CJ118" s="1019"/>
      <c r="CK118" s="975"/>
      <c r="CL118" s="976"/>
      <c r="CM118" s="946" t="s">
        <v>437</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108</v>
      </c>
      <c r="DH118" s="989"/>
      <c r="DI118" s="989"/>
      <c r="DJ118" s="989"/>
      <c r="DK118" s="990"/>
      <c r="DL118" s="991" t="s">
        <v>108</v>
      </c>
      <c r="DM118" s="989"/>
      <c r="DN118" s="989"/>
      <c r="DO118" s="989"/>
      <c r="DP118" s="990"/>
      <c r="DQ118" s="991" t="s">
        <v>108</v>
      </c>
      <c r="DR118" s="989"/>
      <c r="DS118" s="989"/>
      <c r="DT118" s="989"/>
      <c r="DU118" s="990"/>
      <c r="DV118" s="992" t="s">
        <v>108</v>
      </c>
      <c r="DW118" s="993"/>
      <c r="DX118" s="993"/>
      <c r="DY118" s="993"/>
      <c r="DZ118" s="994"/>
    </row>
    <row r="119" spans="1:130" s="197" customFormat="1" ht="26.25" customHeight="1">
      <c r="A119" s="1004" t="s">
        <v>411</v>
      </c>
      <c r="B119" s="974"/>
      <c r="C119" s="953" t="s">
        <v>412</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108</v>
      </c>
      <c r="AB119" s="920"/>
      <c r="AC119" s="920"/>
      <c r="AD119" s="920"/>
      <c r="AE119" s="921"/>
      <c r="AF119" s="922" t="s">
        <v>108</v>
      </c>
      <c r="AG119" s="920"/>
      <c r="AH119" s="920"/>
      <c r="AI119" s="920"/>
      <c r="AJ119" s="921"/>
      <c r="AK119" s="922" t="s">
        <v>108</v>
      </c>
      <c r="AL119" s="920"/>
      <c r="AM119" s="920"/>
      <c r="AN119" s="920"/>
      <c r="AO119" s="921"/>
      <c r="AP119" s="923" t="s">
        <v>108</v>
      </c>
      <c r="AQ119" s="924"/>
      <c r="AR119" s="924"/>
      <c r="AS119" s="924"/>
      <c r="AT119" s="925"/>
      <c r="AU119" s="1007" t="s">
        <v>438</v>
      </c>
      <c r="AV119" s="1008"/>
      <c r="AW119" s="1008"/>
      <c r="AX119" s="1008"/>
      <c r="AY119" s="1009"/>
      <c r="AZ119" s="970" t="s">
        <v>439</v>
      </c>
      <c r="BA119" s="917"/>
      <c r="BB119" s="917"/>
      <c r="BC119" s="917"/>
      <c r="BD119" s="917"/>
      <c r="BE119" s="917"/>
      <c r="BF119" s="917"/>
      <c r="BG119" s="917"/>
      <c r="BH119" s="917"/>
      <c r="BI119" s="917"/>
      <c r="BJ119" s="917"/>
      <c r="BK119" s="917"/>
      <c r="BL119" s="917"/>
      <c r="BM119" s="917"/>
      <c r="BN119" s="917"/>
      <c r="BO119" s="917"/>
      <c r="BP119" s="918"/>
      <c r="BQ119" s="956">
        <v>18273406</v>
      </c>
      <c r="BR119" s="957"/>
      <c r="BS119" s="957"/>
      <c r="BT119" s="957"/>
      <c r="BU119" s="957"/>
      <c r="BV119" s="957">
        <v>19555011</v>
      </c>
      <c r="BW119" s="957"/>
      <c r="BX119" s="957"/>
      <c r="BY119" s="957"/>
      <c r="BZ119" s="957"/>
      <c r="CA119" s="957">
        <v>20823751</v>
      </c>
      <c r="CB119" s="957"/>
      <c r="CC119" s="957"/>
      <c r="CD119" s="957"/>
      <c r="CE119" s="957"/>
      <c r="CF119" s="971">
        <v>73.5</v>
      </c>
      <c r="CG119" s="972"/>
      <c r="CH119" s="972"/>
      <c r="CI119" s="972"/>
      <c r="CJ119" s="972"/>
      <c r="CK119" s="977"/>
      <c r="CL119" s="978"/>
      <c r="CM119" s="1034" t="s">
        <v>440</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43539</v>
      </c>
      <c r="DH119" s="1028"/>
      <c r="DI119" s="1028"/>
      <c r="DJ119" s="1028"/>
      <c r="DK119" s="1029"/>
      <c r="DL119" s="1030">
        <v>18006</v>
      </c>
      <c r="DM119" s="1028"/>
      <c r="DN119" s="1028"/>
      <c r="DO119" s="1028"/>
      <c r="DP119" s="1029"/>
      <c r="DQ119" s="1030">
        <v>8243</v>
      </c>
      <c r="DR119" s="1028"/>
      <c r="DS119" s="1028"/>
      <c r="DT119" s="1028"/>
      <c r="DU119" s="1029"/>
      <c r="DV119" s="1031">
        <v>0</v>
      </c>
      <c r="DW119" s="1032"/>
      <c r="DX119" s="1032"/>
      <c r="DY119" s="1032"/>
      <c r="DZ119" s="1033"/>
    </row>
    <row r="120" spans="1:130" s="197" customFormat="1" ht="26.25" customHeight="1">
      <c r="A120" s="1005"/>
      <c r="B120" s="976"/>
      <c r="C120" s="946" t="s">
        <v>416</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v>116336</v>
      </c>
      <c r="AB120" s="989"/>
      <c r="AC120" s="989"/>
      <c r="AD120" s="989"/>
      <c r="AE120" s="990"/>
      <c r="AF120" s="991" t="s">
        <v>108</v>
      </c>
      <c r="AG120" s="989"/>
      <c r="AH120" s="989"/>
      <c r="AI120" s="989"/>
      <c r="AJ120" s="990"/>
      <c r="AK120" s="991" t="s">
        <v>108</v>
      </c>
      <c r="AL120" s="989"/>
      <c r="AM120" s="989"/>
      <c r="AN120" s="989"/>
      <c r="AO120" s="990"/>
      <c r="AP120" s="992" t="s">
        <v>108</v>
      </c>
      <c r="AQ120" s="993"/>
      <c r="AR120" s="993"/>
      <c r="AS120" s="993"/>
      <c r="AT120" s="994"/>
      <c r="AU120" s="1010"/>
      <c r="AV120" s="1011"/>
      <c r="AW120" s="1011"/>
      <c r="AX120" s="1011"/>
      <c r="AY120" s="1012"/>
      <c r="AZ120" s="979" t="s">
        <v>441</v>
      </c>
      <c r="BA120" s="980"/>
      <c r="BB120" s="980"/>
      <c r="BC120" s="980"/>
      <c r="BD120" s="980"/>
      <c r="BE120" s="980"/>
      <c r="BF120" s="980"/>
      <c r="BG120" s="980"/>
      <c r="BH120" s="980"/>
      <c r="BI120" s="980"/>
      <c r="BJ120" s="980"/>
      <c r="BK120" s="980"/>
      <c r="BL120" s="980"/>
      <c r="BM120" s="980"/>
      <c r="BN120" s="980"/>
      <c r="BO120" s="980"/>
      <c r="BP120" s="981"/>
      <c r="BQ120" s="949">
        <v>6598364</v>
      </c>
      <c r="BR120" s="950"/>
      <c r="BS120" s="950"/>
      <c r="BT120" s="950"/>
      <c r="BU120" s="950"/>
      <c r="BV120" s="950">
        <v>6248980</v>
      </c>
      <c r="BW120" s="950"/>
      <c r="BX120" s="950"/>
      <c r="BY120" s="950"/>
      <c r="BZ120" s="950"/>
      <c r="CA120" s="950">
        <v>5884627</v>
      </c>
      <c r="CB120" s="950"/>
      <c r="CC120" s="950"/>
      <c r="CD120" s="950"/>
      <c r="CE120" s="950"/>
      <c r="CF120" s="944">
        <v>20.8</v>
      </c>
      <c r="CG120" s="945"/>
      <c r="CH120" s="945"/>
      <c r="CI120" s="945"/>
      <c r="CJ120" s="945"/>
      <c r="CK120" s="1043" t="s">
        <v>442</v>
      </c>
      <c r="CL120" s="1044"/>
      <c r="CM120" s="1044"/>
      <c r="CN120" s="1044"/>
      <c r="CO120" s="1045"/>
      <c r="CP120" s="1051" t="s">
        <v>443</v>
      </c>
      <c r="CQ120" s="1052"/>
      <c r="CR120" s="1052"/>
      <c r="CS120" s="1052"/>
      <c r="CT120" s="1052"/>
      <c r="CU120" s="1052"/>
      <c r="CV120" s="1052"/>
      <c r="CW120" s="1052"/>
      <c r="CX120" s="1052"/>
      <c r="CY120" s="1052"/>
      <c r="CZ120" s="1052"/>
      <c r="DA120" s="1052"/>
      <c r="DB120" s="1052"/>
      <c r="DC120" s="1052"/>
      <c r="DD120" s="1052"/>
      <c r="DE120" s="1052"/>
      <c r="DF120" s="1053"/>
      <c r="DG120" s="956">
        <v>6424786</v>
      </c>
      <c r="DH120" s="957"/>
      <c r="DI120" s="957"/>
      <c r="DJ120" s="957"/>
      <c r="DK120" s="957"/>
      <c r="DL120" s="957">
        <v>6457202</v>
      </c>
      <c r="DM120" s="957"/>
      <c r="DN120" s="957"/>
      <c r="DO120" s="957"/>
      <c r="DP120" s="957"/>
      <c r="DQ120" s="957">
        <v>6122943</v>
      </c>
      <c r="DR120" s="957"/>
      <c r="DS120" s="957"/>
      <c r="DT120" s="957"/>
      <c r="DU120" s="957"/>
      <c r="DV120" s="958">
        <v>21.6</v>
      </c>
      <c r="DW120" s="958"/>
      <c r="DX120" s="958"/>
      <c r="DY120" s="958"/>
      <c r="DZ120" s="959"/>
    </row>
    <row r="121" spans="1:130" s="197" customFormat="1" ht="26.25" customHeight="1">
      <c r="A121" s="1005"/>
      <c r="B121" s="976"/>
      <c r="C121" s="1040" t="s">
        <v>444</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108</v>
      </c>
      <c r="AB121" s="989"/>
      <c r="AC121" s="989"/>
      <c r="AD121" s="989"/>
      <c r="AE121" s="990"/>
      <c r="AF121" s="991" t="s">
        <v>108</v>
      </c>
      <c r="AG121" s="989"/>
      <c r="AH121" s="989"/>
      <c r="AI121" s="989"/>
      <c r="AJ121" s="990"/>
      <c r="AK121" s="991" t="s">
        <v>108</v>
      </c>
      <c r="AL121" s="989"/>
      <c r="AM121" s="989"/>
      <c r="AN121" s="989"/>
      <c r="AO121" s="990"/>
      <c r="AP121" s="992" t="s">
        <v>108</v>
      </c>
      <c r="AQ121" s="993"/>
      <c r="AR121" s="993"/>
      <c r="AS121" s="993"/>
      <c r="AT121" s="994"/>
      <c r="AU121" s="1010"/>
      <c r="AV121" s="1011"/>
      <c r="AW121" s="1011"/>
      <c r="AX121" s="1011"/>
      <c r="AY121" s="1012"/>
      <c r="AZ121" s="1025" t="s">
        <v>445</v>
      </c>
      <c r="BA121" s="1001"/>
      <c r="BB121" s="1001"/>
      <c r="BC121" s="1001"/>
      <c r="BD121" s="1001"/>
      <c r="BE121" s="1001"/>
      <c r="BF121" s="1001"/>
      <c r="BG121" s="1001"/>
      <c r="BH121" s="1001"/>
      <c r="BI121" s="1001"/>
      <c r="BJ121" s="1001"/>
      <c r="BK121" s="1001"/>
      <c r="BL121" s="1001"/>
      <c r="BM121" s="1001"/>
      <c r="BN121" s="1001"/>
      <c r="BO121" s="1001"/>
      <c r="BP121" s="1002"/>
      <c r="BQ121" s="1015">
        <v>49579597</v>
      </c>
      <c r="BR121" s="1016"/>
      <c r="BS121" s="1016"/>
      <c r="BT121" s="1016"/>
      <c r="BU121" s="1016"/>
      <c r="BV121" s="1016">
        <v>52853260</v>
      </c>
      <c r="BW121" s="1016"/>
      <c r="BX121" s="1016"/>
      <c r="BY121" s="1016"/>
      <c r="BZ121" s="1016"/>
      <c r="CA121" s="1016">
        <v>56545301</v>
      </c>
      <c r="CB121" s="1016"/>
      <c r="CC121" s="1016"/>
      <c r="CD121" s="1016"/>
      <c r="CE121" s="1016"/>
      <c r="CF121" s="1054">
        <v>199.5</v>
      </c>
      <c r="CG121" s="1055"/>
      <c r="CH121" s="1055"/>
      <c r="CI121" s="1055"/>
      <c r="CJ121" s="1055"/>
      <c r="CK121" s="1046"/>
      <c r="CL121" s="1047"/>
      <c r="CM121" s="1047"/>
      <c r="CN121" s="1047"/>
      <c r="CO121" s="1048"/>
      <c r="CP121" s="1037" t="s">
        <v>446</v>
      </c>
      <c r="CQ121" s="1038"/>
      <c r="CR121" s="1038"/>
      <c r="CS121" s="1038"/>
      <c r="CT121" s="1038"/>
      <c r="CU121" s="1038"/>
      <c r="CV121" s="1038"/>
      <c r="CW121" s="1038"/>
      <c r="CX121" s="1038"/>
      <c r="CY121" s="1038"/>
      <c r="CZ121" s="1038"/>
      <c r="DA121" s="1038"/>
      <c r="DB121" s="1038"/>
      <c r="DC121" s="1038"/>
      <c r="DD121" s="1038"/>
      <c r="DE121" s="1038"/>
      <c r="DF121" s="1039"/>
      <c r="DG121" s="949">
        <v>565659</v>
      </c>
      <c r="DH121" s="950"/>
      <c r="DI121" s="950"/>
      <c r="DJ121" s="950"/>
      <c r="DK121" s="950"/>
      <c r="DL121" s="950">
        <v>1642061</v>
      </c>
      <c r="DM121" s="950"/>
      <c r="DN121" s="950"/>
      <c r="DO121" s="950"/>
      <c r="DP121" s="950"/>
      <c r="DQ121" s="950">
        <v>1710025</v>
      </c>
      <c r="DR121" s="950"/>
      <c r="DS121" s="950"/>
      <c r="DT121" s="950"/>
      <c r="DU121" s="950"/>
      <c r="DV121" s="951">
        <v>6</v>
      </c>
      <c r="DW121" s="951"/>
      <c r="DX121" s="951"/>
      <c r="DY121" s="951"/>
      <c r="DZ121" s="952"/>
    </row>
    <row r="122" spans="1:130" s="197" customFormat="1" ht="26.25" customHeight="1">
      <c r="A122" s="1005"/>
      <c r="B122" s="976"/>
      <c r="C122" s="946" t="s">
        <v>426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108</v>
      </c>
      <c r="AB122" s="989"/>
      <c r="AC122" s="989"/>
      <c r="AD122" s="989"/>
      <c r="AE122" s="990"/>
      <c r="AF122" s="991" t="s">
        <v>108</v>
      </c>
      <c r="AG122" s="989"/>
      <c r="AH122" s="989"/>
      <c r="AI122" s="989"/>
      <c r="AJ122" s="990"/>
      <c r="AK122" s="991" t="s">
        <v>108</v>
      </c>
      <c r="AL122" s="989"/>
      <c r="AM122" s="989"/>
      <c r="AN122" s="989"/>
      <c r="AO122" s="990"/>
      <c r="AP122" s="992" t="s">
        <v>108</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447</v>
      </c>
      <c r="BP122" s="1024"/>
      <c r="BQ122" s="1064">
        <v>74451367</v>
      </c>
      <c r="BR122" s="1065"/>
      <c r="BS122" s="1065"/>
      <c r="BT122" s="1065"/>
      <c r="BU122" s="1065"/>
      <c r="BV122" s="1065">
        <v>78657251</v>
      </c>
      <c r="BW122" s="1065"/>
      <c r="BX122" s="1065"/>
      <c r="BY122" s="1065"/>
      <c r="BZ122" s="1065"/>
      <c r="CA122" s="1065">
        <v>83253679</v>
      </c>
      <c r="CB122" s="1065"/>
      <c r="CC122" s="1065"/>
      <c r="CD122" s="1065"/>
      <c r="CE122" s="1065"/>
      <c r="CF122" s="1017"/>
      <c r="CG122" s="1018"/>
      <c r="CH122" s="1018"/>
      <c r="CI122" s="1018"/>
      <c r="CJ122" s="1019"/>
      <c r="CK122" s="1046"/>
      <c r="CL122" s="1047"/>
      <c r="CM122" s="1047"/>
      <c r="CN122" s="1047"/>
      <c r="CO122" s="1048"/>
      <c r="CP122" s="1037" t="s">
        <v>448</v>
      </c>
      <c r="CQ122" s="1038"/>
      <c r="CR122" s="1038"/>
      <c r="CS122" s="1038"/>
      <c r="CT122" s="1038"/>
      <c r="CU122" s="1038"/>
      <c r="CV122" s="1038"/>
      <c r="CW122" s="1038"/>
      <c r="CX122" s="1038"/>
      <c r="CY122" s="1038"/>
      <c r="CZ122" s="1038"/>
      <c r="DA122" s="1038"/>
      <c r="DB122" s="1038"/>
      <c r="DC122" s="1038"/>
      <c r="DD122" s="1038"/>
      <c r="DE122" s="1038"/>
      <c r="DF122" s="1039"/>
      <c r="DG122" s="949">
        <v>323791</v>
      </c>
      <c r="DH122" s="950"/>
      <c r="DI122" s="950"/>
      <c r="DJ122" s="950"/>
      <c r="DK122" s="950"/>
      <c r="DL122" s="950">
        <v>402396</v>
      </c>
      <c r="DM122" s="950"/>
      <c r="DN122" s="950"/>
      <c r="DO122" s="950"/>
      <c r="DP122" s="950"/>
      <c r="DQ122" s="950">
        <v>561789</v>
      </c>
      <c r="DR122" s="950"/>
      <c r="DS122" s="950"/>
      <c r="DT122" s="950"/>
      <c r="DU122" s="950"/>
      <c r="DV122" s="951">
        <v>2</v>
      </c>
      <c r="DW122" s="951"/>
      <c r="DX122" s="951"/>
      <c r="DY122" s="951"/>
      <c r="DZ122" s="952"/>
    </row>
    <row r="123" spans="1:130" s="197" customFormat="1" ht="26.25" customHeight="1" thickBot="1">
      <c r="A123" s="1005"/>
      <c r="B123" s="976"/>
      <c r="C123" s="946" t="s">
        <v>432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108</v>
      </c>
      <c r="AB123" s="989"/>
      <c r="AC123" s="989"/>
      <c r="AD123" s="989"/>
      <c r="AE123" s="990"/>
      <c r="AF123" s="991" t="s">
        <v>108</v>
      </c>
      <c r="AG123" s="989"/>
      <c r="AH123" s="989"/>
      <c r="AI123" s="989"/>
      <c r="AJ123" s="990"/>
      <c r="AK123" s="991" t="s">
        <v>108</v>
      </c>
      <c r="AL123" s="989"/>
      <c r="AM123" s="989"/>
      <c r="AN123" s="989"/>
      <c r="AO123" s="990"/>
      <c r="AP123" s="992" t="s">
        <v>108</v>
      </c>
      <c r="AQ123" s="993"/>
      <c r="AR123" s="993"/>
      <c r="AS123" s="993"/>
      <c r="AT123" s="994"/>
      <c r="AU123" s="1061" t="s">
        <v>449</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v>6.5</v>
      </c>
      <c r="BR123" s="1057"/>
      <c r="BS123" s="1057"/>
      <c r="BT123" s="1057"/>
      <c r="BU123" s="1057"/>
      <c r="BV123" s="1057">
        <v>12.9</v>
      </c>
      <c r="BW123" s="1057"/>
      <c r="BX123" s="1057"/>
      <c r="BY123" s="1057"/>
      <c r="BZ123" s="1057"/>
      <c r="CA123" s="1057">
        <v>14</v>
      </c>
      <c r="CB123" s="1057"/>
      <c r="CC123" s="1057"/>
      <c r="CD123" s="1057"/>
      <c r="CE123" s="1057"/>
      <c r="CF123" s="1058"/>
      <c r="CG123" s="1059"/>
      <c r="CH123" s="1059"/>
      <c r="CI123" s="1059"/>
      <c r="CJ123" s="1060"/>
      <c r="CK123" s="1046"/>
      <c r="CL123" s="1047"/>
      <c r="CM123" s="1047"/>
      <c r="CN123" s="1047"/>
      <c r="CO123" s="1048"/>
      <c r="CP123" s="1037" t="s">
        <v>450</v>
      </c>
      <c r="CQ123" s="1038"/>
      <c r="CR123" s="1038"/>
      <c r="CS123" s="1038"/>
      <c r="CT123" s="1038"/>
      <c r="CU123" s="1038"/>
      <c r="CV123" s="1038"/>
      <c r="CW123" s="1038"/>
      <c r="CX123" s="1038"/>
      <c r="CY123" s="1038"/>
      <c r="CZ123" s="1038"/>
      <c r="DA123" s="1038"/>
      <c r="DB123" s="1038"/>
      <c r="DC123" s="1038"/>
      <c r="DD123" s="1038"/>
      <c r="DE123" s="1038"/>
      <c r="DF123" s="1039"/>
      <c r="DG123" s="988">
        <v>149492</v>
      </c>
      <c r="DH123" s="989"/>
      <c r="DI123" s="989"/>
      <c r="DJ123" s="989"/>
      <c r="DK123" s="990"/>
      <c r="DL123" s="991">
        <v>139294</v>
      </c>
      <c r="DM123" s="989"/>
      <c r="DN123" s="989"/>
      <c r="DO123" s="989"/>
      <c r="DP123" s="990"/>
      <c r="DQ123" s="991">
        <v>133474</v>
      </c>
      <c r="DR123" s="989"/>
      <c r="DS123" s="989"/>
      <c r="DT123" s="989"/>
      <c r="DU123" s="990"/>
      <c r="DV123" s="992">
        <v>0.5</v>
      </c>
      <c r="DW123" s="993"/>
      <c r="DX123" s="993"/>
      <c r="DY123" s="993"/>
      <c r="DZ123" s="994"/>
    </row>
    <row r="124" spans="1:130" s="197" customFormat="1" ht="26.25" customHeight="1">
      <c r="A124" s="1005"/>
      <c r="B124" s="976"/>
      <c r="C124" s="946" t="s">
        <v>435</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451</v>
      </c>
      <c r="AB124" s="989"/>
      <c r="AC124" s="989"/>
      <c r="AD124" s="989"/>
      <c r="AE124" s="990"/>
      <c r="AF124" s="991" t="s">
        <v>451</v>
      </c>
      <c r="AG124" s="989"/>
      <c r="AH124" s="989"/>
      <c r="AI124" s="989"/>
      <c r="AJ124" s="990"/>
      <c r="AK124" s="991" t="s">
        <v>451</v>
      </c>
      <c r="AL124" s="989"/>
      <c r="AM124" s="989"/>
      <c r="AN124" s="989"/>
      <c r="AO124" s="990"/>
      <c r="AP124" s="992" t="s">
        <v>451</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452</v>
      </c>
      <c r="CQ124" s="1038"/>
      <c r="CR124" s="1038"/>
      <c r="CS124" s="1038"/>
      <c r="CT124" s="1038"/>
      <c r="CU124" s="1038"/>
      <c r="CV124" s="1038"/>
      <c r="CW124" s="1038"/>
      <c r="CX124" s="1038"/>
      <c r="CY124" s="1038"/>
      <c r="CZ124" s="1038"/>
      <c r="DA124" s="1038"/>
      <c r="DB124" s="1038"/>
      <c r="DC124" s="1038"/>
      <c r="DD124" s="1038"/>
      <c r="DE124" s="1038"/>
      <c r="DF124" s="1039"/>
      <c r="DG124" s="1027">
        <v>128586</v>
      </c>
      <c r="DH124" s="1028"/>
      <c r="DI124" s="1028"/>
      <c r="DJ124" s="1028"/>
      <c r="DK124" s="1029"/>
      <c r="DL124" s="1030">
        <v>122898</v>
      </c>
      <c r="DM124" s="1028"/>
      <c r="DN124" s="1028"/>
      <c r="DO124" s="1028"/>
      <c r="DP124" s="1029"/>
      <c r="DQ124" s="1030">
        <v>100879</v>
      </c>
      <c r="DR124" s="1028"/>
      <c r="DS124" s="1028"/>
      <c r="DT124" s="1028"/>
      <c r="DU124" s="1029"/>
      <c r="DV124" s="1031">
        <v>0.4</v>
      </c>
      <c r="DW124" s="1032"/>
      <c r="DX124" s="1032"/>
      <c r="DY124" s="1032"/>
      <c r="DZ124" s="1033"/>
    </row>
    <row r="125" spans="1:130" s="197" customFormat="1" ht="26.25" customHeight="1" thickBot="1">
      <c r="A125" s="1005"/>
      <c r="B125" s="976"/>
      <c r="C125" s="946" t="s">
        <v>437</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451</v>
      </c>
      <c r="AB125" s="989"/>
      <c r="AC125" s="989"/>
      <c r="AD125" s="989"/>
      <c r="AE125" s="990"/>
      <c r="AF125" s="991" t="s">
        <v>451</v>
      </c>
      <c r="AG125" s="989"/>
      <c r="AH125" s="989"/>
      <c r="AI125" s="989"/>
      <c r="AJ125" s="990"/>
      <c r="AK125" s="991" t="s">
        <v>451</v>
      </c>
      <c r="AL125" s="989"/>
      <c r="AM125" s="989"/>
      <c r="AN125" s="989"/>
      <c r="AO125" s="990"/>
      <c r="AP125" s="992" t="s">
        <v>451</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453</v>
      </c>
      <c r="CL125" s="1044"/>
      <c r="CM125" s="1044"/>
      <c r="CN125" s="1044"/>
      <c r="CO125" s="1045"/>
      <c r="CP125" s="970" t="s">
        <v>454</v>
      </c>
      <c r="CQ125" s="917"/>
      <c r="CR125" s="917"/>
      <c r="CS125" s="917"/>
      <c r="CT125" s="917"/>
      <c r="CU125" s="917"/>
      <c r="CV125" s="917"/>
      <c r="CW125" s="917"/>
      <c r="CX125" s="917"/>
      <c r="CY125" s="917"/>
      <c r="CZ125" s="917"/>
      <c r="DA125" s="917"/>
      <c r="DB125" s="917"/>
      <c r="DC125" s="917"/>
      <c r="DD125" s="917"/>
      <c r="DE125" s="917"/>
      <c r="DF125" s="918"/>
      <c r="DG125" s="956" t="s">
        <v>451</v>
      </c>
      <c r="DH125" s="957"/>
      <c r="DI125" s="957"/>
      <c r="DJ125" s="957"/>
      <c r="DK125" s="957"/>
      <c r="DL125" s="957" t="s">
        <v>451</v>
      </c>
      <c r="DM125" s="957"/>
      <c r="DN125" s="957"/>
      <c r="DO125" s="957"/>
      <c r="DP125" s="957"/>
      <c r="DQ125" s="957" t="s">
        <v>451</v>
      </c>
      <c r="DR125" s="957"/>
      <c r="DS125" s="957"/>
      <c r="DT125" s="957"/>
      <c r="DU125" s="957"/>
      <c r="DV125" s="958" t="s">
        <v>451</v>
      </c>
      <c r="DW125" s="958"/>
      <c r="DX125" s="958"/>
      <c r="DY125" s="958"/>
      <c r="DZ125" s="959"/>
    </row>
    <row r="126" spans="1:130" s="197" customFormat="1" ht="26.25" customHeight="1">
      <c r="A126" s="1005"/>
      <c r="B126" s="976"/>
      <c r="C126" s="946" t="s">
        <v>440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451</v>
      </c>
      <c r="AB126" s="989"/>
      <c r="AC126" s="989"/>
      <c r="AD126" s="989"/>
      <c r="AE126" s="990"/>
      <c r="AF126" s="991">
        <v>173992</v>
      </c>
      <c r="AG126" s="989"/>
      <c r="AH126" s="989"/>
      <c r="AI126" s="989"/>
      <c r="AJ126" s="990"/>
      <c r="AK126" s="991">
        <v>263984</v>
      </c>
      <c r="AL126" s="989"/>
      <c r="AM126" s="989"/>
      <c r="AN126" s="989"/>
      <c r="AO126" s="990"/>
      <c r="AP126" s="992">
        <v>0.9</v>
      </c>
      <c r="AQ126" s="993"/>
      <c r="AR126" s="993"/>
      <c r="AS126" s="993"/>
      <c r="AT126" s="994"/>
      <c r="AU126" s="233"/>
      <c r="AV126" s="233"/>
      <c r="AW126" s="233"/>
      <c r="AX126" s="1066" t="s">
        <v>455</v>
      </c>
      <c r="AY126" s="1067"/>
      <c r="AZ126" s="1067"/>
      <c r="BA126" s="1067"/>
      <c r="BB126" s="1067"/>
      <c r="BC126" s="1067"/>
      <c r="BD126" s="1067"/>
      <c r="BE126" s="1068"/>
      <c r="BF126" s="1082" t="s">
        <v>456</v>
      </c>
      <c r="BG126" s="1067"/>
      <c r="BH126" s="1067"/>
      <c r="BI126" s="1067"/>
      <c r="BJ126" s="1067"/>
      <c r="BK126" s="1067"/>
      <c r="BL126" s="1068"/>
      <c r="BM126" s="1082" t="s">
        <v>457</v>
      </c>
      <c r="BN126" s="1067"/>
      <c r="BO126" s="1067"/>
      <c r="BP126" s="1067"/>
      <c r="BQ126" s="1067"/>
      <c r="BR126" s="1067"/>
      <c r="BS126" s="1068"/>
      <c r="BT126" s="1082" t="s">
        <v>458</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459</v>
      </c>
      <c r="CQ126" s="980"/>
      <c r="CR126" s="980"/>
      <c r="CS126" s="980"/>
      <c r="CT126" s="980"/>
      <c r="CU126" s="980"/>
      <c r="CV126" s="980"/>
      <c r="CW126" s="980"/>
      <c r="CX126" s="980"/>
      <c r="CY126" s="980"/>
      <c r="CZ126" s="980"/>
      <c r="DA126" s="980"/>
      <c r="DB126" s="980"/>
      <c r="DC126" s="980"/>
      <c r="DD126" s="980"/>
      <c r="DE126" s="980"/>
      <c r="DF126" s="981"/>
      <c r="DG126" s="949" t="s">
        <v>451</v>
      </c>
      <c r="DH126" s="950"/>
      <c r="DI126" s="950"/>
      <c r="DJ126" s="950"/>
      <c r="DK126" s="950"/>
      <c r="DL126" s="950" t="s">
        <v>451</v>
      </c>
      <c r="DM126" s="950"/>
      <c r="DN126" s="950"/>
      <c r="DO126" s="950"/>
      <c r="DP126" s="950"/>
      <c r="DQ126" s="950" t="s">
        <v>451</v>
      </c>
      <c r="DR126" s="950"/>
      <c r="DS126" s="950"/>
      <c r="DT126" s="950"/>
      <c r="DU126" s="950"/>
      <c r="DV126" s="951" t="s">
        <v>451</v>
      </c>
      <c r="DW126" s="951"/>
      <c r="DX126" s="951"/>
      <c r="DY126" s="951"/>
      <c r="DZ126" s="952"/>
    </row>
    <row r="127" spans="1:130" s="197" customFormat="1" ht="26.25" customHeight="1" thickBot="1">
      <c r="A127" s="1006"/>
      <c r="B127" s="978"/>
      <c r="C127" s="1034" t="s">
        <v>460</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10014</v>
      </c>
      <c r="AB127" s="989"/>
      <c r="AC127" s="989"/>
      <c r="AD127" s="989"/>
      <c r="AE127" s="990"/>
      <c r="AF127" s="991">
        <v>15495</v>
      </c>
      <c r="AG127" s="989"/>
      <c r="AH127" s="989"/>
      <c r="AI127" s="989"/>
      <c r="AJ127" s="990"/>
      <c r="AK127" s="991">
        <v>10629</v>
      </c>
      <c r="AL127" s="989"/>
      <c r="AM127" s="989"/>
      <c r="AN127" s="989"/>
      <c r="AO127" s="990"/>
      <c r="AP127" s="992">
        <v>0</v>
      </c>
      <c r="AQ127" s="993"/>
      <c r="AR127" s="993"/>
      <c r="AS127" s="993"/>
      <c r="AT127" s="994"/>
      <c r="AU127" s="233"/>
      <c r="AV127" s="233"/>
      <c r="AW127" s="233"/>
      <c r="AX127" s="916" t="s">
        <v>461</v>
      </c>
      <c r="AY127" s="917"/>
      <c r="AZ127" s="917"/>
      <c r="BA127" s="917"/>
      <c r="BB127" s="917"/>
      <c r="BC127" s="917"/>
      <c r="BD127" s="917"/>
      <c r="BE127" s="918"/>
      <c r="BF127" s="1071" t="s">
        <v>451</v>
      </c>
      <c r="BG127" s="1072"/>
      <c r="BH127" s="1072"/>
      <c r="BI127" s="1072"/>
      <c r="BJ127" s="1072"/>
      <c r="BK127" s="1072"/>
      <c r="BL127" s="1081"/>
      <c r="BM127" s="1071">
        <v>11.66</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462</v>
      </c>
      <c r="CQ127" s="1075"/>
      <c r="CR127" s="1075"/>
      <c r="CS127" s="1075"/>
      <c r="CT127" s="1075"/>
      <c r="CU127" s="1075"/>
      <c r="CV127" s="1075"/>
      <c r="CW127" s="1075"/>
      <c r="CX127" s="1075"/>
      <c r="CY127" s="1075"/>
      <c r="CZ127" s="1075"/>
      <c r="DA127" s="1075"/>
      <c r="DB127" s="1075"/>
      <c r="DC127" s="1075"/>
      <c r="DD127" s="1075"/>
      <c r="DE127" s="1075"/>
      <c r="DF127" s="1076"/>
      <c r="DG127" s="1077">
        <v>6469</v>
      </c>
      <c r="DH127" s="1078"/>
      <c r="DI127" s="1078"/>
      <c r="DJ127" s="1078"/>
      <c r="DK127" s="1078"/>
      <c r="DL127" s="1078">
        <v>598</v>
      </c>
      <c r="DM127" s="1078"/>
      <c r="DN127" s="1078"/>
      <c r="DO127" s="1078"/>
      <c r="DP127" s="1078"/>
      <c r="DQ127" s="1078">
        <v>496</v>
      </c>
      <c r="DR127" s="1078"/>
      <c r="DS127" s="1078"/>
      <c r="DT127" s="1078"/>
      <c r="DU127" s="1078"/>
      <c r="DV127" s="1079">
        <v>0</v>
      </c>
      <c r="DW127" s="1079"/>
      <c r="DX127" s="1079"/>
      <c r="DY127" s="1079"/>
      <c r="DZ127" s="1080"/>
    </row>
    <row r="128" spans="1:130" s="197" customFormat="1" ht="26.25" customHeight="1">
      <c r="A128" s="1101" t="s">
        <v>463</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464</v>
      </c>
      <c r="X128" s="1103"/>
      <c r="Y128" s="1103"/>
      <c r="Z128" s="1104"/>
      <c r="AA128" s="1119">
        <v>485849</v>
      </c>
      <c r="AB128" s="1120"/>
      <c r="AC128" s="1120"/>
      <c r="AD128" s="1120"/>
      <c r="AE128" s="1121"/>
      <c r="AF128" s="1122">
        <v>494034</v>
      </c>
      <c r="AG128" s="1120"/>
      <c r="AH128" s="1120"/>
      <c r="AI128" s="1120"/>
      <c r="AJ128" s="1121"/>
      <c r="AK128" s="1122">
        <v>489778</v>
      </c>
      <c r="AL128" s="1120"/>
      <c r="AM128" s="1120"/>
      <c r="AN128" s="1120"/>
      <c r="AO128" s="1121"/>
      <c r="AP128" s="1123"/>
      <c r="AQ128" s="1124"/>
      <c r="AR128" s="1124"/>
      <c r="AS128" s="1124"/>
      <c r="AT128" s="1125"/>
      <c r="AU128" s="235"/>
      <c r="AV128" s="235"/>
      <c r="AW128" s="235"/>
      <c r="AX128" s="1084" t="s">
        <v>465</v>
      </c>
      <c r="AY128" s="980"/>
      <c r="AZ128" s="980"/>
      <c r="BA128" s="980"/>
      <c r="BB128" s="980"/>
      <c r="BC128" s="980"/>
      <c r="BD128" s="980"/>
      <c r="BE128" s="981"/>
      <c r="BF128" s="1096" t="s">
        <v>451</v>
      </c>
      <c r="BG128" s="1097"/>
      <c r="BH128" s="1097"/>
      <c r="BI128" s="1097"/>
      <c r="BJ128" s="1097"/>
      <c r="BK128" s="1097"/>
      <c r="BL128" s="1098"/>
      <c r="BM128" s="1096">
        <v>16.66</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89</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466</v>
      </c>
      <c r="X129" s="1091"/>
      <c r="Y129" s="1091"/>
      <c r="Z129" s="1092"/>
      <c r="AA129" s="988">
        <v>32748190</v>
      </c>
      <c r="AB129" s="989"/>
      <c r="AC129" s="989"/>
      <c r="AD129" s="989"/>
      <c r="AE129" s="990"/>
      <c r="AF129" s="991">
        <v>33128308</v>
      </c>
      <c r="AG129" s="989"/>
      <c r="AH129" s="989"/>
      <c r="AI129" s="989"/>
      <c r="AJ129" s="990"/>
      <c r="AK129" s="991">
        <v>33450310</v>
      </c>
      <c r="AL129" s="989"/>
      <c r="AM129" s="989"/>
      <c r="AN129" s="989"/>
      <c r="AO129" s="990"/>
      <c r="AP129" s="1093"/>
      <c r="AQ129" s="1094"/>
      <c r="AR129" s="1094"/>
      <c r="AS129" s="1094"/>
      <c r="AT129" s="1095"/>
      <c r="AU129" s="235"/>
      <c r="AV129" s="235"/>
      <c r="AW129" s="235"/>
      <c r="AX129" s="1084" t="s">
        <v>467</v>
      </c>
      <c r="AY129" s="980"/>
      <c r="AZ129" s="980"/>
      <c r="BA129" s="980"/>
      <c r="BB129" s="980"/>
      <c r="BC129" s="980"/>
      <c r="BD129" s="980"/>
      <c r="BE129" s="981"/>
      <c r="BF129" s="1085">
        <v>5</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468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469</v>
      </c>
      <c r="X130" s="1091"/>
      <c r="Y130" s="1091"/>
      <c r="Z130" s="1092"/>
      <c r="AA130" s="988">
        <v>4569683</v>
      </c>
      <c r="AB130" s="989"/>
      <c r="AC130" s="989"/>
      <c r="AD130" s="989"/>
      <c r="AE130" s="990"/>
      <c r="AF130" s="991">
        <v>4956660</v>
      </c>
      <c r="AG130" s="989"/>
      <c r="AH130" s="989"/>
      <c r="AI130" s="989"/>
      <c r="AJ130" s="990"/>
      <c r="AK130" s="991">
        <v>5105260</v>
      </c>
      <c r="AL130" s="989"/>
      <c r="AM130" s="989"/>
      <c r="AN130" s="989"/>
      <c r="AO130" s="990"/>
      <c r="AP130" s="1093"/>
      <c r="AQ130" s="1094"/>
      <c r="AR130" s="1094"/>
      <c r="AS130" s="1094"/>
      <c r="AT130" s="1095"/>
      <c r="AU130" s="235"/>
      <c r="AV130" s="235"/>
      <c r="AW130" s="235"/>
      <c r="AX130" s="1143" t="s">
        <v>470</v>
      </c>
      <c r="AY130" s="1075"/>
      <c r="AZ130" s="1075"/>
      <c r="BA130" s="1075"/>
      <c r="BB130" s="1075"/>
      <c r="BC130" s="1075"/>
      <c r="BD130" s="1075"/>
      <c r="BE130" s="1076"/>
      <c r="BF130" s="1105">
        <v>14</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471</v>
      </c>
      <c r="X131" s="1114"/>
      <c r="Y131" s="1114"/>
      <c r="Z131" s="1115"/>
      <c r="AA131" s="1027">
        <v>28178507</v>
      </c>
      <c r="AB131" s="1028"/>
      <c r="AC131" s="1028"/>
      <c r="AD131" s="1028"/>
      <c r="AE131" s="1029"/>
      <c r="AF131" s="1030">
        <v>28171648</v>
      </c>
      <c r="AG131" s="1028"/>
      <c r="AH131" s="1028"/>
      <c r="AI131" s="1028"/>
      <c r="AJ131" s="1029"/>
      <c r="AK131" s="1030">
        <v>28345050</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472</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473</v>
      </c>
      <c r="W132" s="1131"/>
      <c r="X132" s="1131"/>
      <c r="Y132" s="1131"/>
      <c r="Z132" s="1132"/>
      <c r="AA132" s="1133">
        <v>5.2619004970000001</v>
      </c>
      <c r="AB132" s="1134"/>
      <c r="AC132" s="1134"/>
      <c r="AD132" s="1134"/>
      <c r="AE132" s="1135"/>
      <c r="AF132" s="1136">
        <v>4.9424336130000004</v>
      </c>
      <c r="AG132" s="1134"/>
      <c r="AH132" s="1134"/>
      <c r="AI132" s="1134"/>
      <c r="AJ132" s="1135"/>
      <c r="AK132" s="1136">
        <v>4.9819351169999999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474</v>
      </c>
      <c r="W133" s="1138"/>
      <c r="X133" s="1138"/>
      <c r="Y133" s="1138"/>
      <c r="Z133" s="1139"/>
      <c r="AA133" s="1140">
        <v>8.1999999999999993</v>
      </c>
      <c r="AB133" s="1141"/>
      <c r="AC133" s="1141"/>
      <c r="AD133" s="1141"/>
      <c r="AE133" s="1142"/>
      <c r="AF133" s="1140">
        <v>6.3</v>
      </c>
      <c r="AG133" s="1141"/>
      <c r="AH133" s="1141"/>
      <c r="AI133" s="1141"/>
      <c r="AJ133" s="1142"/>
      <c r="AK133" s="1140">
        <v>5</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475</v>
      </c>
      <c r="B5" s="246"/>
      <c r="C5" s="246"/>
      <c r="D5" s="246"/>
      <c r="E5" s="246"/>
      <c r="F5" s="246"/>
      <c r="G5" s="246"/>
      <c r="H5" s="246"/>
      <c r="I5" s="246"/>
      <c r="J5" s="246"/>
      <c r="K5" s="246"/>
      <c r="L5" s="246"/>
      <c r="M5" s="246"/>
      <c r="N5" s="246"/>
      <c r="O5" s="247"/>
    </row>
    <row r="6" spans="1:16">
      <c r="A6" s="248"/>
      <c r="B6" s="244"/>
      <c r="C6" s="244"/>
      <c r="D6" s="244"/>
      <c r="E6" s="244"/>
      <c r="F6" s="244"/>
      <c r="G6" s="249" t="s">
        <v>476</v>
      </c>
      <c r="H6" s="249"/>
      <c r="I6" s="249"/>
      <c r="J6" s="249"/>
      <c r="K6" s="244"/>
      <c r="L6" s="244"/>
      <c r="M6" s="244"/>
      <c r="N6" s="244"/>
    </row>
    <row r="7" spans="1:16">
      <c r="A7" s="248"/>
      <c r="B7" s="244"/>
      <c r="C7" s="244"/>
      <c r="D7" s="244"/>
      <c r="E7" s="244"/>
      <c r="F7" s="244"/>
      <c r="G7" s="251"/>
      <c r="H7" s="252"/>
      <c r="I7" s="252"/>
      <c r="J7" s="253"/>
      <c r="K7" s="1147" t="s">
        <v>477</v>
      </c>
      <c r="L7" s="254"/>
      <c r="M7" s="255" t="s">
        <v>478</v>
      </c>
      <c r="N7" s="256"/>
    </row>
    <row r="8" spans="1:16">
      <c r="A8" s="248"/>
      <c r="B8" s="244"/>
      <c r="C8" s="244"/>
      <c r="D8" s="244"/>
      <c r="E8" s="244"/>
      <c r="F8" s="244"/>
      <c r="G8" s="257"/>
      <c r="H8" s="258"/>
      <c r="I8" s="258"/>
      <c r="J8" s="259"/>
      <c r="K8" s="1148"/>
      <c r="L8" s="260" t="s">
        <v>479</v>
      </c>
      <c r="M8" s="261" t="s">
        <v>480</v>
      </c>
      <c r="N8" s="262" t="s">
        <v>481</v>
      </c>
    </row>
    <row r="9" spans="1:16">
      <c r="A9" s="248"/>
      <c r="B9" s="244"/>
      <c r="C9" s="244"/>
      <c r="D9" s="244"/>
      <c r="E9" s="244"/>
      <c r="F9" s="244"/>
      <c r="G9" s="1149" t="s">
        <v>482</v>
      </c>
      <c r="H9" s="1150"/>
      <c r="I9" s="1150"/>
      <c r="J9" s="1151"/>
      <c r="K9" s="263">
        <v>6876107</v>
      </c>
      <c r="L9" s="264">
        <v>52684</v>
      </c>
      <c r="M9" s="265">
        <v>57752</v>
      </c>
      <c r="N9" s="266">
        <v>-8.8000000000000007</v>
      </c>
    </row>
    <row r="10" spans="1:16">
      <c r="A10" s="248"/>
      <c r="B10" s="244"/>
      <c r="C10" s="244"/>
      <c r="D10" s="244"/>
      <c r="E10" s="244"/>
      <c r="F10" s="244"/>
      <c r="G10" s="1149" t="s">
        <v>483</v>
      </c>
      <c r="H10" s="1150"/>
      <c r="I10" s="1150"/>
      <c r="J10" s="1151"/>
      <c r="K10" s="267">
        <v>817624</v>
      </c>
      <c r="L10" s="268">
        <v>6265</v>
      </c>
      <c r="M10" s="269">
        <v>3854</v>
      </c>
      <c r="N10" s="270">
        <v>62.6</v>
      </c>
    </row>
    <row r="11" spans="1:16" ht="13.5" customHeight="1">
      <c r="A11" s="248"/>
      <c r="B11" s="244"/>
      <c r="C11" s="244"/>
      <c r="D11" s="244"/>
      <c r="E11" s="244"/>
      <c r="F11" s="244"/>
      <c r="G11" s="1149" t="s">
        <v>484</v>
      </c>
      <c r="H11" s="1150"/>
      <c r="I11" s="1150"/>
      <c r="J11" s="1151"/>
      <c r="K11" s="267">
        <v>1326334</v>
      </c>
      <c r="L11" s="268">
        <v>10162</v>
      </c>
      <c r="M11" s="269">
        <v>3128</v>
      </c>
      <c r="N11" s="270">
        <v>224.9</v>
      </c>
    </row>
    <row r="12" spans="1:16" ht="13.5" customHeight="1">
      <c r="A12" s="248"/>
      <c r="B12" s="244"/>
      <c r="C12" s="244"/>
      <c r="D12" s="244"/>
      <c r="E12" s="244"/>
      <c r="F12" s="244"/>
      <c r="G12" s="1149" t="s">
        <v>485</v>
      </c>
      <c r="H12" s="1150"/>
      <c r="I12" s="1150"/>
      <c r="J12" s="1151"/>
      <c r="K12" s="267">
        <v>24897</v>
      </c>
      <c r="L12" s="268">
        <v>191</v>
      </c>
      <c r="M12" s="269">
        <v>608</v>
      </c>
      <c r="N12" s="270">
        <v>-68.599999999999994</v>
      </c>
    </row>
    <row r="13" spans="1:16" ht="13.5" customHeight="1">
      <c r="A13" s="248"/>
      <c r="B13" s="244"/>
      <c r="C13" s="244"/>
      <c r="D13" s="244"/>
      <c r="E13" s="244"/>
      <c r="F13" s="244"/>
      <c r="G13" s="1149" t="s">
        <v>486</v>
      </c>
      <c r="H13" s="1150"/>
      <c r="I13" s="1150"/>
      <c r="J13" s="1151"/>
      <c r="K13" s="267" t="s">
        <v>487</v>
      </c>
      <c r="L13" s="268" t="s">
        <v>487</v>
      </c>
      <c r="M13" s="269">
        <v>0</v>
      </c>
      <c r="N13" s="270" t="s">
        <v>487</v>
      </c>
    </row>
    <row r="14" spans="1:16" ht="13.5" customHeight="1">
      <c r="A14" s="248"/>
      <c r="B14" s="244"/>
      <c r="C14" s="244"/>
      <c r="D14" s="244"/>
      <c r="E14" s="244"/>
      <c r="F14" s="244"/>
      <c r="G14" s="1149" t="s">
        <v>488</v>
      </c>
      <c r="H14" s="1150"/>
      <c r="I14" s="1150"/>
      <c r="J14" s="1151"/>
      <c r="K14" s="267">
        <v>460484</v>
      </c>
      <c r="L14" s="268">
        <v>3528</v>
      </c>
      <c r="M14" s="269">
        <v>2455</v>
      </c>
      <c r="N14" s="270">
        <v>43.7</v>
      </c>
    </row>
    <row r="15" spans="1:16" ht="13.5" customHeight="1">
      <c r="A15" s="248"/>
      <c r="B15" s="244"/>
      <c r="C15" s="244"/>
      <c r="D15" s="244"/>
      <c r="E15" s="244"/>
      <c r="F15" s="244"/>
      <c r="G15" s="1149" t="s">
        <v>489</v>
      </c>
      <c r="H15" s="1150"/>
      <c r="I15" s="1150"/>
      <c r="J15" s="1151"/>
      <c r="K15" s="267">
        <v>304594</v>
      </c>
      <c r="L15" s="268">
        <v>2334</v>
      </c>
      <c r="M15" s="269">
        <v>1040</v>
      </c>
      <c r="N15" s="270">
        <v>124.4</v>
      </c>
    </row>
    <row r="16" spans="1:16">
      <c r="A16" s="248"/>
      <c r="B16" s="244"/>
      <c r="C16" s="244"/>
      <c r="D16" s="244"/>
      <c r="E16" s="244"/>
      <c r="F16" s="244"/>
      <c r="G16" s="1152" t="s">
        <v>490</v>
      </c>
      <c r="H16" s="1153"/>
      <c r="I16" s="1153"/>
      <c r="J16" s="1154"/>
      <c r="K16" s="268">
        <v>-711765</v>
      </c>
      <c r="L16" s="268">
        <v>-5453</v>
      </c>
      <c r="M16" s="269">
        <v>-5417</v>
      </c>
      <c r="N16" s="270">
        <v>0.7</v>
      </c>
    </row>
    <row r="17" spans="1:16">
      <c r="A17" s="248"/>
      <c r="B17" s="244"/>
      <c r="C17" s="244"/>
      <c r="D17" s="244"/>
      <c r="E17" s="244"/>
      <c r="F17" s="244"/>
      <c r="G17" s="1152" t="s">
        <v>166</v>
      </c>
      <c r="H17" s="1153"/>
      <c r="I17" s="1153"/>
      <c r="J17" s="1154"/>
      <c r="K17" s="268">
        <v>9098275</v>
      </c>
      <c r="L17" s="268">
        <v>69710</v>
      </c>
      <c r="M17" s="269">
        <v>63420</v>
      </c>
      <c r="N17" s="270">
        <v>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491</v>
      </c>
      <c r="H19" s="244"/>
      <c r="I19" s="244"/>
      <c r="J19" s="244"/>
      <c r="K19" s="244"/>
      <c r="L19" s="244"/>
      <c r="M19" s="244"/>
      <c r="N19" s="244"/>
    </row>
    <row r="20" spans="1:16">
      <c r="A20" s="248"/>
      <c r="B20" s="244"/>
      <c r="C20" s="244"/>
      <c r="D20" s="244"/>
      <c r="E20" s="244"/>
      <c r="F20" s="244"/>
      <c r="G20" s="272"/>
      <c r="H20" s="273"/>
      <c r="I20" s="273"/>
      <c r="J20" s="274"/>
      <c r="K20" s="275" t="s">
        <v>492</v>
      </c>
      <c r="L20" s="276" t="s">
        <v>493</v>
      </c>
      <c r="M20" s="277" t="s">
        <v>494</v>
      </c>
      <c r="N20" s="278"/>
    </row>
    <row r="21" spans="1:16" s="284" customFormat="1">
      <c r="A21" s="279"/>
      <c r="B21" s="249"/>
      <c r="C21" s="249"/>
      <c r="D21" s="249"/>
      <c r="E21" s="249"/>
      <c r="F21" s="249"/>
      <c r="G21" s="1144" t="s">
        <v>495</v>
      </c>
      <c r="H21" s="1145"/>
      <c r="I21" s="1145"/>
      <c r="J21" s="1146"/>
      <c r="K21" s="280">
        <v>5.9</v>
      </c>
      <c r="L21" s="281">
        <v>6.06</v>
      </c>
      <c r="M21" s="282">
        <v>-0.16</v>
      </c>
      <c r="N21" s="249"/>
      <c r="O21" s="283"/>
      <c r="P21" s="279"/>
    </row>
    <row r="22" spans="1:16" s="284" customFormat="1">
      <c r="A22" s="279"/>
      <c r="B22" s="249"/>
      <c r="C22" s="249"/>
      <c r="D22" s="249"/>
      <c r="E22" s="249"/>
      <c r="F22" s="249"/>
      <c r="G22" s="1144" t="s">
        <v>496</v>
      </c>
      <c r="H22" s="1145"/>
      <c r="I22" s="1145"/>
      <c r="J22" s="1146"/>
      <c r="K22" s="285">
        <v>100</v>
      </c>
      <c r="L22" s="286">
        <v>99.7</v>
      </c>
      <c r="M22" s="287">
        <v>0.3</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499</v>
      </c>
      <c r="H29" s="249"/>
      <c r="I29" s="249"/>
      <c r="J29" s="249"/>
      <c r="K29" s="244"/>
      <c r="L29" s="244"/>
      <c r="M29" s="244"/>
      <c r="N29" s="244"/>
      <c r="O29" s="293"/>
    </row>
    <row r="30" spans="1:16">
      <c r="A30" s="248"/>
      <c r="B30" s="244"/>
      <c r="C30" s="244"/>
      <c r="D30" s="244"/>
      <c r="E30" s="244"/>
      <c r="F30" s="244"/>
      <c r="G30" s="251"/>
      <c r="H30" s="252"/>
      <c r="I30" s="252"/>
      <c r="J30" s="253"/>
      <c r="K30" s="1147" t="s">
        <v>477</v>
      </c>
      <c r="L30" s="254"/>
      <c r="M30" s="255" t="s">
        <v>478</v>
      </c>
      <c r="N30" s="256"/>
    </row>
    <row r="31" spans="1:16">
      <c r="A31" s="248"/>
      <c r="B31" s="244"/>
      <c r="C31" s="244"/>
      <c r="D31" s="244"/>
      <c r="E31" s="244"/>
      <c r="F31" s="244"/>
      <c r="G31" s="257"/>
      <c r="H31" s="258"/>
      <c r="I31" s="258"/>
      <c r="J31" s="259"/>
      <c r="K31" s="1148"/>
      <c r="L31" s="260" t="s">
        <v>479</v>
      </c>
      <c r="M31" s="261" t="s">
        <v>480</v>
      </c>
      <c r="N31" s="262" t="s">
        <v>481</v>
      </c>
    </row>
    <row r="32" spans="1:16" ht="27" customHeight="1">
      <c r="A32" s="248"/>
      <c r="B32" s="244"/>
      <c r="C32" s="244"/>
      <c r="D32" s="244"/>
      <c r="E32" s="244"/>
      <c r="F32" s="244"/>
      <c r="G32" s="1160" t="s">
        <v>500</v>
      </c>
      <c r="H32" s="1161"/>
      <c r="I32" s="1161"/>
      <c r="J32" s="1162"/>
      <c r="K32" s="294">
        <v>6063505</v>
      </c>
      <c r="L32" s="294">
        <v>46458</v>
      </c>
      <c r="M32" s="295">
        <v>31722</v>
      </c>
      <c r="N32" s="296">
        <v>46.5</v>
      </c>
    </row>
    <row r="33" spans="1:16" ht="13.5" customHeight="1">
      <c r="A33" s="248"/>
      <c r="B33" s="244"/>
      <c r="C33" s="244"/>
      <c r="D33" s="244"/>
      <c r="E33" s="244"/>
      <c r="F33" s="244"/>
      <c r="G33" s="1160" t="s">
        <v>501</v>
      </c>
      <c r="H33" s="1161"/>
      <c r="I33" s="1161"/>
      <c r="J33" s="1162"/>
      <c r="K33" s="294" t="s">
        <v>487</v>
      </c>
      <c r="L33" s="294" t="s">
        <v>487</v>
      </c>
      <c r="M33" s="295">
        <v>0</v>
      </c>
      <c r="N33" s="296" t="s">
        <v>487</v>
      </c>
    </row>
    <row r="34" spans="1:16" ht="27" customHeight="1">
      <c r="A34" s="248"/>
      <c r="B34" s="244"/>
      <c r="C34" s="244"/>
      <c r="D34" s="244"/>
      <c r="E34" s="244"/>
      <c r="F34" s="244"/>
      <c r="G34" s="1160" t="s">
        <v>502</v>
      </c>
      <c r="H34" s="1161"/>
      <c r="I34" s="1161"/>
      <c r="J34" s="1162"/>
      <c r="K34" s="294" t="s">
        <v>487</v>
      </c>
      <c r="L34" s="294" t="s">
        <v>487</v>
      </c>
      <c r="M34" s="295">
        <v>57</v>
      </c>
      <c r="N34" s="296" t="s">
        <v>487</v>
      </c>
    </row>
    <row r="35" spans="1:16" ht="27" customHeight="1">
      <c r="A35" s="248"/>
      <c r="B35" s="244"/>
      <c r="C35" s="244"/>
      <c r="D35" s="244"/>
      <c r="E35" s="244"/>
      <c r="F35" s="244"/>
      <c r="G35" s="1160" t="s">
        <v>503</v>
      </c>
      <c r="H35" s="1161"/>
      <c r="I35" s="1161"/>
      <c r="J35" s="1162"/>
      <c r="K35" s="294">
        <v>534440</v>
      </c>
      <c r="L35" s="294">
        <v>4095</v>
      </c>
      <c r="M35" s="295">
        <v>7092</v>
      </c>
      <c r="N35" s="296">
        <v>-42.3</v>
      </c>
    </row>
    <row r="36" spans="1:16" ht="27" customHeight="1">
      <c r="A36" s="248"/>
      <c r="B36" s="244"/>
      <c r="C36" s="244"/>
      <c r="D36" s="244"/>
      <c r="E36" s="244"/>
      <c r="F36" s="244"/>
      <c r="G36" s="1160" t="s">
        <v>504</v>
      </c>
      <c r="H36" s="1161"/>
      <c r="I36" s="1161"/>
      <c r="J36" s="1162"/>
      <c r="K36" s="294">
        <v>134541</v>
      </c>
      <c r="L36" s="294">
        <v>1031</v>
      </c>
      <c r="M36" s="295">
        <v>1180</v>
      </c>
      <c r="N36" s="296">
        <v>-12.6</v>
      </c>
    </row>
    <row r="37" spans="1:16" ht="13.5" customHeight="1">
      <c r="A37" s="248"/>
      <c r="B37" s="244"/>
      <c r="C37" s="244"/>
      <c r="D37" s="244"/>
      <c r="E37" s="244"/>
      <c r="F37" s="244"/>
      <c r="G37" s="1160" t="s">
        <v>505</v>
      </c>
      <c r="H37" s="1161"/>
      <c r="I37" s="1161"/>
      <c r="J37" s="1162"/>
      <c r="K37" s="294">
        <v>274613</v>
      </c>
      <c r="L37" s="294">
        <v>2104</v>
      </c>
      <c r="M37" s="295">
        <v>1206</v>
      </c>
      <c r="N37" s="296">
        <v>74.5</v>
      </c>
    </row>
    <row r="38" spans="1:16" ht="27" customHeight="1">
      <c r="A38" s="248"/>
      <c r="B38" s="244"/>
      <c r="C38" s="244"/>
      <c r="D38" s="244"/>
      <c r="E38" s="244"/>
      <c r="F38" s="244"/>
      <c r="G38" s="1163" t="s">
        <v>506</v>
      </c>
      <c r="H38" s="1164"/>
      <c r="I38" s="1164"/>
      <c r="J38" s="1165"/>
      <c r="K38" s="297">
        <v>71</v>
      </c>
      <c r="L38" s="297">
        <v>1</v>
      </c>
      <c r="M38" s="298">
        <v>3</v>
      </c>
      <c r="N38" s="299">
        <v>-66.7</v>
      </c>
      <c r="O38" s="293"/>
    </row>
    <row r="39" spans="1:16">
      <c r="A39" s="248"/>
      <c r="B39" s="244"/>
      <c r="C39" s="244"/>
      <c r="D39" s="244"/>
      <c r="E39" s="244"/>
      <c r="F39" s="244"/>
      <c r="G39" s="1163" t="s">
        <v>507</v>
      </c>
      <c r="H39" s="1164"/>
      <c r="I39" s="1164"/>
      <c r="J39" s="1165"/>
      <c r="K39" s="300">
        <v>-489778</v>
      </c>
      <c r="L39" s="300">
        <v>-3753</v>
      </c>
      <c r="M39" s="301">
        <v>-6973</v>
      </c>
      <c r="N39" s="302">
        <v>-46.2</v>
      </c>
      <c r="O39" s="293"/>
    </row>
    <row r="40" spans="1:16" ht="27" customHeight="1">
      <c r="A40" s="248"/>
      <c r="B40" s="244"/>
      <c r="C40" s="244"/>
      <c r="D40" s="244"/>
      <c r="E40" s="244"/>
      <c r="F40" s="244"/>
      <c r="G40" s="1160" t="s">
        <v>508</v>
      </c>
      <c r="H40" s="1161"/>
      <c r="I40" s="1161"/>
      <c r="J40" s="1162"/>
      <c r="K40" s="300">
        <v>-5105260</v>
      </c>
      <c r="L40" s="300">
        <v>-39116</v>
      </c>
      <c r="M40" s="301">
        <v>-25524</v>
      </c>
      <c r="N40" s="302">
        <v>53.3</v>
      </c>
      <c r="O40" s="293"/>
    </row>
    <row r="41" spans="1:16">
      <c r="A41" s="248"/>
      <c r="B41" s="244"/>
      <c r="C41" s="244"/>
      <c r="D41" s="244"/>
      <c r="E41" s="244"/>
      <c r="F41" s="244"/>
      <c r="G41" s="1166" t="s">
        <v>277</v>
      </c>
      <c r="H41" s="1167"/>
      <c r="I41" s="1167"/>
      <c r="J41" s="1168"/>
      <c r="K41" s="294">
        <v>1412132</v>
      </c>
      <c r="L41" s="300">
        <v>10820</v>
      </c>
      <c r="M41" s="301">
        <v>8763</v>
      </c>
      <c r="N41" s="302">
        <v>23.5</v>
      </c>
      <c r="O41" s="293"/>
    </row>
    <row r="42" spans="1:16">
      <c r="A42" s="248"/>
      <c r="B42" s="244"/>
      <c r="C42" s="244"/>
      <c r="D42" s="244"/>
      <c r="E42" s="244"/>
      <c r="F42" s="244"/>
      <c r="G42" s="303" t="s">
        <v>509</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510</v>
      </c>
      <c r="B47" s="244"/>
      <c r="C47" s="244"/>
      <c r="D47" s="244"/>
      <c r="E47" s="244"/>
      <c r="F47" s="244"/>
      <c r="G47" s="244"/>
      <c r="H47" s="244"/>
      <c r="I47" s="244"/>
      <c r="J47" s="244"/>
      <c r="K47" s="244"/>
      <c r="L47" s="244"/>
      <c r="M47" s="244"/>
      <c r="N47" s="244"/>
    </row>
    <row r="48" spans="1:16">
      <c r="A48" s="248"/>
      <c r="B48" s="244"/>
      <c r="C48" s="244"/>
      <c r="D48" s="244"/>
      <c r="E48" s="244"/>
      <c r="F48" s="244"/>
      <c r="G48" s="308" t="s">
        <v>511</v>
      </c>
      <c r="H48" s="308"/>
      <c r="I48" s="308"/>
      <c r="J48" s="308"/>
      <c r="K48" s="308"/>
      <c r="L48" s="308"/>
      <c r="M48" s="309"/>
      <c r="N48" s="308"/>
    </row>
    <row r="49" spans="1:14" ht="13.5" customHeight="1">
      <c r="A49" s="248"/>
      <c r="B49" s="244"/>
      <c r="C49" s="244"/>
      <c r="D49" s="244"/>
      <c r="E49" s="244"/>
      <c r="F49" s="244"/>
      <c r="G49" s="310"/>
      <c r="H49" s="311"/>
      <c r="I49" s="1155" t="s">
        <v>477</v>
      </c>
      <c r="J49" s="1157" t="s">
        <v>512</v>
      </c>
      <c r="K49" s="1158"/>
      <c r="L49" s="1158"/>
      <c r="M49" s="1158"/>
      <c r="N49" s="1159"/>
    </row>
    <row r="50" spans="1:14">
      <c r="A50" s="248"/>
      <c r="B50" s="244"/>
      <c r="C50" s="244"/>
      <c r="D50" s="244"/>
      <c r="E50" s="244"/>
      <c r="F50" s="244"/>
      <c r="G50" s="312"/>
      <c r="H50" s="313"/>
      <c r="I50" s="1156"/>
      <c r="J50" s="314" t="s">
        <v>513</v>
      </c>
      <c r="K50" s="315" t="s">
        <v>514</v>
      </c>
      <c r="L50" s="316" t="s">
        <v>515</v>
      </c>
      <c r="M50" s="317" t="s">
        <v>516</v>
      </c>
      <c r="N50" s="318" t="s">
        <v>517</v>
      </c>
    </row>
    <row r="51" spans="1:14">
      <c r="A51" s="248"/>
      <c r="B51" s="244"/>
      <c r="C51" s="244"/>
      <c r="D51" s="244"/>
      <c r="E51" s="244"/>
      <c r="F51" s="244"/>
      <c r="G51" s="310" t="s">
        <v>518</v>
      </c>
      <c r="H51" s="311"/>
      <c r="I51" s="319">
        <v>4808604</v>
      </c>
      <c r="J51" s="320">
        <v>36836</v>
      </c>
      <c r="K51" s="321">
        <v>3.3</v>
      </c>
      <c r="L51" s="322">
        <v>33903</v>
      </c>
      <c r="M51" s="323">
        <v>-5.7</v>
      </c>
      <c r="N51" s="324">
        <v>9</v>
      </c>
    </row>
    <row r="52" spans="1:14">
      <c r="A52" s="248"/>
      <c r="B52" s="244"/>
      <c r="C52" s="244"/>
      <c r="D52" s="244"/>
      <c r="E52" s="244"/>
      <c r="F52" s="244"/>
      <c r="G52" s="325"/>
      <c r="H52" s="326" t="s">
        <v>519</v>
      </c>
      <c r="I52" s="327">
        <v>2485435</v>
      </c>
      <c r="J52" s="328">
        <v>19039</v>
      </c>
      <c r="K52" s="329">
        <v>-5.9</v>
      </c>
      <c r="L52" s="330">
        <v>18526</v>
      </c>
      <c r="M52" s="331">
        <v>-8</v>
      </c>
      <c r="N52" s="332">
        <v>2.1</v>
      </c>
    </row>
    <row r="53" spans="1:14">
      <c r="A53" s="248"/>
      <c r="B53" s="244"/>
      <c r="C53" s="244"/>
      <c r="D53" s="244"/>
      <c r="E53" s="244"/>
      <c r="F53" s="244"/>
      <c r="G53" s="310" t="s">
        <v>520</v>
      </c>
      <c r="H53" s="311"/>
      <c r="I53" s="319">
        <v>8705678</v>
      </c>
      <c r="J53" s="320">
        <v>66139</v>
      </c>
      <c r="K53" s="321">
        <v>79.5</v>
      </c>
      <c r="L53" s="322">
        <v>40849</v>
      </c>
      <c r="M53" s="323">
        <v>20.5</v>
      </c>
      <c r="N53" s="324">
        <v>59</v>
      </c>
    </row>
    <row r="54" spans="1:14">
      <c r="A54" s="248"/>
      <c r="B54" s="244"/>
      <c r="C54" s="244"/>
      <c r="D54" s="244"/>
      <c r="E54" s="244"/>
      <c r="F54" s="244"/>
      <c r="G54" s="325"/>
      <c r="H54" s="326" t="s">
        <v>519</v>
      </c>
      <c r="I54" s="327">
        <v>5257901</v>
      </c>
      <c r="J54" s="328">
        <v>39945</v>
      </c>
      <c r="K54" s="329">
        <v>109.8</v>
      </c>
      <c r="L54" s="330">
        <v>22537</v>
      </c>
      <c r="M54" s="331">
        <v>21.7</v>
      </c>
      <c r="N54" s="332">
        <v>88.1</v>
      </c>
    </row>
    <row r="55" spans="1:14">
      <c r="A55" s="248"/>
      <c r="B55" s="244"/>
      <c r="C55" s="244"/>
      <c r="D55" s="244"/>
      <c r="E55" s="244"/>
      <c r="F55" s="244"/>
      <c r="G55" s="310" t="s">
        <v>521</v>
      </c>
      <c r="H55" s="311"/>
      <c r="I55" s="319">
        <v>10156274</v>
      </c>
      <c r="J55" s="320">
        <v>77223</v>
      </c>
      <c r="K55" s="321">
        <v>16.8</v>
      </c>
      <c r="L55" s="322">
        <v>40632</v>
      </c>
      <c r="M55" s="323">
        <v>-0.5</v>
      </c>
      <c r="N55" s="324">
        <v>17.3</v>
      </c>
    </row>
    <row r="56" spans="1:14">
      <c r="A56" s="248"/>
      <c r="B56" s="244"/>
      <c r="C56" s="244"/>
      <c r="D56" s="244"/>
      <c r="E56" s="244"/>
      <c r="F56" s="244"/>
      <c r="G56" s="325"/>
      <c r="H56" s="326" t="s">
        <v>519</v>
      </c>
      <c r="I56" s="327">
        <v>4397000</v>
      </c>
      <c r="J56" s="328">
        <v>33432</v>
      </c>
      <c r="K56" s="329">
        <v>-16.3</v>
      </c>
      <c r="L56" s="330">
        <v>21402</v>
      </c>
      <c r="M56" s="331">
        <v>-5</v>
      </c>
      <c r="N56" s="332">
        <v>-11.3</v>
      </c>
    </row>
    <row r="57" spans="1:14">
      <c r="A57" s="248"/>
      <c r="B57" s="244"/>
      <c r="C57" s="244"/>
      <c r="D57" s="244"/>
      <c r="E57" s="244"/>
      <c r="F57" s="244"/>
      <c r="G57" s="310" t="s">
        <v>522</v>
      </c>
      <c r="H57" s="311"/>
      <c r="I57" s="319">
        <v>12263539</v>
      </c>
      <c r="J57" s="320">
        <v>93466</v>
      </c>
      <c r="K57" s="321">
        <v>21</v>
      </c>
      <c r="L57" s="322">
        <v>45375</v>
      </c>
      <c r="M57" s="323">
        <v>11.7</v>
      </c>
      <c r="N57" s="324">
        <v>9.3000000000000007</v>
      </c>
    </row>
    <row r="58" spans="1:14">
      <c r="A58" s="248"/>
      <c r="B58" s="244"/>
      <c r="C58" s="244"/>
      <c r="D58" s="244"/>
      <c r="E58" s="244"/>
      <c r="F58" s="244"/>
      <c r="G58" s="325"/>
      <c r="H58" s="326" t="s">
        <v>519</v>
      </c>
      <c r="I58" s="327">
        <v>7875257</v>
      </c>
      <c r="J58" s="328">
        <v>60021</v>
      </c>
      <c r="K58" s="329">
        <v>79.5</v>
      </c>
      <c r="L58" s="330">
        <v>26025</v>
      </c>
      <c r="M58" s="331">
        <v>21.6</v>
      </c>
      <c r="N58" s="332">
        <v>57.9</v>
      </c>
    </row>
    <row r="59" spans="1:14">
      <c r="A59" s="248"/>
      <c r="B59" s="244"/>
      <c r="C59" s="244"/>
      <c r="D59" s="244"/>
      <c r="E59" s="244"/>
      <c r="F59" s="244"/>
      <c r="G59" s="310" t="s">
        <v>523</v>
      </c>
      <c r="H59" s="311"/>
      <c r="I59" s="319">
        <v>12895050</v>
      </c>
      <c r="J59" s="320">
        <v>98800</v>
      </c>
      <c r="K59" s="321">
        <v>5.7</v>
      </c>
      <c r="L59" s="322">
        <v>44267</v>
      </c>
      <c r="M59" s="323">
        <v>-2.4</v>
      </c>
      <c r="N59" s="324">
        <v>8.1</v>
      </c>
    </row>
    <row r="60" spans="1:14">
      <c r="A60" s="248"/>
      <c r="B60" s="244"/>
      <c r="C60" s="244"/>
      <c r="D60" s="244"/>
      <c r="E60" s="244"/>
      <c r="F60" s="244"/>
      <c r="G60" s="325"/>
      <c r="H60" s="326" t="s">
        <v>519</v>
      </c>
      <c r="I60" s="333">
        <v>8975899</v>
      </c>
      <c r="J60" s="328">
        <v>68772</v>
      </c>
      <c r="K60" s="329">
        <v>14.6</v>
      </c>
      <c r="L60" s="330">
        <v>26161</v>
      </c>
      <c r="M60" s="331">
        <v>0.5</v>
      </c>
      <c r="N60" s="332">
        <v>14.1</v>
      </c>
    </row>
    <row r="61" spans="1:14">
      <c r="A61" s="248"/>
      <c r="B61" s="244"/>
      <c r="C61" s="244"/>
      <c r="D61" s="244"/>
      <c r="E61" s="244"/>
      <c r="F61" s="244"/>
      <c r="G61" s="310" t="s">
        <v>524</v>
      </c>
      <c r="H61" s="334"/>
      <c r="I61" s="335">
        <v>9765829</v>
      </c>
      <c r="J61" s="336">
        <v>74493</v>
      </c>
      <c r="K61" s="337">
        <v>25.3</v>
      </c>
      <c r="L61" s="338">
        <v>41005</v>
      </c>
      <c r="M61" s="339">
        <v>4.7</v>
      </c>
      <c r="N61" s="324">
        <v>20.6</v>
      </c>
    </row>
    <row r="62" spans="1:14">
      <c r="A62" s="248"/>
      <c r="B62" s="244"/>
      <c r="C62" s="244"/>
      <c r="D62" s="244"/>
      <c r="E62" s="244"/>
      <c r="F62" s="244"/>
      <c r="G62" s="325"/>
      <c r="H62" s="326" t="s">
        <v>519</v>
      </c>
      <c r="I62" s="327">
        <v>5798298</v>
      </c>
      <c r="J62" s="328">
        <v>44242</v>
      </c>
      <c r="K62" s="329">
        <v>36.299999999999997</v>
      </c>
      <c r="L62" s="330">
        <v>22930</v>
      </c>
      <c r="M62" s="331">
        <v>6.2</v>
      </c>
      <c r="N62" s="332">
        <v>30.1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526</v>
      </c>
      <c r="G46" s="8" t="s">
        <v>527</v>
      </c>
      <c r="H46" s="8" t="s">
        <v>528</v>
      </c>
      <c r="I46" s="8" t="s">
        <v>529</v>
      </c>
      <c r="J46" s="9" t="s">
        <v>530</v>
      </c>
    </row>
    <row r="47" spans="2:10" ht="57.75" customHeight="1">
      <c r="B47" s="10"/>
      <c r="C47" s="1169" t="s">
        <v>3</v>
      </c>
      <c r="D47" s="1169"/>
      <c r="E47" s="1170"/>
      <c r="F47" s="11">
        <v>17.02</v>
      </c>
      <c r="G47" s="12">
        <v>19.399999999999999</v>
      </c>
      <c r="H47" s="12">
        <v>22.37</v>
      </c>
      <c r="I47" s="12">
        <v>24.93</v>
      </c>
      <c r="J47" s="13">
        <v>26.33</v>
      </c>
    </row>
    <row r="48" spans="2:10" ht="57.75" customHeight="1">
      <c r="B48" s="14"/>
      <c r="C48" s="1171" t="s">
        <v>4</v>
      </c>
      <c r="D48" s="1171"/>
      <c r="E48" s="1172"/>
      <c r="F48" s="15">
        <v>4.68</v>
      </c>
      <c r="G48" s="16">
        <v>5.24</v>
      </c>
      <c r="H48" s="16">
        <v>5.04</v>
      </c>
      <c r="I48" s="16">
        <v>5.84</v>
      </c>
      <c r="J48" s="17">
        <v>5.51</v>
      </c>
    </row>
    <row r="49" spans="2:10" ht="57.75" customHeight="1" thickBot="1">
      <c r="B49" s="18"/>
      <c r="C49" s="1173" t="s">
        <v>5</v>
      </c>
      <c r="D49" s="1173"/>
      <c r="E49" s="1174"/>
      <c r="F49" s="19">
        <v>1.1200000000000001</v>
      </c>
      <c r="G49" s="20">
        <v>0.62</v>
      </c>
      <c r="H49" s="20">
        <v>0.22</v>
      </c>
      <c r="I49" s="20">
        <v>1.28</v>
      </c>
      <c r="J49" s="21" t="s">
        <v>531</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c r="A34" s="22"/>
      <c r="B34" s="31"/>
      <c r="C34" s="1181" t="s">
        <v>532</v>
      </c>
      <c r="D34" s="1181"/>
      <c r="E34" s="1182"/>
      <c r="F34" s="32" t="s">
        <v>533</v>
      </c>
      <c r="G34" s="33" t="s">
        <v>534</v>
      </c>
      <c r="H34" s="33" t="s">
        <v>535</v>
      </c>
      <c r="I34" s="33" t="s">
        <v>536</v>
      </c>
      <c r="J34" s="34" t="s">
        <v>537</v>
      </c>
      <c r="K34" s="22"/>
      <c r="L34" s="22"/>
      <c r="M34" s="22"/>
      <c r="N34" s="22"/>
      <c r="O34" s="22"/>
      <c r="P34" s="22"/>
    </row>
    <row r="35" spans="1:16" ht="39" customHeight="1">
      <c r="A35" s="22"/>
      <c r="B35" s="35"/>
      <c r="C35" s="1175" t="s">
        <v>538</v>
      </c>
      <c r="D35" s="1176"/>
      <c r="E35" s="1177"/>
      <c r="F35" s="36">
        <v>4.92</v>
      </c>
      <c r="G35" s="37">
        <v>5.25</v>
      </c>
      <c r="H35" s="37">
        <v>5.62</v>
      </c>
      <c r="I35" s="37">
        <v>5.19</v>
      </c>
      <c r="J35" s="38">
        <v>5.57</v>
      </c>
      <c r="K35" s="22"/>
      <c r="L35" s="22"/>
      <c r="M35" s="22"/>
      <c r="N35" s="22"/>
      <c r="O35" s="22"/>
      <c r="P35" s="22"/>
    </row>
    <row r="36" spans="1:16" ht="39" customHeight="1">
      <c r="A36" s="22"/>
      <c r="B36" s="35"/>
      <c r="C36" s="1175" t="s">
        <v>539</v>
      </c>
      <c r="D36" s="1176"/>
      <c r="E36" s="1177"/>
      <c r="F36" s="36">
        <v>4.5999999999999996</v>
      </c>
      <c r="G36" s="37">
        <v>5.12</v>
      </c>
      <c r="H36" s="37">
        <v>4.83</v>
      </c>
      <c r="I36" s="37">
        <v>5.81</v>
      </c>
      <c r="J36" s="38">
        <v>5.47</v>
      </c>
      <c r="K36" s="22"/>
      <c r="L36" s="22"/>
      <c r="M36" s="22"/>
      <c r="N36" s="22"/>
      <c r="O36" s="22"/>
      <c r="P36" s="22"/>
    </row>
    <row r="37" spans="1:16" ht="39" customHeight="1">
      <c r="A37" s="22"/>
      <c r="B37" s="35"/>
      <c r="C37" s="1175" t="s">
        <v>540</v>
      </c>
      <c r="D37" s="1176"/>
      <c r="E37" s="1177"/>
      <c r="F37" s="36">
        <v>0</v>
      </c>
      <c r="G37" s="37">
        <v>0</v>
      </c>
      <c r="H37" s="37">
        <v>0</v>
      </c>
      <c r="I37" s="37">
        <v>0</v>
      </c>
      <c r="J37" s="38">
        <v>4.01</v>
      </c>
      <c r="K37" s="22"/>
      <c r="L37" s="22"/>
      <c r="M37" s="22"/>
      <c r="N37" s="22"/>
      <c r="O37" s="22"/>
      <c r="P37" s="22"/>
    </row>
    <row r="38" spans="1:16" ht="39" customHeight="1">
      <c r="A38" s="22"/>
      <c r="B38" s="35"/>
      <c r="C38" s="1175" t="s">
        <v>541</v>
      </c>
      <c r="D38" s="1176"/>
      <c r="E38" s="1177"/>
      <c r="F38" s="36">
        <v>1.74</v>
      </c>
      <c r="G38" s="37">
        <v>1.75</v>
      </c>
      <c r="H38" s="37">
        <v>1.85</v>
      </c>
      <c r="I38" s="37">
        <v>2.08</v>
      </c>
      <c r="J38" s="38">
        <v>2.2799999999999998</v>
      </c>
      <c r="K38" s="22"/>
      <c r="L38" s="22"/>
      <c r="M38" s="22"/>
      <c r="N38" s="22"/>
      <c r="O38" s="22"/>
      <c r="P38" s="22"/>
    </row>
    <row r="39" spans="1:16" ht="39" customHeight="1">
      <c r="A39" s="22"/>
      <c r="B39" s="35"/>
      <c r="C39" s="1175" t="s">
        <v>542</v>
      </c>
      <c r="D39" s="1176"/>
      <c r="E39" s="1177"/>
      <c r="F39" s="36">
        <v>0.14000000000000001</v>
      </c>
      <c r="G39" s="37">
        <v>0.23</v>
      </c>
      <c r="H39" s="37">
        <v>0.94</v>
      </c>
      <c r="I39" s="37">
        <v>0.89</v>
      </c>
      <c r="J39" s="38">
        <v>0.68</v>
      </c>
      <c r="K39" s="22"/>
      <c r="L39" s="22"/>
      <c r="M39" s="22"/>
      <c r="N39" s="22"/>
      <c r="O39" s="22"/>
      <c r="P39" s="22"/>
    </row>
    <row r="40" spans="1:16" ht="39" customHeight="1">
      <c r="A40" s="22"/>
      <c r="B40" s="35"/>
      <c r="C40" s="1175" t="s">
        <v>543</v>
      </c>
      <c r="D40" s="1176"/>
      <c r="E40" s="1177"/>
      <c r="F40" s="36">
        <v>0.03</v>
      </c>
      <c r="G40" s="37">
        <v>0.03</v>
      </c>
      <c r="H40" s="37">
        <v>0.21</v>
      </c>
      <c r="I40" s="37">
        <v>0.21</v>
      </c>
      <c r="J40" s="38">
        <v>0.35</v>
      </c>
      <c r="K40" s="22"/>
      <c r="L40" s="22"/>
      <c r="M40" s="22"/>
      <c r="N40" s="22"/>
      <c r="O40" s="22"/>
      <c r="P40" s="22"/>
    </row>
    <row r="41" spans="1:16" ht="39" customHeight="1">
      <c r="A41" s="22"/>
      <c r="B41" s="35"/>
      <c r="C41" s="1175" t="s">
        <v>544</v>
      </c>
      <c r="D41" s="1176"/>
      <c r="E41" s="1177"/>
      <c r="F41" s="36">
        <v>0.09</v>
      </c>
      <c r="G41" s="37">
        <v>0.13</v>
      </c>
      <c r="H41" s="37">
        <v>0.12</v>
      </c>
      <c r="I41" s="37">
        <v>0.12</v>
      </c>
      <c r="J41" s="38">
        <v>0.12</v>
      </c>
      <c r="K41" s="22"/>
      <c r="L41" s="22"/>
      <c r="M41" s="22"/>
      <c r="N41" s="22"/>
      <c r="O41" s="22"/>
      <c r="P41" s="22"/>
    </row>
    <row r="42" spans="1:16" ht="39" customHeight="1">
      <c r="A42" s="22"/>
      <c r="B42" s="39"/>
      <c r="C42" s="1175" t="s">
        <v>545</v>
      </c>
      <c r="D42" s="1176"/>
      <c r="E42" s="1177"/>
      <c r="F42" s="36" t="s">
        <v>487</v>
      </c>
      <c r="G42" s="37" t="s">
        <v>487</v>
      </c>
      <c r="H42" s="37" t="s">
        <v>487</v>
      </c>
      <c r="I42" s="37" t="s">
        <v>487</v>
      </c>
      <c r="J42" s="38" t="s">
        <v>487</v>
      </c>
      <c r="K42" s="22"/>
      <c r="L42" s="22"/>
      <c r="M42" s="22"/>
      <c r="N42" s="22"/>
      <c r="O42" s="22"/>
      <c r="P42" s="22"/>
    </row>
    <row r="43" spans="1:16" ht="39" customHeight="1" thickBot="1">
      <c r="A43" s="22"/>
      <c r="B43" s="40"/>
      <c r="C43" s="1178" t="s">
        <v>546</v>
      </c>
      <c r="D43" s="1179"/>
      <c r="E43" s="1180"/>
      <c r="F43" s="41">
        <v>0.11</v>
      </c>
      <c r="G43" s="42">
        <v>0.16</v>
      </c>
      <c r="H43" s="42">
        <v>0.23</v>
      </c>
      <c r="I43" s="42">
        <v>7.0000000000000007E-2</v>
      </c>
      <c r="J43" s="43">
        <v>7.0000000000000007E-2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c r="A45" s="48"/>
      <c r="B45" s="1191" t="s">
        <v>10</v>
      </c>
      <c r="C45" s="1192"/>
      <c r="D45" s="58"/>
      <c r="E45" s="1197" t="s">
        <v>11</v>
      </c>
      <c r="F45" s="1197"/>
      <c r="G45" s="1197"/>
      <c r="H45" s="1197"/>
      <c r="I45" s="1197"/>
      <c r="J45" s="1198"/>
      <c r="K45" s="59">
        <v>7141</v>
      </c>
      <c r="L45" s="60">
        <v>6565</v>
      </c>
      <c r="M45" s="60">
        <v>5717</v>
      </c>
      <c r="N45" s="60">
        <v>5970</v>
      </c>
      <c r="O45" s="61">
        <v>6064</v>
      </c>
      <c r="P45" s="48"/>
      <c r="Q45" s="48"/>
      <c r="R45" s="48"/>
      <c r="S45" s="48"/>
      <c r="T45" s="48"/>
      <c r="U45" s="48"/>
    </row>
    <row r="46" spans="1:21" ht="30.75" customHeight="1">
      <c r="A46" s="48"/>
      <c r="B46" s="1193"/>
      <c r="C46" s="1194"/>
      <c r="D46" s="62"/>
      <c r="E46" s="1185" t="s">
        <v>12</v>
      </c>
      <c r="F46" s="1185"/>
      <c r="G46" s="1185"/>
      <c r="H46" s="1185"/>
      <c r="I46" s="1185"/>
      <c r="J46" s="1186"/>
      <c r="K46" s="63" t="s">
        <v>487</v>
      </c>
      <c r="L46" s="64" t="s">
        <v>487</v>
      </c>
      <c r="M46" s="64" t="s">
        <v>487</v>
      </c>
      <c r="N46" s="64" t="s">
        <v>487</v>
      </c>
      <c r="O46" s="65" t="s">
        <v>487</v>
      </c>
      <c r="P46" s="48"/>
      <c r="Q46" s="48"/>
      <c r="R46" s="48"/>
      <c r="S46" s="48"/>
      <c r="T46" s="48"/>
      <c r="U46" s="48"/>
    </row>
    <row r="47" spans="1:21" ht="30.75" customHeight="1">
      <c r="A47" s="48"/>
      <c r="B47" s="1193"/>
      <c r="C47" s="1194"/>
      <c r="D47" s="62"/>
      <c r="E47" s="1185" t="s">
        <v>13</v>
      </c>
      <c r="F47" s="1185"/>
      <c r="G47" s="1185"/>
      <c r="H47" s="1185"/>
      <c r="I47" s="1185"/>
      <c r="J47" s="1186"/>
      <c r="K47" s="63" t="s">
        <v>487</v>
      </c>
      <c r="L47" s="64" t="s">
        <v>487</v>
      </c>
      <c r="M47" s="64" t="s">
        <v>487</v>
      </c>
      <c r="N47" s="64" t="s">
        <v>487</v>
      </c>
      <c r="O47" s="65" t="s">
        <v>487</v>
      </c>
      <c r="P47" s="48"/>
      <c r="Q47" s="48"/>
      <c r="R47" s="48"/>
      <c r="S47" s="48"/>
      <c r="T47" s="48"/>
      <c r="U47" s="48"/>
    </row>
    <row r="48" spans="1:21" ht="30.75" customHeight="1">
      <c r="A48" s="48"/>
      <c r="B48" s="1193"/>
      <c r="C48" s="1194"/>
      <c r="D48" s="62"/>
      <c r="E48" s="1185" t="s">
        <v>14</v>
      </c>
      <c r="F48" s="1185"/>
      <c r="G48" s="1185"/>
      <c r="H48" s="1185"/>
      <c r="I48" s="1185"/>
      <c r="J48" s="1186"/>
      <c r="K48" s="63">
        <v>669</v>
      </c>
      <c r="L48" s="64">
        <v>684</v>
      </c>
      <c r="M48" s="64">
        <v>512</v>
      </c>
      <c r="N48" s="64">
        <v>547</v>
      </c>
      <c r="O48" s="65">
        <v>534</v>
      </c>
      <c r="P48" s="48"/>
      <c r="Q48" s="48"/>
      <c r="R48" s="48"/>
      <c r="S48" s="48"/>
      <c r="T48" s="48"/>
      <c r="U48" s="48"/>
    </row>
    <row r="49" spans="1:21" ht="30.75" customHeight="1">
      <c r="A49" s="48"/>
      <c r="B49" s="1193"/>
      <c r="C49" s="1194"/>
      <c r="D49" s="62"/>
      <c r="E49" s="1185" t="s">
        <v>15</v>
      </c>
      <c r="F49" s="1185"/>
      <c r="G49" s="1185"/>
      <c r="H49" s="1185"/>
      <c r="I49" s="1185"/>
      <c r="J49" s="1186"/>
      <c r="K49" s="63">
        <v>230</v>
      </c>
      <c r="L49" s="64">
        <v>228</v>
      </c>
      <c r="M49" s="64">
        <v>183</v>
      </c>
      <c r="N49" s="64">
        <v>137</v>
      </c>
      <c r="O49" s="65">
        <v>135</v>
      </c>
      <c r="P49" s="48"/>
      <c r="Q49" s="48"/>
      <c r="R49" s="48"/>
      <c r="S49" s="48"/>
      <c r="T49" s="48"/>
      <c r="U49" s="48"/>
    </row>
    <row r="50" spans="1:21" ht="30.75" customHeight="1">
      <c r="A50" s="48"/>
      <c r="B50" s="1193"/>
      <c r="C50" s="1194"/>
      <c r="D50" s="62"/>
      <c r="E50" s="1185" t="s">
        <v>16</v>
      </c>
      <c r="F50" s="1185"/>
      <c r="G50" s="1185"/>
      <c r="H50" s="1185"/>
      <c r="I50" s="1185"/>
      <c r="J50" s="1186"/>
      <c r="K50" s="63">
        <v>140</v>
      </c>
      <c r="L50" s="64">
        <v>133</v>
      </c>
      <c r="M50" s="64">
        <v>126</v>
      </c>
      <c r="N50" s="64">
        <v>189</v>
      </c>
      <c r="O50" s="65">
        <v>275</v>
      </c>
      <c r="P50" s="48"/>
      <c r="Q50" s="48"/>
      <c r="R50" s="48"/>
      <c r="S50" s="48"/>
      <c r="T50" s="48"/>
      <c r="U50" s="48"/>
    </row>
    <row r="51" spans="1:21" ht="30.75" customHeight="1">
      <c r="A51" s="48"/>
      <c r="B51" s="1195"/>
      <c r="C51" s="1196"/>
      <c r="D51" s="66"/>
      <c r="E51" s="1185" t="s">
        <v>17</v>
      </c>
      <c r="F51" s="1185"/>
      <c r="G51" s="1185"/>
      <c r="H51" s="1185"/>
      <c r="I51" s="1185"/>
      <c r="J51" s="1186"/>
      <c r="K51" s="63">
        <v>0</v>
      </c>
      <c r="L51" s="64">
        <v>1</v>
      </c>
      <c r="M51" s="64">
        <v>0</v>
      </c>
      <c r="N51" s="64">
        <v>0</v>
      </c>
      <c r="O51" s="65">
        <v>0</v>
      </c>
      <c r="P51" s="48"/>
      <c r="Q51" s="48"/>
      <c r="R51" s="48"/>
      <c r="S51" s="48"/>
      <c r="T51" s="48"/>
      <c r="U51" s="48"/>
    </row>
    <row r="52" spans="1:21" ht="30.75" customHeight="1">
      <c r="A52" s="48"/>
      <c r="B52" s="1183" t="s">
        <v>18</v>
      </c>
      <c r="C52" s="1184"/>
      <c r="D52" s="66"/>
      <c r="E52" s="1185" t="s">
        <v>19</v>
      </c>
      <c r="F52" s="1185"/>
      <c r="G52" s="1185"/>
      <c r="H52" s="1185"/>
      <c r="I52" s="1185"/>
      <c r="J52" s="1186"/>
      <c r="K52" s="63">
        <v>5238</v>
      </c>
      <c r="L52" s="64">
        <v>5129</v>
      </c>
      <c r="M52" s="64">
        <v>5055</v>
      </c>
      <c r="N52" s="64">
        <v>5452</v>
      </c>
      <c r="O52" s="65">
        <v>5594</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2942</v>
      </c>
      <c r="L53" s="69">
        <v>2482</v>
      </c>
      <c r="M53" s="69">
        <v>1483</v>
      </c>
      <c r="N53" s="69">
        <v>1391</v>
      </c>
      <c r="O53" s="70">
        <v>1414</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526</v>
      </c>
      <c r="J40" s="79" t="s">
        <v>527</v>
      </c>
      <c r="K40" s="79" t="s">
        <v>528</v>
      </c>
      <c r="L40" s="79" t="s">
        <v>529</v>
      </c>
      <c r="M40" s="80" t="s">
        <v>530</v>
      </c>
    </row>
    <row r="41" spans="2:13" ht="27.75" customHeight="1">
      <c r="B41" s="1199" t="s">
        <v>23</v>
      </c>
      <c r="C41" s="1200"/>
      <c r="D41" s="81"/>
      <c r="E41" s="1205" t="s">
        <v>24</v>
      </c>
      <c r="F41" s="1205"/>
      <c r="G41" s="1205"/>
      <c r="H41" s="1206"/>
      <c r="I41" s="82">
        <v>50086</v>
      </c>
      <c r="J41" s="83">
        <v>52612</v>
      </c>
      <c r="K41" s="83">
        <v>55741</v>
      </c>
      <c r="L41" s="83">
        <v>61211</v>
      </c>
      <c r="M41" s="84">
        <v>67123</v>
      </c>
    </row>
    <row r="42" spans="2:13" ht="27.75" customHeight="1">
      <c r="B42" s="1201"/>
      <c r="C42" s="1202"/>
      <c r="D42" s="85"/>
      <c r="E42" s="1207" t="s">
        <v>25</v>
      </c>
      <c r="F42" s="1207"/>
      <c r="G42" s="1207"/>
      <c r="H42" s="1208"/>
      <c r="I42" s="86">
        <v>1983</v>
      </c>
      <c r="J42" s="87">
        <v>1984</v>
      </c>
      <c r="K42" s="87">
        <v>1736</v>
      </c>
      <c r="L42" s="87">
        <v>1729</v>
      </c>
      <c r="M42" s="88">
        <v>1593</v>
      </c>
    </row>
    <row r="43" spans="2:13" ht="27.75" customHeight="1">
      <c r="B43" s="1201"/>
      <c r="C43" s="1202"/>
      <c r="D43" s="85"/>
      <c r="E43" s="1207" t="s">
        <v>26</v>
      </c>
      <c r="F43" s="1207"/>
      <c r="G43" s="1207"/>
      <c r="H43" s="1208"/>
      <c r="I43" s="86">
        <v>7076</v>
      </c>
      <c r="J43" s="87">
        <v>7180</v>
      </c>
      <c r="K43" s="87">
        <v>7592</v>
      </c>
      <c r="L43" s="87">
        <v>8764</v>
      </c>
      <c r="M43" s="88">
        <v>8629</v>
      </c>
    </row>
    <row r="44" spans="2:13" ht="27.75" customHeight="1">
      <c r="B44" s="1201"/>
      <c r="C44" s="1202"/>
      <c r="D44" s="85"/>
      <c r="E44" s="1207" t="s">
        <v>27</v>
      </c>
      <c r="F44" s="1207"/>
      <c r="G44" s="1207"/>
      <c r="H44" s="1208"/>
      <c r="I44" s="86">
        <v>1597</v>
      </c>
      <c r="J44" s="87">
        <v>1274</v>
      </c>
      <c r="K44" s="87">
        <v>990</v>
      </c>
      <c r="L44" s="87">
        <v>749</v>
      </c>
      <c r="M44" s="88">
        <v>505</v>
      </c>
    </row>
    <row r="45" spans="2:13" ht="27.75" customHeight="1">
      <c r="B45" s="1201"/>
      <c r="C45" s="1202"/>
      <c r="D45" s="85"/>
      <c r="E45" s="1207" t="s">
        <v>28</v>
      </c>
      <c r="F45" s="1207"/>
      <c r="G45" s="1207"/>
      <c r="H45" s="1208"/>
      <c r="I45" s="86">
        <v>10643</v>
      </c>
      <c r="J45" s="87">
        <v>10525</v>
      </c>
      <c r="K45" s="87">
        <v>10226</v>
      </c>
      <c r="L45" s="87">
        <v>9840</v>
      </c>
      <c r="M45" s="88">
        <v>9377</v>
      </c>
    </row>
    <row r="46" spans="2:13" ht="27.75" customHeight="1">
      <c r="B46" s="1201"/>
      <c r="C46" s="1202"/>
      <c r="D46" s="85"/>
      <c r="E46" s="1207" t="s">
        <v>29</v>
      </c>
      <c r="F46" s="1207"/>
      <c r="G46" s="1207"/>
      <c r="H46" s="1208"/>
      <c r="I46" s="86">
        <v>6</v>
      </c>
      <c r="J46" s="87">
        <v>6</v>
      </c>
      <c r="K46" s="87">
        <v>6</v>
      </c>
      <c r="L46" s="87">
        <v>1</v>
      </c>
      <c r="M46" s="88">
        <v>0</v>
      </c>
    </row>
    <row r="47" spans="2:13" ht="27.75" customHeight="1">
      <c r="B47" s="1201"/>
      <c r="C47" s="1202"/>
      <c r="D47" s="85"/>
      <c r="E47" s="1207" t="s">
        <v>30</v>
      </c>
      <c r="F47" s="1207"/>
      <c r="G47" s="1207"/>
      <c r="H47" s="1208"/>
      <c r="I47" s="86" t="s">
        <v>487</v>
      </c>
      <c r="J47" s="87" t="s">
        <v>487</v>
      </c>
      <c r="K47" s="87" t="s">
        <v>487</v>
      </c>
      <c r="L47" s="87" t="s">
        <v>487</v>
      </c>
      <c r="M47" s="88" t="s">
        <v>487</v>
      </c>
    </row>
    <row r="48" spans="2:13" ht="27.75" customHeight="1">
      <c r="B48" s="1203"/>
      <c r="C48" s="1204"/>
      <c r="D48" s="85"/>
      <c r="E48" s="1207" t="s">
        <v>31</v>
      </c>
      <c r="F48" s="1207"/>
      <c r="G48" s="1207"/>
      <c r="H48" s="1208"/>
      <c r="I48" s="86" t="s">
        <v>487</v>
      </c>
      <c r="J48" s="87" t="s">
        <v>487</v>
      </c>
      <c r="K48" s="87" t="s">
        <v>487</v>
      </c>
      <c r="L48" s="87" t="s">
        <v>487</v>
      </c>
      <c r="M48" s="88" t="s">
        <v>487</v>
      </c>
    </row>
    <row r="49" spans="2:13" ht="27.75" customHeight="1">
      <c r="B49" s="1209" t="s">
        <v>32</v>
      </c>
      <c r="C49" s="1210"/>
      <c r="D49" s="89"/>
      <c r="E49" s="1207" t="s">
        <v>33</v>
      </c>
      <c r="F49" s="1207"/>
      <c r="G49" s="1207"/>
      <c r="H49" s="1208"/>
      <c r="I49" s="86">
        <v>16520</v>
      </c>
      <c r="J49" s="87">
        <v>15407</v>
      </c>
      <c r="K49" s="87">
        <v>18273</v>
      </c>
      <c r="L49" s="87">
        <v>19555</v>
      </c>
      <c r="M49" s="88">
        <v>20824</v>
      </c>
    </row>
    <row r="50" spans="2:13" ht="27.75" customHeight="1">
      <c r="B50" s="1201"/>
      <c r="C50" s="1202"/>
      <c r="D50" s="85"/>
      <c r="E50" s="1207" t="s">
        <v>34</v>
      </c>
      <c r="F50" s="1207"/>
      <c r="G50" s="1207"/>
      <c r="H50" s="1208"/>
      <c r="I50" s="86">
        <v>5507</v>
      </c>
      <c r="J50" s="87">
        <v>5269</v>
      </c>
      <c r="K50" s="87">
        <v>6598</v>
      </c>
      <c r="L50" s="87">
        <v>6249</v>
      </c>
      <c r="M50" s="88">
        <v>5885</v>
      </c>
    </row>
    <row r="51" spans="2:13" ht="27.75" customHeight="1">
      <c r="B51" s="1203"/>
      <c r="C51" s="1204"/>
      <c r="D51" s="85"/>
      <c r="E51" s="1207" t="s">
        <v>35</v>
      </c>
      <c r="F51" s="1207"/>
      <c r="G51" s="1207"/>
      <c r="H51" s="1208"/>
      <c r="I51" s="86">
        <v>43554</v>
      </c>
      <c r="J51" s="87">
        <v>46385</v>
      </c>
      <c r="K51" s="87">
        <v>49580</v>
      </c>
      <c r="L51" s="87">
        <v>52853</v>
      </c>
      <c r="M51" s="88">
        <v>56545</v>
      </c>
    </row>
    <row r="52" spans="2:13" ht="27.75" customHeight="1" thickBot="1">
      <c r="B52" s="1211" t="s">
        <v>36</v>
      </c>
      <c r="C52" s="1212"/>
      <c r="D52" s="90"/>
      <c r="E52" s="1213" t="s">
        <v>37</v>
      </c>
      <c r="F52" s="1213"/>
      <c r="G52" s="1213"/>
      <c r="H52" s="1214"/>
      <c r="I52" s="91">
        <v>5808</v>
      </c>
      <c r="J52" s="92">
        <v>6521</v>
      </c>
      <c r="K52" s="92">
        <v>1840</v>
      </c>
      <c r="L52" s="92">
        <v>3636</v>
      </c>
      <c r="M52" s="93">
        <v>3974</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566</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566</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567</v>
      </c>
      <c r="C41" s="246"/>
      <c r="D41" s="246"/>
      <c r="E41" s="246"/>
      <c r="F41" s="246"/>
      <c r="G41" s="246"/>
      <c r="H41" s="246"/>
      <c r="I41" s="246"/>
      <c r="J41" s="246"/>
      <c r="K41" s="246"/>
      <c r="L41" s="246"/>
      <c r="M41" s="246"/>
      <c r="N41" s="246"/>
      <c r="O41" s="246"/>
      <c r="P41" s="247"/>
    </row>
    <row r="42" spans="2:17">
      <c r="B42" s="248"/>
      <c r="C42" s="244"/>
      <c r="D42" s="244"/>
      <c r="E42" s="244"/>
      <c r="F42" s="244"/>
      <c r="G42" s="351" t="s">
        <v>568</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569</v>
      </c>
    </row>
    <row r="50" spans="1:17">
      <c r="B50" s="248"/>
      <c r="C50" s="244"/>
      <c r="D50" s="244"/>
      <c r="E50" s="244"/>
      <c r="F50" s="244"/>
      <c r="G50" s="1224"/>
      <c r="H50" s="1225"/>
      <c r="I50" s="1225"/>
      <c r="J50" s="1226"/>
      <c r="K50" s="354" t="s">
        <v>526</v>
      </c>
      <c r="L50" s="354" t="s">
        <v>527</v>
      </c>
      <c r="M50" s="354" t="s">
        <v>528</v>
      </c>
      <c r="N50" s="354" t="s">
        <v>529</v>
      </c>
      <c r="O50" s="354" t="s">
        <v>530</v>
      </c>
    </row>
    <row r="51" spans="1:17">
      <c r="B51" s="248"/>
      <c r="C51" s="244"/>
      <c r="D51" s="244"/>
      <c r="E51" s="244"/>
      <c r="F51" s="244"/>
      <c r="G51" s="1227" t="s">
        <v>570</v>
      </c>
      <c r="H51" s="1228"/>
      <c r="I51" s="1233" t="s">
        <v>571</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572</v>
      </c>
      <c r="J53" s="1237"/>
      <c r="K53" s="1238"/>
      <c r="L53" s="1238"/>
      <c r="M53" s="1238"/>
      <c r="N53" s="1238"/>
      <c r="O53" s="1238"/>
    </row>
    <row r="54" spans="1:17">
      <c r="A54" s="355"/>
      <c r="B54" s="248"/>
      <c r="C54" s="244"/>
      <c r="D54" s="244"/>
      <c r="E54" s="244"/>
      <c r="F54" s="244"/>
      <c r="G54" s="1231"/>
      <c r="H54" s="1232"/>
      <c r="I54" s="1237"/>
      <c r="J54" s="1237"/>
      <c r="K54" s="1239"/>
      <c r="L54" s="1239"/>
      <c r="M54" s="1239"/>
      <c r="N54" s="1239"/>
      <c r="O54" s="1239"/>
    </row>
    <row r="55" spans="1:17">
      <c r="A55" s="355"/>
      <c r="B55" s="248"/>
      <c r="C55" s="244"/>
      <c r="D55" s="244"/>
      <c r="E55" s="244"/>
      <c r="F55" s="244"/>
      <c r="G55" s="1240" t="s">
        <v>573</v>
      </c>
      <c r="H55" s="1241"/>
      <c r="I55" s="1237" t="s">
        <v>571</v>
      </c>
      <c r="J55" s="1237"/>
      <c r="K55" s="1235"/>
      <c r="L55" s="1235"/>
      <c r="M55" s="1235"/>
      <c r="N55" s="1235"/>
      <c r="O55" s="1235"/>
    </row>
    <row r="56" spans="1:17">
      <c r="A56" s="355"/>
      <c r="B56" s="248"/>
      <c r="C56" s="244"/>
      <c r="D56" s="244"/>
      <c r="E56" s="244"/>
      <c r="F56" s="244"/>
      <c r="G56" s="1242"/>
      <c r="H56" s="1243"/>
      <c r="I56" s="1237"/>
      <c r="J56" s="1237"/>
      <c r="K56" s="1236"/>
      <c r="L56" s="1236"/>
      <c r="M56" s="1236"/>
      <c r="N56" s="1236"/>
      <c r="O56" s="1236"/>
    </row>
    <row r="57" spans="1:17" s="355" customFormat="1">
      <c r="B57" s="356"/>
      <c r="C57" s="352"/>
      <c r="D57" s="352"/>
      <c r="E57" s="352"/>
      <c r="F57" s="352"/>
      <c r="G57" s="1242"/>
      <c r="H57" s="1243"/>
      <c r="I57" s="1246" t="s">
        <v>574</v>
      </c>
      <c r="J57" s="1246"/>
      <c r="K57" s="1238"/>
      <c r="L57" s="1238"/>
      <c r="M57" s="1238"/>
      <c r="N57" s="1238"/>
      <c r="O57" s="1238"/>
      <c r="P57" s="357"/>
      <c r="Q57" s="356"/>
    </row>
    <row r="58" spans="1:17" s="355" customFormat="1">
      <c r="A58" s="243"/>
      <c r="B58" s="356"/>
      <c r="C58" s="352"/>
      <c r="D58" s="352"/>
      <c r="E58" s="352"/>
      <c r="F58" s="352"/>
      <c r="G58" s="1244"/>
      <c r="H58" s="1245"/>
      <c r="I58" s="1246"/>
      <c r="J58" s="1246"/>
      <c r="K58" s="1239"/>
      <c r="L58" s="1239"/>
      <c r="M58" s="1239"/>
      <c r="N58" s="1239"/>
      <c r="O58" s="1239"/>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575</v>
      </c>
      <c r="C63" s="244"/>
      <c r="D63" s="244"/>
      <c r="E63" s="244"/>
      <c r="F63" s="244"/>
      <c r="G63" s="244"/>
      <c r="H63" s="244"/>
      <c r="I63" s="244"/>
      <c r="J63" s="244"/>
      <c r="K63" s="244"/>
      <c r="L63" s="244"/>
      <c r="M63" s="244"/>
      <c r="N63" s="244"/>
      <c r="O63" s="244"/>
    </row>
    <row r="64" spans="1:17">
      <c r="B64" s="248"/>
      <c r="C64" s="244"/>
      <c r="D64" s="244"/>
      <c r="E64" s="244"/>
      <c r="F64" s="244"/>
      <c r="G64" s="351" t="s">
        <v>568</v>
      </c>
      <c r="I64" s="352"/>
      <c r="J64" s="352"/>
      <c r="K64" s="352"/>
      <c r="L64" s="244"/>
      <c r="M64" s="244"/>
      <c r="N64" s="244"/>
      <c r="O64" s="244"/>
    </row>
    <row r="65" spans="2:30">
      <c r="B65" s="248"/>
      <c r="C65" s="244"/>
      <c r="D65" s="244"/>
      <c r="E65" s="244"/>
      <c r="F65" s="244"/>
      <c r="G65" s="1247" t="s">
        <v>578</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576</v>
      </c>
      <c r="I71" s="368"/>
      <c r="J71" s="364"/>
      <c r="K71" s="364"/>
      <c r="L71" s="365"/>
      <c r="M71" s="364"/>
      <c r="N71" s="365"/>
      <c r="O71" s="366"/>
    </row>
    <row r="72" spans="2:30">
      <c r="B72" s="248"/>
      <c r="C72" s="244"/>
      <c r="D72" s="244"/>
      <c r="E72" s="244"/>
      <c r="F72" s="244"/>
      <c r="G72" s="1224"/>
      <c r="H72" s="1225"/>
      <c r="I72" s="1225"/>
      <c r="J72" s="1226"/>
      <c r="K72" s="354" t="s">
        <v>526</v>
      </c>
      <c r="L72" s="354" t="s">
        <v>527</v>
      </c>
      <c r="M72" s="354" t="s">
        <v>528</v>
      </c>
      <c r="N72" s="354" t="s">
        <v>529</v>
      </c>
      <c r="O72" s="354" t="s">
        <v>530</v>
      </c>
    </row>
    <row r="73" spans="2:30">
      <c r="B73" s="248"/>
      <c r="C73" s="244"/>
      <c r="D73" s="244"/>
      <c r="E73" s="244"/>
      <c r="F73" s="244"/>
      <c r="G73" s="1227" t="s">
        <v>570</v>
      </c>
      <c r="H73" s="1228"/>
      <c r="I73" s="1233" t="s">
        <v>571</v>
      </c>
      <c r="J73" s="1233"/>
      <c r="K73" s="1248">
        <v>20.7</v>
      </c>
      <c r="L73" s="1248">
        <v>23.2</v>
      </c>
      <c r="M73" s="1236">
        <v>6.5</v>
      </c>
      <c r="N73" s="1236">
        <v>12.9</v>
      </c>
      <c r="O73" s="1236">
        <v>14</v>
      </c>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577</v>
      </c>
      <c r="J75" s="1237"/>
      <c r="K75" s="1249">
        <v>12.2</v>
      </c>
      <c r="L75" s="1249">
        <v>10.5</v>
      </c>
      <c r="M75" s="1249">
        <v>8.1999999999999993</v>
      </c>
      <c r="N75" s="1249">
        <v>6.3</v>
      </c>
      <c r="O75" s="1249">
        <v>5</v>
      </c>
      <c r="U75" s="243">
        <v>81.2</v>
      </c>
      <c r="W75" s="243">
        <v>87.2</v>
      </c>
      <c r="Y75" s="243">
        <v>99.8</v>
      </c>
      <c r="AA75" s="243">
        <v>109.5</v>
      </c>
      <c r="AC75" s="243">
        <v>115.2</v>
      </c>
    </row>
    <row r="76" spans="2:30">
      <c r="B76" s="248"/>
      <c r="C76" s="244"/>
      <c r="D76" s="244"/>
      <c r="E76" s="244"/>
      <c r="F76" s="244"/>
      <c r="G76" s="1231"/>
      <c r="H76" s="1232"/>
      <c r="I76" s="1237"/>
      <c r="J76" s="1237"/>
      <c r="K76" s="1239"/>
      <c r="L76" s="1239"/>
      <c r="M76" s="1239"/>
      <c r="N76" s="1239"/>
      <c r="O76" s="1239"/>
    </row>
    <row r="77" spans="2:30">
      <c r="B77" s="248"/>
      <c r="C77" s="244"/>
      <c r="D77" s="244"/>
      <c r="E77" s="244"/>
      <c r="F77" s="244"/>
      <c r="G77" s="1240" t="s">
        <v>573</v>
      </c>
      <c r="H77" s="1241"/>
      <c r="I77" s="1237" t="s">
        <v>571</v>
      </c>
      <c r="J77" s="1237"/>
      <c r="K77" s="1248">
        <v>0</v>
      </c>
      <c r="L77" s="1248">
        <v>0</v>
      </c>
      <c r="M77" s="1236">
        <v>0</v>
      </c>
      <c r="N77" s="1236">
        <v>0</v>
      </c>
      <c r="O77" s="1236">
        <v>17.8</v>
      </c>
      <c r="R77" s="243">
        <v>12.3</v>
      </c>
      <c r="T77" s="243">
        <v>11.1</v>
      </c>
    </row>
    <row r="78" spans="2:30">
      <c r="B78" s="248"/>
      <c r="C78" s="244"/>
      <c r="D78" s="244"/>
      <c r="E78" s="244"/>
      <c r="F78" s="244"/>
      <c r="G78" s="1242"/>
      <c r="H78" s="1243"/>
      <c r="I78" s="1237"/>
      <c r="J78" s="1237"/>
      <c r="K78" s="1248"/>
      <c r="L78" s="1248"/>
      <c r="M78" s="1236"/>
      <c r="N78" s="1236"/>
      <c r="O78" s="1236"/>
    </row>
    <row r="79" spans="2:30">
      <c r="B79" s="248"/>
      <c r="C79" s="244"/>
      <c r="D79" s="244"/>
      <c r="E79" s="244"/>
      <c r="F79" s="244"/>
      <c r="G79" s="1242"/>
      <c r="H79" s="1243"/>
      <c r="I79" s="1250" t="s">
        <v>577</v>
      </c>
      <c r="J79" s="1246"/>
      <c r="K79" s="1251">
        <v>7.2</v>
      </c>
      <c r="L79" s="1251">
        <v>6.4</v>
      </c>
      <c r="M79" s="1251">
        <v>5.4</v>
      </c>
      <c r="N79" s="1251">
        <v>4.4000000000000004</v>
      </c>
      <c r="O79" s="1251">
        <v>5.3</v>
      </c>
      <c r="V79" s="243">
        <v>53.5</v>
      </c>
      <c r="X79" s="243">
        <v>48.2</v>
      </c>
      <c r="Z79" s="243">
        <v>34.200000000000003</v>
      </c>
      <c r="AB79" s="243">
        <v>30.3</v>
      </c>
      <c r="AD79" s="243">
        <v>28.9</v>
      </c>
    </row>
    <row r="80" spans="2:30">
      <c r="B80" s="248"/>
      <c r="C80" s="244"/>
      <c r="D80" s="244"/>
      <c r="E80" s="244"/>
      <c r="F80" s="244"/>
      <c r="G80" s="1244"/>
      <c r="H80" s="1245"/>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525</v>
      </c>
      <c r="G2" s="111"/>
      <c r="H2" s="112"/>
    </row>
    <row r="3" spans="1:8">
      <c r="A3" s="108" t="s">
        <v>518</v>
      </c>
      <c r="B3" s="113"/>
      <c r="C3" s="114"/>
      <c r="D3" s="115">
        <v>36836</v>
      </c>
      <c r="E3" s="116"/>
      <c r="F3" s="117">
        <v>33903</v>
      </c>
      <c r="G3" s="118"/>
      <c r="H3" s="119"/>
    </row>
    <row r="4" spans="1:8">
      <c r="A4" s="120"/>
      <c r="B4" s="121"/>
      <c r="C4" s="122"/>
      <c r="D4" s="123">
        <v>19039</v>
      </c>
      <c r="E4" s="124"/>
      <c r="F4" s="125">
        <v>18526</v>
      </c>
      <c r="G4" s="126"/>
      <c r="H4" s="127"/>
    </row>
    <row r="5" spans="1:8">
      <c r="A5" s="108" t="s">
        <v>520</v>
      </c>
      <c r="B5" s="113"/>
      <c r="C5" s="114"/>
      <c r="D5" s="115">
        <v>66139</v>
      </c>
      <c r="E5" s="116"/>
      <c r="F5" s="117">
        <v>40849</v>
      </c>
      <c r="G5" s="118"/>
      <c r="H5" s="119"/>
    </row>
    <row r="6" spans="1:8">
      <c r="A6" s="120"/>
      <c r="B6" s="121"/>
      <c r="C6" s="122"/>
      <c r="D6" s="123">
        <v>39945</v>
      </c>
      <c r="E6" s="124"/>
      <c r="F6" s="125">
        <v>22537</v>
      </c>
      <c r="G6" s="126"/>
      <c r="H6" s="127"/>
    </row>
    <row r="7" spans="1:8">
      <c r="A7" s="108" t="s">
        <v>521</v>
      </c>
      <c r="B7" s="113"/>
      <c r="C7" s="114"/>
      <c r="D7" s="115">
        <v>77223</v>
      </c>
      <c r="E7" s="116"/>
      <c r="F7" s="117">
        <v>40632</v>
      </c>
      <c r="G7" s="118"/>
      <c r="H7" s="119"/>
    </row>
    <row r="8" spans="1:8">
      <c r="A8" s="120"/>
      <c r="B8" s="121"/>
      <c r="C8" s="122"/>
      <c r="D8" s="123">
        <v>33432</v>
      </c>
      <c r="E8" s="124"/>
      <c r="F8" s="125">
        <v>21402</v>
      </c>
      <c r="G8" s="126"/>
      <c r="H8" s="127"/>
    </row>
    <row r="9" spans="1:8">
      <c r="A9" s="108" t="s">
        <v>522</v>
      </c>
      <c r="B9" s="113"/>
      <c r="C9" s="114"/>
      <c r="D9" s="115">
        <v>93466</v>
      </c>
      <c r="E9" s="116"/>
      <c r="F9" s="117">
        <v>45375</v>
      </c>
      <c r="G9" s="118"/>
      <c r="H9" s="119"/>
    </row>
    <row r="10" spans="1:8">
      <c r="A10" s="120"/>
      <c r="B10" s="121"/>
      <c r="C10" s="122"/>
      <c r="D10" s="123">
        <v>60021</v>
      </c>
      <c r="E10" s="124"/>
      <c r="F10" s="125">
        <v>26025</v>
      </c>
      <c r="G10" s="126"/>
      <c r="H10" s="127"/>
    </row>
    <row r="11" spans="1:8">
      <c r="A11" s="108" t="s">
        <v>523</v>
      </c>
      <c r="B11" s="113"/>
      <c r="C11" s="114"/>
      <c r="D11" s="115">
        <v>98800</v>
      </c>
      <c r="E11" s="116"/>
      <c r="F11" s="117">
        <v>44267</v>
      </c>
      <c r="G11" s="118"/>
      <c r="H11" s="119"/>
    </row>
    <row r="12" spans="1:8">
      <c r="A12" s="120"/>
      <c r="B12" s="121"/>
      <c r="C12" s="128"/>
      <c r="D12" s="123">
        <v>68772</v>
      </c>
      <c r="E12" s="124"/>
      <c r="F12" s="125">
        <v>26161</v>
      </c>
      <c r="G12" s="126"/>
      <c r="H12" s="127"/>
    </row>
    <row r="13" spans="1:8">
      <c r="A13" s="108"/>
      <c r="B13" s="113"/>
      <c r="C13" s="129"/>
      <c r="D13" s="130">
        <v>74493</v>
      </c>
      <c r="E13" s="131"/>
      <c r="F13" s="132">
        <v>41005</v>
      </c>
      <c r="G13" s="133"/>
      <c r="H13" s="119"/>
    </row>
    <row r="14" spans="1:8">
      <c r="A14" s="120"/>
      <c r="B14" s="121"/>
      <c r="C14" s="122"/>
      <c r="D14" s="123">
        <v>44242</v>
      </c>
      <c r="E14" s="124"/>
      <c r="F14" s="125">
        <v>22930</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4.68</v>
      </c>
      <c r="C19" s="134">
        <f>ROUND(VALUE(SUBSTITUTE(実質収支比率等に係る経年分析!G$48,"▲","-")),2)</f>
        <v>5.24</v>
      </c>
      <c r="D19" s="134">
        <f>ROUND(VALUE(SUBSTITUTE(実質収支比率等に係る経年分析!H$48,"▲","-")),2)</f>
        <v>5.04</v>
      </c>
      <c r="E19" s="134">
        <f>ROUND(VALUE(SUBSTITUTE(実質収支比率等に係る経年分析!I$48,"▲","-")),2)</f>
        <v>5.84</v>
      </c>
      <c r="F19" s="134">
        <f>ROUND(VALUE(SUBSTITUTE(実質収支比率等に係る経年分析!J$48,"▲","-")),2)</f>
        <v>5.51</v>
      </c>
    </row>
    <row r="20" spans="1:11">
      <c r="A20" s="134" t="s">
        <v>42</v>
      </c>
      <c r="B20" s="134">
        <f>ROUND(VALUE(SUBSTITUTE(実質収支比率等に係る経年分析!F$47,"▲","-")),2)</f>
        <v>17.02</v>
      </c>
      <c r="C20" s="134">
        <f>ROUND(VALUE(SUBSTITUTE(実質収支比率等に係る経年分析!G$47,"▲","-")),2)</f>
        <v>19.399999999999999</v>
      </c>
      <c r="D20" s="134">
        <f>ROUND(VALUE(SUBSTITUTE(実質収支比率等に係る経年分析!H$47,"▲","-")),2)</f>
        <v>22.37</v>
      </c>
      <c r="E20" s="134">
        <f>ROUND(VALUE(SUBSTITUTE(実質収支比率等に係る経年分析!I$47,"▲","-")),2)</f>
        <v>24.93</v>
      </c>
      <c r="F20" s="134">
        <f>ROUND(VALUE(SUBSTITUTE(実質収支比率等に係る経年分析!J$47,"▲","-")),2)</f>
        <v>26.33</v>
      </c>
    </row>
    <row r="21" spans="1:11">
      <c r="A21" s="134" t="s">
        <v>43</v>
      </c>
      <c r="B21" s="134">
        <f>IF(ISNUMBER(VALUE(SUBSTITUTE(実質収支比率等に係る経年分析!F$49,"▲","-"))),ROUND(VALUE(SUBSTITUTE(実質収支比率等に係る経年分析!F$49,"▲","-")),2),NA())</f>
        <v>1.1200000000000001</v>
      </c>
      <c r="C21" s="134">
        <f>IF(ISNUMBER(VALUE(SUBSTITUTE(実質収支比率等に係る経年分析!G$49,"▲","-"))),ROUND(VALUE(SUBSTITUTE(実質収支比率等に係る経年分析!G$49,"▲","-")),2),NA())</f>
        <v>0.62</v>
      </c>
      <c r="D21" s="134">
        <f>IF(ISNUMBER(VALUE(SUBSTITUTE(実質収支比率等に係る経年分析!H$49,"▲","-"))),ROUND(VALUE(SUBSTITUTE(実質収支比率等に係る経年分析!H$49,"▲","-")),2),NA())</f>
        <v>0.22</v>
      </c>
      <c r="E21" s="134">
        <f>IF(ISNUMBER(VALUE(SUBSTITUTE(実質収支比率等に係る経年分析!I$49,"▲","-"))),ROUND(VALUE(SUBSTITUTE(実質収支比率等に係る経年分析!I$49,"▲","-")),2),NA())</f>
        <v>1.28</v>
      </c>
      <c r="F21" s="134">
        <f>IF(ISNUMBER(VALUE(SUBSTITUTE(実質収支比率等に係る経年分析!J$49,"▲","-"))),ROUND(VALUE(SUBSTITUTE(実質収支比率等に係る経年分析!J$49,"▲","-")),2),NA())</f>
        <v>-0.09</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0.16</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7.0000000000000007E-2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7.0000000000000007E-2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0.09</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0.12</v>
      </c>
    </row>
    <row r="30" spans="1:11">
      <c r="A30" s="135" t="str">
        <f>IF(連結実質赤字比率に係る赤字・黒字の構成分析!C$40="",NA(),連結実質赤字比率に係る赤字・黒字の構成分析!C$40)</f>
        <v>介護保険特別会計保険事業勘定</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0.35</v>
      </c>
    </row>
    <row r="31" spans="1:11">
      <c r="A31" s="135" t="str">
        <f>IF(連結実質赤字比率に係る赤字・黒字の構成分析!C$39="",NA(),連結実質赤字比率に係る赤字・黒字の構成分析!C$39)</f>
        <v>国民健康保険特別会計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0.14000000000000001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0.94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0.89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0.68</v>
      </c>
    </row>
    <row r="32" spans="1:11">
      <c r="A32" s="135" t="str">
        <f>IF(連結実質赤字比率に係る赤字・黒字の構成分析!C$38="",NA(),連結実質赤字比率に係る赤字・黒字の構成分析!C$38)</f>
        <v>下水道事業会計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1.74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1.75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1.85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2.2799999999999998</v>
      </c>
    </row>
    <row r="33" spans="1:16">
      <c r="A33" s="135" t="str">
        <f>IF(連結実質赤字比率に係る赤字・黒字の構成分析!C$37="",NA(),連結実質赤字比率に係る赤字・黒字の構成分析!C$37)</f>
        <v>工業用地造成事業特別会計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4.01</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4.5999999999999996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5.12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4.83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5.81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5.47</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4.92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5.25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5.62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5.19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5.57</v>
      </c>
    </row>
    <row r="36" spans="1:16">
      <c r="A36" s="135" t="str">
        <f>IF(連結実質赤字比率に係る赤字・黒字の構成分析!C$34="",NA(),連結実質赤字比率に係る赤字・黒字の構成分析!C$34)</f>
        <v>小型自動車競走事業特別会計</v>
      </c>
      <c r="B36" s="135">
        <f>IF(ROUND(VALUE(SUBSTITUTE(連結実質赤字比率に係る赤字・黒字の構成分析!F$34,"▲", "-")), 2) &lt; 0, ABS(ROUND(VALUE(SUBSTITUTE(連結実質赤字比率に係る赤字・黒字の構成分析!F$34,"▲", "-")), 2)), NA())</f>
        <v>2.27</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3.01</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4.28</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5.4</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4.8099999999999996</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5238</v>
      </c>
      <c r="E42" s="136"/>
      <c r="F42" s="136"/>
      <c r="G42" s="136">
        <f>'実質公債費比率（分子）の構造'!L$52</f>
        <v>5129</v>
      </c>
      <c r="H42" s="136"/>
      <c r="I42" s="136"/>
      <c r="J42" s="136">
        <f>'実質公債費比率（分子）の構造'!M$52</f>
        <v>5055</v>
      </c>
      <c r="K42" s="136"/>
      <c r="L42" s="136"/>
      <c r="M42" s="136">
        <f>'実質公債費比率（分子）の構造'!N$52</f>
        <v>5452</v>
      </c>
      <c r="N42" s="136"/>
      <c r="O42" s="136"/>
      <c r="P42" s="136">
        <f>'実質公債費比率（分子）の構造'!O$52</f>
        <v>5594</v>
      </c>
    </row>
    <row r="43" spans="1:16">
      <c r="A43" s="136" t="s">
        <v>51</v>
      </c>
      <c r="B43" s="136">
        <f>'実質公債費比率（分子）の構造'!K$51</f>
        <v>0</v>
      </c>
      <c r="C43" s="136"/>
      <c r="D43" s="136"/>
      <c r="E43" s="136">
        <f>'実質公債費比率（分子）の構造'!L$51</f>
        <v>1</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52</v>
      </c>
      <c r="B44" s="136">
        <f>'実質公債費比率（分子）の構造'!K$50</f>
        <v>140</v>
      </c>
      <c r="C44" s="136"/>
      <c r="D44" s="136"/>
      <c r="E44" s="136">
        <f>'実質公債費比率（分子）の構造'!L$50</f>
        <v>133</v>
      </c>
      <c r="F44" s="136"/>
      <c r="G44" s="136"/>
      <c r="H44" s="136">
        <f>'実質公債費比率（分子）の構造'!M$50</f>
        <v>126</v>
      </c>
      <c r="I44" s="136"/>
      <c r="J44" s="136"/>
      <c r="K44" s="136">
        <f>'実質公債費比率（分子）の構造'!N$50</f>
        <v>189</v>
      </c>
      <c r="L44" s="136"/>
      <c r="M44" s="136"/>
      <c r="N44" s="136">
        <f>'実質公債費比率（分子）の構造'!O$50</f>
        <v>275</v>
      </c>
      <c r="O44" s="136"/>
      <c r="P44" s="136"/>
    </row>
    <row r="45" spans="1:16">
      <c r="A45" s="136" t="s">
        <v>53</v>
      </c>
      <c r="B45" s="136">
        <f>'実質公債費比率（分子）の構造'!K$49</f>
        <v>230</v>
      </c>
      <c r="C45" s="136"/>
      <c r="D45" s="136"/>
      <c r="E45" s="136">
        <f>'実質公債費比率（分子）の構造'!L$49</f>
        <v>228</v>
      </c>
      <c r="F45" s="136"/>
      <c r="G45" s="136"/>
      <c r="H45" s="136">
        <f>'実質公債費比率（分子）の構造'!M$49</f>
        <v>183</v>
      </c>
      <c r="I45" s="136"/>
      <c r="J45" s="136"/>
      <c r="K45" s="136">
        <f>'実質公債費比率（分子）の構造'!N$49</f>
        <v>137</v>
      </c>
      <c r="L45" s="136"/>
      <c r="M45" s="136"/>
      <c r="N45" s="136">
        <f>'実質公債費比率（分子）の構造'!O$49</f>
        <v>135</v>
      </c>
      <c r="O45" s="136"/>
      <c r="P45" s="136"/>
    </row>
    <row r="46" spans="1:16">
      <c r="A46" s="136" t="s">
        <v>54</v>
      </c>
      <c r="B46" s="136">
        <f>'実質公債費比率（分子）の構造'!K$48</f>
        <v>669</v>
      </c>
      <c r="C46" s="136"/>
      <c r="D46" s="136"/>
      <c r="E46" s="136">
        <f>'実質公債費比率（分子）の構造'!L$48</f>
        <v>684</v>
      </c>
      <c r="F46" s="136"/>
      <c r="G46" s="136"/>
      <c r="H46" s="136">
        <f>'実質公債費比率（分子）の構造'!M$48</f>
        <v>512</v>
      </c>
      <c r="I46" s="136"/>
      <c r="J46" s="136"/>
      <c r="K46" s="136">
        <f>'実質公債費比率（分子）の構造'!N$48</f>
        <v>547</v>
      </c>
      <c r="L46" s="136"/>
      <c r="M46" s="136"/>
      <c r="N46" s="136">
        <f>'実質公債費比率（分子）の構造'!O$48</f>
        <v>534</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7141</v>
      </c>
      <c r="C49" s="136"/>
      <c r="D49" s="136"/>
      <c r="E49" s="136">
        <f>'実質公債費比率（分子）の構造'!L$45</f>
        <v>6565</v>
      </c>
      <c r="F49" s="136"/>
      <c r="G49" s="136"/>
      <c r="H49" s="136">
        <f>'実質公債費比率（分子）の構造'!M$45</f>
        <v>5717</v>
      </c>
      <c r="I49" s="136"/>
      <c r="J49" s="136"/>
      <c r="K49" s="136">
        <f>'実質公債費比率（分子）の構造'!N$45</f>
        <v>5970</v>
      </c>
      <c r="L49" s="136"/>
      <c r="M49" s="136"/>
      <c r="N49" s="136">
        <f>'実質公債費比率（分子）の構造'!O$45</f>
        <v>6064</v>
      </c>
      <c r="O49" s="136"/>
      <c r="P49" s="136"/>
    </row>
    <row r="50" spans="1:16">
      <c r="A50" s="136" t="s">
        <v>58</v>
      </c>
      <c r="B50" s="136" t="e">
        <f>NA()</f>
        <v>#N/A</v>
      </c>
      <c r="C50" s="136">
        <f>IF(ISNUMBER('実質公債費比率（分子）の構造'!K$53),'実質公債費比率（分子）の構造'!K$53,NA())</f>
        <v>2942</v>
      </c>
      <c r="D50" s="136" t="e">
        <f>NA()</f>
        <v>#N/A</v>
      </c>
      <c r="E50" s="136" t="e">
        <f>NA()</f>
        <v>#N/A</v>
      </c>
      <c r="F50" s="136">
        <f>IF(ISNUMBER('実質公債費比率（分子）の構造'!L$53),'実質公債費比率（分子）の構造'!L$53,NA())</f>
        <v>2482</v>
      </c>
      <c r="G50" s="136" t="e">
        <f>NA()</f>
        <v>#N/A</v>
      </c>
      <c r="H50" s="136" t="e">
        <f>NA()</f>
        <v>#N/A</v>
      </c>
      <c r="I50" s="136">
        <f>IF(ISNUMBER('実質公債費比率（分子）の構造'!M$53),'実質公債費比率（分子）の構造'!M$53,NA())</f>
        <v>1483</v>
      </c>
      <c r="J50" s="136" t="e">
        <f>NA()</f>
        <v>#N/A</v>
      </c>
      <c r="K50" s="136" t="e">
        <f>NA()</f>
        <v>#N/A</v>
      </c>
      <c r="L50" s="136">
        <f>IF(ISNUMBER('実質公債費比率（分子）の構造'!N$53),'実質公債費比率（分子）の構造'!N$53,NA())</f>
        <v>1391</v>
      </c>
      <c r="M50" s="136" t="e">
        <f>NA()</f>
        <v>#N/A</v>
      </c>
      <c r="N50" s="136" t="e">
        <f>NA()</f>
        <v>#N/A</v>
      </c>
      <c r="O50" s="136">
        <f>IF(ISNUMBER('実質公債費比率（分子）の構造'!O$53),'実質公債費比率（分子）の構造'!O$53,NA())</f>
        <v>1414</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43554</v>
      </c>
      <c r="E56" s="135"/>
      <c r="F56" s="135"/>
      <c r="G56" s="135">
        <f>'将来負担比率（分子）の構造'!J$51</f>
        <v>46385</v>
      </c>
      <c r="H56" s="135"/>
      <c r="I56" s="135"/>
      <c r="J56" s="135">
        <f>'将来負担比率（分子）の構造'!K$51</f>
        <v>49580</v>
      </c>
      <c r="K56" s="135"/>
      <c r="L56" s="135"/>
      <c r="M56" s="135">
        <f>'将来負担比率（分子）の構造'!L$51</f>
        <v>52853</v>
      </c>
      <c r="N56" s="135"/>
      <c r="O56" s="135"/>
      <c r="P56" s="135">
        <f>'将来負担比率（分子）の構造'!M$51</f>
        <v>56545</v>
      </c>
    </row>
    <row r="57" spans="1:16">
      <c r="A57" s="135" t="s">
        <v>34</v>
      </c>
      <c r="B57" s="135"/>
      <c r="C57" s="135"/>
      <c r="D57" s="135">
        <f>'将来負担比率（分子）の構造'!I$50</f>
        <v>5507</v>
      </c>
      <c r="E57" s="135"/>
      <c r="F57" s="135"/>
      <c r="G57" s="135">
        <f>'将来負担比率（分子）の構造'!J$50</f>
        <v>5269</v>
      </c>
      <c r="H57" s="135"/>
      <c r="I57" s="135"/>
      <c r="J57" s="135">
        <f>'将来負担比率（分子）の構造'!K$50</f>
        <v>6598</v>
      </c>
      <c r="K57" s="135"/>
      <c r="L57" s="135"/>
      <c r="M57" s="135">
        <f>'将来負担比率（分子）の構造'!L$50</f>
        <v>6249</v>
      </c>
      <c r="N57" s="135"/>
      <c r="O57" s="135"/>
      <c r="P57" s="135">
        <f>'将来負担比率（分子）の構造'!M$50</f>
        <v>5885</v>
      </c>
    </row>
    <row r="58" spans="1:16">
      <c r="A58" s="135" t="s">
        <v>33</v>
      </c>
      <c r="B58" s="135"/>
      <c r="C58" s="135"/>
      <c r="D58" s="135">
        <f>'将来負担比率（分子）の構造'!I$49</f>
        <v>16520</v>
      </c>
      <c r="E58" s="135"/>
      <c r="F58" s="135"/>
      <c r="G58" s="135">
        <f>'将来負担比率（分子）の構造'!J$49</f>
        <v>15407</v>
      </c>
      <c r="H58" s="135"/>
      <c r="I58" s="135"/>
      <c r="J58" s="135">
        <f>'将来負担比率（分子）の構造'!K$49</f>
        <v>18273</v>
      </c>
      <c r="K58" s="135"/>
      <c r="L58" s="135"/>
      <c r="M58" s="135">
        <f>'将来負担比率（分子）の構造'!L$49</f>
        <v>19555</v>
      </c>
      <c r="N58" s="135"/>
      <c r="O58" s="135"/>
      <c r="P58" s="135">
        <f>'将来負担比率（分子）の構造'!M$49</f>
        <v>20824</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6</v>
      </c>
      <c r="C61" s="135"/>
      <c r="D61" s="135"/>
      <c r="E61" s="135">
        <f>'将来負担比率（分子）の構造'!J$46</f>
        <v>6</v>
      </c>
      <c r="F61" s="135"/>
      <c r="G61" s="135"/>
      <c r="H61" s="135">
        <f>'将来負担比率（分子）の構造'!K$46</f>
        <v>6</v>
      </c>
      <c r="I61" s="135"/>
      <c r="J61" s="135"/>
      <c r="K61" s="135">
        <f>'将来負担比率（分子）の構造'!L$46</f>
        <v>1</v>
      </c>
      <c r="L61" s="135"/>
      <c r="M61" s="135"/>
      <c r="N61" s="135">
        <f>'将来負担比率（分子）の構造'!M$46</f>
        <v>0</v>
      </c>
      <c r="O61" s="135"/>
      <c r="P61" s="135"/>
    </row>
    <row r="62" spans="1:16">
      <c r="A62" s="135" t="s">
        <v>28</v>
      </c>
      <c r="B62" s="135">
        <f>'将来負担比率（分子）の構造'!I$45</f>
        <v>10643</v>
      </c>
      <c r="C62" s="135"/>
      <c r="D62" s="135"/>
      <c r="E62" s="135">
        <f>'将来負担比率（分子）の構造'!J$45</f>
        <v>10525</v>
      </c>
      <c r="F62" s="135"/>
      <c r="G62" s="135"/>
      <c r="H62" s="135">
        <f>'将来負担比率（分子）の構造'!K$45</f>
        <v>10226</v>
      </c>
      <c r="I62" s="135"/>
      <c r="J62" s="135"/>
      <c r="K62" s="135">
        <f>'将来負担比率（分子）の構造'!L$45</f>
        <v>9840</v>
      </c>
      <c r="L62" s="135"/>
      <c r="M62" s="135"/>
      <c r="N62" s="135">
        <f>'将来負担比率（分子）の構造'!M$45</f>
        <v>9377</v>
      </c>
      <c r="O62" s="135"/>
      <c r="P62" s="135"/>
    </row>
    <row r="63" spans="1:16">
      <c r="A63" s="135" t="s">
        <v>27</v>
      </c>
      <c r="B63" s="135">
        <f>'将来負担比率（分子）の構造'!I$44</f>
        <v>1597</v>
      </c>
      <c r="C63" s="135"/>
      <c r="D63" s="135"/>
      <c r="E63" s="135">
        <f>'将来負担比率（分子）の構造'!J$44</f>
        <v>1274</v>
      </c>
      <c r="F63" s="135"/>
      <c r="G63" s="135"/>
      <c r="H63" s="135">
        <f>'将来負担比率（分子）の構造'!K$44</f>
        <v>990</v>
      </c>
      <c r="I63" s="135"/>
      <c r="J63" s="135"/>
      <c r="K63" s="135">
        <f>'将来負担比率（分子）の構造'!L$44</f>
        <v>749</v>
      </c>
      <c r="L63" s="135"/>
      <c r="M63" s="135"/>
      <c r="N63" s="135">
        <f>'将来負担比率（分子）の構造'!M$44</f>
        <v>505</v>
      </c>
      <c r="O63" s="135"/>
      <c r="P63" s="135"/>
    </row>
    <row r="64" spans="1:16">
      <c r="A64" s="135" t="s">
        <v>26</v>
      </c>
      <c r="B64" s="135">
        <f>'将来負担比率（分子）の構造'!I$43</f>
        <v>7076</v>
      </c>
      <c r="C64" s="135"/>
      <c r="D64" s="135"/>
      <c r="E64" s="135">
        <f>'将来負担比率（分子）の構造'!J$43</f>
        <v>7180</v>
      </c>
      <c r="F64" s="135"/>
      <c r="G64" s="135"/>
      <c r="H64" s="135">
        <f>'将来負担比率（分子）の構造'!K$43</f>
        <v>7592</v>
      </c>
      <c r="I64" s="135"/>
      <c r="J64" s="135"/>
      <c r="K64" s="135">
        <f>'将来負担比率（分子）の構造'!L$43</f>
        <v>8764</v>
      </c>
      <c r="L64" s="135"/>
      <c r="M64" s="135"/>
      <c r="N64" s="135">
        <f>'将来負担比率（分子）の構造'!M$43</f>
        <v>8629</v>
      </c>
      <c r="O64" s="135"/>
      <c r="P64" s="135"/>
    </row>
    <row r="65" spans="1:16">
      <c r="A65" s="135" t="s">
        <v>25</v>
      </c>
      <c r="B65" s="135">
        <f>'将来負担比率（分子）の構造'!I$42</f>
        <v>1983</v>
      </c>
      <c r="C65" s="135"/>
      <c r="D65" s="135"/>
      <c r="E65" s="135">
        <f>'将来負担比率（分子）の構造'!J$42</f>
        <v>1984</v>
      </c>
      <c r="F65" s="135"/>
      <c r="G65" s="135"/>
      <c r="H65" s="135">
        <f>'将来負担比率（分子）の構造'!K$42</f>
        <v>1736</v>
      </c>
      <c r="I65" s="135"/>
      <c r="J65" s="135"/>
      <c r="K65" s="135">
        <f>'将来負担比率（分子）の構造'!L$42</f>
        <v>1729</v>
      </c>
      <c r="L65" s="135"/>
      <c r="M65" s="135"/>
      <c r="N65" s="135">
        <f>'将来負担比率（分子）の構造'!M$42</f>
        <v>1593</v>
      </c>
      <c r="O65" s="135"/>
      <c r="P65" s="135"/>
    </row>
    <row r="66" spans="1:16">
      <c r="A66" s="135" t="s">
        <v>24</v>
      </c>
      <c r="B66" s="135">
        <f>'将来負担比率（分子）の構造'!I$41</f>
        <v>50086</v>
      </c>
      <c r="C66" s="135"/>
      <c r="D66" s="135"/>
      <c r="E66" s="135">
        <f>'将来負担比率（分子）の構造'!J$41</f>
        <v>52612</v>
      </c>
      <c r="F66" s="135"/>
      <c r="G66" s="135"/>
      <c r="H66" s="135">
        <f>'将来負担比率（分子）の構造'!K$41</f>
        <v>55741</v>
      </c>
      <c r="I66" s="135"/>
      <c r="J66" s="135"/>
      <c r="K66" s="135">
        <f>'将来負担比率（分子）の構造'!L$41</f>
        <v>61211</v>
      </c>
      <c r="L66" s="135"/>
      <c r="M66" s="135"/>
      <c r="N66" s="135">
        <f>'将来負担比率（分子）の構造'!M$41</f>
        <v>67123</v>
      </c>
      <c r="O66" s="135"/>
      <c r="P66" s="135"/>
    </row>
    <row r="67" spans="1:16">
      <c r="A67" s="135" t="s">
        <v>62</v>
      </c>
      <c r="B67" s="135" t="e">
        <f>NA()</f>
        <v>#N/A</v>
      </c>
      <c r="C67" s="135">
        <f>IF(ISNUMBER('将来負担比率（分子）の構造'!I$52), IF('将来負担比率（分子）の構造'!I$52 &lt; 0, 0, '将来負担比率（分子）の構造'!I$52), NA())</f>
        <v>5808</v>
      </c>
      <c r="D67" s="135" t="e">
        <f>NA()</f>
        <v>#N/A</v>
      </c>
      <c r="E67" s="135" t="e">
        <f>NA()</f>
        <v>#N/A</v>
      </c>
      <c r="F67" s="135">
        <f>IF(ISNUMBER('将来負担比率（分子）の構造'!J$52), IF('将来負担比率（分子）の構造'!J$52 &lt; 0, 0, '将来負担比率（分子）の構造'!J$52), NA())</f>
        <v>6521</v>
      </c>
      <c r="G67" s="135" t="e">
        <f>NA()</f>
        <v>#N/A</v>
      </c>
      <c r="H67" s="135" t="e">
        <f>NA()</f>
        <v>#N/A</v>
      </c>
      <c r="I67" s="135">
        <f>IF(ISNUMBER('将来負担比率（分子）の構造'!K$52), IF('将来負担比率（分子）の構造'!K$52 &lt; 0, 0, '将来負担比率（分子）の構造'!K$52), NA())</f>
        <v>1840</v>
      </c>
      <c r="J67" s="135" t="e">
        <f>NA()</f>
        <v>#N/A</v>
      </c>
      <c r="K67" s="135" t="e">
        <f>NA()</f>
        <v>#N/A</v>
      </c>
      <c r="L67" s="135">
        <f>IF(ISNUMBER('将来負担比率（分子）の構造'!L$52), IF('将来負担比率（分子）の構造'!L$52 &lt; 0, 0, '将来負担比率（分子）の構造'!L$52), NA())</f>
        <v>3636</v>
      </c>
      <c r="M67" s="135" t="e">
        <f>NA()</f>
        <v>#N/A</v>
      </c>
      <c r="N67" s="135" t="e">
        <f>NA()</f>
        <v>#N/A</v>
      </c>
      <c r="O67" s="135">
        <f>IF(ISNUMBER('将来負担比率（分子）の構造'!M$52), IF('将来負担比率（分子）の構造'!M$52 &lt; 0, 0, '将来負担比率（分子）の構造'!M$52), NA())</f>
        <v>3974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福岡県</cp:lastModifiedBy>
  <cp:lastPrinted>2017-03-27T07:26:14Z</cp:lastPrinted>
  <dcterms:created xsi:type="dcterms:W3CDTF">2017-02-15T22:25:08Z</dcterms:created>
  <dcterms:modified xsi:type="dcterms:W3CDTF">2017-05-10T13:23:39Z</dcterms:modified>
  <cp:category/>
</cp:coreProperties>
</file>