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T_住民税・諸税\T0_課税状況調\T001_課税状況調調査表\09データブック\02ホームページ掲載（課税状況調）\"/>
    </mc:Choice>
  </mc:AlternateContent>
  <bookViews>
    <workbookView xWindow="-4170" yWindow="2235" windowWidth="19395" windowHeight="5910" activeTab="1"/>
  </bookViews>
  <sheets>
    <sheet name="23-1&amp;2" sheetId="1" r:id="rId1"/>
    <sheet name="23-3" sheetId="2" r:id="rId2"/>
  </sheets>
  <definedNames>
    <definedName name="_xlnm._FilterDatabase" localSheetId="0" hidden="1">'23-1&amp;2'!$A$7:$CN$71</definedName>
    <definedName name="_xlnm.Print_Area" localSheetId="0">'23-1&amp;2'!$A$1:$CL$71</definedName>
    <definedName name="_xlnm.Print_Area" localSheetId="1">'23-3'!$A$1:$S$71</definedName>
  </definedNames>
  <calcPr calcId="152511"/>
</workbook>
</file>

<file path=xl/calcChain.xml><?xml version="1.0" encoding="utf-8"?>
<calcChain xmlns="http://schemas.openxmlformats.org/spreadsheetml/2006/main">
  <c r="CD67" i="1" l="1"/>
  <c r="CC67" i="1"/>
  <c r="CD66" i="1"/>
  <c r="CC66" i="1"/>
  <c r="CD65" i="1"/>
  <c r="CC65" i="1"/>
  <c r="CD64" i="1"/>
  <c r="CC64" i="1"/>
  <c r="CD63" i="1"/>
  <c r="CC63" i="1"/>
  <c r="CD62" i="1"/>
  <c r="CC62" i="1"/>
  <c r="CD61" i="1"/>
  <c r="CC61" i="1"/>
  <c r="CD60" i="1"/>
  <c r="CC60" i="1"/>
  <c r="CD59" i="1"/>
  <c r="CC59" i="1"/>
  <c r="CD58" i="1"/>
  <c r="CC58" i="1"/>
  <c r="CD57" i="1"/>
  <c r="CC57" i="1"/>
  <c r="CD56" i="1"/>
  <c r="CC56" i="1"/>
  <c r="CD55" i="1"/>
  <c r="CC55" i="1"/>
  <c r="CD54" i="1"/>
  <c r="CC54" i="1"/>
  <c r="CD53" i="1"/>
  <c r="CC53" i="1"/>
  <c r="CD52" i="1"/>
  <c r="CC52" i="1"/>
  <c r="CD51" i="1"/>
  <c r="CC51" i="1"/>
  <c r="CD50" i="1"/>
  <c r="CC50" i="1"/>
  <c r="CD49" i="1"/>
  <c r="CC49" i="1"/>
  <c r="CD48" i="1"/>
  <c r="CC48" i="1"/>
  <c r="CD47" i="1"/>
  <c r="CC47" i="1"/>
  <c r="CD46" i="1"/>
  <c r="CC46" i="1"/>
  <c r="CD45" i="1"/>
  <c r="CC45" i="1"/>
  <c r="CD44" i="1"/>
  <c r="CC44" i="1"/>
  <c r="CD43" i="1"/>
  <c r="CC43" i="1"/>
  <c r="CD42" i="1"/>
  <c r="CC42" i="1"/>
  <c r="CD41" i="1"/>
  <c r="CC41" i="1"/>
  <c r="CD40" i="1"/>
  <c r="CC40" i="1"/>
  <c r="CD39" i="1"/>
  <c r="CC39" i="1"/>
  <c r="CD38" i="1"/>
  <c r="CC38" i="1"/>
  <c r="CD37" i="1"/>
  <c r="CC37" i="1"/>
  <c r="CD36" i="1"/>
  <c r="CC36" i="1"/>
  <c r="CD35" i="1"/>
  <c r="CC35" i="1"/>
  <c r="CD34" i="1"/>
  <c r="CC34" i="1"/>
  <c r="CD33" i="1"/>
  <c r="CC33" i="1"/>
  <c r="CD32" i="1"/>
  <c r="CC32" i="1"/>
  <c r="CD31" i="1"/>
  <c r="CC31" i="1"/>
  <c r="CD30" i="1"/>
  <c r="CC30" i="1"/>
  <c r="CD29" i="1"/>
  <c r="CC29" i="1"/>
  <c r="CD28" i="1"/>
  <c r="CC28" i="1"/>
  <c r="CD27" i="1"/>
  <c r="CC27" i="1"/>
  <c r="CD26" i="1"/>
  <c r="CC26" i="1"/>
  <c r="CD25" i="1"/>
  <c r="CC25" i="1"/>
  <c r="CD24" i="1"/>
  <c r="CC24" i="1"/>
  <c r="CD23" i="1"/>
  <c r="CC23" i="1"/>
  <c r="CD22" i="1"/>
  <c r="CC22" i="1"/>
  <c r="CD21" i="1"/>
  <c r="CC21" i="1"/>
  <c r="CD20" i="1"/>
  <c r="CC20" i="1"/>
  <c r="CD19" i="1"/>
  <c r="CC19" i="1"/>
  <c r="CD18" i="1"/>
  <c r="CC18" i="1"/>
  <c r="CD17" i="1"/>
  <c r="CC17" i="1"/>
  <c r="CD16" i="1"/>
  <c r="CC16" i="1"/>
  <c r="CD15" i="1"/>
  <c r="CC15" i="1"/>
  <c r="CD14" i="1"/>
  <c r="CC14" i="1"/>
  <c r="CD13" i="1"/>
  <c r="CC13" i="1"/>
  <c r="CD12" i="1"/>
  <c r="CC12" i="1"/>
  <c r="CD11" i="1"/>
  <c r="CC11" i="1"/>
  <c r="CD10" i="1"/>
  <c r="CC10" i="1"/>
  <c r="CD9" i="1"/>
  <c r="CC9" i="1"/>
  <c r="CD8" i="1"/>
  <c r="CC8" i="1"/>
  <c r="CM8" i="1"/>
  <c r="D68" i="2" l="1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CK71" i="1" l="1"/>
  <c r="CJ71" i="1"/>
  <c r="CI71" i="1"/>
  <c r="CG71" i="1"/>
  <c r="CF71" i="1"/>
  <c r="CE71" i="1"/>
  <c r="CB71" i="1"/>
  <c r="CA71" i="1"/>
  <c r="BZ71" i="1"/>
  <c r="BY71" i="1"/>
  <c r="BX71" i="1"/>
  <c r="BW71" i="1"/>
  <c r="CK70" i="1"/>
  <c r="CJ70" i="1"/>
  <c r="CI70" i="1"/>
  <c r="CG70" i="1"/>
  <c r="CF70" i="1"/>
  <c r="CE70" i="1"/>
  <c r="CB70" i="1"/>
  <c r="CA70" i="1"/>
  <c r="BZ70" i="1"/>
  <c r="BY70" i="1"/>
  <c r="BX70" i="1"/>
  <c r="BW70" i="1"/>
  <c r="CK69" i="1"/>
  <c r="CJ69" i="1"/>
  <c r="CI69" i="1"/>
  <c r="CG69" i="1"/>
  <c r="CF69" i="1"/>
  <c r="CE69" i="1"/>
  <c r="CB69" i="1"/>
  <c r="CA69" i="1"/>
  <c r="BZ69" i="1"/>
  <c r="BY69" i="1"/>
  <c r="BX69" i="1"/>
  <c r="BW69" i="1"/>
  <c r="CK68" i="1"/>
  <c r="CJ68" i="1"/>
  <c r="CI68" i="1"/>
  <c r="CG68" i="1"/>
  <c r="CF68" i="1"/>
  <c r="CE68" i="1"/>
  <c r="CB68" i="1"/>
  <c r="CA68" i="1"/>
  <c r="BZ68" i="1"/>
  <c r="BY68" i="1"/>
  <c r="BX68" i="1"/>
  <c r="BW68" i="1"/>
  <c r="BO71" i="1"/>
  <c r="BN71" i="1"/>
  <c r="BM71" i="1"/>
  <c r="BK71" i="1"/>
  <c r="BJ71" i="1"/>
  <c r="BI71" i="1"/>
  <c r="BF71" i="1"/>
  <c r="BE71" i="1"/>
  <c r="BD71" i="1"/>
  <c r="BC71" i="1"/>
  <c r="BB71" i="1"/>
  <c r="BA71" i="1"/>
  <c r="AS71" i="1"/>
  <c r="AR71" i="1"/>
  <c r="AQ71" i="1"/>
  <c r="AO71" i="1"/>
  <c r="AN71" i="1"/>
  <c r="AM71" i="1"/>
  <c r="AJ71" i="1"/>
  <c r="AI71" i="1"/>
  <c r="AH71" i="1"/>
  <c r="AG71" i="1"/>
  <c r="AF71" i="1"/>
  <c r="AE71" i="1"/>
  <c r="BO70" i="1"/>
  <c r="BN70" i="1"/>
  <c r="BM70" i="1"/>
  <c r="BK70" i="1"/>
  <c r="BJ70" i="1"/>
  <c r="BI70" i="1"/>
  <c r="BF70" i="1"/>
  <c r="BE70" i="1"/>
  <c r="BD70" i="1"/>
  <c r="BC70" i="1"/>
  <c r="BB70" i="1"/>
  <c r="BA70" i="1"/>
  <c r="AS70" i="1"/>
  <c r="AR70" i="1"/>
  <c r="AQ70" i="1"/>
  <c r="AO70" i="1"/>
  <c r="AN70" i="1"/>
  <c r="AM70" i="1"/>
  <c r="AJ70" i="1"/>
  <c r="AI70" i="1"/>
  <c r="AH70" i="1"/>
  <c r="AG70" i="1"/>
  <c r="AF70" i="1"/>
  <c r="AE70" i="1"/>
  <c r="BO69" i="1"/>
  <c r="BN69" i="1"/>
  <c r="BM69" i="1"/>
  <c r="BK69" i="1"/>
  <c r="BJ69" i="1"/>
  <c r="BI69" i="1"/>
  <c r="BF69" i="1"/>
  <c r="BE69" i="1"/>
  <c r="BD69" i="1"/>
  <c r="BC69" i="1"/>
  <c r="BB69" i="1"/>
  <c r="BA69" i="1"/>
  <c r="AS69" i="1"/>
  <c r="AR69" i="1"/>
  <c r="AQ69" i="1"/>
  <c r="AO69" i="1"/>
  <c r="AN69" i="1"/>
  <c r="AM69" i="1"/>
  <c r="AJ69" i="1"/>
  <c r="AI69" i="1"/>
  <c r="AH69" i="1"/>
  <c r="AG69" i="1"/>
  <c r="AF69" i="1"/>
  <c r="AE69" i="1"/>
  <c r="BO68" i="1"/>
  <c r="BN68" i="1"/>
  <c r="BM68" i="1"/>
  <c r="BK68" i="1"/>
  <c r="BJ68" i="1"/>
  <c r="BI68" i="1"/>
  <c r="BF68" i="1"/>
  <c r="BE68" i="1"/>
  <c r="BD68" i="1"/>
  <c r="BC68" i="1"/>
  <c r="BB68" i="1"/>
  <c r="BA68" i="1"/>
  <c r="AS68" i="1"/>
  <c r="AR68" i="1"/>
  <c r="AQ68" i="1"/>
  <c r="AO68" i="1"/>
  <c r="AN68" i="1"/>
  <c r="AM68" i="1"/>
  <c r="AJ68" i="1"/>
  <c r="AI68" i="1"/>
  <c r="AH68" i="1"/>
  <c r="AG68" i="1"/>
  <c r="AF68" i="1"/>
  <c r="AE68" i="1"/>
  <c r="X71" i="1"/>
  <c r="W71" i="1"/>
  <c r="V71" i="1"/>
  <c r="U71" i="1"/>
  <c r="T71" i="1"/>
  <c r="S71" i="1"/>
  <c r="Q71" i="1"/>
  <c r="P71" i="1"/>
  <c r="O71" i="1"/>
  <c r="N71" i="1"/>
  <c r="L71" i="1"/>
  <c r="K71" i="1"/>
  <c r="J71" i="1"/>
  <c r="I71" i="1"/>
  <c r="G71" i="1"/>
  <c r="F71" i="1"/>
  <c r="E71" i="1"/>
  <c r="X70" i="1"/>
  <c r="W70" i="1"/>
  <c r="V70" i="1"/>
  <c r="U70" i="1"/>
  <c r="T70" i="1"/>
  <c r="S70" i="1"/>
  <c r="Q70" i="1"/>
  <c r="P70" i="1"/>
  <c r="O70" i="1"/>
  <c r="N70" i="1"/>
  <c r="L70" i="1"/>
  <c r="K70" i="1"/>
  <c r="J70" i="1"/>
  <c r="I70" i="1"/>
  <c r="G70" i="1"/>
  <c r="F70" i="1"/>
  <c r="E70" i="1"/>
  <c r="X69" i="1"/>
  <c r="W69" i="1"/>
  <c r="V69" i="1"/>
  <c r="U69" i="1"/>
  <c r="T69" i="1"/>
  <c r="S69" i="1"/>
  <c r="Q69" i="1"/>
  <c r="P69" i="1"/>
  <c r="O69" i="1"/>
  <c r="N69" i="1"/>
  <c r="L69" i="1"/>
  <c r="K69" i="1"/>
  <c r="J69" i="1"/>
  <c r="I69" i="1"/>
  <c r="G69" i="1"/>
  <c r="F69" i="1"/>
  <c r="E69" i="1"/>
  <c r="X68" i="1"/>
  <c r="W68" i="1"/>
  <c r="V68" i="1"/>
  <c r="U68" i="1"/>
  <c r="T68" i="1"/>
  <c r="S68" i="1"/>
  <c r="Q68" i="1"/>
  <c r="P68" i="1"/>
  <c r="O68" i="1"/>
  <c r="N68" i="1"/>
  <c r="L68" i="1"/>
  <c r="K68" i="1"/>
  <c r="J68" i="1"/>
  <c r="I68" i="1"/>
  <c r="G68" i="1"/>
  <c r="F68" i="1"/>
  <c r="E68" i="1"/>
  <c r="D71" i="1"/>
  <c r="D70" i="1"/>
  <c r="D69" i="1"/>
  <c r="D68" i="1"/>
  <c r="M69" i="1" l="1"/>
  <c r="M70" i="1"/>
  <c r="M68" i="1"/>
  <c r="M71" i="1"/>
  <c r="H70" i="1"/>
  <c r="H71" i="1"/>
  <c r="H68" i="1"/>
  <c r="H69" i="1"/>
  <c r="BP67" i="1"/>
  <c r="BP45" i="1"/>
  <c r="BP8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CL67" i="1"/>
  <c r="CL45" i="1"/>
  <c r="CL9" i="1"/>
  <c r="CL8" i="1"/>
  <c r="CL66" i="1"/>
  <c r="CL65" i="1"/>
  <c r="CL64" i="1"/>
  <c r="CL63" i="1"/>
  <c r="CL62" i="1"/>
  <c r="CL61" i="1"/>
  <c r="CL60" i="1"/>
  <c r="CL59" i="1"/>
  <c r="CL58" i="1"/>
  <c r="CL57" i="1"/>
  <c r="CL56" i="1"/>
  <c r="CL55" i="1"/>
  <c r="CL54" i="1"/>
  <c r="CL53" i="1"/>
  <c r="CL52" i="1"/>
  <c r="CL51" i="1"/>
  <c r="CL50" i="1"/>
  <c r="CL49" i="1"/>
  <c r="CL48" i="1"/>
  <c r="CL47" i="1"/>
  <c r="CL46" i="1"/>
  <c r="CL44" i="1"/>
  <c r="CL43" i="1"/>
  <c r="CL42" i="1"/>
  <c r="CL41" i="1"/>
  <c r="CL40" i="1"/>
  <c r="CL39" i="1"/>
  <c r="CL38" i="1"/>
  <c r="CL37" i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70" i="1" l="1"/>
  <c r="CL71" i="1"/>
  <c r="CL68" i="1"/>
  <c r="CL69" i="1"/>
  <c r="BP69" i="1"/>
  <c r="BP71" i="1"/>
  <c r="BP68" i="1"/>
  <c r="BP70" i="1"/>
  <c r="T74" i="1"/>
  <c r="Y74" i="1"/>
  <c r="AU74" i="1"/>
  <c r="AU75" i="1" s="1"/>
  <c r="BQ74" i="1"/>
  <c r="Y75" i="1"/>
  <c r="BQ75" i="1"/>
  <c r="S74" i="1"/>
  <c r="AK68" i="1" l="1"/>
  <c r="AK69" i="1"/>
  <c r="AK71" i="1"/>
  <c r="AK70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H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D70" i="1"/>
  <c r="BH69" i="1"/>
  <c r="BG69" i="1"/>
  <c r="AT69" i="1"/>
  <c r="AP70" i="1"/>
  <c r="CH71" i="1" l="1"/>
  <c r="CH68" i="1"/>
  <c r="CH70" i="1"/>
  <c r="CH69" i="1"/>
  <c r="CH74" i="1" s="1"/>
  <c r="CC70" i="1"/>
  <c r="CC68" i="1"/>
  <c r="CC71" i="1"/>
  <c r="CC69" i="1"/>
  <c r="CC74" i="1" s="1"/>
  <c r="CD71" i="1"/>
  <c r="CD68" i="1"/>
  <c r="CD69" i="1"/>
  <c r="CD74" i="1" s="1"/>
  <c r="BL71" i="1"/>
  <c r="BL68" i="1"/>
  <c r="BL70" i="1"/>
  <c r="BL69" i="1"/>
  <c r="BG71" i="1"/>
  <c r="CM71" i="1" s="1"/>
  <c r="BG68" i="1"/>
  <c r="BG70" i="1"/>
  <c r="CM70" i="1" s="1"/>
  <c r="BH71" i="1"/>
  <c r="BH68" i="1"/>
  <c r="BH70" i="1"/>
  <c r="AT71" i="1"/>
  <c r="AT68" i="1"/>
  <c r="AT74" i="1" s="1"/>
  <c r="AT70" i="1"/>
  <c r="AP69" i="1"/>
  <c r="AP71" i="1"/>
  <c r="AP68" i="1"/>
  <c r="AP74" i="1" s="1"/>
  <c r="AP75" i="1" s="1"/>
  <c r="AL69" i="1"/>
  <c r="AL68" i="1"/>
  <c r="AL71" i="1"/>
  <c r="AL70" i="1"/>
  <c r="R70" i="1"/>
  <c r="R68" i="1"/>
  <c r="R71" i="1"/>
  <c r="R69" i="1"/>
  <c r="R74" i="1" s="1"/>
  <c r="R75" i="1" s="1"/>
  <c r="CN69" i="1"/>
  <c r="T75" i="1"/>
  <c r="S75" i="1"/>
  <c r="CM69" i="1"/>
  <c r="CL74" i="1"/>
  <c r="CK74" i="1"/>
  <c r="CJ74" i="1"/>
  <c r="CJ75" i="1" s="1"/>
  <c r="CI74" i="1"/>
  <c r="CI75" i="1" s="1"/>
  <c r="CG74" i="1"/>
  <c r="CF74" i="1"/>
  <c r="CF75" i="1" s="1"/>
  <c r="CE74" i="1"/>
  <c r="CE75" i="1" s="1"/>
  <c r="CB74" i="1"/>
  <c r="CA74" i="1"/>
  <c r="BZ74" i="1"/>
  <c r="BZ75" i="1" s="1"/>
  <c r="BY74" i="1"/>
  <c r="BX74" i="1"/>
  <c r="BW74" i="1"/>
  <c r="BP74" i="1"/>
  <c r="BO74" i="1"/>
  <c r="BO75" i="1" s="1"/>
  <c r="BN74" i="1"/>
  <c r="BN75" i="1" s="1"/>
  <c r="BM74" i="1"/>
  <c r="BM75" i="1" s="1"/>
  <c r="BK74" i="1"/>
  <c r="BK75" i="1" s="1"/>
  <c r="BJ74" i="1"/>
  <c r="BJ75" i="1" s="1"/>
  <c r="BI74" i="1"/>
  <c r="BI75" i="1" s="1"/>
  <c r="BF74" i="1"/>
  <c r="BF75" i="1" s="1"/>
  <c r="BE74" i="1"/>
  <c r="BD74" i="1"/>
  <c r="BD75" i="1" s="1"/>
  <c r="BC74" i="1"/>
  <c r="BC75" i="1" s="1"/>
  <c r="BB74" i="1"/>
  <c r="BA74" i="1"/>
  <c r="AS74" i="1"/>
  <c r="AR74" i="1"/>
  <c r="AQ74" i="1"/>
  <c r="AQ75" i="1" s="1"/>
  <c r="AO74" i="1"/>
  <c r="AN74" i="1"/>
  <c r="AN75" i="1" s="1"/>
  <c r="AM74" i="1"/>
  <c r="AM75" i="1" s="1"/>
  <c r="AJ74" i="1"/>
  <c r="AJ75" i="1" s="1"/>
  <c r="AI74" i="1"/>
  <c r="AH74" i="1"/>
  <c r="AH75" i="1" s="1"/>
  <c r="AG74" i="1"/>
  <c r="AG75" i="1" s="1"/>
  <c r="AF74" i="1"/>
  <c r="AF75" i="1" s="1"/>
  <c r="AE74" i="1"/>
  <c r="X74" i="1"/>
  <c r="W74" i="1"/>
  <c r="W75" i="1" s="1"/>
  <c r="V74" i="1"/>
  <c r="V75" i="1" s="1"/>
  <c r="U74" i="1"/>
  <c r="U75" i="1" s="1"/>
  <c r="Q74" i="1"/>
  <c r="Q75" i="1" s="1"/>
  <c r="P74" i="1"/>
  <c r="P75" i="1" s="1"/>
  <c r="O74" i="1"/>
  <c r="O75" i="1" s="1"/>
  <c r="N74" i="1"/>
  <c r="N75" i="1" s="1"/>
  <c r="M74" i="1"/>
  <c r="L74" i="1"/>
  <c r="L75" i="1" s="1"/>
  <c r="K74" i="1"/>
  <c r="J74" i="1"/>
  <c r="J75" i="1" s="1"/>
  <c r="I74" i="1"/>
  <c r="H74" i="1"/>
  <c r="G74" i="1"/>
  <c r="F74" i="1"/>
  <c r="F75" i="1" s="1"/>
  <c r="E74" i="1"/>
  <c r="D74" i="1"/>
  <c r="D75" i="1" s="1"/>
  <c r="CN67" i="1"/>
  <c r="CM67" i="1"/>
  <c r="CN66" i="1"/>
  <c r="CM66" i="1"/>
  <c r="CN65" i="1"/>
  <c r="CM65" i="1"/>
  <c r="CN64" i="1"/>
  <c r="CM64" i="1"/>
  <c r="CN63" i="1"/>
  <c r="CM63" i="1"/>
  <c r="CN62" i="1"/>
  <c r="CM62" i="1"/>
  <c r="CN61" i="1"/>
  <c r="CM61" i="1"/>
  <c r="CN60" i="1"/>
  <c r="CM60" i="1"/>
  <c r="CN59" i="1"/>
  <c r="CM59" i="1"/>
  <c r="CN58" i="1"/>
  <c r="CM58" i="1"/>
  <c r="CN57" i="1"/>
  <c r="CM57" i="1"/>
  <c r="CN56" i="1"/>
  <c r="CM56" i="1"/>
  <c r="CN55" i="1"/>
  <c r="CM55" i="1"/>
  <c r="CN54" i="1"/>
  <c r="CM54" i="1"/>
  <c r="CN53" i="1"/>
  <c r="CM53" i="1"/>
  <c r="CN52" i="1"/>
  <c r="CM52" i="1"/>
  <c r="CN51" i="1"/>
  <c r="CM51" i="1"/>
  <c r="CN50" i="1"/>
  <c r="CM50" i="1"/>
  <c r="CN49" i="1"/>
  <c r="CM49" i="1"/>
  <c r="CN48" i="1"/>
  <c r="CM48" i="1"/>
  <c r="CN47" i="1"/>
  <c r="CM47" i="1"/>
  <c r="CN46" i="1"/>
  <c r="CM46" i="1"/>
  <c r="CN45" i="1"/>
  <c r="CM45" i="1"/>
  <c r="CN44" i="1"/>
  <c r="CM44" i="1"/>
  <c r="CN43" i="1"/>
  <c r="CM43" i="1"/>
  <c r="CN42" i="1"/>
  <c r="CM42" i="1"/>
  <c r="CN41" i="1"/>
  <c r="CM41" i="1"/>
  <c r="CN40" i="1"/>
  <c r="CM40" i="1"/>
  <c r="CN39" i="1"/>
  <c r="CM39" i="1"/>
  <c r="CN38" i="1"/>
  <c r="CM38" i="1"/>
  <c r="CN37" i="1"/>
  <c r="CM37" i="1"/>
  <c r="CN36" i="1"/>
  <c r="CM36" i="1"/>
  <c r="CN35" i="1"/>
  <c r="CM35" i="1"/>
  <c r="CN34" i="1"/>
  <c r="CM34" i="1"/>
  <c r="CN33" i="1"/>
  <c r="CM33" i="1"/>
  <c r="CN32" i="1"/>
  <c r="CM32" i="1"/>
  <c r="CN31" i="1"/>
  <c r="CM31" i="1"/>
  <c r="CN30" i="1"/>
  <c r="CM30" i="1"/>
  <c r="CN29" i="1"/>
  <c r="CM29" i="1"/>
  <c r="CN28" i="1"/>
  <c r="CM28" i="1"/>
  <c r="CN27" i="1"/>
  <c r="CM27" i="1"/>
  <c r="CN26" i="1"/>
  <c r="CM26" i="1"/>
  <c r="CN25" i="1"/>
  <c r="CM25" i="1"/>
  <c r="CN24" i="1"/>
  <c r="CM24" i="1"/>
  <c r="CN23" i="1"/>
  <c r="CM23" i="1"/>
  <c r="CN22" i="1"/>
  <c r="CM22" i="1"/>
  <c r="CN21" i="1"/>
  <c r="CM21" i="1"/>
  <c r="CN20" i="1"/>
  <c r="CM20" i="1"/>
  <c r="CN19" i="1"/>
  <c r="CM19" i="1"/>
  <c r="CN18" i="1"/>
  <c r="CM18" i="1"/>
  <c r="CN17" i="1"/>
  <c r="CM17" i="1"/>
  <c r="CN16" i="1"/>
  <c r="CM16" i="1"/>
  <c r="CN15" i="1"/>
  <c r="CM15" i="1"/>
  <c r="CN14" i="1"/>
  <c r="CM14" i="1"/>
  <c r="CN13" i="1"/>
  <c r="CM13" i="1"/>
  <c r="CN12" i="1"/>
  <c r="CM12" i="1"/>
  <c r="CN11" i="1"/>
  <c r="CM11" i="1"/>
  <c r="CN10" i="1"/>
  <c r="CM10" i="1"/>
  <c r="CN9" i="1"/>
  <c r="CM9" i="1"/>
  <c r="CN8" i="1"/>
  <c r="BH74" i="1" l="1"/>
  <c r="CD75" i="1"/>
  <c r="BL74" i="1"/>
  <c r="BL75" i="1" s="1"/>
  <c r="CN71" i="1"/>
  <c r="CN70" i="1"/>
  <c r="CK75" i="1"/>
  <c r="CH75" i="1"/>
  <c r="CG75" i="1"/>
  <c r="AS75" i="1"/>
  <c r="AR75" i="1"/>
  <c r="AT75" i="1"/>
  <c r="AO75" i="1"/>
  <c r="BY75" i="1"/>
  <c r="CC75" i="1"/>
  <c r="BX75" i="1"/>
  <c r="CB75" i="1"/>
  <c r="BW75" i="1"/>
  <c r="CA75" i="1"/>
  <c r="BE75" i="1"/>
  <c r="BA75" i="1"/>
  <c r="BB75" i="1"/>
  <c r="BG74" i="1"/>
  <c r="BG75" i="1" s="1"/>
  <c r="BH75" i="1"/>
  <c r="CN68" i="1"/>
  <c r="AL74" i="1"/>
  <c r="AL75" i="1" s="1"/>
  <c r="AE75" i="1"/>
  <c r="AI75" i="1"/>
  <c r="CM68" i="1"/>
  <c r="AK74" i="1"/>
  <c r="AK75" i="1" s="1"/>
  <c r="X75" i="1"/>
  <c r="H75" i="1"/>
  <c r="K75" i="1"/>
  <c r="I75" i="1"/>
  <c r="M75" i="1"/>
  <c r="G75" i="1"/>
  <c r="E75" i="1"/>
  <c r="BP75" i="1"/>
  <c r="CL75" i="1"/>
</calcChain>
</file>

<file path=xl/comments1.xml><?xml version="1.0" encoding="utf-8"?>
<comments xmlns="http://schemas.openxmlformats.org/spreadsheetml/2006/main">
  <authors>
    <author>福岡県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第2表　010行　（1）～（5）
AN10～OG10 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020行　（1）～（5）
AN11～OG11</t>
        </r>
      </text>
    </commen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030行　（1）～（5）
AN12～OG12</t>
        </r>
      </text>
    </comment>
    <comment ref="S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011行　（6）～（7）
AN20～BC20</t>
        </r>
      </text>
    </comment>
    <comment ref="U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021行　（6）～（7）
AN21～BC21</t>
        </r>
      </text>
    </comment>
    <comment ref="W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031行　（6）～（7）
AN22～BC22</t>
        </r>
      </text>
    </comment>
    <comment ref="A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（8）～（10）
AJ49～BB49</t>
        </r>
      </text>
    </comment>
    <comment ref="A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（11）～（18）
BK49～DD49</t>
        </r>
      </text>
    </comment>
    <comment ref="A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AJ59～BB59</t>
        </r>
      </text>
    </comment>
    <comment ref="AQ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（23）～（26）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BT59～CL59</t>
        </r>
      </text>
    </comment>
    <comment ref="AX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022行　（8）～（10）
AJ50～BB50</t>
        </r>
      </text>
    </comment>
    <comment ref="B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022行　（11）～（18）
BK50～DD50</t>
        </r>
      </text>
    </comment>
    <comment ref="B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AJ60～BB60</t>
        </r>
      </text>
    </comment>
    <comment ref="B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023行　（23）～（26）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BT60～CL60</t>
        </r>
      </text>
    </comment>
    <comment ref="BT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032行　（8）～（10）
AJ51～BB51</t>
        </r>
      </text>
    </comment>
    <comment ref="BW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032行　（11）～（18）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BK51～DD51</t>
        </r>
      </text>
    </comment>
    <comment ref="C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AJ61～BB61</t>
        </r>
      </text>
    </comment>
    <comment ref="C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033行　（23）～（26）
BT61～CL61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7表その1　010行　（17）～（22）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7表その2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7表その3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<sst xmlns="http://schemas.openxmlformats.org/spreadsheetml/2006/main" count="576" uniqueCount="129">
  <si>
    <t>（２）減額対象となった世帯数等</t>
    <rPh sb="3" eb="5">
      <t>ゲンガク</t>
    </rPh>
    <rPh sb="5" eb="7">
      <t>タイショウ</t>
    </rPh>
    <rPh sb="11" eb="14">
      <t>セタイスウ</t>
    </rPh>
    <rPh sb="14" eb="15">
      <t>トウ</t>
    </rPh>
    <phoneticPr fontId="8"/>
  </si>
  <si>
    <t>（１）課税（賦課）の実績額及び課税（賦課）限度額で課税（賦課）された世帯数</t>
    <rPh sb="3" eb="5">
      <t>カゼイ</t>
    </rPh>
    <rPh sb="6" eb="8">
      <t>フカ</t>
    </rPh>
    <rPh sb="10" eb="13">
      <t>ジッセキガク</t>
    </rPh>
    <rPh sb="13" eb="14">
      <t>オヨ</t>
    </rPh>
    <rPh sb="21" eb="24">
      <t>ゲンドガク</t>
    </rPh>
    <rPh sb="34" eb="37">
      <t>セタイスウ</t>
    </rPh>
    <phoneticPr fontId="8"/>
  </si>
  <si>
    <t>　（ア）基礎課税（賦課）</t>
    <rPh sb="4" eb="6">
      <t>キソ</t>
    </rPh>
    <rPh sb="6" eb="8">
      <t>カゼイ</t>
    </rPh>
    <rPh sb="9" eb="11">
      <t>フカ</t>
    </rPh>
    <phoneticPr fontId="8"/>
  </si>
  <si>
    <t>　（イ）後期高齢者支援金等課税（賦課）</t>
    <rPh sb="4" eb="6">
      <t>コウキ</t>
    </rPh>
    <rPh sb="6" eb="9">
      <t>コウレイシャ</t>
    </rPh>
    <rPh sb="9" eb="12">
      <t>シエンキン</t>
    </rPh>
    <rPh sb="12" eb="13">
      <t>トウ</t>
    </rPh>
    <rPh sb="13" eb="15">
      <t>カゼイ</t>
    </rPh>
    <rPh sb="16" eb="18">
      <t>フカ</t>
    </rPh>
    <phoneticPr fontId="8"/>
  </si>
  <si>
    <t>　（ウ）介護納付金課税（賦課）</t>
    <rPh sb="9" eb="11">
      <t>カゼイ</t>
    </rPh>
    <rPh sb="12" eb="14">
      <t>フカ</t>
    </rPh>
    <phoneticPr fontId="8"/>
  </si>
  <si>
    <t xml:space="preserve"> (単位：千円、世帯)</t>
    <rPh sb="5" eb="7">
      <t>センエン</t>
    </rPh>
    <phoneticPr fontId="8"/>
  </si>
  <si>
    <t>(単位：世帯、人）</t>
    <rPh sb="4" eb="6">
      <t>セタイ</t>
    </rPh>
    <rPh sb="7" eb="8">
      <t>ニン</t>
    </rPh>
    <phoneticPr fontId="8"/>
  </si>
  <si>
    <t xml:space="preserve"> (単位：千円）</t>
    <rPh sb="5" eb="7">
      <t>センエン</t>
    </rPh>
    <phoneticPr fontId="8"/>
  </si>
  <si>
    <t>(単位：千円）</t>
    <rPh sb="4" eb="6">
      <t>センエン</t>
    </rPh>
    <phoneticPr fontId="8"/>
  </si>
  <si>
    <t>市町村名</t>
  </si>
  <si>
    <t>基　礎　課　税　（　賦　課　）</t>
    <rPh sb="0" eb="1">
      <t>モト</t>
    </rPh>
    <rPh sb="2" eb="3">
      <t>イシズエ</t>
    </rPh>
    <rPh sb="4" eb="5">
      <t>カ</t>
    </rPh>
    <rPh sb="6" eb="7">
      <t>ゼイ</t>
    </rPh>
    <rPh sb="10" eb="11">
      <t>ミツグ</t>
    </rPh>
    <rPh sb="12" eb="13">
      <t>カ</t>
    </rPh>
    <phoneticPr fontId="8"/>
  </si>
  <si>
    <t>後　期　高　齢　者　支　援　金　等　課　税　（　賦　課　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キン</t>
    </rPh>
    <rPh sb="16" eb="17">
      <t>トウ</t>
    </rPh>
    <rPh sb="18" eb="19">
      <t>カ</t>
    </rPh>
    <rPh sb="20" eb="21">
      <t>ゼイ</t>
    </rPh>
    <rPh sb="24" eb="25">
      <t>ミツグ</t>
    </rPh>
    <rPh sb="26" eb="27">
      <t>カ</t>
    </rPh>
    <phoneticPr fontId="8"/>
  </si>
  <si>
    <t>介　護　納　付　金　課　税　（　賦　課　）</t>
    <rPh sb="0" eb="1">
      <t>スケ</t>
    </rPh>
    <rPh sb="2" eb="3">
      <t>ユズル</t>
    </rPh>
    <rPh sb="4" eb="5">
      <t>オサム</t>
    </rPh>
    <rPh sb="6" eb="7">
      <t>ヅケ</t>
    </rPh>
    <rPh sb="8" eb="9">
      <t>キン</t>
    </rPh>
    <rPh sb="10" eb="11">
      <t>カ</t>
    </rPh>
    <rPh sb="12" eb="13">
      <t>ゼイ</t>
    </rPh>
    <rPh sb="16" eb="17">
      <t>ミツグ</t>
    </rPh>
    <rPh sb="18" eb="19">
      <t>カ</t>
    </rPh>
    <phoneticPr fontId="8"/>
  </si>
  <si>
    <t>基礎課税（賦課）</t>
    <rPh sb="0" eb="2">
      <t>キソ</t>
    </rPh>
    <rPh sb="2" eb="4">
      <t>カゼイ</t>
    </rPh>
    <rPh sb="5" eb="7">
      <t>フカ</t>
    </rPh>
    <phoneticPr fontId="8"/>
  </si>
  <si>
    <t>後期高齢者支援金等課税（賦課）</t>
    <rPh sb="0" eb="2">
      <t>コウキ</t>
    </rPh>
    <rPh sb="2" eb="5">
      <t>コウレイシャ</t>
    </rPh>
    <rPh sb="5" eb="8">
      <t>シエンキン</t>
    </rPh>
    <rPh sb="8" eb="9">
      <t>トウ</t>
    </rPh>
    <rPh sb="9" eb="11">
      <t>カゼイ</t>
    </rPh>
    <rPh sb="12" eb="14">
      <t>フカ</t>
    </rPh>
    <phoneticPr fontId="8"/>
  </si>
  <si>
    <t>介護納付金課税（賦課）</t>
    <rPh sb="4" eb="5">
      <t>キン</t>
    </rPh>
    <rPh sb="5" eb="7">
      <t>カゼイ</t>
    </rPh>
    <rPh sb="8" eb="10">
      <t>フカ</t>
    </rPh>
    <phoneticPr fontId="8"/>
  </si>
  <si>
    <t>減額する割合（割）</t>
    <rPh sb="0" eb="1">
      <t>ゲン</t>
    </rPh>
    <rPh sb="1" eb="2">
      <t>ガク</t>
    </rPh>
    <rPh sb="4" eb="5">
      <t>ワリ</t>
    </rPh>
    <rPh sb="5" eb="6">
      <t>ゴウ</t>
    </rPh>
    <rPh sb="7" eb="8">
      <t>ワ</t>
    </rPh>
    <phoneticPr fontId="8"/>
  </si>
  <si>
    <t>減　　　額　　　し　　　た　　　世　　　帯　　　数　　　等</t>
    <rPh sb="0" eb="1">
      <t>ゲン</t>
    </rPh>
    <rPh sb="4" eb="5">
      <t>ガク</t>
    </rPh>
    <rPh sb="16" eb="17">
      <t>ヨ</t>
    </rPh>
    <rPh sb="20" eb="21">
      <t>オビ</t>
    </rPh>
    <rPh sb="24" eb="25">
      <t>カズ</t>
    </rPh>
    <rPh sb="28" eb="29">
      <t>トウ</t>
    </rPh>
    <phoneticPr fontId="8"/>
  </si>
  <si>
    <t>減　額　し　た　均　等　割　額</t>
    <rPh sb="0" eb="1">
      <t>ゲン</t>
    </rPh>
    <rPh sb="2" eb="3">
      <t>ガク</t>
    </rPh>
    <rPh sb="8" eb="9">
      <t>タモツ</t>
    </rPh>
    <rPh sb="10" eb="11">
      <t>トウ</t>
    </rPh>
    <rPh sb="12" eb="13">
      <t>ワリ</t>
    </rPh>
    <rPh sb="14" eb="15">
      <t>ガク</t>
    </rPh>
    <phoneticPr fontId="8"/>
  </si>
  <si>
    <t>減　額　し　た　平　等　割　額</t>
    <rPh sb="0" eb="1">
      <t>ゲン</t>
    </rPh>
    <rPh sb="2" eb="3">
      <t>ガク</t>
    </rPh>
    <rPh sb="8" eb="9">
      <t>ヒラ</t>
    </rPh>
    <rPh sb="10" eb="11">
      <t>トウ</t>
    </rPh>
    <rPh sb="12" eb="13">
      <t>ワリ</t>
    </rPh>
    <rPh sb="14" eb="15">
      <t>ガク</t>
    </rPh>
    <phoneticPr fontId="8"/>
  </si>
  <si>
    <t>減　額　す　る　割　合（割）</t>
    <rPh sb="0" eb="1">
      <t>ゲン</t>
    </rPh>
    <rPh sb="2" eb="3">
      <t>ガク</t>
    </rPh>
    <rPh sb="8" eb="9">
      <t>ワリ</t>
    </rPh>
    <rPh sb="10" eb="11">
      <t>ゴウ</t>
    </rPh>
    <rPh sb="12" eb="13">
      <t>ワ</t>
    </rPh>
    <phoneticPr fontId="8"/>
  </si>
  <si>
    <t>所得割総額</t>
    <rPh sb="0" eb="2">
      <t>ショトク</t>
    </rPh>
    <rPh sb="2" eb="3">
      <t>ワリ</t>
    </rPh>
    <rPh sb="3" eb="5">
      <t>ソウガク</t>
    </rPh>
    <phoneticPr fontId="8"/>
  </si>
  <si>
    <t>資産割総額</t>
    <rPh sb="0" eb="3">
      <t>シサンワリ</t>
    </rPh>
    <rPh sb="3" eb="5">
      <t>ソウガク</t>
    </rPh>
    <phoneticPr fontId="8"/>
  </si>
  <si>
    <t>均等割総額</t>
    <rPh sb="0" eb="3">
      <t>キントウワリ</t>
    </rPh>
    <rPh sb="3" eb="5">
      <t>ソウガク</t>
    </rPh>
    <phoneticPr fontId="8"/>
  </si>
  <si>
    <t>平等割総額</t>
    <rPh sb="0" eb="2">
      <t>ビョウドウ</t>
    </rPh>
    <rPh sb="2" eb="3">
      <t>ワリ</t>
    </rPh>
    <rPh sb="3" eb="5">
      <t>ソウガク</t>
    </rPh>
    <phoneticPr fontId="8"/>
  </si>
  <si>
    <t>課税(賦課)
総額</t>
    <rPh sb="0" eb="2">
      <t>カゼイ</t>
    </rPh>
    <rPh sb="3" eb="5">
      <t>フカ</t>
    </rPh>
    <rPh sb="7" eb="9">
      <t>ソウガク</t>
    </rPh>
    <phoneticPr fontId="8"/>
  </si>
  <si>
    <t>課税(賦課)限度額で課税(賦課)された世帯数</t>
    <rPh sb="0" eb="2">
      <t>カゼイ</t>
    </rPh>
    <rPh sb="3" eb="5">
      <t>フカ</t>
    </rPh>
    <rPh sb="6" eb="9">
      <t>ゲンドガク</t>
    </rPh>
    <rPh sb="10" eb="12">
      <t>カゼイ</t>
    </rPh>
    <rPh sb="13" eb="15">
      <t>フカ</t>
    </rPh>
    <rPh sb="19" eb="22">
      <t>セタイスウ</t>
    </rPh>
    <phoneticPr fontId="8"/>
  </si>
  <si>
    <t>課税(賦課)限度額を超える金額</t>
    <rPh sb="0" eb="2">
      <t>カゼイ</t>
    </rPh>
    <rPh sb="3" eb="5">
      <t>フカ</t>
    </rPh>
    <rPh sb="6" eb="9">
      <t>ゲンドガク</t>
    </rPh>
    <rPh sb="10" eb="11">
      <t>コ</t>
    </rPh>
    <rPh sb="13" eb="15">
      <t>キンガク</t>
    </rPh>
    <phoneticPr fontId="8"/>
  </si>
  <si>
    <t>所得</t>
    <rPh sb="0" eb="2">
      <t>ショトク</t>
    </rPh>
    <phoneticPr fontId="8"/>
  </si>
  <si>
    <t>所　得　区　分　１</t>
    <rPh sb="0" eb="1">
      <t>トコロ</t>
    </rPh>
    <rPh sb="2" eb="3">
      <t>トク</t>
    </rPh>
    <rPh sb="4" eb="5">
      <t>ク</t>
    </rPh>
    <rPh sb="6" eb="7">
      <t>ブン</t>
    </rPh>
    <phoneticPr fontId="8"/>
  </si>
  <si>
    <t>所　得　区　分　２</t>
    <rPh sb="0" eb="1">
      <t>トコロ</t>
    </rPh>
    <rPh sb="2" eb="3">
      <t>トク</t>
    </rPh>
    <rPh sb="4" eb="5">
      <t>ク</t>
    </rPh>
    <rPh sb="6" eb="7">
      <t>ブン</t>
    </rPh>
    <phoneticPr fontId="8"/>
  </si>
  <si>
    <t>所　得　区　分　３</t>
    <rPh sb="0" eb="1">
      <t>トコロ</t>
    </rPh>
    <rPh sb="2" eb="3">
      <t>トク</t>
    </rPh>
    <rPh sb="4" eb="5">
      <t>ク</t>
    </rPh>
    <rPh sb="6" eb="7">
      <t>ブン</t>
    </rPh>
    <phoneticPr fontId="8"/>
  </si>
  <si>
    <t>計</t>
    <rPh sb="0" eb="1">
      <t>ケイ</t>
    </rPh>
    <phoneticPr fontId="8"/>
  </si>
  <si>
    <t>区分</t>
    <rPh sb="0" eb="2">
      <t>クブン</t>
    </rPh>
    <phoneticPr fontId="5"/>
  </si>
  <si>
    <t>１</t>
    <phoneticPr fontId="8"/>
  </si>
  <si>
    <t>２</t>
    <phoneticPr fontId="8"/>
  </si>
  <si>
    <t>３</t>
    <phoneticPr fontId="8"/>
  </si>
  <si>
    <t>世 帯 数</t>
    <rPh sb="0" eb="1">
      <t>ヨ</t>
    </rPh>
    <rPh sb="2" eb="3">
      <t>オビ</t>
    </rPh>
    <rPh sb="4" eb="5">
      <t>カズ</t>
    </rPh>
    <phoneticPr fontId="8"/>
  </si>
  <si>
    <t>被保険者数</t>
    <rPh sb="0" eb="4">
      <t>ヒホケンシャ</t>
    </rPh>
    <rPh sb="4" eb="5">
      <t>スウ</t>
    </rPh>
    <phoneticPr fontId="8"/>
  </si>
  <si>
    <t>２</t>
    <phoneticPr fontId="8"/>
  </si>
  <si>
    <t>３</t>
    <phoneticPr fontId="8"/>
  </si>
  <si>
    <t>１</t>
    <phoneticPr fontId="8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</si>
  <si>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</si>
  <si>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</si>
  <si>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</si>
  <si>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</si>
  <si>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</si>
  <si>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</si>
  <si>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</si>
  <si>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</si>
  <si>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</si>
  <si>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</si>
  <si>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</si>
  <si>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</si>
  <si>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</si>
  <si>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</si>
  <si>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</si>
  <si>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</si>
  <si>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</si>
  <si>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</si>
  <si>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</si>
  <si>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</si>
  <si>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</si>
  <si>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</si>
  <si>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</si>
  <si>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</si>
  <si>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</si>
  <si>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</si>
  <si>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</si>
  <si>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5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</si>
  <si>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</si>
  <si>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</si>
  <si>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</si>
  <si>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</si>
  <si>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</si>
  <si>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</si>
  <si>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</si>
  <si>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</si>
  <si>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</si>
  <si>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</si>
  <si>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</si>
  <si>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</si>
  <si>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</si>
  <si>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</si>
  <si>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</si>
  <si>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</si>
  <si>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</si>
  <si>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</si>
  <si>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</si>
  <si>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</si>
  <si>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</si>
  <si>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</si>
  <si>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</si>
  <si>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</si>
  <si>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</si>
  <si>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</si>
  <si>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</si>
  <si>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</si>
  <si>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</si>
  <si>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</si>
  <si>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</si>
  <si>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</si>
  <si>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-</t>
    <phoneticPr fontId="5"/>
  </si>
  <si>
    <t>都市計</t>
    <phoneticPr fontId="5"/>
  </si>
  <si>
    <t>町村計</t>
    <phoneticPr fontId="5"/>
  </si>
  <si>
    <t>県計</t>
    <phoneticPr fontId="5"/>
  </si>
  <si>
    <t>那珂川市</t>
    <rPh sb="3" eb="4">
      <t>シ</t>
    </rPh>
    <phoneticPr fontId="4"/>
  </si>
  <si>
    <t>那珂川市</t>
    <rPh sb="3" eb="4">
      <t>シ</t>
    </rPh>
    <phoneticPr fontId="4"/>
  </si>
  <si>
    <t>県平均</t>
    <rPh sb="1" eb="3">
      <t>ヘイキン</t>
    </rPh>
    <phoneticPr fontId="5"/>
  </si>
  <si>
    <t>町村平均</t>
    <rPh sb="2" eb="4">
      <t>ヘイキン</t>
    </rPh>
    <phoneticPr fontId="5"/>
  </si>
  <si>
    <t>都市平均</t>
    <rPh sb="2" eb="4">
      <t>ヘイキン</t>
    </rPh>
    <phoneticPr fontId="5"/>
  </si>
  <si>
    <t>大都市平均</t>
    <rPh sb="3" eb="5">
      <t>ヘイキン</t>
    </rPh>
    <phoneticPr fontId="5"/>
  </si>
  <si>
    <t>(円)</t>
  </si>
  <si>
    <t>(％)</t>
  </si>
  <si>
    <t>特定継続世帯</t>
    <rPh sb="0" eb="2">
      <t>トクテイ</t>
    </rPh>
    <rPh sb="2" eb="4">
      <t>ケイゾク</t>
    </rPh>
    <rPh sb="4" eb="6">
      <t>セタイ</t>
    </rPh>
    <phoneticPr fontId="5"/>
  </si>
  <si>
    <t>特定世帯</t>
    <phoneticPr fontId="5"/>
  </si>
  <si>
    <t>特定世帯・特定継続世帯以外</t>
    <rPh sb="0" eb="2">
      <t>トクテイ</t>
    </rPh>
    <rPh sb="2" eb="4">
      <t>セタイ</t>
    </rPh>
    <rPh sb="7" eb="9">
      <t>ケイゾク</t>
    </rPh>
    <phoneticPr fontId="5"/>
  </si>
  <si>
    <t>平等割</t>
  </si>
  <si>
    <t>均等割</t>
  </si>
  <si>
    <t>資産割</t>
  </si>
  <si>
    <t>所得割</t>
  </si>
  <si>
    <t>平  等  割</t>
    <phoneticPr fontId="5"/>
  </si>
  <si>
    <t>平等割</t>
    <phoneticPr fontId="5"/>
  </si>
  <si>
    <t>介護納付金課税（賦課）分</t>
    <rPh sb="0" eb="2">
      <t>カイゴ</t>
    </rPh>
    <rPh sb="2" eb="5">
      <t>ノウフキン</t>
    </rPh>
    <rPh sb="5" eb="7">
      <t>カゼイ</t>
    </rPh>
    <rPh sb="8" eb="10">
      <t>フカ</t>
    </rPh>
    <rPh sb="11" eb="12">
      <t>ブン</t>
    </rPh>
    <phoneticPr fontId="8"/>
  </si>
  <si>
    <t xml:space="preserve"> 課 税 （ 賦 課 ） 分</t>
    <rPh sb="7" eb="8">
      <t>フ</t>
    </rPh>
    <rPh sb="9" eb="10">
      <t>カ</t>
    </rPh>
    <phoneticPr fontId="4"/>
  </si>
  <si>
    <t xml:space="preserve">              後 期 高 齢 者 支 援 金 等</t>
    <rPh sb="24" eb="25">
      <t>シ</t>
    </rPh>
    <rPh sb="26" eb="27">
      <t>エン</t>
    </rPh>
    <rPh sb="28" eb="29">
      <t>キン</t>
    </rPh>
    <rPh sb="30" eb="31">
      <t>トウ</t>
    </rPh>
    <phoneticPr fontId="8"/>
  </si>
  <si>
    <t>基礎課税（賦課）分</t>
    <rPh sb="0" eb="2">
      <t>キソ</t>
    </rPh>
    <rPh sb="2" eb="4">
      <t>カゼイ</t>
    </rPh>
    <rPh sb="5" eb="7">
      <t>フカ</t>
    </rPh>
    <rPh sb="8" eb="9">
      <t>ブン</t>
    </rPh>
    <phoneticPr fontId="8"/>
  </si>
  <si>
    <t>（３）国民健康保険税等の税（料）率に関する調</t>
    <rPh sb="10" eb="11">
      <t>トウ</t>
    </rPh>
    <rPh sb="14" eb="15">
      <t>リョウ</t>
    </rPh>
    <phoneticPr fontId="8"/>
  </si>
  <si>
    <t xml:space="preserve">２３　令和2年度国民健康保険税（料）の実績等に関する調 </t>
    <rPh sb="3" eb="5">
      <t>レイワ</t>
    </rPh>
    <rPh sb="6" eb="8">
      <t>ネンド</t>
    </rPh>
    <rPh sb="8" eb="10">
      <t>コクミン</t>
    </rPh>
    <rPh sb="10" eb="12">
      <t>ケンコウ</t>
    </rPh>
    <rPh sb="12" eb="14">
      <t>ホケン</t>
    </rPh>
    <rPh sb="14" eb="15">
      <t>ゼイ</t>
    </rPh>
    <rPh sb="16" eb="17">
      <t>リョウ</t>
    </rPh>
    <rPh sb="19" eb="22">
      <t>ジッセキナド</t>
    </rPh>
    <rPh sb="23" eb="24">
      <t>カン</t>
    </rPh>
    <rPh sb="26" eb="27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</si>
</sst>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0_ "/>
    <numFmt numFmtId="178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9" fontId="1" fillId="0" borderId="0" applyFont="0" applyFill="0" applyBorder="0" applyAlignment="0" applyProtection="0">
      <alignment vertical="center"/>
    </xf>
    <xf numFmtId="37" fontId="2" fillId="0" borderId="0"/>
  </cellStyleXfs>
  <cellXfs count="170">
    <xf numFmtId="0" fontId="0" fillId="0" borderId="0" xfId="0">
      <alignment vertical="center"/>
    </xf>
    <xf numFmtId="0" fontId="3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Alignment="1" applyProtection="1">
      <alignment vertical="center"/>
      <protection locked="0"/>
    </xf>
    <xf numFmtId="0" fontId="6" fillId="0" borderId="0" xfId="2" applyNumberFormat="1" applyFont="1" applyFill="1" applyAlignment="1">
      <alignment vertical="center"/>
    </xf>
    <xf numFmtId="0" fontId="0" fillId="0" borderId="0" xfId="0" applyFill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quotePrefix="1" applyNumberFormat="1" applyFont="1" applyFill="1" applyAlignment="1" applyProtection="1">
      <alignment horizontal="left" vertical="center"/>
      <protection locked="0"/>
    </xf>
    <xf numFmtId="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6" fillId="0" borderId="1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right" vertical="center"/>
    </xf>
    <xf numFmtId="0" fontId="6" fillId="0" borderId="8" xfId="2" applyNumberFormat="1" applyFont="1" applyFill="1" applyBorder="1" applyAlignment="1">
      <alignment vertical="center"/>
    </xf>
    <xf numFmtId="0" fontId="6" fillId="0" borderId="9" xfId="2" applyNumberFormat="1" applyFont="1" applyFill="1" applyBorder="1" applyAlignment="1">
      <alignment vertical="center"/>
    </xf>
    <xf numFmtId="0" fontId="6" fillId="0" borderId="11" xfId="2" applyNumberFormat="1" applyFont="1" applyFill="1" applyBorder="1" applyAlignment="1" applyProtection="1">
      <alignment horizontal="center" vertical="center"/>
      <protection locked="0"/>
    </xf>
    <xf numFmtId="0" fontId="6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12" xfId="2" applyNumberFormat="1" applyFont="1" applyFill="1" applyBorder="1" applyAlignment="1" applyProtection="1">
      <alignment vertical="center"/>
      <protection locked="0"/>
    </xf>
    <xf numFmtId="0" fontId="6" fillId="0" borderId="13" xfId="2" applyNumberFormat="1" applyFont="1" applyFill="1" applyBorder="1" applyAlignment="1" applyProtection="1">
      <alignment vertical="center"/>
      <protection locked="0"/>
    </xf>
    <xf numFmtId="0" fontId="6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8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distributed" vertical="center"/>
    </xf>
    <xf numFmtId="0" fontId="6" fillId="0" borderId="9" xfId="2" applyNumberFormat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6" fillId="0" borderId="10" xfId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horizontal="right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 applyProtection="1">
      <alignment horizontal="distributed" vertical="center"/>
    </xf>
    <xf numFmtId="0" fontId="6" fillId="0" borderId="18" xfId="2" applyNumberFormat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0" fontId="6" fillId="0" borderId="19" xfId="2" applyNumberFormat="1" applyFont="1" applyFill="1" applyBorder="1" applyAlignment="1">
      <alignment horizontal="right" vertical="center"/>
    </xf>
    <xf numFmtId="0" fontId="6" fillId="0" borderId="8" xfId="2" quotePrefix="1" applyNumberFormat="1" applyFont="1" applyFill="1" applyBorder="1" applyAlignment="1">
      <alignment horizontal="center" vertical="center"/>
    </xf>
    <xf numFmtId="0" fontId="6" fillId="0" borderId="9" xfId="2" quotePrefix="1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 applyProtection="1">
      <alignment horizontal="distributed" vertical="center"/>
    </xf>
    <xf numFmtId="0" fontId="6" fillId="0" borderId="3" xfId="2" applyNumberFormat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4" xfId="2" applyNumberFormat="1" applyFont="1" applyFill="1" applyBorder="1" applyAlignment="1" applyProtection="1">
      <alignment horizontal="distributed" vertical="center"/>
    </xf>
    <xf numFmtId="0" fontId="6" fillId="0" borderId="13" xfId="2" applyNumberFormat="1" applyFont="1" applyFill="1" applyBorder="1" applyAlignment="1" applyProtection="1">
      <alignment horizontal="center" vertical="center"/>
      <protection locked="0"/>
    </xf>
    <xf numFmtId="38" fontId="6" fillId="0" borderId="15" xfId="1" applyFont="1" applyFill="1" applyBorder="1" applyAlignment="1" applyProtection="1">
      <alignment vertical="center"/>
      <protection locked="0"/>
    </xf>
    <xf numFmtId="38" fontId="6" fillId="0" borderId="23" xfId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Alignment="1">
      <alignment horizontal="center" vertical="center"/>
    </xf>
    <xf numFmtId="38" fontId="6" fillId="0" borderId="0" xfId="2" applyNumberFormat="1" applyFont="1" applyFill="1" applyAlignment="1">
      <alignment vertical="center"/>
    </xf>
    <xf numFmtId="0" fontId="6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6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10" xfId="2" applyNumberFormat="1" applyFont="1" applyFill="1" applyBorder="1" applyAlignment="1">
      <alignment horizontal="center" vertical="center"/>
    </xf>
    <xf numFmtId="176" fontId="6" fillId="0" borderId="0" xfId="4" applyNumberFormat="1" applyFont="1" applyAlignment="1">
      <alignment vertical="center"/>
    </xf>
    <xf numFmtId="177" fontId="6" fillId="0" borderId="0" xfId="4" applyNumberFormat="1" applyFont="1" applyAlignment="1">
      <alignment vertical="center"/>
    </xf>
    <xf numFmtId="0" fontId="6" fillId="0" borderId="0" xfId="4" applyNumberFormat="1" applyFont="1" applyAlignment="1">
      <alignment vertical="center"/>
    </xf>
    <xf numFmtId="176" fontId="6" fillId="0" borderId="24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7" fontId="6" fillId="0" borderId="25" xfId="3" applyNumberFormat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0" fontId="6" fillId="0" borderId="27" xfId="4" applyNumberFormat="1" applyFont="1" applyBorder="1" applyAlignment="1" applyProtection="1">
      <alignment horizontal="center" vertical="center"/>
      <protection locked="0"/>
    </xf>
    <xf numFmtId="0" fontId="6" fillId="0" borderId="28" xfId="4" applyNumberFormat="1" applyFont="1" applyBorder="1" applyAlignment="1" applyProtection="1">
      <alignment horizontal="distributed" vertical="center" shrinkToFit="1"/>
    </xf>
    <xf numFmtId="0" fontId="6" fillId="0" borderId="29" xfId="4" applyNumberFormat="1" applyFont="1" applyBorder="1" applyAlignment="1" applyProtection="1">
      <alignment horizontal="center" vertical="center"/>
      <protection locked="0"/>
    </xf>
    <xf numFmtId="176" fontId="6" fillId="0" borderId="30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7" fontId="6" fillId="0" borderId="8" xfId="3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6" fillId="0" borderId="9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 applyProtection="1">
      <alignment horizontal="distributed" vertical="center" shrinkToFit="1"/>
    </xf>
    <xf numFmtId="0" fontId="6" fillId="0" borderId="31" xfId="4" applyNumberFormat="1" applyFont="1" applyBorder="1" applyAlignment="1">
      <alignment horizontal="center" vertical="center"/>
    </xf>
    <xf numFmtId="176" fontId="6" fillId="0" borderId="32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7" fontId="6" fillId="0" borderId="1" xfId="3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20" xfId="4" applyNumberFormat="1" applyFont="1" applyBorder="1" applyAlignment="1" applyProtection="1">
      <alignment horizontal="distributed" vertical="center" shrinkToFit="1"/>
    </xf>
    <xf numFmtId="0" fontId="6" fillId="0" borderId="33" xfId="4" applyNumberFormat="1" applyFont="1" applyBorder="1" applyAlignment="1">
      <alignment horizontal="center" vertical="center"/>
    </xf>
    <xf numFmtId="177" fontId="6" fillId="0" borderId="10" xfId="3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0" fontId="6" fillId="0" borderId="0" xfId="4" applyNumberFormat="1" applyFont="1" applyBorder="1" applyAlignment="1" applyProtection="1">
      <alignment horizontal="distributed" vertical="center"/>
    </xf>
    <xf numFmtId="176" fontId="6" fillId="0" borderId="34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177" fontId="6" fillId="0" borderId="36" xfId="3" applyNumberFormat="1" applyFont="1" applyBorder="1" applyAlignment="1">
      <alignment vertical="center"/>
    </xf>
    <xf numFmtId="176" fontId="6" fillId="0" borderId="36" xfId="1" applyNumberFormat="1" applyFont="1" applyBorder="1" applyAlignment="1">
      <alignment vertical="center"/>
    </xf>
    <xf numFmtId="0" fontId="6" fillId="0" borderId="37" xfId="4" applyNumberFormat="1" applyFont="1" applyBorder="1" applyAlignment="1">
      <alignment horizontal="center" vertical="center"/>
    </xf>
    <xf numFmtId="0" fontId="6" fillId="0" borderId="38" xfId="4" applyNumberFormat="1" applyFont="1" applyBorder="1" applyAlignment="1" applyProtection="1">
      <alignment horizontal="distributed" vertical="center"/>
    </xf>
    <xf numFmtId="0" fontId="6" fillId="0" borderId="39" xfId="4" applyNumberFormat="1" applyFont="1" applyBorder="1" applyAlignment="1">
      <alignment horizontal="center" vertical="center"/>
    </xf>
    <xf numFmtId="176" fontId="6" fillId="0" borderId="40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7" fontId="6" fillId="0" borderId="19" xfId="3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0" fontId="6" fillId="0" borderId="18" xfId="4" applyNumberFormat="1" applyFont="1" applyBorder="1" applyAlignment="1">
      <alignment horizontal="center" vertical="center"/>
    </xf>
    <xf numFmtId="0" fontId="6" fillId="0" borderId="17" xfId="4" applyNumberFormat="1" applyFont="1" applyBorder="1" applyAlignment="1" applyProtection="1">
      <alignment horizontal="distributed" vertical="center"/>
    </xf>
    <xf numFmtId="0" fontId="6" fillId="0" borderId="41" xfId="4" applyNumberFormat="1" applyFont="1" applyBorder="1" applyAlignment="1">
      <alignment horizontal="center" vertical="center"/>
    </xf>
    <xf numFmtId="0" fontId="6" fillId="0" borderId="9" xfId="4" quotePrefix="1" applyNumberFormat="1" applyFont="1" applyBorder="1" applyAlignment="1">
      <alignment horizontal="center" vertical="center"/>
    </xf>
    <xf numFmtId="0" fontId="6" fillId="0" borderId="31" xfId="4" quotePrefix="1" applyNumberFormat="1" applyFont="1" applyBorder="1" applyAlignment="1">
      <alignment horizontal="center" vertical="center"/>
    </xf>
    <xf numFmtId="177" fontId="6" fillId="0" borderId="11" xfId="3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42" xfId="4" applyNumberFormat="1" applyFont="1" applyBorder="1" applyAlignment="1" applyProtection="1">
      <alignment horizontal="right" vertical="center"/>
      <protection locked="0"/>
    </xf>
    <xf numFmtId="176" fontId="6" fillId="0" borderId="12" xfId="4" applyNumberFormat="1" applyFont="1" applyBorder="1" applyAlignment="1" applyProtection="1">
      <alignment horizontal="right" vertical="center"/>
      <protection locked="0"/>
    </xf>
    <xf numFmtId="177" fontId="6" fillId="0" borderId="12" xfId="4" applyNumberFormat="1" applyFont="1" applyBorder="1" applyAlignment="1" applyProtection="1">
      <alignment horizontal="right" vertical="center"/>
      <protection locked="0"/>
    </xf>
    <xf numFmtId="176" fontId="6" fillId="0" borderId="15" xfId="4" applyNumberFormat="1" applyFont="1" applyBorder="1" applyAlignment="1" applyProtection="1">
      <alignment horizontal="right" vertical="center"/>
      <protection locked="0"/>
    </xf>
    <xf numFmtId="0" fontId="6" fillId="0" borderId="13" xfId="4" applyNumberFormat="1" applyFont="1" applyBorder="1" applyAlignment="1" applyProtection="1">
      <alignment horizontal="left" vertical="center"/>
      <protection locked="0"/>
    </xf>
    <xf numFmtId="0" fontId="6" fillId="0" borderId="43" xfId="4" applyNumberFormat="1" applyFont="1" applyBorder="1" applyAlignment="1" applyProtection="1">
      <alignment horizontal="left" vertical="center"/>
      <protection locked="0"/>
    </xf>
    <xf numFmtId="176" fontId="6" fillId="0" borderId="8" xfId="4" applyNumberFormat="1" applyFont="1" applyBorder="1" applyAlignment="1" applyProtection="1">
      <alignment horizontal="center" vertical="center" shrinkToFit="1"/>
      <protection locked="0"/>
    </xf>
    <xf numFmtId="176" fontId="6" fillId="0" borderId="9" xfId="4" applyNumberFormat="1" applyFont="1" applyBorder="1" applyAlignment="1" applyProtection="1">
      <alignment horizontal="center" vertical="center" shrinkToFit="1"/>
      <protection locked="0"/>
    </xf>
    <xf numFmtId="176" fontId="6" fillId="0" borderId="0" xfId="4" applyNumberFormat="1" applyFont="1" applyBorder="1" applyAlignment="1" applyProtection="1">
      <alignment horizontal="center" vertical="center" shrinkToFit="1"/>
      <protection locked="0"/>
    </xf>
    <xf numFmtId="0" fontId="6" fillId="0" borderId="9" xfId="4" applyNumberFormat="1" applyFont="1" applyBorder="1" applyAlignment="1">
      <alignment vertical="center"/>
    </xf>
    <xf numFmtId="0" fontId="6" fillId="0" borderId="31" xfId="4" applyNumberFormat="1" applyFont="1" applyBorder="1" applyAlignment="1">
      <alignment vertical="center"/>
    </xf>
    <xf numFmtId="0" fontId="6" fillId="0" borderId="9" xfId="4" applyNumberFormat="1" applyFont="1" applyBorder="1" applyAlignment="1" applyProtection="1">
      <alignment horizontal="right" vertical="center"/>
      <protection locked="0"/>
    </xf>
    <xf numFmtId="0" fontId="6" fillId="0" borderId="31" xfId="4" applyNumberFormat="1" applyFont="1" applyBorder="1" applyAlignment="1" applyProtection="1">
      <alignment horizontal="right" vertical="center"/>
      <protection locked="0"/>
    </xf>
    <xf numFmtId="0" fontId="6" fillId="0" borderId="49" xfId="4" applyNumberFormat="1" applyFont="1" applyBorder="1" applyAlignment="1" applyProtection="1">
      <alignment vertical="center"/>
      <protection locked="0"/>
    </xf>
    <xf numFmtId="0" fontId="6" fillId="0" borderId="50" xfId="4" applyNumberFormat="1" applyFont="1" applyBorder="1" applyAlignment="1" applyProtection="1">
      <alignment vertical="center"/>
      <protection locked="0"/>
    </xf>
    <xf numFmtId="0" fontId="6" fillId="0" borderId="52" xfId="4" applyNumberFormat="1" applyFont="1" applyBorder="1" applyAlignment="1" applyProtection="1">
      <alignment horizontal="right" vertical="center"/>
      <protection locked="0"/>
    </xf>
    <xf numFmtId="0" fontId="6" fillId="0" borderId="53" xfId="4" applyNumberFormat="1" applyFont="1" applyBorder="1" applyAlignment="1" applyProtection="1">
      <alignment horizontal="right" vertical="center"/>
      <protection locked="0"/>
    </xf>
    <xf numFmtId="177" fontId="6" fillId="0" borderId="0" xfId="4" quotePrefix="1" applyNumberFormat="1" applyFont="1" applyAlignment="1">
      <alignment vertical="center"/>
    </xf>
    <xf numFmtId="0" fontId="6" fillId="0" borderId="0" xfId="4" quotePrefix="1" applyNumberFormat="1" applyFont="1" applyAlignment="1" applyProtection="1">
      <alignment horizontal="left" vertical="center"/>
      <protection locked="0"/>
    </xf>
    <xf numFmtId="0" fontId="7" fillId="0" borderId="0" xfId="4" applyNumberFormat="1" applyFont="1" applyAlignment="1">
      <alignment vertical="center"/>
    </xf>
    <xf numFmtId="0" fontId="6" fillId="0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6" fillId="0" borderId="11" xfId="2" applyNumberFormat="1" applyFont="1" applyFill="1" applyBorder="1" applyAlignment="1" applyProtection="1">
      <alignment horizontal="center" vertical="center"/>
      <protection locked="0"/>
    </xf>
    <xf numFmtId="0" fontId="6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11" xfId="2" applyNumberFormat="1" applyFont="1" applyFill="1" applyBorder="1" applyAlignment="1">
      <alignment horizontal="center" vertical="center" wrapText="1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9" fillId="0" borderId="11" xfId="2" applyNumberFormat="1" applyFont="1" applyFill="1" applyBorder="1" applyAlignment="1" applyProtection="1">
      <alignment vertical="center" wrapText="1"/>
      <protection locked="0"/>
    </xf>
    <xf numFmtId="0" fontId="9" fillId="0" borderId="10" xfId="2" applyNumberFormat="1" applyFont="1" applyFill="1" applyBorder="1" applyAlignment="1" applyProtection="1">
      <alignment vertical="center" wrapText="1"/>
      <protection locked="0"/>
    </xf>
    <xf numFmtId="0" fontId="9" fillId="0" borderId="15" xfId="2" applyNumberFormat="1" applyFont="1" applyFill="1" applyBorder="1" applyAlignment="1" applyProtection="1">
      <alignment vertical="center" wrapText="1"/>
      <protection locked="0"/>
    </xf>
    <xf numFmtId="0" fontId="6" fillId="0" borderId="20" xfId="4" applyNumberFormat="1" applyFont="1" applyBorder="1" applyAlignment="1" applyProtection="1">
      <alignment horizontal="distributed" vertical="center"/>
      <protection locked="0"/>
    </xf>
    <xf numFmtId="0" fontId="6" fillId="0" borderId="0" xfId="4" applyNumberFormat="1" applyFont="1" applyBorder="1" applyAlignment="1" applyProtection="1">
      <alignment horizontal="distributed" vertical="center"/>
      <protection locked="0"/>
    </xf>
    <xf numFmtId="0" fontId="0" fillId="0" borderId="0" xfId="0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6" fillId="0" borderId="51" xfId="4" applyNumberFormat="1" applyFont="1" applyBorder="1" applyAlignment="1" applyProtection="1">
      <alignment horizontal="center" vertical="center"/>
      <protection locked="0"/>
    </xf>
    <xf numFmtId="0" fontId="6" fillId="0" borderId="50" xfId="4" applyNumberFormat="1" applyFont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6" fillId="0" borderId="51" xfId="4" applyNumberFormat="1" applyFont="1" applyBorder="1" applyAlignment="1" applyProtection="1">
      <alignment vertical="center"/>
      <protection locked="0"/>
    </xf>
    <xf numFmtId="0" fontId="6" fillId="0" borderId="50" xfId="4" applyNumberFormat="1" applyFont="1" applyBorder="1" applyAlignment="1" applyProtection="1">
      <alignment vertical="center"/>
      <protection locked="0"/>
    </xf>
    <xf numFmtId="177" fontId="6" fillId="0" borderId="11" xfId="4" applyNumberFormat="1" applyFont="1" applyBorder="1" applyAlignment="1">
      <alignment horizontal="center" vertical="center"/>
    </xf>
    <xf numFmtId="177" fontId="6" fillId="0" borderId="10" xfId="4" applyNumberFormat="1" applyFont="1" applyBorder="1" applyAlignment="1">
      <alignment horizontal="center" vertical="center"/>
    </xf>
    <xf numFmtId="177" fontId="6" fillId="0" borderId="3" xfId="4" applyNumberFormat="1" applyFont="1" applyBorder="1" applyAlignment="1">
      <alignment horizontal="center" vertical="center"/>
    </xf>
    <xf numFmtId="177" fontId="6" fillId="0" borderId="9" xfId="4" applyNumberFormat="1" applyFont="1" applyBorder="1" applyAlignment="1">
      <alignment horizontal="center" vertical="center"/>
    </xf>
    <xf numFmtId="176" fontId="6" fillId="0" borderId="3" xfId="4" applyNumberFormat="1" applyFont="1" applyBorder="1" applyAlignment="1">
      <alignment horizontal="center" vertical="center"/>
    </xf>
    <xf numFmtId="176" fontId="6" fillId="0" borderId="9" xfId="4" applyNumberFormat="1" applyFont="1" applyBorder="1" applyAlignment="1">
      <alignment horizontal="center" vertical="center"/>
    </xf>
    <xf numFmtId="0" fontId="6" fillId="0" borderId="5" xfId="4" applyNumberFormat="1" applyFont="1" applyBorder="1" applyAlignment="1" applyProtection="1">
      <alignment horizontal="center" vertical="center"/>
      <protection locked="0"/>
    </xf>
    <xf numFmtId="0" fontId="6" fillId="0" borderId="7" xfId="4" applyNumberFormat="1" applyFont="1" applyBorder="1" applyAlignment="1" applyProtection="1">
      <alignment horizontal="center" vertical="center"/>
      <protection locked="0"/>
    </xf>
    <xf numFmtId="0" fontId="6" fillId="0" borderId="46" xfId="4" applyNumberFormat="1" applyFont="1" applyBorder="1" applyAlignment="1" applyProtection="1">
      <alignment horizontal="center" vertical="center"/>
      <protection locked="0"/>
    </xf>
    <xf numFmtId="0" fontId="6" fillId="0" borderId="48" xfId="4" applyNumberFormat="1" applyFont="1" applyBorder="1" applyAlignment="1" applyProtection="1">
      <alignment horizontal="center" vertical="center"/>
      <protection locked="0"/>
    </xf>
    <xf numFmtId="0" fontId="6" fillId="0" borderId="20" xfId="4" applyNumberFormat="1" applyFont="1" applyBorder="1" applyAlignment="1" applyProtection="1">
      <alignment horizontal="center" vertical="center"/>
      <protection locked="0"/>
    </xf>
    <xf numFmtId="0" fontId="6" fillId="0" borderId="47" xfId="4" applyNumberFormat="1" applyFont="1" applyBorder="1" applyAlignment="1" applyProtection="1">
      <alignment horizontal="center" vertical="center"/>
      <protection locked="0"/>
    </xf>
    <xf numFmtId="0" fontId="6" fillId="0" borderId="6" xfId="4" applyNumberFormat="1" applyFont="1" applyBorder="1" applyAlignment="1" applyProtection="1">
      <alignment horizontal="center" vertical="center"/>
      <protection locked="0"/>
    </xf>
    <xf numFmtId="176" fontId="6" fillId="0" borderId="45" xfId="4" applyNumberFormat="1" applyFont="1" applyBorder="1" applyAlignment="1">
      <alignment horizontal="center" vertical="center"/>
    </xf>
    <xf numFmtId="176" fontId="6" fillId="0" borderId="44" xfId="4" applyNumberFormat="1" applyFont="1" applyBorder="1" applyAlignment="1">
      <alignment horizontal="center" vertical="center"/>
    </xf>
    <xf numFmtId="176" fontId="6" fillId="0" borderId="45" xfId="4" applyNumberFormat="1" applyFont="1" applyBorder="1" applyAlignment="1" applyProtection="1">
      <alignment horizontal="center" vertical="center"/>
      <protection locked="0"/>
    </xf>
    <xf numFmtId="176" fontId="6" fillId="0" borderId="44" xfId="4" applyNumberFormat="1" applyFont="1" applyBorder="1" applyAlignment="1" applyProtection="1">
      <alignment horizontal="center" vertical="center"/>
      <protection locked="0"/>
    </xf>
    <xf numFmtId="177" fontId="6" fillId="0" borderId="45" xfId="4" applyNumberFormat="1" applyFont="1" applyBorder="1" applyAlignment="1">
      <alignment horizontal="center" vertical="center"/>
    </xf>
    <xf numFmtId="177" fontId="6" fillId="0" borderId="44" xfId="4" applyNumberFormat="1" applyFont="1" applyBorder="1" applyAlignment="1">
      <alignment horizontal="center" vertical="center"/>
    </xf>
    <xf numFmtId="178" fontId="6" fillId="0" borderId="11" xfId="1" applyNumberFormat="1" applyFont="1" applyFill="1" applyBorder="1" applyAlignment="1">
      <alignment vertical="center"/>
    </xf>
    <xf numFmtId="178" fontId="6" fillId="0" borderId="10" xfId="1" applyNumberFormat="1" applyFont="1" applyFill="1" applyBorder="1" applyAlignment="1">
      <alignment vertical="center"/>
    </xf>
    <xf numFmtId="178" fontId="6" fillId="0" borderId="19" xfId="1" applyNumberFormat="1" applyFont="1" applyFill="1" applyBorder="1" applyAlignment="1">
      <alignment vertical="center"/>
    </xf>
  </cellXfs>
  <cellStyles count="5">
    <cellStyle name="パーセント" xfId="3" builtinId="5"/>
    <cellStyle name="桁区切り" xfId="1" builtinId="6"/>
    <cellStyle name="標準" xfId="0" builtinId="0"/>
    <cellStyle name="標準_H20課25国保1，2" xfId="2"/>
    <cellStyle name="標準_H20課25国保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77"/>
  <sheetViews>
    <sheetView view="pageBreakPreview" zoomScale="60" zoomScaleNormal="100" workbookViewId="0">
      <pane xSplit="3" ySplit="7" topLeftCell="D8" activePane="bottomRight" state="frozenSplit"/>
      <selection pane="topRight" activeCell="D1" sqref="D1"/>
      <selection pane="bottomLeft" activeCell="A8" sqref="A8"/>
      <selection pane="bottomRight" activeCell="CN75" sqref="CN75"/>
    </sheetView>
  </sheetViews>
  <sheetFormatPr defaultRowHeight="12.75" customHeight="1" x14ac:dyDescent="0.15"/>
  <cols>
    <col min="1" max="1" width="1" style="5" customWidth="1"/>
    <col min="2" max="2" width="7.625" style="5" customWidth="1"/>
    <col min="3" max="3" width="1" style="5" customWidth="1"/>
    <col min="4" max="18" width="10.25" style="5" customWidth="1"/>
    <col min="19" max="24" width="8.875" style="5" customWidth="1"/>
    <col min="25" max="25" width="1" style="5" customWidth="1"/>
    <col min="26" max="26" width="7.625" style="5" customWidth="1"/>
    <col min="27" max="27" width="1" style="5" customWidth="1"/>
    <col min="28" max="30" width="7.125" style="5" customWidth="1"/>
    <col min="31" max="46" width="10" style="5" customWidth="1"/>
    <col min="47" max="47" width="1" style="5" customWidth="1"/>
    <col min="48" max="48" width="7.625" style="5" customWidth="1"/>
    <col min="49" max="49" width="1" style="5" customWidth="1"/>
    <col min="50" max="52" width="7.125" style="5" customWidth="1"/>
    <col min="53" max="68" width="10" style="5" customWidth="1"/>
    <col min="69" max="69" width="1" style="5" customWidth="1"/>
    <col min="70" max="70" width="7.625" style="5" customWidth="1"/>
    <col min="71" max="71" width="1" style="5" customWidth="1"/>
    <col min="72" max="74" width="7.125" style="5" customWidth="1"/>
    <col min="75" max="90" width="10" style="5" customWidth="1"/>
    <col min="91" max="16384" width="9" style="6"/>
  </cols>
  <sheetData>
    <row r="1" spans="1:92" ht="12.75" customHeight="1" x14ac:dyDescent="0.15">
      <c r="A1" s="1" t="s">
        <v>128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2"/>
      <c r="U1" s="2"/>
      <c r="V1" s="2"/>
      <c r="W1" s="2"/>
      <c r="X1" s="2"/>
      <c r="Y1" s="4" t="s">
        <v>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2" ht="12.75" customHeight="1" x14ac:dyDescent="0.15">
      <c r="A2" s="7" t="s">
        <v>1</v>
      </c>
      <c r="D2" s="8"/>
      <c r="S2" s="9"/>
      <c r="Z2" s="3" t="s">
        <v>2</v>
      </c>
      <c r="AB2" s="8"/>
      <c r="AU2" s="3"/>
      <c r="AV2" s="3" t="s">
        <v>3</v>
      </c>
      <c r="AX2" s="8"/>
      <c r="BQ2" s="3"/>
      <c r="BR2" s="3" t="s">
        <v>4</v>
      </c>
      <c r="BT2" s="8"/>
    </row>
    <row r="3" spans="1:92" ht="12.75" customHeight="1" x14ac:dyDescent="0.15">
      <c r="A3" s="8"/>
      <c r="B3" s="8"/>
      <c r="C3" s="8"/>
      <c r="D3" s="8"/>
      <c r="M3" s="10" t="s">
        <v>7</v>
      </c>
      <c r="S3" s="9"/>
      <c r="V3" s="10"/>
      <c r="X3" s="10" t="s">
        <v>5</v>
      </c>
      <c r="Y3" s="8"/>
      <c r="Z3" s="8"/>
      <c r="AA3" s="8"/>
      <c r="AB3" s="8"/>
      <c r="AL3" s="10" t="s">
        <v>6</v>
      </c>
      <c r="AQ3" s="3"/>
      <c r="AT3" s="10" t="s">
        <v>7</v>
      </c>
      <c r="AU3" s="8"/>
      <c r="AV3" s="8"/>
      <c r="AW3" s="8"/>
      <c r="AX3" s="8"/>
      <c r="BH3" s="10" t="s">
        <v>6</v>
      </c>
      <c r="BN3" s="11"/>
      <c r="BP3" s="10" t="s">
        <v>7</v>
      </c>
      <c r="BQ3" s="8"/>
      <c r="BR3" s="8"/>
      <c r="BS3" s="8"/>
      <c r="BT3" s="8"/>
      <c r="CD3" s="10" t="s">
        <v>6</v>
      </c>
      <c r="CJ3" s="11"/>
      <c r="CL3" s="10" t="s">
        <v>8</v>
      </c>
    </row>
    <row r="4" spans="1:92" ht="15" customHeight="1" x14ac:dyDescent="0.15">
      <c r="A4" s="12"/>
      <c r="B4" s="130" t="s">
        <v>9</v>
      </c>
      <c r="C4" s="13"/>
      <c r="D4" s="126" t="s">
        <v>10</v>
      </c>
      <c r="E4" s="126"/>
      <c r="F4" s="126"/>
      <c r="G4" s="126"/>
      <c r="H4" s="126"/>
      <c r="I4" s="126" t="s">
        <v>11</v>
      </c>
      <c r="J4" s="126"/>
      <c r="K4" s="126"/>
      <c r="L4" s="126"/>
      <c r="M4" s="126"/>
      <c r="N4" s="126" t="s">
        <v>12</v>
      </c>
      <c r="O4" s="126"/>
      <c r="P4" s="126"/>
      <c r="Q4" s="126"/>
      <c r="R4" s="126"/>
      <c r="S4" s="126" t="s">
        <v>13</v>
      </c>
      <c r="T4" s="126"/>
      <c r="U4" s="133" t="s">
        <v>14</v>
      </c>
      <c r="V4" s="135"/>
      <c r="W4" s="133" t="s">
        <v>15</v>
      </c>
      <c r="X4" s="135"/>
      <c r="Y4" s="12"/>
      <c r="Z4" s="130" t="s">
        <v>9</v>
      </c>
      <c r="AA4" s="13"/>
      <c r="AB4" s="133" t="s">
        <v>16</v>
      </c>
      <c r="AC4" s="134"/>
      <c r="AD4" s="135"/>
      <c r="AE4" s="126" t="s">
        <v>17</v>
      </c>
      <c r="AF4" s="126"/>
      <c r="AG4" s="126"/>
      <c r="AH4" s="126"/>
      <c r="AI4" s="126"/>
      <c r="AJ4" s="126"/>
      <c r="AK4" s="126"/>
      <c r="AL4" s="126"/>
      <c r="AM4" s="126" t="s">
        <v>18</v>
      </c>
      <c r="AN4" s="126"/>
      <c r="AO4" s="126"/>
      <c r="AP4" s="126"/>
      <c r="AQ4" s="126" t="s">
        <v>19</v>
      </c>
      <c r="AR4" s="126"/>
      <c r="AS4" s="126"/>
      <c r="AT4" s="126"/>
      <c r="AU4" s="12"/>
      <c r="AV4" s="130" t="s">
        <v>9</v>
      </c>
      <c r="AW4" s="13"/>
      <c r="AX4" s="133" t="s">
        <v>20</v>
      </c>
      <c r="AY4" s="134"/>
      <c r="AZ4" s="135"/>
      <c r="BA4" s="126" t="s">
        <v>17</v>
      </c>
      <c r="BB4" s="126"/>
      <c r="BC4" s="126"/>
      <c r="BD4" s="126"/>
      <c r="BE4" s="126"/>
      <c r="BF4" s="126"/>
      <c r="BG4" s="126"/>
      <c r="BH4" s="126"/>
      <c r="BI4" s="126" t="s">
        <v>18</v>
      </c>
      <c r="BJ4" s="126"/>
      <c r="BK4" s="126"/>
      <c r="BL4" s="126"/>
      <c r="BM4" s="126" t="s">
        <v>19</v>
      </c>
      <c r="BN4" s="126"/>
      <c r="BO4" s="126"/>
      <c r="BP4" s="126"/>
      <c r="BQ4" s="12"/>
      <c r="BR4" s="130" t="s">
        <v>9</v>
      </c>
      <c r="BS4" s="13"/>
      <c r="BT4" s="133" t="s">
        <v>16</v>
      </c>
      <c r="BU4" s="134"/>
      <c r="BV4" s="135"/>
      <c r="BW4" s="126" t="s">
        <v>17</v>
      </c>
      <c r="BX4" s="126"/>
      <c r="BY4" s="126"/>
      <c r="BZ4" s="126"/>
      <c r="CA4" s="126"/>
      <c r="CB4" s="126"/>
      <c r="CC4" s="126"/>
      <c r="CD4" s="126"/>
      <c r="CE4" s="126" t="s">
        <v>18</v>
      </c>
      <c r="CF4" s="126"/>
      <c r="CG4" s="126"/>
      <c r="CH4" s="126"/>
      <c r="CI4" s="126" t="s">
        <v>19</v>
      </c>
      <c r="CJ4" s="126"/>
      <c r="CK4" s="126"/>
      <c r="CL4" s="126"/>
    </row>
    <row r="5" spans="1:92" ht="15" customHeight="1" x14ac:dyDescent="0.15">
      <c r="A5" s="14"/>
      <c r="B5" s="131"/>
      <c r="C5" s="15"/>
      <c r="D5" s="124" t="s">
        <v>21</v>
      </c>
      <c r="E5" s="124" t="s">
        <v>22</v>
      </c>
      <c r="F5" s="124" t="s">
        <v>23</v>
      </c>
      <c r="G5" s="124" t="s">
        <v>24</v>
      </c>
      <c r="H5" s="127" t="s">
        <v>25</v>
      </c>
      <c r="I5" s="124" t="s">
        <v>21</v>
      </c>
      <c r="J5" s="124" t="s">
        <v>22</v>
      </c>
      <c r="K5" s="124" t="s">
        <v>23</v>
      </c>
      <c r="L5" s="124" t="s">
        <v>24</v>
      </c>
      <c r="M5" s="127" t="s">
        <v>25</v>
      </c>
      <c r="N5" s="124" t="s">
        <v>21</v>
      </c>
      <c r="O5" s="124" t="s">
        <v>22</v>
      </c>
      <c r="P5" s="124" t="s">
        <v>23</v>
      </c>
      <c r="Q5" s="124" t="s">
        <v>24</v>
      </c>
      <c r="R5" s="127" t="s">
        <v>25</v>
      </c>
      <c r="S5" s="136" t="s">
        <v>26</v>
      </c>
      <c r="T5" s="136" t="s">
        <v>27</v>
      </c>
      <c r="U5" s="136" t="s">
        <v>26</v>
      </c>
      <c r="V5" s="136" t="s">
        <v>27</v>
      </c>
      <c r="W5" s="136" t="s">
        <v>26</v>
      </c>
      <c r="X5" s="136" t="s">
        <v>27</v>
      </c>
      <c r="Y5" s="14"/>
      <c r="Z5" s="131"/>
      <c r="AA5" s="15"/>
      <c r="AB5" s="16" t="s">
        <v>28</v>
      </c>
      <c r="AC5" s="16" t="s">
        <v>28</v>
      </c>
      <c r="AD5" s="16" t="s">
        <v>28</v>
      </c>
      <c r="AE5" s="119" t="s">
        <v>29</v>
      </c>
      <c r="AF5" s="120"/>
      <c r="AG5" s="119" t="s">
        <v>30</v>
      </c>
      <c r="AH5" s="120"/>
      <c r="AI5" s="119" t="s">
        <v>31</v>
      </c>
      <c r="AJ5" s="120"/>
      <c r="AK5" s="119" t="s">
        <v>32</v>
      </c>
      <c r="AL5" s="120"/>
      <c r="AM5" s="16" t="s">
        <v>28</v>
      </c>
      <c r="AN5" s="16" t="s">
        <v>28</v>
      </c>
      <c r="AO5" s="16" t="s">
        <v>28</v>
      </c>
      <c r="AP5" s="123" t="s">
        <v>32</v>
      </c>
      <c r="AQ5" s="16" t="s">
        <v>28</v>
      </c>
      <c r="AR5" s="16" t="s">
        <v>28</v>
      </c>
      <c r="AS5" s="16" t="s">
        <v>28</v>
      </c>
      <c r="AT5" s="123" t="s">
        <v>32</v>
      </c>
      <c r="AU5" s="14"/>
      <c r="AV5" s="131"/>
      <c r="AW5" s="15"/>
      <c r="AX5" s="16" t="s">
        <v>28</v>
      </c>
      <c r="AY5" s="16" t="s">
        <v>28</v>
      </c>
      <c r="AZ5" s="16" t="s">
        <v>28</v>
      </c>
      <c r="BA5" s="119" t="s">
        <v>29</v>
      </c>
      <c r="BB5" s="120"/>
      <c r="BC5" s="119" t="s">
        <v>30</v>
      </c>
      <c r="BD5" s="120"/>
      <c r="BE5" s="119" t="s">
        <v>31</v>
      </c>
      <c r="BF5" s="120"/>
      <c r="BG5" s="119" t="s">
        <v>32</v>
      </c>
      <c r="BH5" s="120"/>
      <c r="BI5" s="16" t="s">
        <v>28</v>
      </c>
      <c r="BJ5" s="16" t="s">
        <v>28</v>
      </c>
      <c r="BK5" s="16" t="s">
        <v>28</v>
      </c>
      <c r="BL5" s="123" t="s">
        <v>32</v>
      </c>
      <c r="BM5" s="16" t="s">
        <v>28</v>
      </c>
      <c r="BN5" s="16" t="s">
        <v>28</v>
      </c>
      <c r="BO5" s="16" t="s">
        <v>28</v>
      </c>
      <c r="BP5" s="123" t="s">
        <v>32</v>
      </c>
      <c r="BQ5" s="14"/>
      <c r="BR5" s="131"/>
      <c r="BS5" s="15"/>
      <c r="BT5" s="16" t="s">
        <v>28</v>
      </c>
      <c r="BU5" s="16" t="s">
        <v>28</v>
      </c>
      <c r="BV5" s="16" t="s">
        <v>28</v>
      </c>
      <c r="BW5" s="119" t="s">
        <v>29</v>
      </c>
      <c r="BX5" s="120"/>
      <c r="BY5" s="119" t="s">
        <v>30</v>
      </c>
      <c r="BZ5" s="120"/>
      <c r="CA5" s="119" t="s">
        <v>31</v>
      </c>
      <c r="CB5" s="120"/>
      <c r="CC5" s="119" t="s">
        <v>32</v>
      </c>
      <c r="CD5" s="120"/>
      <c r="CE5" s="16" t="s">
        <v>28</v>
      </c>
      <c r="CF5" s="16" t="s">
        <v>28</v>
      </c>
      <c r="CG5" s="16" t="s">
        <v>28</v>
      </c>
      <c r="CH5" s="123" t="s">
        <v>32</v>
      </c>
      <c r="CI5" s="16" t="s">
        <v>28</v>
      </c>
      <c r="CJ5" s="16" t="s">
        <v>28</v>
      </c>
      <c r="CK5" s="16" t="s">
        <v>28</v>
      </c>
      <c r="CL5" s="123" t="s">
        <v>32</v>
      </c>
    </row>
    <row r="6" spans="1:92" ht="15" customHeight="1" x14ac:dyDescent="0.15">
      <c r="A6" s="14"/>
      <c r="B6" s="131"/>
      <c r="C6" s="15"/>
      <c r="D6" s="124"/>
      <c r="E6" s="124"/>
      <c r="F6" s="124"/>
      <c r="G6" s="124"/>
      <c r="H6" s="128"/>
      <c r="I6" s="124"/>
      <c r="J6" s="124"/>
      <c r="K6" s="124"/>
      <c r="L6" s="124"/>
      <c r="M6" s="128"/>
      <c r="N6" s="124"/>
      <c r="O6" s="124"/>
      <c r="P6" s="124"/>
      <c r="Q6" s="124"/>
      <c r="R6" s="128"/>
      <c r="S6" s="137"/>
      <c r="T6" s="137"/>
      <c r="U6" s="137"/>
      <c r="V6" s="137"/>
      <c r="W6" s="137"/>
      <c r="X6" s="137"/>
      <c r="Y6" s="14"/>
      <c r="Z6" s="131"/>
      <c r="AA6" s="15"/>
      <c r="AB6" s="17" t="s">
        <v>33</v>
      </c>
      <c r="AC6" s="17" t="s">
        <v>33</v>
      </c>
      <c r="AD6" s="17" t="s">
        <v>33</v>
      </c>
      <c r="AE6" s="121"/>
      <c r="AF6" s="122"/>
      <c r="AG6" s="121"/>
      <c r="AH6" s="122"/>
      <c r="AI6" s="121"/>
      <c r="AJ6" s="122"/>
      <c r="AK6" s="121"/>
      <c r="AL6" s="122"/>
      <c r="AM6" s="17" t="s">
        <v>33</v>
      </c>
      <c r="AN6" s="17" t="s">
        <v>33</v>
      </c>
      <c r="AO6" s="17" t="s">
        <v>33</v>
      </c>
      <c r="AP6" s="124"/>
      <c r="AQ6" s="17" t="s">
        <v>33</v>
      </c>
      <c r="AR6" s="17" t="s">
        <v>33</v>
      </c>
      <c r="AS6" s="17" t="s">
        <v>33</v>
      </c>
      <c r="AT6" s="124"/>
      <c r="AU6" s="14"/>
      <c r="AV6" s="131"/>
      <c r="AW6" s="15"/>
      <c r="AX6" s="17" t="s">
        <v>33</v>
      </c>
      <c r="AY6" s="17" t="s">
        <v>33</v>
      </c>
      <c r="AZ6" s="17" t="s">
        <v>33</v>
      </c>
      <c r="BA6" s="121"/>
      <c r="BB6" s="122"/>
      <c r="BC6" s="121"/>
      <c r="BD6" s="122"/>
      <c r="BE6" s="121"/>
      <c r="BF6" s="122"/>
      <c r="BG6" s="121"/>
      <c r="BH6" s="122"/>
      <c r="BI6" s="17" t="s">
        <v>33</v>
      </c>
      <c r="BJ6" s="17" t="s">
        <v>33</v>
      </c>
      <c r="BK6" s="17" t="s">
        <v>33</v>
      </c>
      <c r="BL6" s="124"/>
      <c r="BM6" s="17" t="s">
        <v>33</v>
      </c>
      <c r="BN6" s="17" t="s">
        <v>33</v>
      </c>
      <c r="BO6" s="17" t="s">
        <v>33</v>
      </c>
      <c r="BP6" s="124"/>
      <c r="BQ6" s="14"/>
      <c r="BR6" s="131"/>
      <c r="BS6" s="15"/>
      <c r="BT6" s="17" t="s">
        <v>33</v>
      </c>
      <c r="BU6" s="17" t="s">
        <v>33</v>
      </c>
      <c r="BV6" s="17" t="s">
        <v>33</v>
      </c>
      <c r="BW6" s="121"/>
      <c r="BX6" s="122"/>
      <c r="BY6" s="121"/>
      <c r="BZ6" s="122"/>
      <c r="CA6" s="121"/>
      <c r="CB6" s="122"/>
      <c r="CC6" s="121"/>
      <c r="CD6" s="122"/>
      <c r="CE6" s="17" t="s">
        <v>33</v>
      </c>
      <c r="CF6" s="17" t="s">
        <v>33</v>
      </c>
      <c r="CG6" s="17" t="s">
        <v>33</v>
      </c>
      <c r="CH6" s="124"/>
      <c r="CI6" s="17" t="s">
        <v>33</v>
      </c>
      <c r="CJ6" s="17" t="s">
        <v>33</v>
      </c>
      <c r="CK6" s="17" t="s">
        <v>33</v>
      </c>
      <c r="CL6" s="124"/>
    </row>
    <row r="7" spans="1:92" ht="15" customHeight="1" x14ac:dyDescent="0.15">
      <c r="A7" s="18"/>
      <c r="B7" s="132"/>
      <c r="C7" s="19"/>
      <c r="D7" s="125"/>
      <c r="E7" s="125"/>
      <c r="F7" s="125"/>
      <c r="G7" s="125"/>
      <c r="H7" s="129"/>
      <c r="I7" s="125"/>
      <c r="J7" s="125"/>
      <c r="K7" s="125"/>
      <c r="L7" s="125"/>
      <c r="M7" s="129"/>
      <c r="N7" s="125"/>
      <c r="O7" s="125"/>
      <c r="P7" s="125"/>
      <c r="Q7" s="125"/>
      <c r="R7" s="129"/>
      <c r="S7" s="138"/>
      <c r="T7" s="138"/>
      <c r="U7" s="138"/>
      <c r="V7" s="138"/>
      <c r="W7" s="138"/>
      <c r="X7" s="138"/>
      <c r="Y7" s="18"/>
      <c r="Z7" s="132"/>
      <c r="AA7" s="19"/>
      <c r="AB7" s="20" t="s">
        <v>34</v>
      </c>
      <c r="AC7" s="20" t="s">
        <v>35</v>
      </c>
      <c r="AD7" s="20" t="s">
        <v>36</v>
      </c>
      <c r="AE7" s="20" t="s">
        <v>37</v>
      </c>
      <c r="AF7" s="20" t="s">
        <v>38</v>
      </c>
      <c r="AG7" s="20" t="s">
        <v>37</v>
      </c>
      <c r="AH7" s="20" t="s">
        <v>38</v>
      </c>
      <c r="AI7" s="20" t="s">
        <v>37</v>
      </c>
      <c r="AJ7" s="20" t="s">
        <v>38</v>
      </c>
      <c r="AK7" s="20" t="s">
        <v>37</v>
      </c>
      <c r="AL7" s="20" t="s">
        <v>38</v>
      </c>
      <c r="AM7" s="20" t="s">
        <v>34</v>
      </c>
      <c r="AN7" s="20" t="s">
        <v>35</v>
      </c>
      <c r="AO7" s="20" t="s">
        <v>36</v>
      </c>
      <c r="AP7" s="125"/>
      <c r="AQ7" s="20" t="s">
        <v>34</v>
      </c>
      <c r="AR7" s="20" t="s">
        <v>35</v>
      </c>
      <c r="AS7" s="20" t="s">
        <v>36</v>
      </c>
      <c r="AT7" s="125"/>
      <c r="AU7" s="18"/>
      <c r="AV7" s="132"/>
      <c r="AW7" s="19"/>
      <c r="AX7" s="20" t="s">
        <v>34</v>
      </c>
      <c r="AY7" s="20" t="s">
        <v>35</v>
      </c>
      <c r="AZ7" s="20" t="s">
        <v>36</v>
      </c>
      <c r="BA7" s="20" t="s">
        <v>37</v>
      </c>
      <c r="BB7" s="20" t="s">
        <v>38</v>
      </c>
      <c r="BC7" s="20" t="s">
        <v>37</v>
      </c>
      <c r="BD7" s="20" t="s">
        <v>38</v>
      </c>
      <c r="BE7" s="20" t="s">
        <v>37</v>
      </c>
      <c r="BF7" s="20" t="s">
        <v>38</v>
      </c>
      <c r="BG7" s="20" t="s">
        <v>37</v>
      </c>
      <c r="BH7" s="20" t="s">
        <v>38</v>
      </c>
      <c r="BI7" s="20" t="s">
        <v>34</v>
      </c>
      <c r="BJ7" s="20" t="s">
        <v>35</v>
      </c>
      <c r="BK7" s="20" t="s">
        <v>36</v>
      </c>
      <c r="BL7" s="125"/>
      <c r="BM7" s="20" t="s">
        <v>34</v>
      </c>
      <c r="BN7" s="20" t="s">
        <v>39</v>
      </c>
      <c r="BO7" s="20" t="s">
        <v>40</v>
      </c>
      <c r="BP7" s="125"/>
      <c r="BQ7" s="18"/>
      <c r="BR7" s="132"/>
      <c r="BS7" s="19"/>
      <c r="BT7" s="20" t="s">
        <v>41</v>
      </c>
      <c r="BU7" s="20" t="s">
        <v>39</v>
      </c>
      <c r="BV7" s="20" t="s">
        <v>40</v>
      </c>
      <c r="BW7" s="20" t="s">
        <v>37</v>
      </c>
      <c r="BX7" s="20" t="s">
        <v>38</v>
      </c>
      <c r="BY7" s="20" t="s">
        <v>37</v>
      </c>
      <c r="BZ7" s="20" t="s">
        <v>38</v>
      </c>
      <c r="CA7" s="20" t="s">
        <v>37</v>
      </c>
      <c r="CB7" s="20" t="s">
        <v>38</v>
      </c>
      <c r="CC7" s="20" t="s">
        <v>37</v>
      </c>
      <c r="CD7" s="20" t="s">
        <v>38</v>
      </c>
      <c r="CE7" s="20" t="s">
        <v>41</v>
      </c>
      <c r="CF7" s="20" t="s">
        <v>39</v>
      </c>
      <c r="CG7" s="20" t="s">
        <v>40</v>
      </c>
      <c r="CH7" s="125"/>
      <c r="CI7" s="20" t="s">
        <v>41</v>
      </c>
      <c r="CJ7" s="20" t="s">
        <v>35</v>
      </c>
      <c r="CK7" s="20" t="s">
        <v>36</v>
      </c>
      <c r="CL7" s="125"/>
    </row>
    <row r="8" spans="1:92" ht="13.5" customHeight="1" x14ac:dyDescent="0.15">
      <c r="A8" s="21"/>
      <c r="B8" s="22" t="s">
        <v>42</v>
      </c>
      <c r="C8" s="23"/>
      <c r="D8" s="24">
        <v>6683431</v>
      </c>
      <c r="E8" s="24">
        <v>0</v>
      </c>
      <c r="F8" s="24">
        <v>2550808</v>
      </c>
      <c r="G8" s="24">
        <v>1927115</v>
      </c>
      <c r="H8" s="24">
        <v>11161354</v>
      </c>
      <c r="I8" s="24">
        <v>2587599</v>
      </c>
      <c r="J8" s="24">
        <v>0</v>
      </c>
      <c r="K8" s="24">
        <v>985712</v>
      </c>
      <c r="L8" s="24">
        <v>744263</v>
      </c>
      <c r="M8" s="24">
        <v>4317574</v>
      </c>
      <c r="N8" s="24">
        <v>869386</v>
      </c>
      <c r="O8" s="24">
        <v>0</v>
      </c>
      <c r="P8" s="24">
        <v>333590</v>
      </c>
      <c r="Q8" s="24">
        <v>252042</v>
      </c>
      <c r="R8" s="24">
        <v>1455018</v>
      </c>
      <c r="S8" s="24">
        <v>1131</v>
      </c>
      <c r="T8" s="24">
        <v>706631</v>
      </c>
      <c r="U8" s="24">
        <v>1946</v>
      </c>
      <c r="V8" s="24">
        <v>373926</v>
      </c>
      <c r="W8" s="24">
        <v>1019</v>
      </c>
      <c r="X8" s="24">
        <v>170381</v>
      </c>
      <c r="Y8" s="21"/>
      <c r="Z8" s="22" t="s">
        <v>42</v>
      </c>
      <c r="AA8" s="23"/>
      <c r="AB8" s="25">
        <v>7</v>
      </c>
      <c r="AC8" s="25">
        <v>5</v>
      </c>
      <c r="AD8" s="25">
        <v>2</v>
      </c>
      <c r="AE8" s="24">
        <v>48508</v>
      </c>
      <c r="AF8" s="24">
        <v>62064</v>
      </c>
      <c r="AG8" s="24">
        <v>22917</v>
      </c>
      <c r="AH8" s="24">
        <v>39094</v>
      </c>
      <c r="AI8" s="24">
        <v>15372</v>
      </c>
      <c r="AJ8" s="24">
        <v>26540</v>
      </c>
      <c r="AK8" s="24">
        <v>86797</v>
      </c>
      <c r="AL8" s="24">
        <v>127698</v>
      </c>
      <c r="AM8" s="24">
        <v>881929</v>
      </c>
      <c r="AN8" s="24">
        <v>396804</v>
      </c>
      <c r="AO8" s="24">
        <v>107752</v>
      </c>
      <c r="AP8" s="24">
        <v>1386485</v>
      </c>
      <c r="AQ8" s="24">
        <v>809373</v>
      </c>
      <c r="AR8" s="24">
        <v>257883</v>
      </c>
      <c r="AS8" s="24">
        <v>68986</v>
      </c>
      <c r="AT8" s="24">
        <v>1136242</v>
      </c>
      <c r="AU8" s="21"/>
      <c r="AV8" s="22" t="s">
        <v>42</v>
      </c>
      <c r="AW8" s="23"/>
      <c r="AX8" s="25">
        <v>7</v>
      </c>
      <c r="AY8" s="25">
        <v>5</v>
      </c>
      <c r="AZ8" s="25">
        <v>2</v>
      </c>
      <c r="BA8" s="24">
        <v>48508</v>
      </c>
      <c r="BB8" s="24">
        <v>62064</v>
      </c>
      <c r="BC8" s="24">
        <v>22917</v>
      </c>
      <c r="BD8" s="24">
        <v>39094</v>
      </c>
      <c r="BE8" s="24">
        <v>15372</v>
      </c>
      <c r="BF8" s="24">
        <v>26540</v>
      </c>
      <c r="BG8" s="24">
        <v>86797</v>
      </c>
      <c r="BH8" s="24">
        <v>127698</v>
      </c>
      <c r="BI8" s="24">
        <v>340731</v>
      </c>
      <c r="BJ8" s="24">
        <v>153248</v>
      </c>
      <c r="BK8" s="24">
        <v>41667</v>
      </c>
      <c r="BL8" s="24">
        <v>535646</v>
      </c>
      <c r="BM8" s="24">
        <v>312686</v>
      </c>
      <c r="BN8" s="24">
        <v>99607</v>
      </c>
      <c r="BO8" s="24">
        <v>26671</v>
      </c>
      <c r="BP8" s="24">
        <f t="shared" ref="BP8:BP39" si="0">SUM(BM8:BO8)</f>
        <v>438964</v>
      </c>
      <c r="BQ8" s="21"/>
      <c r="BR8" s="22" t="s">
        <v>42</v>
      </c>
      <c r="BS8" s="23"/>
      <c r="BT8" s="25">
        <v>7</v>
      </c>
      <c r="BU8" s="25">
        <v>5</v>
      </c>
      <c r="BV8" s="25">
        <v>2</v>
      </c>
      <c r="BW8" s="24">
        <v>19137</v>
      </c>
      <c r="BX8" s="24">
        <v>20535</v>
      </c>
      <c r="BY8" s="24">
        <v>8205</v>
      </c>
      <c r="BZ8" s="24">
        <v>9701</v>
      </c>
      <c r="CA8" s="24">
        <v>5135</v>
      </c>
      <c r="CB8" s="24">
        <v>6292</v>
      </c>
      <c r="CC8" s="167">
        <f>BW8+BY8+CA8</f>
        <v>32477</v>
      </c>
      <c r="CD8" s="167">
        <f>BX8+BZ8+CB8</f>
        <v>36528</v>
      </c>
      <c r="CE8" s="24">
        <v>129370</v>
      </c>
      <c r="CF8" s="24">
        <v>43654</v>
      </c>
      <c r="CG8" s="24">
        <v>11325</v>
      </c>
      <c r="CH8" s="24">
        <f>SUM(CE8:CG8)</f>
        <v>184349</v>
      </c>
      <c r="CI8" s="24">
        <v>106593</v>
      </c>
      <c r="CJ8" s="24">
        <v>32655</v>
      </c>
      <c r="CK8" s="24">
        <v>8164</v>
      </c>
      <c r="CL8" s="24">
        <f t="shared" ref="CL8:CL39" si="1">SUM(CI8:CK8)</f>
        <v>147412</v>
      </c>
      <c r="CM8" s="26">
        <f>AK8-BG8</f>
        <v>0</v>
      </c>
      <c r="CN8" s="26">
        <f t="shared" ref="CN8:CN39" si="2">AL8-BH8</f>
        <v>0</v>
      </c>
    </row>
    <row r="9" spans="1:92" ht="13.5" customHeight="1" x14ac:dyDescent="0.15">
      <c r="A9" s="21"/>
      <c r="B9" s="22" t="s">
        <v>43</v>
      </c>
      <c r="C9" s="23"/>
      <c r="D9" s="27">
        <v>12748234</v>
      </c>
      <c r="E9" s="27">
        <v>0</v>
      </c>
      <c r="F9" s="27">
        <v>4426311</v>
      </c>
      <c r="G9" s="27">
        <v>2890471</v>
      </c>
      <c r="H9" s="27">
        <v>20065016</v>
      </c>
      <c r="I9" s="27">
        <v>4745444</v>
      </c>
      <c r="J9" s="27">
        <v>0</v>
      </c>
      <c r="K9" s="27">
        <v>1643282</v>
      </c>
      <c r="L9" s="27">
        <v>1073045</v>
      </c>
      <c r="M9" s="27">
        <v>7461771</v>
      </c>
      <c r="N9" s="27">
        <v>1789920</v>
      </c>
      <c r="O9" s="27">
        <v>0</v>
      </c>
      <c r="P9" s="27">
        <v>624947</v>
      </c>
      <c r="Q9" s="27">
        <v>406199</v>
      </c>
      <c r="R9" s="27">
        <v>2821066</v>
      </c>
      <c r="S9" s="27">
        <v>3465</v>
      </c>
      <c r="T9" s="27">
        <v>3415727</v>
      </c>
      <c r="U9" s="27">
        <v>5089</v>
      </c>
      <c r="V9" s="27">
        <v>1558880</v>
      </c>
      <c r="W9" s="27">
        <v>2773</v>
      </c>
      <c r="X9" s="27">
        <v>677674</v>
      </c>
      <c r="Y9" s="21"/>
      <c r="Z9" s="22" t="s">
        <v>43</v>
      </c>
      <c r="AA9" s="23"/>
      <c r="AB9" s="28">
        <v>7</v>
      </c>
      <c r="AC9" s="28">
        <v>5</v>
      </c>
      <c r="AD9" s="28">
        <v>2</v>
      </c>
      <c r="AE9" s="27">
        <v>83437</v>
      </c>
      <c r="AF9" s="27">
        <v>105227</v>
      </c>
      <c r="AG9" s="27">
        <v>32354</v>
      </c>
      <c r="AH9" s="27">
        <v>54471</v>
      </c>
      <c r="AI9" s="27">
        <v>22021</v>
      </c>
      <c r="AJ9" s="27">
        <v>37644</v>
      </c>
      <c r="AK9" s="27">
        <v>137812</v>
      </c>
      <c r="AL9" s="27">
        <v>197342</v>
      </c>
      <c r="AM9" s="27">
        <v>1606816</v>
      </c>
      <c r="AN9" s="27">
        <v>594115</v>
      </c>
      <c r="AO9" s="27">
        <v>164241</v>
      </c>
      <c r="AP9" s="27">
        <v>2365172</v>
      </c>
      <c r="AQ9" s="27">
        <v>1264746</v>
      </c>
      <c r="AR9" s="27">
        <v>338816</v>
      </c>
      <c r="AS9" s="27">
        <v>91698</v>
      </c>
      <c r="AT9" s="27">
        <v>1695260</v>
      </c>
      <c r="AU9" s="21"/>
      <c r="AV9" s="22" t="s">
        <v>43</v>
      </c>
      <c r="AW9" s="23"/>
      <c r="AX9" s="28">
        <v>7</v>
      </c>
      <c r="AY9" s="28">
        <v>5</v>
      </c>
      <c r="AZ9" s="28">
        <v>2</v>
      </c>
      <c r="BA9" s="27">
        <v>83437</v>
      </c>
      <c r="BB9" s="27">
        <v>105227</v>
      </c>
      <c r="BC9" s="27">
        <v>32354</v>
      </c>
      <c r="BD9" s="27">
        <v>54471</v>
      </c>
      <c r="BE9" s="27">
        <v>22021</v>
      </c>
      <c r="BF9" s="27">
        <v>37644</v>
      </c>
      <c r="BG9" s="27">
        <v>137812</v>
      </c>
      <c r="BH9" s="27">
        <v>197342</v>
      </c>
      <c r="BI9" s="27">
        <v>596637</v>
      </c>
      <c r="BJ9" s="27">
        <v>220608</v>
      </c>
      <c r="BK9" s="27">
        <v>60983</v>
      </c>
      <c r="BL9" s="27">
        <v>878228</v>
      </c>
      <c r="BM9" s="27">
        <v>469584</v>
      </c>
      <c r="BN9" s="27">
        <v>125802</v>
      </c>
      <c r="BO9" s="27">
        <v>34045</v>
      </c>
      <c r="BP9" s="27">
        <f t="shared" si="0"/>
        <v>629431</v>
      </c>
      <c r="BQ9" s="21"/>
      <c r="BR9" s="22" t="s">
        <v>43</v>
      </c>
      <c r="BS9" s="23"/>
      <c r="BT9" s="28">
        <v>7</v>
      </c>
      <c r="BU9" s="28">
        <v>5</v>
      </c>
      <c r="BV9" s="28">
        <v>2</v>
      </c>
      <c r="BW9" s="27">
        <v>32277</v>
      </c>
      <c r="BX9" s="27">
        <v>34625</v>
      </c>
      <c r="BY9" s="27">
        <v>12933</v>
      </c>
      <c r="BZ9" s="27">
        <v>15410</v>
      </c>
      <c r="CA9" s="27">
        <v>8332</v>
      </c>
      <c r="CB9" s="27">
        <v>10155</v>
      </c>
      <c r="CC9" s="168">
        <f t="shared" ref="CC9:CD67" si="3">BW9+BY9+CA9</f>
        <v>53542</v>
      </c>
      <c r="CD9" s="168">
        <f t="shared" si="3"/>
        <v>60190</v>
      </c>
      <c r="CE9" s="27">
        <v>236004</v>
      </c>
      <c r="CF9" s="27">
        <v>75031</v>
      </c>
      <c r="CG9" s="27">
        <v>19782</v>
      </c>
      <c r="CH9" s="27">
        <f>SUM(CE9:CG9)</f>
        <v>330817</v>
      </c>
      <c r="CI9" s="27">
        <v>168292</v>
      </c>
      <c r="CJ9" s="27">
        <v>48163</v>
      </c>
      <c r="CK9" s="27">
        <v>12415</v>
      </c>
      <c r="CL9" s="27">
        <f t="shared" si="1"/>
        <v>228870</v>
      </c>
      <c r="CM9" s="26">
        <f t="shared" ref="CM9:CM39" si="4">AK9-BG9</f>
        <v>0</v>
      </c>
      <c r="CN9" s="26">
        <f t="shared" si="2"/>
        <v>0</v>
      </c>
    </row>
    <row r="10" spans="1:92" ht="13.5" customHeight="1" x14ac:dyDescent="0.15">
      <c r="A10" s="21"/>
      <c r="B10" s="22" t="s">
        <v>44</v>
      </c>
      <c r="C10" s="23"/>
      <c r="D10" s="27">
        <v>841945</v>
      </c>
      <c r="E10" s="27">
        <v>0</v>
      </c>
      <c r="F10" s="27">
        <v>307949</v>
      </c>
      <c r="G10" s="27">
        <v>212709</v>
      </c>
      <c r="H10" s="27">
        <v>1362603</v>
      </c>
      <c r="I10" s="27">
        <v>265755</v>
      </c>
      <c r="J10" s="27">
        <v>0</v>
      </c>
      <c r="K10" s="27">
        <v>95944</v>
      </c>
      <c r="L10" s="27">
        <v>66472</v>
      </c>
      <c r="M10" s="27">
        <v>428171</v>
      </c>
      <c r="N10" s="27">
        <v>96371</v>
      </c>
      <c r="O10" s="27">
        <v>0</v>
      </c>
      <c r="P10" s="27">
        <v>64895</v>
      </c>
      <c r="Q10" s="27">
        <v>0</v>
      </c>
      <c r="R10" s="27">
        <v>161266</v>
      </c>
      <c r="S10" s="27">
        <v>131</v>
      </c>
      <c r="T10" s="27">
        <v>72695</v>
      </c>
      <c r="U10" s="27">
        <v>146</v>
      </c>
      <c r="V10" s="27">
        <v>24369</v>
      </c>
      <c r="W10" s="27">
        <v>113</v>
      </c>
      <c r="X10" s="27">
        <v>16904</v>
      </c>
      <c r="Y10" s="21"/>
      <c r="Z10" s="22" t="s">
        <v>44</v>
      </c>
      <c r="AA10" s="23"/>
      <c r="AB10" s="28">
        <v>7</v>
      </c>
      <c r="AC10" s="28">
        <v>5</v>
      </c>
      <c r="AD10" s="28">
        <v>2</v>
      </c>
      <c r="AE10" s="27">
        <v>6856</v>
      </c>
      <c r="AF10" s="27">
        <v>8887</v>
      </c>
      <c r="AG10" s="27">
        <v>3265</v>
      </c>
      <c r="AH10" s="27">
        <v>5659</v>
      </c>
      <c r="AI10" s="27">
        <v>1925</v>
      </c>
      <c r="AJ10" s="27">
        <v>3389</v>
      </c>
      <c r="AK10" s="27">
        <v>12046</v>
      </c>
      <c r="AL10" s="27">
        <v>17935</v>
      </c>
      <c r="AM10" s="27">
        <v>123796</v>
      </c>
      <c r="AN10" s="27">
        <v>56307</v>
      </c>
      <c r="AO10" s="27">
        <v>13488</v>
      </c>
      <c r="AP10" s="27">
        <v>193591</v>
      </c>
      <c r="AQ10" s="27">
        <v>103680</v>
      </c>
      <c r="AR10" s="27">
        <v>33592</v>
      </c>
      <c r="AS10" s="27">
        <v>7993</v>
      </c>
      <c r="AT10" s="27">
        <v>145265</v>
      </c>
      <c r="AU10" s="21"/>
      <c r="AV10" s="22" t="s">
        <v>44</v>
      </c>
      <c r="AW10" s="23"/>
      <c r="AX10" s="28">
        <v>7</v>
      </c>
      <c r="AY10" s="28">
        <v>5</v>
      </c>
      <c r="AZ10" s="28">
        <v>2</v>
      </c>
      <c r="BA10" s="27">
        <v>6856</v>
      </c>
      <c r="BB10" s="27">
        <v>8887</v>
      </c>
      <c r="BC10" s="27">
        <v>3265</v>
      </c>
      <c r="BD10" s="27">
        <v>5659</v>
      </c>
      <c r="BE10" s="27">
        <v>1925</v>
      </c>
      <c r="BF10" s="27">
        <v>3389</v>
      </c>
      <c r="BG10" s="27">
        <v>12046</v>
      </c>
      <c r="BH10" s="27">
        <v>17935</v>
      </c>
      <c r="BI10" s="27">
        <v>38570</v>
      </c>
      <c r="BJ10" s="27">
        <v>17543</v>
      </c>
      <c r="BK10" s="27">
        <v>4202</v>
      </c>
      <c r="BL10" s="27">
        <v>60315</v>
      </c>
      <c r="BM10" s="27">
        <v>32400</v>
      </c>
      <c r="BN10" s="27">
        <v>10497</v>
      </c>
      <c r="BO10" s="27">
        <v>2498</v>
      </c>
      <c r="BP10" s="27">
        <f t="shared" si="0"/>
        <v>45395</v>
      </c>
      <c r="BQ10" s="21"/>
      <c r="BR10" s="22" t="s">
        <v>44</v>
      </c>
      <c r="BS10" s="23"/>
      <c r="BT10" s="28">
        <v>7</v>
      </c>
      <c r="BU10" s="28">
        <v>5</v>
      </c>
      <c r="BV10" s="28">
        <v>2</v>
      </c>
      <c r="BW10" s="27">
        <v>2626</v>
      </c>
      <c r="BX10" s="27">
        <v>2831</v>
      </c>
      <c r="BY10" s="27">
        <v>1087</v>
      </c>
      <c r="BZ10" s="27">
        <v>1304</v>
      </c>
      <c r="CA10" s="27">
        <v>660</v>
      </c>
      <c r="CB10" s="27">
        <v>801</v>
      </c>
      <c r="CC10" s="168">
        <f t="shared" si="3"/>
        <v>4373</v>
      </c>
      <c r="CD10" s="168">
        <f t="shared" si="3"/>
        <v>4936</v>
      </c>
      <c r="CE10" s="27">
        <v>28140</v>
      </c>
      <c r="CF10" s="27">
        <v>9258</v>
      </c>
      <c r="CG10" s="27">
        <v>2275</v>
      </c>
      <c r="CH10" s="27">
        <f>SUM(CE10:CG10)</f>
        <v>39673</v>
      </c>
      <c r="CI10" s="27">
        <v>0</v>
      </c>
      <c r="CJ10" s="27">
        <v>0</v>
      </c>
      <c r="CK10" s="27">
        <v>0</v>
      </c>
      <c r="CL10" s="27">
        <f t="shared" si="1"/>
        <v>0</v>
      </c>
      <c r="CM10" s="26">
        <f t="shared" si="4"/>
        <v>0</v>
      </c>
      <c r="CN10" s="26">
        <f t="shared" si="2"/>
        <v>0</v>
      </c>
    </row>
    <row r="11" spans="1:92" ht="13.5" customHeight="1" x14ac:dyDescent="0.15">
      <c r="A11" s="21"/>
      <c r="B11" s="22" t="s">
        <v>45</v>
      </c>
      <c r="C11" s="23"/>
      <c r="D11" s="27">
        <v>2853452</v>
      </c>
      <c r="E11" s="27">
        <v>0</v>
      </c>
      <c r="F11" s="27">
        <v>1188077</v>
      </c>
      <c r="G11" s="27">
        <v>559729</v>
      </c>
      <c r="H11" s="27">
        <v>4601258</v>
      </c>
      <c r="I11" s="27">
        <v>820619</v>
      </c>
      <c r="J11" s="27">
        <v>0</v>
      </c>
      <c r="K11" s="27">
        <v>327595</v>
      </c>
      <c r="L11" s="27">
        <v>161363</v>
      </c>
      <c r="M11" s="27">
        <v>1309577</v>
      </c>
      <c r="N11" s="27">
        <v>273313</v>
      </c>
      <c r="O11" s="27">
        <v>0</v>
      </c>
      <c r="P11" s="27">
        <v>205449</v>
      </c>
      <c r="Q11" s="27">
        <v>0</v>
      </c>
      <c r="R11" s="27">
        <v>478762</v>
      </c>
      <c r="S11" s="27">
        <v>956</v>
      </c>
      <c r="T11" s="27">
        <v>549634</v>
      </c>
      <c r="U11" s="27">
        <v>856</v>
      </c>
      <c r="V11" s="27">
        <v>145457</v>
      </c>
      <c r="W11" s="27">
        <v>325</v>
      </c>
      <c r="X11" s="27">
        <v>39547</v>
      </c>
      <c r="Y11" s="21"/>
      <c r="Z11" s="22" t="s">
        <v>45</v>
      </c>
      <c r="AA11" s="23"/>
      <c r="AB11" s="28">
        <v>7</v>
      </c>
      <c r="AC11" s="28">
        <v>5</v>
      </c>
      <c r="AD11" s="28">
        <v>2</v>
      </c>
      <c r="AE11" s="27">
        <v>13899</v>
      </c>
      <c r="AF11" s="27">
        <v>18651</v>
      </c>
      <c r="AG11" s="27">
        <v>6711</v>
      </c>
      <c r="AH11" s="27">
        <v>12290</v>
      </c>
      <c r="AI11" s="27">
        <v>4754</v>
      </c>
      <c r="AJ11" s="27">
        <v>8920</v>
      </c>
      <c r="AK11" s="27">
        <v>25364</v>
      </c>
      <c r="AL11" s="27">
        <v>39861</v>
      </c>
      <c r="AM11" s="27">
        <v>355115</v>
      </c>
      <c r="AN11" s="27">
        <v>167144</v>
      </c>
      <c r="AO11" s="27">
        <v>48525</v>
      </c>
      <c r="AP11" s="27">
        <v>570784</v>
      </c>
      <c r="AQ11" s="27">
        <v>209584</v>
      </c>
      <c r="AR11" s="27">
        <v>69245</v>
      </c>
      <c r="AS11" s="27">
        <v>19750</v>
      </c>
      <c r="AT11" s="27">
        <v>298579</v>
      </c>
      <c r="AU11" s="21"/>
      <c r="AV11" s="22" t="s">
        <v>45</v>
      </c>
      <c r="AW11" s="23"/>
      <c r="AX11" s="28">
        <v>7</v>
      </c>
      <c r="AY11" s="28">
        <v>5</v>
      </c>
      <c r="AZ11" s="28">
        <v>2</v>
      </c>
      <c r="BA11" s="27">
        <v>13899</v>
      </c>
      <c r="BB11" s="27">
        <v>18651</v>
      </c>
      <c r="BC11" s="27">
        <v>6711</v>
      </c>
      <c r="BD11" s="27">
        <v>12290</v>
      </c>
      <c r="BE11" s="27">
        <v>4754</v>
      </c>
      <c r="BF11" s="27">
        <v>8920</v>
      </c>
      <c r="BG11" s="27">
        <v>25364</v>
      </c>
      <c r="BH11" s="27">
        <v>39861</v>
      </c>
      <c r="BI11" s="27">
        <v>97918</v>
      </c>
      <c r="BJ11" s="27">
        <v>46088</v>
      </c>
      <c r="BK11" s="27">
        <v>13380</v>
      </c>
      <c r="BL11" s="27">
        <v>157386</v>
      </c>
      <c r="BM11" s="27">
        <v>60421</v>
      </c>
      <c r="BN11" s="27">
        <v>19962</v>
      </c>
      <c r="BO11" s="27">
        <v>5694</v>
      </c>
      <c r="BP11" s="27">
        <f t="shared" si="0"/>
        <v>86077</v>
      </c>
      <c r="BQ11" s="21"/>
      <c r="BR11" s="22" t="s">
        <v>45</v>
      </c>
      <c r="BS11" s="23"/>
      <c r="BT11" s="28">
        <v>7</v>
      </c>
      <c r="BU11" s="28">
        <v>5</v>
      </c>
      <c r="BV11" s="28">
        <v>2</v>
      </c>
      <c r="BW11" s="27">
        <v>5647</v>
      </c>
      <c r="BX11" s="27">
        <v>6146</v>
      </c>
      <c r="BY11" s="27">
        <v>2704</v>
      </c>
      <c r="BZ11" s="27">
        <v>3305</v>
      </c>
      <c r="CA11" s="27">
        <v>1902</v>
      </c>
      <c r="CB11" s="27">
        <v>2406</v>
      </c>
      <c r="CC11" s="168">
        <f t="shared" si="3"/>
        <v>10253</v>
      </c>
      <c r="CD11" s="168">
        <f t="shared" si="3"/>
        <v>11857</v>
      </c>
      <c r="CE11" s="27">
        <v>63242</v>
      </c>
      <c r="CF11" s="27">
        <v>24292</v>
      </c>
      <c r="CG11" s="27">
        <v>7074</v>
      </c>
      <c r="CH11" s="27">
        <f t="shared" ref="CH11:CH67" si="5">SUM(CE11:CG11)</f>
        <v>94608</v>
      </c>
      <c r="CI11" s="27">
        <v>0</v>
      </c>
      <c r="CJ11" s="27">
        <v>0</v>
      </c>
      <c r="CK11" s="27">
        <v>0</v>
      </c>
      <c r="CL11" s="27">
        <f t="shared" si="1"/>
        <v>0</v>
      </c>
      <c r="CM11" s="26">
        <f t="shared" si="4"/>
        <v>0</v>
      </c>
      <c r="CN11" s="26">
        <f t="shared" si="2"/>
        <v>0</v>
      </c>
    </row>
    <row r="12" spans="1:92" ht="13.5" customHeight="1" x14ac:dyDescent="0.15">
      <c r="A12" s="29"/>
      <c r="B12" s="30" t="s">
        <v>46</v>
      </c>
      <c r="C12" s="31"/>
      <c r="D12" s="32">
        <v>434312</v>
      </c>
      <c r="E12" s="32">
        <v>0</v>
      </c>
      <c r="F12" s="32">
        <v>162875</v>
      </c>
      <c r="G12" s="32">
        <v>101789</v>
      </c>
      <c r="H12" s="32">
        <v>698976</v>
      </c>
      <c r="I12" s="32">
        <v>149340</v>
      </c>
      <c r="J12" s="32">
        <v>0</v>
      </c>
      <c r="K12" s="32">
        <v>55740</v>
      </c>
      <c r="L12" s="32">
        <v>34949</v>
      </c>
      <c r="M12" s="32">
        <v>240029</v>
      </c>
      <c r="N12" s="32">
        <v>50685</v>
      </c>
      <c r="O12" s="32">
        <v>0</v>
      </c>
      <c r="P12" s="32">
        <v>31864</v>
      </c>
      <c r="Q12" s="32">
        <v>0</v>
      </c>
      <c r="R12" s="32">
        <v>82549</v>
      </c>
      <c r="S12" s="32">
        <v>68</v>
      </c>
      <c r="T12" s="32">
        <v>39549</v>
      </c>
      <c r="U12" s="32">
        <v>90</v>
      </c>
      <c r="V12" s="32">
        <v>16134</v>
      </c>
      <c r="W12" s="32">
        <v>54</v>
      </c>
      <c r="X12" s="32">
        <v>10278</v>
      </c>
      <c r="Y12" s="29"/>
      <c r="Z12" s="30" t="s">
        <v>46</v>
      </c>
      <c r="AA12" s="31"/>
      <c r="AB12" s="33">
        <v>7</v>
      </c>
      <c r="AC12" s="33">
        <v>5</v>
      </c>
      <c r="AD12" s="33">
        <v>2</v>
      </c>
      <c r="AE12" s="32">
        <v>2851</v>
      </c>
      <c r="AF12" s="32">
        <v>3791</v>
      </c>
      <c r="AG12" s="32">
        <v>1418</v>
      </c>
      <c r="AH12" s="32">
        <v>2528</v>
      </c>
      <c r="AI12" s="32">
        <v>901</v>
      </c>
      <c r="AJ12" s="32">
        <v>1597</v>
      </c>
      <c r="AK12" s="32">
        <v>5170</v>
      </c>
      <c r="AL12" s="32">
        <v>7916</v>
      </c>
      <c r="AM12" s="32">
        <v>59708</v>
      </c>
      <c r="AN12" s="32">
        <v>28440</v>
      </c>
      <c r="AO12" s="32">
        <v>7187</v>
      </c>
      <c r="AP12" s="32">
        <v>95335</v>
      </c>
      <c r="AQ12" s="32">
        <v>45195</v>
      </c>
      <c r="AR12" s="32">
        <v>15206</v>
      </c>
      <c r="AS12" s="32">
        <v>3898</v>
      </c>
      <c r="AT12" s="32">
        <v>64299</v>
      </c>
      <c r="AU12" s="29"/>
      <c r="AV12" s="30" t="s">
        <v>46</v>
      </c>
      <c r="AW12" s="31"/>
      <c r="AX12" s="33">
        <v>7</v>
      </c>
      <c r="AY12" s="33">
        <v>5</v>
      </c>
      <c r="AZ12" s="33">
        <v>2</v>
      </c>
      <c r="BA12" s="32">
        <v>2851</v>
      </c>
      <c r="BB12" s="32">
        <v>3791</v>
      </c>
      <c r="BC12" s="32">
        <v>1418</v>
      </c>
      <c r="BD12" s="32">
        <v>2528</v>
      </c>
      <c r="BE12" s="32">
        <v>901</v>
      </c>
      <c r="BF12" s="32">
        <v>1597</v>
      </c>
      <c r="BG12" s="32">
        <v>5170</v>
      </c>
      <c r="BH12" s="32">
        <v>7916</v>
      </c>
      <c r="BI12" s="32">
        <v>20433</v>
      </c>
      <c r="BJ12" s="32">
        <v>9733</v>
      </c>
      <c r="BK12" s="32">
        <v>2459</v>
      </c>
      <c r="BL12" s="32">
        <v>32625</v>
      </c>
      <c r="BM12" s="32">
        <v>15518</v>
      </c>
      <c r="BN12" s="32">
        <v>5221</v>
      </c>
      <c r="BO12" s="32">
        <v>1338</v>
      </c>
      <c r="BP12" s="32">
        <f t="shared" si="0"/>
        <v>22077</v>
      </c>
      <c r="BQ12" s="29"/>
      <c r="BR12" s="30" t="s">
        <v>46</v>
      </c>
      <c r="BS12" s="31"/>
      <c r="BT12" s="33">
        <v>7</v>
      </c>
      <c r="BU12" s="33">
        <v>5</v>
      </c>
      <c r="BV12" s="33">
        <v>2</v>
      </c>
      <c r="BW12" s="32">
        <v>1058</v>
      </c>
      <c r="BX12" s="32">
        <v>1135</v>
      </c>
      <c r="BY12" s="32">
        <v>485</v>
      </c>
      <c r="BZ12" s="32">
        <v>569</v>
      </c>
      <c r="CA12" s="32">
        <v>318</v>
      </c>
      <c r="CB12" s="32">
        <v>397</v>
      </c>
      <c r="CC12" s="169">
        <f t="shared" si="3"/>
        <v>1861</v>
      </c>
      <c r="CD12" s="169">
        <f t="shared" si="3"/>
        <v>2101</v>
      </c>
      <c r="CE12" s="32">
        <v>12156</v>
      </c>
      <c r="CF12" s="32">
        <v>4353</v>
      </c>
      <c r="CG12" s="32">
        <v>1215</v>
      </c>
      <c r="CH12" s="32">
        <f t="shared" si="5"/>
        <v>17724</v>
      </c>
      <c r="CI12" s="32">
        <v>0</v>
      </c>
      <c r="CJ12" s="32">
        <v>0</v>
      </c>
      <c r="CK12" s="32">
        <v>0</v>
      </c>
      <c r="CL12" s="32">
        <f t="shared" si="1"/>
        <v>0</v>
      </c>
      <c r="CM12" s="26">
        <f t="shared" si="4"/>
        <v>0</v>
      </c>
      <c r="CN12" s="26">
        <f t="shared" si="2"/>
        <v>0</v>
      </c>
    </row>
    <row r="13" spans="1:92" ht="13.5" customHeight="1" x14ac:dyDescent="0.15">
      <c r="A13" s="21"/>
      <c r="B13" s="22" t="s">
        <v>47</v>
      </c>
      <c r="C13" s="23"/>
      <c r="D13" s="27">
        <v>774783</v>
      </c>
      <c r="E13" s="27">
        <v>0</v>
      </c>
      <c r="F13" s="27">
        <v>357395</v>
      </c>
      <c r="G13" s="27">
        <v>238702</v>
      </c>
      <c r="H13" s="27">
        <v>1370880</v>
      </c>
      <c r="I13" s="27">
        <v>307659</v>
      </c>
      <c r="J13" s="27">
        <v>0</v>
      </c>
      <c r="K13" s="27">
        <v>137852</v>
      </c>
      <c r="L13" s="27">
        <v>91329</v>
      </c>
      <c r="M13" s="27">
        <v>536840</v>
      </c>
      <c r="N13" s="27">
        <v>109067</v>
      </c>
      <c r="O13" s="27">
        <v>0</v>
      </c>
      <c r="P13" s="27">
        <v>45908</v>
      </c>
      <c r="Q13" s="27">
        <v>28399</v>
      </c>
      <c r="R13" s="27">
        <v>183374</v>
      </c>
      <c r="S13" s="27">
        <v>124</v>
      </c>
      <c r="T13" s="27">
        <v>56607</v>
      </c>
      <c r="U13" s="27">
        <v>233</v>
      </c>
      <c r="V13" s="27">
        <v>34676</v>
      </c>
      <c r="W13" s="27">
        <v>114</v>
      </c>
      <c r="X13" s="27">
        <v>11594</v>
      </c>
      <c r="Y13" s="21"/>
      <c r="Z13" s="22" t="s">
        <v>47</v>
      </c>
      <c r="AA13" s="23"/>
      <c r="AB13" s="28">
        <v>7</v>
      </c>
      <c r="AC13" s="28">
        <v>5</v>
      </c>
      <c r="AD13" s="28">
        <v>2</v>
      </c>
      <c r="AE13" s="27">
        <v>6680</v>
      </c>
      <c r="AF13" s="27">
        <v>8765</v>
      </c>
      <c r="AG13" s="27">
        <v>3162</v>
      </c>
      <c r="AH13" s="27">
        <v>5711</v>
      </c>
      <c r="AI13" s="27">
        <v>1984</v>
      </c>
      <c r="AJ13" s="27">
        <v>3561</v>
      </c>
      <c r="AK13" s="27">
        <v>11826</v>
      </c>
      <c r="AL13" s="27">
        <v>18037</v>
      </c>
      <c r="AM13" s="27">
        <v>128846</v>
      </c>
      <c r="AN13" s="27">
        <v>59966</v>
      </c>
      <c r="AO13" s="27">
        <v>14956</v>
      </c>
      <c r="AP13" s="27">
        <v>203768</v>
      </c>
      <c r="AQ13" s="27">
        <v>104235</v>
      </c>
      <c r="AR13" s="27">
        <v>33859</v>
      </c>
      <c r="AS13" s="27">
        <v>8534</v>
      </c>
      <c r="AT13" s="27">
        <v>146628</v>
      </c>
      <c r="AU13" s="21"/>
      <c r="AV13" s="22" t="s">
        <v>47</v>
      </c>
      <c r="AW13" s="23"/>
      <c r="AX13" s="28">
        <v>7</v>
      </c>
      <c r="AY13" s="28">
        <v>5</v>
      </c>
      <c r="AZ13" s="28">
        <v>2</v>
      </c>
      <c r="BA13" s="27">
        <v>6680</v>
      </c>
      <c r="BB13" s="27">
        <v>8765</v>
      </c>
      <c r="BC13" s="27">
        <v>3162</v>
      </c>
      <c r="BD13" s="27">
        <v>5711</v>
      </c>
      <c r="BE13" s="27">
        <v>1984</v>
      </c>
      <c r="BF13" s="27">
        <v>3561</v>
      </c>
      <c r="BG13" s="27">
        <v>11826</v>
      </c>
      <c r="BH13" s="27">
        <v>18037</v>
      </c>
      <c r="BI13" s="27">
        <v>49698</v>
      </c>
      <c r="BJ13" s="27">
        <v>23130</v>
      </c>
      <c r="BK13" s="27">
        <v>5769</v>
      </c>
      <c r="BL13" s="27">
        <v>78597</v>
      </c>
      <c r="BM13" s="27">
        <v>39881</v>
      </c>
      <c r="BN13" s="27">
        <v>12955</v>
      </c>
      <c r="BO13" s="27">
        <v>3265</v>
      </c>
      <c r="BP13" s="27">
        <f t="shared" si="0"/>
        <v>56101</v>
      </c>
      <c r="BQ13" s="21"/>
      <c r="BR13" s="22" t="s">
        <v>47</v>
      </c>
      <c r="BS13" s="23"/>
      <c r="BT13" s="28">
        <v>7</v>
      </c>
      <c r="BU13" s="28">
        <v>5</v>
      </c>
      <c r="BV13" s="28">
        <v>2</v>
      </c>
      <c r="BW13" s="27">
        <v>2350</v>
      </c>
      <c r="BX13" s="27">
        <v>2542</v>
      </c>
      <c r="BY13" s="27">
        <v>1155</v>
      </c>
      <c r="BZ13" s="27">
        <v>1392</v>
      </c>
      <c r="CA13" s="27">
        <v>739</v>
      </c>
      <c r="CB13" s="27">
        <v>924</v>
      </c>
      <c r="CC13" s="168">
        <f t="shared" si="3"/>
        <v>4244</v>
      </c>
      <c r="CD13" s="168">
        <f t="shared" si="3"/>
        <v>4858</v>
      </c>
      <c r="CE13" s="27">
        <v>16193</v>
      </c>
      <c r="CF13" s="27">
        <v>6334</v>
      </c>
      <c r="CG13" s="27">
        <v>1682</v>
      </c>
      <c r="CH13" s="27">
        <f t="shared" si="5"/>
        <v>24209</v>
      </c>
      <c r="CI13" s="27">
        <v>11022</v>
      </c>
      <c r="CJ13" s="27">
        <v>3869</v>
      </c>
      <c r="CK13" s="27">
        <v>990</v>
      </c>
      <c r="CL13" s="27">
        <f t="shared" si="1"/>
        <v>15881</v>
      </c>
      <c r="CM13" s="26">
        <f t="shared" si="4"/>
        <v>0</v>
      </c>
      <c r="CN13" s="26">
        <f t="shared" si="2"/>
        <v>0</v>
      </c>
    </row>
    <row r="14" spans="1:92" ht="13.5" customHeight="1" x14ac:dyDescent="0.15">
      <c r="A14" s="21"/>
      <c r="B14" s="22" t="s">
        <v>48</v>
      </c>
      <c r="C14" s="23"/>
      <c r="D14" s="27">
        <v>281173</v>
      </c>
      <c r="E14" s="27">
        <v>0</v>
      </c>
      <c r="F14" s="27">
        <v>146991</v>
      </c>
      <c r="G14" s="27">
        <v>85064</v>
      </c>
      <c r="H14" s="27">
        <v>513228</v>
      </c>
      <c r="I14" s="27">
        <v>187807</v>
      </c>
      <c r="J14" s="27">
        <v>0</v>
      </c>
      <c r="K14" s="27">
        <v>110159</v>
      </c>
      <c r="L14" s="27">
        <v>63747</v>
      </c>
      <c r="M14" s="27">
        <v>361713</v>
      </c>
      <c r="N14" s="27">
        <v>57515</v>
      </c>
      <c r="O14" s="27">
        <v>0</v>
      </c>
      <c r="P14" s="27">
        <v>32525</v>
      </c>
      <c r="Q14" s="27">
        <v>17065</v>
      </c>
      <c r="R14" s="27">
        <v>107105</v>
      </c>
      <c r="S14" s="27">
        <v>28</v>
      </c>
      <c r="T14" s="27">
        <v>14190</v>
      </c>
      <c r="U14" s="27">
        <v>241</v>
      </c>
      <c r="V14" s="27">
        <v>33603</v>
      </c>
      <c r="W14" s="27">
        <v>68</v>
      </c>
      <c r="X14" s="27">
        <v>10249</v>
      </c>
      <c r="Y14" s="21"/>
      <c r="Z14" s="22" t="s">
        <v>48</v>
      </c>
      <c r="AA14" s="23"/>
      <c r="AB14" s="28">
        <v>7</v>
      </c>
      <c r="AC14" s="28">
        <v>5</v>
      </c>
      <c r="AD14" s="28">
        <v>2</v>
      </c>
      <c r="AE14" s="27">
        <v>3182</v>
      </c>
      <c r="AF14" s="27">
        <v>4227</v>
      </c>
      <c r="AG14" s="27">
        <v>1433</v>
      </c>
      <c r="AH14" s="27">
        <v>2677</v>
      </c>
      <c r="AI14" s="27">
        <v>783</v>
      </c>
      <c r="AJ14" s="27">
        <v>1382</v>
      </c>
      <c r="AK14" s="27">
        <v>5398</v>
      </c>
      <c r="AL14" s="27">
        <v>8286</v>
      </c>
      <c r="AM14" s="27">
        <v>61888</v>
      </c>
      <c r="AN14" s="27">
        <v>27996</v>
      </c>
      <c r="AO14" s="27">
        <v>5781</v>
      </c>
      <c r="AP14" s="27">
        <v>95665</v>
      </c>
      <c r="AQ14" s="27">
        <v>38574</v>
      </c>
      <c r="AR14" s="27">
        <v>11985</v>
      </c>
      <c r="AS14" s="27">
        <v>2622</v>
      </c>
      <c r="AT14" s="27">
        <v>53181</v>
      </c>
      <c r="AU14" s="21"/>
      <c r="AV14" s="22" t="s">
        <v>48</v>
      </c>
      <c r="AW14" s="23"/>
      <c r="AX14" s="28">
        <v>7</v>
      </c>
      <c r="AY14" s="28">
        <v>5</v>
      </c>
      <c r="AZ14" s="28">
        <v>2</v>
      </c>
      <c r="BA14" s="27">
        <v>3182</v>
      </c>
      <c r="BB14" s="27">
        <v>4227</v>
      </c>
      <c r="BC14" s="27">
        <v>1433</v>
      </c>
      <c r="BD14" s="27">
        <v>2677</v>
      </c>
      <c r="BE14" s="27">
        <v>783</v>
      </c>
      <c r="BF14" s="27">
        <v>1382</v>
      </c>
      <c r="BG14" s="27">
        <v>5398</v>
      </c>
      <c r="BH14" s="27">
        <v>8286</v>
      </c>
      <c r="BI14" s="27">
        <v>46379</v>
      </c>
      <c r="BJ14" s="27">
        <v>20980</v>
      </c>
      <c r="BK14" s="27">
        <v>4333</v>
      </c>
      <c r="BL14" s="27">
        <v>71692</v>
      </c>
      <c r="BM14" s="27">
        <v>28908</v>
      </c>
      <c r="BN14" s="27">
        <v>8983</v>
      </c>
      <c r="BO14" s="27">
        <v>1965</v>
      </c>
      <c r="BP14" s="27">
        <f t="shared" si="0"/>
        <v>39856</v>
      </c>
      <c r="BQ14" s="21"/>
      <c r="BR14" s="22" t="s">
        <v>48</v>
      </c>
      <c r="BS14" s="23"/>
      <c r="BT14" s="28">
        <v>7</v>
      </c>
      <c r="BU14" s="28">
        <v>5</v>
      </c>
      <c r="BV14" s="28">
        <v>2</v>
      </c>
      <c r="BW14" s="27">
        <v>1164</v>
      </c>
      <c r="BX14" s="27">
        <v>1243</v>
      </c>
      <c r="BY14" s="27">
        <v>573</v>
      </c>
      <c r="BZ14" s="27">
        <v>684</v>
      </c>
      <c r="CA14" s="27">
        <v>313</v>
      </c>
      <c r="CB14" s="27">
        <v>371</v>
      </c>
      <c r="CC14" s="168">
        <f t="shared" si="3"/>
        <v>2050</v>
      </c>
      <c r="CD14" s="168">
        <f t="shared" si="3"/>
        <v>2298</v>
      </c>
      <c r="CE14" s="27">
        <v>12676</v>
      </c>
      <c r="CF14" s="27">
        <v>4982</v>
      </c>
      <c r="CG14" s="27">
        <v>1081</v>
      </c>
      <c r="CH14" s="27">
        <f t="shared" si="5"/>
        <v>18739</v>
      </c>
      <c r="CI14" s="27">
        <v>7217</v>
      </c>
      <c r="CJ14" s="27">
        <v>2537</v>
      </c>
      <c r="CK14" s="27">
        <v>555</v>
      </c>
      <c r="CL14" s="27">
        <f t="shared" si="1"/>
        <v>10309</v>
      </c>
      <c r="CM14" s="26">
        <f t="shared" si="4"/>
        <v>0</v>
      </c>
      <c r="CN14" s="26">
        <f t="shared" si="2"/>
        <v>0</v>
      </c>
    </row>
    <row r="15" spans="1:92" ht="13.5" customHeight="1" x14ac:dyDescent="0.15">
      <c r="A15" s="21"/>
      <c r="B15" s="22" t="s">
        <v>49</v>
      </c>
      <c r="C15" s="23"/>
      <c r="D15" s="27">
        <v>750725</v>
      </c>
      <c r="E15" s="27">
        <v>0</v>
      </c>
      <c r="F15" s="27">
        <v>337565</v>
      </c>
      <c r="G15" s="27">
        <v>185256</v>
      </c>
      <c r="H15" s="27">
        <v>1273546</v>
      </c>
      <c r="I15" s="27">
        <v>225845</v>
      </c>
      <c r="J15" s="27">
        <v>0</v>
      </c>
      <c r="K15" s="27">
        <v>105538</v>
      </c>
      <c r="L15" s="27">
        <v>58030</v>
      </c>
      <c r="M15" s="27">
        <v>389413</v>
      </c>
      <c r="N15" s="27">
        <v>105177</v>
      </c>
      <c r="O15" s="27">
        <v>0</v>
      </c>
      <c r="P15" s="27">
        <v>43155</v>
      </c>
      <c r="Q15" s="27">
        <v>25872</v>
      </c>
      <c r="R15" s="27">
        <v>174204</v>
      </c>
      <c r="S15" s="27">
        <v>407</v>
      </c>
      <c r="T15" s="27">
        <v>179053</v>
      </c>
      <c r="U15" s="27">
        <v>416</v>
      </c>
      <c r="V15" s="27">
        <v>54927</v>
      </c>
      <c r="W15" s="27">
        <v>238</v>
      </c>
      <c r="X15" s="27">
        <v>27163</v>
      </c>
      <c r="Y15" s="21"/>
      <c r="Z15" s="22" t="s">
        <v>49</v>
      </c>
      <c r="AA15" s="23"/>
      <c r="AB15" s="28">
        <v>7</v>
      </c>
      <c r="AC15" s="28">
        <v>5</v>
      </c>
      <c r="AD15" s="28">
        <v>2</v>
      </c>
      <c r="AE15" s="27">
        <v>2898</v>
      </c>
      <c r="AF15" s="27">
        <v>4008</v>
      </c>
      <c r="AG15" s="27">
        <v>1590</v>
      </c>
      <c r="AH15" s="27">
        <v>2980</v>
      </c>
      <c r="AI15" s="27">
        <v>1038</v>
      </c>
      <c r="AJ15" s="27">
        <v>2076</v>
      </c>
      <c r="AK15" s="27">
        <v>5526</v>
      </c>
      <c r="AL15" s="27">
        <v>9064</v>
      </c>
      <c r="AM15" s="27">
        <v>81363</v>
      </c>
      <c r="AN15" s="27">
        <v>43210</v>
      </c>
      <c r="AO15" s="27">
        <v>12040</v>
      </c>
      <c r="AP15" s="27">
        <v>136613</v>
      </c>
      <c r="AQ15" s="27">
        <v>59963</v>
      </c>
      <c r="AR15" s="27">
        <v>22610</v>
      </c>
      <c r="AS15" s="27">
        <v>5986</v>
      </c>
      <c r="AT15" s="27">
        <v>88559</v>
      </c>
      <c r="AU15" s="21"/>
      <c r="AV15" s="22" t="s">
        <v>49</v>
      </c>
      <c r="AW15" s="23"/>
      <c r="AX15" s="28">
        <v>7</v>
      </c>
      <c r="AY15" s="28">
        <v>5</v>
      </c>
      <c r="AZ15" s="28">
        <v>2</v>
      </c>
      <c r="BA15" s="27">
        <v>2898</v>
      </c>
      <c r="BB15" s="27">
        <v>4008</v>
      </c>
      <c r="BC15" s="27">
        <v>1590</v>
      </c>
      <c r="BD15" s="27">
        <v>2980</v>
      </c>
      <c r="BE15" s="27">
        <v>1038</v>
      </c>
      <c r="BF15" s="27">
        <v>2076</v>
      </c>
      <c r="BG15" s="27">
        <v>5526</v>
      </c>
      <c r="BH15" s="27">
        <v>9064</v>
      </c>
      <c r="BI15" s="27">
        <v>25439</v>
      </c>
      <c r="BJ15" s="27">
        <v>13511</v>
      </c>
      <c r="BK15" s="27">
        <v>3765</v>
      </c>
      <c r="BL15" s="27">
        <v>42715</v>
      </c>
      <c r="BM15" s="27">
        <v>18785</v>
      </c>
      <c r="BN15" s="27">
        <v>7083</v>
      </c>
      <c r="BO15" s="27">
        <v>1876</v>
      </c>
      <c r="BP15" s="27">
        <f t="shared" si="0"/>
        <v>27744</v>
      </c>
      <c r="BQ15" s="21"/>
      <c r="BR15" s="22" t="s">
        <v>49</v>
      </c>
      <c r="BS15" s="23"/>
      <c r="BT15" s="28">
        <v>7</v>
      </c>
      <c r="BU15" s="28">
        <v>5</v>
      </c>
      <c r="BV15" s="28">
        <v>2</v>
      </c>
      <c r="BW15" s="27">
        <v>1166</v>
      </c>
      <c r="BX15" s="27">
        <v>1292</v>
      </c>
      <c r="BY15" s="27">
        <v>658</v>
      </c>
      <c r="BZ15" s="27">
        <v>827</v>
      </c>
      <c r="CA15" s="27">
        <v>447</v>
      </c>
      <c r="CB15" s="27">
        <v>590</v>
      </c>
      <c r="CC15" s="168">
        <f t="shared" si="3"/>
        <v>2271</v>
      </c>
      <c r="CD15" s="168">
        <f t="shared" si="3"/>
        <v>2709</v>
      </c>
      <c r="CE15" s="27">
        <v>9759</v>
      </c>
      <c r="CF15" s="27">
        <v>4461</v>
      </c>
      <c r="CG15" s="27">
        <v>1273</v>
      </c>
      <c r="CH15" s="27">
        <f t="shared" si="5"/>
        <v>15493</v>
      </c>
      <c r="CI15" s="27">
        <v>6895</v>
      </c>
      <c r="CJ15" s="27">
        <v>2778</v>
      </c>
      <c r="CK15" s="27">
        <v>755</v>
      </c>
      <c r="CL15" s="27">
        <f t="shared" si="1"/>
        <v>10428</v>
      </c>
      <c r="CM15" s="26">
        <f t="shared" si="4"/>
        <v>0</v>
      </c>
      <c r="CN15" s="26">
        <f t="shared" si="2"/>
        <v>0</v>
      </c>
    </row>
    <row r="16" spans="1:92" ht="13.5" customHeight="1" x14ac:dyDescent="0.15">
      <c r="A16" s="21"/>
      <c r="B16" s="22" t="s">
        <v>50</v>
      </c>
      <c r="C16" s="23"/>
      <c r="D16" s="27">
        <v>829122</v>
      </c>
      <c r="E16" s="27">
        <v>0</v>
      </c>
      <c r="F16" s="27">
        <v>304488</v>
      </c>
      <c r="G16" s="27">
        <v>161638</v>
      </c>
      <c r="H16" s="27">
        <v>1295248</v>
      </c>
      <c r="I16" s="27">
        <v>268210</v>
      </c>
      <c r="J16" s="27">
        <v>0</v>
      </c>
      <c r="K16" s="27">
        <v>92659</v>
      </c>
      <c r="L16" s="27">
        <v>47166</v>
      </c>
      <c r="M16" s="27">
        <v>408035</v>
      </c>
      <c r="N16" s="27">
        <v>114647</v>
      </c>
      <c r="O16" s="27">
        <v>0</v>
      </c>
      <c r="P16" s="27">
        <v>39815</v>
      </c>
      <c r="Q16" s="27">
        <v>24221</v>
      </c>
      <c r="R16" s="27">
        <v>178683</v>
      </c>
      <c r="S16" s="27">
        <v>305</v>
      </c>
      <c r="T16" s="27">
        <v>102432</v>
      </c>
      <c r="U16" s="27">
        <v>364</v>
      </c>
      <c r="V16" s="27">
        <v>38521</v>
      </c>
      <c r="W16" s="27">
        <v>188</v>
      </c>
      <c r="X16" s="27">
        <v>14144</v>
      </c>
      <c r="Y16" s="21"/>
      <c r="Z16" s="22" t="s">
        <v>50</v>
      </c>
      <c r="AA16" s="23"/>
      <c r="AB16" s="28">
        <v>7</v>
      </c>
      <c r="AC16" s="28">
        <v>5</v>
      </c>
      <c r="AD16" s="28">
        <v>2</v>
      </c>
      <c r="AE16" s="27">
        <v>2689</v>
      </c>
      <c r="AF16" s="27">
        <v>3667</v>
      </c>
      <c r="AG16" s="27">
        <v>1543</v>
      </c>
      <c r="AH16" s="27">
        <v>2930</v>
      </c>
      <c r="AI16" s="27">
        <v>1177</v>
      </c>
      <c r="AJ16" s="27">
        <v>2392</v>
      </c>
      <c r="AK16" s="27">
        <v>5409</v>
      </c>
      <c r="AL16" s="27">
        <v>8989</v>
      </c>
      <c r="AM16" s="27">
        <v>61606</v>
      </c>
      <c r="AN16" s="27">
        <v>35160</v>
      </c>
      <c r="AO16" s="27">
        <v>11482</v>
      </c>
      <c r="AP16" s="27">
        <v>108248</v>
      </c>
      <c r="AQ16" s="27">
        <v>43053</v>
      </c>
      <c r="AR16" s="27">
        <v>17106</v>
      </c>
      <c r="AS16" s="27">
        <v>5300</v>
      </c>
      <c r="AT16" s="27">
        <v>65459</v>
      </c>
      <c r="AU16" s="21"/>
      <c r="AV16" s="22" t="s">
        <v>50</v>
      </c>
      <c r="AW16" s="23"/>
      <c r="AX16" s="28">
        <v>7</v>
      </c>
      <c r="AY16" s="28">
        <v>5</v>
      </c>
      <c r="AZ16" s="28">
        <v>2</v>
      </c>
      <c r="BA16" s="27">
        <v>2689</v>
      </c>
      <c r="BB16" s="27">
        <v>3667</v>
      </c>
      <c r="BC16" s="27">
        <v>1543</v>
      </c>
      <c r="BD16" s="27">
        <v>2930</v>
      </c>
      <c r="BE16" s="27">
        <v>1177</v>
      </c>
      <c r="BF16" s="27">
        <v>2392</v>
      </c>
      <c r="BG16" s="27">
        <v>5409</v>
      </c>
      <c r="BH16" s="27">
        <v>8989</v>
      </c>
      <c r="BI16" s="27">
        <v>18738</v>
      </c>
      <c r="BJ16" s="27">
        <v>10695</v>
      </c>
      <c r="BK16" s="27">
        <v>3492</v>
      </c>
      <c r="BL16" s="27">
        <v>32925</v>
      </c>
      <c r="BM16" s="27">
        <v>12557</v>
      </c>
      <c r="BN16" s="27">
        <v>4990</v>
      </c>
      <c r="BO16" s="27">
        <v>1547</v>
      </c>
      <c r="BP16" s="27">
        <f t="shared" si="0"/>
        <v>19094</v>
      </c>
      <c r="BQ16" s="21"/>
      <c r="BR16" s="22" t="s">
        <v>50</v>
      </c>
      <c r="BS16" s="23"/>
      <c r="BT16" s="28">
        <v>7</v>
      </c>
      <c r="BU16" s="28">
        <v>5</v>
      </c>
      <c r="BV16" s="28">
        <v>2</v>
      </c>
      <c r="BW16" s="27">
        <v>1092</v>
      </c>
      <c r="BX16" s="27">
        <v>1201</v>
      </c>
      <c r="BY16" s="27">
        <v>666</v>
      </c>
      <c r="BZ16" s="27">
        <v>829</v>
      </c>
      <c r="CA16" s="27">
        <v>520</v>
      </c>
      <c r="CB16" s="27">
        <v>689</v>
      </c>
      <c r="CC16" s="168">
        <f t="shared" si="3"/>
        <v>2278</v>
      </c>
      <c r="CD16" s="168">
        <f t="shared" si="3"/>
        <v>2719</v>
      </c>
      <c r="CE16" s="27">
        <v>7566</v>
      </c>
      <c r="CF16" s="27">
        <v>3731</v>
      </c>
      <c r="CG16" s="27">
        <v>1241</v>
      </c>
      <c r="CH16" s="27">
        <f t="shared" si="5"/>
        <v>12538</v>
      </c>
      <c r="CI16" s="27">
        <v>5351</v>
      </c>
      <c r="CJ16" s="27">
        <v>2331</v>
      </c>
      <c r="CK16" s="27">
        <v>728</v>
      </c>
      <c r="CL16" s="27">
        <f t="shared" si="1"/>
        <v>8410</v>
      </c>
      <c r="CM16" s="26">
        <f t="shared" si="4"/>
        <v>0</v>
      </c>
      <c r="CN16" s="26">
        <f t="shared" si="2"/>
        <v>0</v>
      </c>
    </row>
    <row r="17" spans="1:92" ht="13.5" customHeight="1" x14ac:dyDescent="0.15">
      <c r="A17" s="29"/>
      <c r="B17" s="30" t="s">
        <v>51</v>
      </c>
      <c r="C17" s="31"/>
      <c r="D17" s="32">
        <v>455027</v>
      </c>
      <c r="E17" s="32">
        <v>0</v>
      </c>
      <c r="F17" s="32">
        <v>212147</v>
      </c>
      <c r="G17" s="32">
        <v>126396</v>
      </c>
      <c r="H17" s="32">
        <v>793570</v>
      </c>
      <c r="I17" s="32">
        <v>142019</v>
      </c>
      <c r="J17" s="32">
        <v>0</v>
      </c>
      <c r="K17" s="32">
        <v>58523</v>
      </c>
      <c r="L17" s="32">
        <v>36696</v>
      </c>
      <c r="M17" s="32">
        <v>237238</v>
      </c>
      <c r="N17" s="32">
        <v>52114</v>
      </c>
      <c r="O17" s="32">
        <v>0</v>
      </c>
      <c r="P17" s="32">
        <v>23860</v>
      </c>
      <c r="Q17" s="32">
        <v>13582</v>
      </c>
      <c r="R17" s="32">
        <v>89556</v>
      </c>
      <c r="S17" s="32">
        <v>149</v>
      </c>
      <c r="T17" s="32">
        <v>94518</v>
      </c>
      <c r="U17" s="32">
        <v>154</v>
      </c>
      <c r="V17" s="32">
        <v>30127</v>
      </c>
      <c r="W17" s="32">
        <v>67</v>
      </c>
      <c r="X17" s="32">
        <v>5902</v>
      </c>
      <c r="Y17" s="29"/>
      <c r="Z17" s="30" t="s">
        <v>51</v>
      </c>
      <c r="AA17" s="31"/>
      <c r="AB17" s="33">
        <v>7</v>
      </c>
      <c r="AC17" s="33">
        <v>5</v>
      </c>
      <c r="AD17" s="33">
        <v>2</v>
      </c>
      <c r="AE17" s="32">
        <v>1795</v>
      </c>
      <c r="AF17" s="32">
        <v>2478</v>
      </c>
      <c r="AG17" s="32">
        <v>1066</v>
      </c>
      <c r="AH17" s="32">
        <v>1870</v>
      </c>
      <c r="AI17" s="32">
        <v>798</v>
      </c>
      <c r="AJ17" s="32">
        <v>1465</v>
      </c>
      <c r="AK17" s="32">
        <v>3659</v>
      </c>
      <c r="AL17" s="32">
        <v>5813</v>
      </c>
      <c r="AM17" s="32">
        <v>50303</v>
      </c>
      <c r="AN17" s="32">
        <v>27115</v>
      </c>
      <c r="AO17" s="32">
        <v>8497</v>
      </c>
      <c r="AP17" s="32">
        <v>85915</v>
      </c>
      <c r="AQ17" s="32">
        <v>38952</v>
      </c>
      <c r="AR17" s="32">
        <v>16523</v>
      </c>
      <c r="AS17" s="32">
        <v>4948</v>
      </c>
      <c r="AT17" s="32">
        <v>60423</v>
      </c>
      <c r="AU17" s="29"/>
      <c r="AV17" s="30" t="s">
        <v>51</v>
      </c>
      <c r="AW17" s="31"/>
      <c r="AX17" s="33">
        <v>7</v>
      </c>
      <c r="AY17" s="33">
        <v>5</v>
      </c>
      <c r="AZ17" s="33">
        <v>2</v>
      </c>
      <c r="BA17" s="32">
        <v>1795</v>
      </c>
      <c r="BB17" s="32">
        <v>2478</v>
      </c>
      <c r="BC17" s="32">
        <v>1066</v>
      </c>
      <c r="BD17" s="32">
        <v>1870</v>
      </c>
      <c r="BE17" s="32">
        <v>798</v>
      </c>
      <c r="BF17" s="32">
        <v>1465</v>
      </c>
      <c r="BG17" s="32">
        <v>3659</v>
      </c>
      <c r="BH17" s="32">
        <v>5813</v>
      </c>
      <c r="BI17" s="32">
        <v>13877</v>
      </c>
      <c r="BJ17" s="32">
        <v>7480</v>
      </c>
      <c r="BK17" s="32">
        <v>2344</v>
      </c>
      <c r="BL17" s="32">
        <v>23701</v>
      </c>
      <c r="BM17" s="32">
        <v>11309</v>
      </c>
      <c r="BN17" s="32">
        <v>4797</v>
      </c>
      <c r="BO17" s="32">
        <v>1436</v>
      </c>
      <c r="BP17" s="32">
        <f t="shared" si="0"/>
        <v>17542</v>
      </c>
      <c r="BQ17" s="29"/>
      <c r="BR17" s="30" t="s">
        <v>51</v>
      </c>
      <c r="BS17" s="31"/>
      <c r="BT17" s="33">
        <v>7</v>
      </c>
      <c r="BU17" s="33">
        <v>5</v>
      </c>
      <c r="BV17" s="33">
        <v>2</v>
      </c>
      <c r="BW17" s="32">
        <v>793</v>
      </c>
      <c r="BX17" s="32">
        <v>873</v>
      </c>
      <c r="BY17" s="32">
        <v>420</v>
      </c>
      <c r="BZ17" s="32">
        <v>501</v>
      </c>
      <c r="CA17" s="32">
        <v>308</v>
      </c>
      <c r="CB17" s="32">
        <v>382</v>
      </c>
      <c r="CC17" s="169">
        <f t="shared" si="3"/>
        <v>1521</v>
      </c>
      <c r="CD17" s="169">
        <f t="shared" si="3"/>
        <v>1756</v>
      </c>
      <c r="CE17" s="32">
        <v>6111</v>
      </c>
      <c r="CF17" s="32">
        <v>2505</v>
      </c>
      <c r="CG17" s="32">
        <v>764</v>
      </c>
      <c r="CH17" s="32">
        <f t="shared" si="5"/>
        <v>9380</v>
      </c>
      <c r="CI17" s="32">
        <v>3886</v>
      </c>
      <c r="CJ17" s="32">
        <v>1470</v>
      </c>
      <c r="CK17" s="32">
        <v>431</v>
      </c>
      <c r="CL17" s="32">
        <f t="shared" si="1"/>
        <v>5787</v>
      </c>
      <c r="CM17" s="26">
        <f t="shared" si="4"/>
        <v>0</v>
      </c>
      <c r="CN17" s="26">
        <f t="shared" si="2"/>
        <v>0</v>
      </c>
    </row>
    <row r="18" spans="1:92" ht="13.5" customHeight="1" x14ac:dyDescent="0.15">
      <c r="A18" s="21"/>
      <c r="B18" s="22" t="s">
        <v>52</v>
      </c>
      <c r="C18" s="23"/>
      <c r="D18" s="27">
        <v>378111</v>
      </c>
      <c r="E18" s="27">
        <v>0</v>
      </c>
      <c r="F18" s="27">
        <v>165929</v>
      </c>
      <c r="G18" s="27">
        <v>96594</v>
      </c>
      <c r="H18" s="27">
        <v>640634</v>
      </c>
      <c r="I18" s="27">
        <v>109743</v>
      </c>
      <c r="J18" s="27">
        <v>0</v>
      </c>
      <c r="K18" s="27">
        <v>51495</v>
      </c>
      <c r="L18" s="27">
        <v>30186</v>
      </c>
      <c r="M18" s="27">
        <v>191424</v>
      </c>
      <c r="N18" s="27">
        <v>48689</v>
      </c>
      <c r="O18" s="27">
        <v>0</v>
      </c>
      <c r="P18" s="27">
        <v>20298</v>
      </c>
      <c r="Q18" s="27">
        <v>14342</v>
      </c>
      <c r="R18" s="27">
        <v>83329</v>
      </c>
      <c r="S18" s="27">
        <v>193</v>
      </c>
      <c r="T18" s="27">
        <v>84733</v>
      </c>
      <c r="U18" s="27">
        <v>182</v>
      </c>
      <c r="V18" s="27">
        <v>23320</v>
      </c>
      <c r="W18" s="27">
        <v>90</v>
      </c>
      <c r="X18" s="27">
        <v>10139</v>
      </c>
      <c r="Y18" s="21"/>
      <c r="Z18" s="22" t="s">
        <v>52</v>
      </c>
      <c r="AA18" s="23"/>
      <c r="AB18" s="28">
        <v>7</v>
      </c>
      <c r="AC18" s="28">
        <v>5</v>
      </c>
      <c r="AD18" s="28">
        <v>2</v>
      </c>
      <c r="AE18" s="27">
        <v>1818</v>
      </c>
      <c r="AF18" s="27">
        <v>2424</v>
      </c>
      <c r="AG18" s="27">
        <v>917</v>
      </c>
      <c r="AH18" s="27">
        <v>1696</v>
      </c>
      <c r="AI18" s="27">
        <v>580</v>
      </c>
      <c r="AJ18" s="27">
        <v>1068</v>
      </c>
      <c r="AK18" s="27">
        <v>3315</v>
      </c>
      <c r="AL18" s="27">
        <v>5188</v>
      </c>
      <c r="AM18" s="27">
        <v>49207</v>
      </c>
      <c r="AN18" s="27">
        <v>24592</v>
      </c>
      <c r="AO18" s="27">
        <v>6194</v>
      </c>
      <c r="AP18" s="27">
        <v>79993</v>
      </c>
      <c r="AQ18" s="27">
        <v>38545</v>
      </c>
      <c r="AR18" s="27">
        <v>13488</v>
      </c>
      <c r="AS18" s="27">
        <v>3442</v>
      </c>
      <c r="AT18" s="27">
        <v>55475</v>
      </c>
      <c r="AU18" s="21"/>
      <c r="AV18" s="22" t="s">
        <v>52</v>
      </c>
      <c r="AW18" s="23"/>
      <c r="AX18" s="28">
        <v>7</v>
      </c>
      <c r="AY18" s="28">
        <v>5</v>
      </c>
      <c r="AZ18" s="28">
        <v>2</v>
      </c>
      <c r="BA18" s="27">
        <v>1818</v>
      </c>
      <c r="BB18" s="27">
        <v>2424</v>
      </c>
      <c r="BC18" s="27">
        <v>917</v>
      </c>
      <c r="BD18" s="27">
        <v>1696</v>
      </c>
      <c r="BE18" s="27">
        <v>580</v>
      </c>
      <c r="BF18" s="27">
        <v>1068</v>
      </c>
      <c r="BG18" s="27">
        <v>3315</v>
      </c>
      <c r="BH18" s="27">
        <v>5188</v>
      </c>
      <c r="BI18" s="27">
        <v>15271</v>
      </c>
      <c r="BJ18" s="27">
        <v>7632</v>
      </c>
      <c r="BK18" s="27">
        <v>1922</v>
      </c>
      <c r="BL18" s="27">
        <v>24825</v>
      </c>
      <c r="BM18" s="27">
        <v>12045</v>
      </c>
      <c r="BN18" s="27">
        <v>4215</v>
      </c>
      <c r="BO18" s="27">
        <v>1076</v>
      </c>
      <c r="BP18" s="27">
        <f t="shared" si="0"/>
        <v>17336</v>
      </c>
      <c r="BQ18" s="21"/>
      <c r="BR18" s="22" t="s">
        <v>52</v>
      </c>
      <c r="BS18" s="23"/>
      <c r="BT18" s="28">
        <v>7</v>
      </c>
      <c r="BU18" s="28">
        <v>5</v>
      </c>
      <c r="BV18" s="28">
        <v>2</v>
      </c>
      <c r="BW18" s="27">
        <v>750</v>
      </c>
      <c r="BX18" s="27">
        <v>832</v>
      </c>
      <c r="BY18" s="27">
        <v>431</v>
      </c>
      <c r="BZ18" s="27">
        <v>517</v>
      </c>
      <c r="CA18" s="27">
        <v>291</v>
      </c>
      <c r="CB18" s="27">
        <v>371</v>
      </c>
      <c r="CC18" s="168">
        <f t="shared" si="3"/>
        <v>1472</v>
      </c>
      <c r="CD18" s="168">
        <f t="shared" si="3"/>
        <v>1720</v>
      </c>
      <c r="CE18" s="27">
        <v>5824</v>
      </c>
      <c r="CF18" s="27">
        <v>2585</v>
      </c>
      <c r="CG18" s="27">
        <v>742</v>
      </c>
      <c r="CH18" s="27">
        <f t="shared" si="5"/>
        <v>9151</v>
      </c>
      <c r="CI18" s="27">
        <v>4725</v>
      </c>
      <c r="CJ18" s="27">
        <v>1940</v>
      </c>
      <c r="CK18" s="27">
        <v>524</v>
      </c>
      <c r="CL18" s="27">
        <f t="shared" si="1"/>
        <v>7189</v>
      </c>
      <c r="CM18" s="26">
        <f t="shared" si="4"/>
        <v>0</v>
      </c>
      <c r="CN18" s="26">
        <f t="shared" si="2"/>
        <v>0</v>
      </c>
    </row>
    <row r="19" spans="1:92" ht="13.5" customHeight="1" x14ac:dyDescent="0.15">
      <c r="A19" s="21"/>
      <c r="B19" s="22" t="s">
        <v>53</v>
      </c>
      <c r="C19" s="23"/>
      <c r="D19" s="27">
        <v>583694</v>
      </c>
      <c r="E19" s="27">
        <v>0</v>
      </c>
      <c r="F19" s="27">
        <v>246876</v>
      </c>
      <c r="G19" s="27">
        <v>166094</v>
      </c>
      <c r="H19" s="27">
        <v>996664</v>
      </c>
      <c r="I19" s="27">
        <v>168364</v>
      </c>
      <c r="J19" s="27">
        <v>0</v>
      </c>
      <c r="K19" s="27">
        <v>86258</v>
      </c>
      <c r="L19" s="27">
        <v>55960</v>
      </c>
      <c r="M19" s="27">
        <v>310582</v>
      </c>
      <c r="N19" s="27">
        <v>46083</v>
      </c>
      <c r="O19" s="27">
        <v>0</v>
      </c>
      <c r="P19" s="27">
        <v>28094</v>
      </c>
      <c r="Q19" s="27">
        <v>18823</v>
      </c>
      <c r="R19" s="27">
        <v>93000</v>
      </c>
      <c r="S19" s="27">
        <v>101</v>
      </c>
      <c r="T19" s="27">
        <v>39383</v>
      </c>
      <c r="U19" s="27">
        <v>96</v>
      </c>
      <c r="V19" s="27">
        <v>10993</v>
      </c>
      <c r="W19" s="27">
        <v>45</v>
      </c>
      <c r="X19" s="27">
        <v>5247</v>
      </c>
      <c r="Y19" s="21"/>
      <c r="Z19" s="22" t="s">
        <v>53</v>
      </c>
      <c r="AA19" s="23"/>
      <c r="AB19" s="28">
        <v>7</v>
      </c>
      <c r="AC19" s="28">
        <v>5</v>
      </c>
      <c r="AD19" s="28">
        <v>2</v>
      </c>
      <c r="AE19" s="27">
        <v>3048</v>
      </c>
      <c r="AF19" s="27">
        <v>4015</v>
      </c>
      <c r="AG19" s="27">
        <v>1617</v>
      </c>
      <c r="AH19" s="27">
        <v>2836</v>
      </c>
      <c r="AI19" s="27">
        <v>1229</v>
      </c>
      <c r="AJ19" s="27">
        <v>2199</v>
      </c>
      <c r="AK19" s="27">
        <v>5894</v>
      </c>
      <c r="AL19" s="27">
        <v>9050</v>
      </c>
      <c r="AM19" s="27">
        <v>69981</v>
      </c>
      <c r="AN19" s="27">
        <v>35308</v>
      </c>
      <c r="AO19" s="27">
        <v>10951</v>
      </c>
      <c r="AP19" s="27">
        <v>116240</v>
      </c>
      <c r="AQ19" s="27">
        <v>57731</v>
      </c>
      <c r="AR19" s="27">
        <v>20517</v>
      </c>
      <c r="AS19" s="27">
        <v>6180</v>
      </c>
      <c r="AT19" s="27">
        <v>84428</v>
      </c>
      <c r="AU19" s="21"/>
      <c r="AV19" s="22" t="s">
        <v>53</v>
      </c>
      <c r="AW19" s="23"/>
      <c r="AX19" s="28">
        <v>7</v>
      </c>
      <c r="AY19" s="28">
        <v>5</v>
      </c>
      <c r="AZ19" s="28">
        <v>2</v>
      </c>
      <c r="BA19" s="27">
        <v>3048</v>
      </c>
      <c r="BB19" s="27">
        <v>4015</v>
      </c>
      <c r="BC19" s="27">
        <v>1617</v>
      </c>
      <c r="BD19" s="27">
        <v>2836</v>
      </c>
      <c r="BE19" s="27">
        <v>1229</v>
      </c>
      <c r="BF19" s="27">
        <v>2199</v>
      </c>
      <c r="BG19" s="27">
        <v>5894</v>
      </c>
      <c r="BH19" s="27">
        <v>9050</v>
      </c>
      <c r="BI19" s="27">
        <v>24451</v>
      </c>
      <c r="BJ19" s="27">
        <v>12337</v>
      </c>
      <c r="BK19" s="27">
        <v>3826</v>
      </c>
      <c r="BL19" s="27">
        <v>40614</v>
      </c>
      <c r="BM19" s="27">
        <v>19450</v>
      </c>
      <c r="BN19" s="27">
        <v>6913</v>
      </c>
      <c r="BO19" s="27">
        <v>2082</v>
      </c>
      <c r="BP19" s="27">
        <f t="shared" si="0"/>
        <v>28445</v>
      </c>
      <c r="BQ19" s="21"/>
      <c r="BR19" s="22" t="s">
        <v>53</v>
      </c>
      <c r="BS19" s="23"/>
      <c r="BT19" s="28">
        <v>7</v>
      </c>
      <c r="BU19" s="28">
        <v>5</v>
      </c>
      <c r="BV19" s="28">
        <v>2</v>
      </c>
      <c r="BW19" s="27">
        <v>1209</v>
      </c>
      <c r="BX19" s="27">
        <v>1288</v>
      </c>
      <c r="BY19" s="27">
        <v>552</v>
      </c>
      <c r="BZ19" s="27">
        <v>666</v>
      </c>
      <c r="CA19" s="27">
        <v>361</v>
      </c>
      <c r="CB19" s="27">
        <v>439</v>
      </c>
      <c r="CC19" s="168">
        <f t="shared" si="3"/>
        <v>2122</v>
      </c>
      <c r="CD19" s="168">
        <f t="shared" si="3"/>
        <v>2393</v>
      </c>
      <c r="CE19" s="27">
        <v>9467</v>
      </c>
      <c r="CF19" s="27">
        <v>3497</v>
      </c>
      <c r="CG19" s="27">
        <v>922</v>
      </c>
      <c r="CH19" s="27">
        <f t="shared" si="5"/>
        <v>13886</v>
      </c>
      <c r="CI19" s="27">
        <v>6940</v>
      </c>
      <c r="CJ19" s="27">
        <v>2263</v>
      </c>
      <c r="CK19" s="27">
        <v>592</v>
      </c>
      <c r="CL19" s="27">
        <f t="shared" si="1"/>
        <v>9795</v>
      </c>
      <c r="CM19" s="26">
        <f t="shared" si="4"/>
        <v>0</v>
      </c>
      <c r="CN19" s="26">
        <f t="shared" si="2"/>
        <v>0</v>
      </c>
    </row>
    <row r="20" spans="1:92" ht="13.5" customHeight="1" x14ac:dyDescent="0.15">
      <c r="A20" s="21"/>
      <c r="B20" s="22" t="s">
        <v>54</v>
      </c>
      <c r="C20" s="23"/>
      <c r="D20" s="27">
        <v>172293</v>
      </c>
      <c r="E20" s="27">
        <v>0</v>
      </c>
      <c r="F20" s="27">
        <v>76625</v>
      </c>
      <c r="G20" s="27">
        <v>58506</v>
      </c>
      <c r="H20" s="27">
        <v>307424</v>
      </c>
      <c r="I20" s="27">
        <v>71335</v>
      </c>
      <c r="J20" s="27">
        <v>0</v>
      </c>
      <c r="K20" s="27">
        <v>29190</v>
      </c>
      <c r="L20" s="27">
        <v>13001</v>
      </c>
      <c r="M20" s="27">
        <v>113526</v>
      </c>
      <c r="N20" s="27">
        <v>16217</v>
      </c>
      <c r="O20" s="27">
        <v>0</v>
      </c>
      <c r="P20" s="27">
        <v>8824</v>
      </c>
      <c r="Q20" s="27">
        <v>3340</v>
      </c>
      <c r="R20" s="27">
        <v>28381</v>
      </c>
      <c r="S20" s="27">
        <v>16</v>
      </c>
      <c r="T20" s="27">
        <v>10564</v>
      </c>
      <c r="U20" s="27">
        <v>39</v>
      </c>
      <c r="V20" s="27">
        <v>6316</v>
      </c>
      <c r="W20" s="27">
        <v>9</v>
      </c>
      <c r="X20" s="27">
        <v>767</v>
      </c>
      <c r="Y20" s="21"/>
      <c r="Z20" s="22" t="s">
        <v>54</v>
      </c>
      <c r="AA20" s="23"/>
      <c r="AB20" s="28">
        <v>7</v>
      </c>
      <c r="AC20" s="28">
        <v>5</v>
      </c>
      <c r="AD20" s="28">
        <v>2</v>
      </c>
      <c r="AE20" s="27">
        <v>1205</v>
      </c>
      <c r="AF20" s="27">
        <v>1557</v>
      </c>
      <c r="AG20" s="27">
        <v>729</v>
      </c>
      <c r="AH20" s="27">
        <v>1257</v>
      </c>
      <c r="AI20" s="27">
        <v>480</v>
      </c>
      <c r="AJ20" s="27">
        <v>844</v>
      </c>
      <c r="AK20" s="27">
        <v>2414</v>
      </c>
      <c r="AL20" s="27">
        <v>3658</v>
      </c>
      <c r="AM20" s="27">
        <v>22888</v>
      </c>
      <c r="AN20" s="27">
        <v>13199</v>
      </c>
      <c r="AO20" s="27">
        <v>3545</v>
      </c>
      <c r="AP20" s="27">
        <v>39632</v>
      </c>
      <c r="AQ20" s="27">
        <v>21924</v>
      </c>
      <c r="AR20" s="27">
        <v>8974</v>
      </c>
      <c r="AS20" s="27">
        <v>2342</v>
      </c>
      <c r="AT20" s="27">
        <v>33240</v>
      </c>
      <c r="AU20" s="21"/>
      <c r="AV20" s="22" t="s">
        <v>54</v>
      </c>
      <c r="AW20" s="23"/>
      <c r="AX20" s="28">
        <v>7</v>
      </c>
      <c r="AY20" s="28">
        <v>5</v>
      </c>
      <c r="AZ20" s="28">
        <v>2</v>
      </c>
      <c r="BA20" s="27">
        <v>1205</v>
      </c>
      <c r="BB20" s="27">
        <v>1557</v>
      </c>
      <c r="BC20" s="27">
        <v>729</v>
      </c>
      <c r="BD20" s="27">
        <v>1257</v>
      </c>
      <c r="BE20" s="27">
        <v>480</v>
      </c>
      <c r="BF20" s="27">
        <v>844</v>
      </c>
      <c r="BG20" s="27">
        <v>2414</v>
      </c>
      <c r="BH20" s="27">
        <v>3658</v>
      </c>
      <c r="BI20" s="27">
        <v>8719</v>
      </c>
      <c r="BJ20" s="27">
        <v>5028</v>
      </c>
      <c r="BK20" s="27">
        <v>1350</v>
      </c>
      <c r="BL20" s="27">
        <v>15097</v>
      </c>
      <c r="BM20" s="27">
        <v>4872</v>
      </c>
      <c r="BN20" s="27">
        <v>1994</v>
      </c>
      <c r="BO20" s="27">
        <v>521</v>
      </c>
      <c r="BP20" s="27">
        <f t="shared" si="0"/>
        <v>7387</v>
      </c>
      <c r="BQ20" s="21"/>
      <c r="BR20" s="22" t="s">
        <v>54</v>
      </c>
      <c r="BS20" s="23"/>
      <c r="BT20" s="28">
        <v>7</v>
      </c>
      <c r="BU20" s="28">
        <v>5</v>
      </c>
      <c r="BV20" s="28">
        <v>2</v>
      </c>
      <c r="BW20" s="27">
        <v>444</v>
      </c>
      <c r="BX20" s="27">
        <v>470</v>
      </c>
      <c r="BY20" s="27">
        <v>262</v>
      </c>
      <c r="BZ20" s="27">
        <v>304</v>
      </c>
      <c r="CA20" s="27">
        <v>141</v>
      </c>
      <c r="CB20" s="27">
        <v>178</v>
      </c>
      <c r="CC20" s="168">
        <f t="shared" si="3"/>
        <v>847</v>
      </c>
      <c r="CD20" s="168">
        <f t="shared" si="3"/>
        <v>952</v>
      </c>
      <c r="CE20" s="27">
        <v>2961</v>
      </c>
      <c r="CF20" s="27">
        <v>1368</v>
      </c>
      <c r="CG20" s="27">
        <v>320</v>
      </c>
      <c r="CH20" s="27">
        <f t="shared" si="5"/>
        <v>4649</v>
      </c>
      <c r="CI20" s="27">
        <v>1243</v>
      </c>
      <c r="CJ20" s="27">
        <v>524</v>
      </c>
      <c r="CK20" s="27">
        <v>113</v>
      </c>
      <c r="CL20" s="27">
        <f t="shared" si="1"/>
        <v>1880</v>
      </c>
      <c r="CM20" s="26">
        <f t="shared" si="4"/>
        <v>0</v>
      </c>
      <c r="CN20" s="26">
        <f t="shared" si="2"/>
        <v>0</v>
      </c>
    </row>
    <row r="21" spans="1:92" ht="13.5" customHeight="1" x14ac:dyDescent="0.15">
      <c r="A21" s="21"/>
      <c r="B21" s="22" t="s">
        <v>55</v>
      </c>
      <c r="C21" s="23"/>
      <c r="D21" s="27">
        <v>331105</v>
      </c>
      <c r="E21" s="27">
        <v>0</v>
      </c>
      <c r="F21" s="27">
        <v>155690</v>
      </c>
      <c r="G21" s="27">
        <v>96429</v>
      </c>
      <c r="H21" s="27">
        <v>583224</v>
      </c>
      <c r="I21" s="27">
        <v>115374</v>
      </c>
      <c r="J21" s="27">
        <v>0</v>
      </c>
      <c r="K21" s="27">
        <v>55921</v>
      </c>
      <c r="L21" s="27">
        <v>24300</v>
      </c>
      <c r="M21" s="27">
        <v>195595</v>
      </c>
      <c r="N21" s="27">
        <v>27968</v>
      </c>
      <c r="O21" s="27">
        <v>0</v>
      </c>
      <c r="P21" s="27">
        <v>12049</v>
      </c>
      <c r="Q21" s="27">
        <v>6620</v>
      </c>
      <c r="R21" s="27">
        <v>46637</v>
      </c>
      <c r="S21" s="27">
        <v>44</v>
      </c>
      <c r="T21" s="27">
        <v>22732</v>
      </c>
      <c r="U21" s="27">
        <v>55</v>
      </c>
      <c r="V21" s="27">
        <v>9509</v>
      </c>
      <c r="W21" s="27">
        <v>17</v>
      </c>
      <c r="X21" s="27">
        <v>1741</v>
      </c>
      <c r="Y21" s="21"/>
      <c r="Z21" s="22" t="s">
        <v>55</v>
      </c>
      <c r="AA21" s="23"/>
      <c r="AB21" s="28">
        <v>7</v>
      </c>
      <c r="AC21" s="28">
        <v>5</v>
      </c>
      <c r="AD21" s="28">
        <v>2</v>
      </c>
      <c r="AE21" s="27">
        <v>2358</v>
      </c>
      <c r="AF21" s="27">
        <v>3144</v>
      </c>
      <c r="AG21" s="27">
        <v>1246</v>
      </c>
      <c r="AH21" s="27">
        <v>2171</v>
      </c>
      <c r="AI21" s="27">
        <v>851</v>
      </c>
      <c r="AJ21" s="27">
        <v>1480</v>
      </c>
      <c r="AK21" s="27">
        <v>4455</v>
      </c>
      <c r="AL21" s="27">
        <v>6795</v>
      </c>
      <c r="AM21" s="27">
        <v>53920</v>
      </c>
      <c r="AN21" s="27">
        <v>26595</v>
      </c>
      <c r="AO21" s="27">
        <v>7252</v>
      </c>
      <c r="AP21" s="27">
        <v>87767</v>
      </c>
      <c r="AQ21" s="27">
        <v>40014</v>
      </c>
      <c r="AR21" s="27">
        <v>14263</v>
      </c>
      <c r="AS21" s="27">
        <v>3839</v>
      </c>
      <c r="AT21" s="27">
        <v>58116</v>
      </c>
      <c r="AU21" s="21"/>
      <c r="AV21" s="22" t="s">
        <v>55</v>
      </c>
      <c r="AW21" s="23"/>
      <c r="AX21" s="28">
        <v>7</v>
      </c>
      <c r="AY21" s="28">
        <v>5</v>
      </c>
      <c r="AZ21" s="28">
        <v>2</v>
      </c>
      <c r="BA21" s="27">
        <v>2358</v>
      </c>
      <c r="BB21" s="27">
        <v>3144</v>
      </c>
      <c r="BC21" s="27">
        <v>1246</v>
      </c>
      <c r="BD21" s="27">
        <v>2171</v>
      </c>
      <c r="BE21" s="27">
        <v>851</v>
      </c>
      <c r="BF21" s="27">
        <v>1480</v>
      </c>
      <c r="BG21" s="27">
        <v>4455</v>
      </c>
      <c r="BH21" s="27">
        <v>6795</v>
      </c>
      <c r="BI21" s="27">
        <v>19367</v>
      </c>
      <c r="BJ21" s="27">
        <v>9552</v>
      </c>
      <c r="BK21" s="27">
        <v>2605</v>
      </c>
      <c r="BL21" s="27">
        <v>31524</v>
      </c>
      <c r="BM21" s="27">
        <v>10083</v>
      </c>
      <c r="BN21" s="27">
        <v>3594</v>
      </c>
      <c r="BO21" s="27">
        <v>967</v>
      </c>
      <c r="BP21" s="27">
        <f t="shared" si="0"/>
        <v>14644</v>
      </c>
      <c r="BQ21" s="21"/>
      <c r="BR21" s="22" t="s">
        <v>55</v>
      </c>
      <c r="BS21" s="23"/>
      <c r="BT21" s="28">
        <v>7</v>
      </c>
      <c r="BU21" s="28">
        <v>5</v>
      </c>
      <c r="BV21" s="28">
        <v>2</v>
      </c>
      <c r="BW21" s="27">
        <v>911</v>
      </c>
      <c r="BX21" s="27">
        <v>986</v>
      </c>
      <c r="BY21" s="27">
        <v>429</v>
      </c>
      <c r="BZ21" s="27">
        <v>501</v>
      </c>
      <c r="CA21" s="27">
        <v>274</v>
      </c>
      <c r="CB21" s="27">
        <v>335</v>
      </c>
      <c r="CC21" s="168">
        <f t="shared" si="3"/>
        <v>1614</v>
      </c>
      <c r="CD21" s="168">
        <f t="shared" si="3"/>
        <v>1822</v>
      </c>
      <c r="CE21" s="27">
        <v>4831</v>
      </c>
      <c r="CF21" s="27">
        <v>1754</v>
      </c>
      <c r="CG21" s="27">
        <v>469</v>
      </c>
      <c r="CH21" s="27">
        <f t="shared" si="5"/>
        <v>7054</v>
      </c>
      <c r="CI21" s="27">
        <v>2870</v>
      </c>
      <c r="CJ21" s="27">
        <v>965</v>
      </c>
      <c r="CK21" s="27">
        <v>247</v>
      </c>
      <c r="CL21" s="27">
        <f t="shared" si="1"/>
        <v>4082</v>
      </c>
      <c r="CM21" s="26">
        <f t="shared" si="4"/>
        <v>0</v>
      </c>
      <c r="CN21" s="26">
        <f t="shared" si="2"/>
        <v>0</v>
      </c>
    </row>
    <row r="22" spans="1:92" ht="13.5" customHeight="1" x14ac:dyDescent="0.15">
      <c r="A22" s="29"/>
      <c r="B22" s="30" t="s">
        <v>56</v>
      </c>
      <c r="C22" s="31"/>
      <c r="D22" s="32">
        <v>474000</v>
      </c>
      <c r="E22" s="32">
        <v>0</v>
      </c>
      <c r="F22" s="32">
        <v>201427</v>
      </c>
      <c r="G22" s="32">
        <v>128886</v>
      </c>
      <c r="H22" s="32">
        <v>804313</v>
      </c>
      <c r="I22" s="32">
        <v>151950</v>
      </c>
      <c r="J22" s="32">
        <v>0</v>
      </c>
      <c r="K22" s="32">
        <v>66352</v>
      </c>
      <c r="L22" s="32">
        <v>42962</v>
      </c>
      <c r="M22" s="32">
        <v>261264</v>
      </c>
      <c r="N22" s="32">
        <v>44432</v>
      </c>
      <c r="O22" s="32">
        <v>0</v>
      </c>
      <c r="P22" s="32">
        <v>21782</v>
      </c>
      <c r="Q22" s="32">
        <v>14529</v>
      </c>
      <c r="R22" s="32">
        <v>80743</v>
      </c>
      <c r="S22" s="32">
        <v>120</v>
      </c>
      <c r="T22" s="32">
        <v>67989</v>
      </c>
      <c r="U22" s="32">
        <v>141</v>
      </c>
      <c r="V22" s="32">
        <v>24028</v>
      </c>
      <c r="W22" s="32">
        <v>57</v>
      </c>
      <c r="X22" s="32">
        <v>10263</v>
      </c>
      <c r="Y22" s="29"/>
      <c r="Z22" s="30" t="s">
        <v>56</v>
      </c>
      <c r="AA22" s="31"/>
      <c r="AB22" s="33">
        <v>7</v>
      </c>
      <c r="AC22" s="33">
        <v>5</v>
      </c>
      <c r="AD22" s="33">
        <v>2</v>
      </c>
      <c r="AE22" s="32">
        <v>2178</v>
      </c>
      <c r="AF22" s="32">
        <v>2801</v>
      </c>
      <c r="AG22" s="32">
        <v>1134</v>
      </c>
      <c r="AH22" s="32">
        <v>1924</v>
      </c>
      <c r="AI22" s="32">
        <v>983</v>
      </c>
      <c r="AJ22" s="32">
        <v>1711</v>
      </c>
      <c r="AK22" s="32">
        <v>4295</v>
      </c>
      <c r="AL22" s="32">
        <v>6436</v>
      </c>
      <c r="AM22" s="32">
        <v>49998</v>
      </c>
      <c r="AN22" s="32">
        <v>24531</v>
      </c>
      <c r="AO22" s="32">
        <v>8726</v>
      </c>
      <c r="AP22" s="32">
        <v>83255</v>
      </c>
      <c r="AQ22" s="32">
        <v>40054</v>
      </c>
      <c r="AR22" s="32">
        <v>13908</v>
      </c>
      <c r="AS22" s="32">
        <v>4795</v>
      </c>
      <c r="AT22" s="32">
        <v>58757</v>
      </c>
      <c r="AU22" s="29"/>
      <c r="AV22" s="30" t="s">
        <v>56</v>
      </c>
      <c r="AW22" s="31"/>
      <c r="AX22" s="33">
        <v>7</v>
      </c>
      <c r="AY22" s="33">
        <v>5</v>
      </c>
      <c r="AZ22" s="33">
        <v>2</v>
      </c>
      <c r="BA22" s="32">
        <v>2178</v>
      </c>
      <c r="BB22" s="32">
        <v>2801</v>
      </c>
      <c r="BC22" s="32">
        <v>1134</v>
      </c>
      <c r="BD22" s="32">
        <v>1924</v>
      </c>
      <c r="BE22" s="32">
        <v>983</v>
      </c>
      <c r="BF22" s="32">
        <v>1711</v>
      </c>
      <c r="BG22" s="32">
        <v>4295</v>
      </c>
      <c r="BH22" s="32">
        <v>6436</v>
      </c>
      <c r="BI22" s="32">
        <v>16470</v>
      </c>
      <c r="BJ22" s="32">
        <v>8081</v>
      </c>
      <c r="BK22" s="32">
        <v>2874</v>
      </c>
      <c r="BL22" s="32">
        <v>27425</v>
      </c>
      <c r="BM22" s="32">
        <v>13351</v>
      </c>
      <c r="BN22" s="32">
        <v>4636</v>
      </c>
      <c r="BO22" s="32">
        <v>1598</v>
      </c>
      <c r="BP22" s="32">
        <f t="shared" si="0"/>
        <v>19585</v>
      </c>
      <c r="BQ22" s="29"/>
      <c r="BR22" s="30" t="s">
        <v>56</v>
      </c>
      <c r="BS22" s="31"/>
      <c r="BT22" s="33">
        <v>7</v>
      </c>
      <c r="BU22" s="33">
        <v>5</v>
      </c>
      <c r="BV22" s="33">
        <v>2</v>
      </c>
      <c r="BW22" s="32">
        <v>793</v>
      </c>
      <c r="BX22" s="32">
        <v>863</v>
      </c>
      <c r="BY22" s="32">
        <v>390</v>
      </c>
      <c r="BZ22" s="32">
        <v>455</v>
      </c>
      <c r="CA22" s="32">
        <v>309</v>
      </c>
      <c r="CB22" s="32">
        <v>391</v>
      </c>
      <c r="CC22" s="169">
        <f t="shared" si="3"/>
        <v>1492</v>
      </c>
      <c r="CD22" s="169">
        <f t="shared" si="3"/>
        <v>1709</v>
      </c>
      <c r="CE22" s="32">
        <v>6041</v>
      </c>
      <c r="CF22" s="32">
        <v>2275</v>
      </c>
      <c r="CG22" s="32">
        <v>782</v>
      </c>
      <c r="CH22" s="32">
        <f t="shared" si="5"/>
        <v>9098</v>
      </c>
      <c r="CI22" s="32">
        <v>4441</v>
      </c>
      <c r="CJ22" s="32">
        <v>1560</v>
      </c>
      <c r="CK22" s="32">
        <v>494</v>
      </c>
      <c r="CL22" s="32">
        <f t="shared" si="1"/>
        <v>6495</v>
      </c>
      <c r="CM22" s="26">
        <f t="shared" si="4"/>
        <v>0</v>
      </c>
      <c r="CN22" s="26">
        <f t="shared" si="2"/>
        <v>0</v>
      </c>
    </row>
    <row r="23" spans="1:92" ht="13.5" customHeight="1" x14ac:dyDescent="0.15">
      <c r="A23" s="21"/>
      <c r="B23" s="22" t="s">
        <v>57</v>
      </c>
      <c r="C23" s="23"/>
      <c r="D23" s="27">
        <v>805910</v>
      </c>
      <c r="E23" s="27">
        <v>0</v>
      </c>
      <c r="F23" s="27">
        <v>354203</v>
      </c>
      <c r="G23" s="27">
        <v>201252</v>
      </c>
      <c r="H23" s="27">
        <v>1361365</v>
      </c>
      <c r="I23" s="27">
        <v>225959</v>
      </c>
      <c r="J23" s="27">
        <v>0</v>
      </c>
      <c r="K23" s="27">
        <v>99177</v>
      </c>
      <c r="L23" s="27">
        <v>58699</v>
      </c>
      <c r="M23" s="27">
        <v>383835</v>
      </c>
      <c r="N23" s="27">
        <v>63250</v>
      </c>
      <c r="O23" s="27">
        <v>0</v>
      </c>
      <c r="P23" s="27">
        <v>49955</v>
      </c>
      <c r="Q23" s="27">
        <v>0</v>
      </c>
      <c r="R23" s="27">
        <v>113205</v>
      </c>
      <c r="S23" s="27">
        <v>154</v>
      </c>
      <c r="T23" s="27">
        <v>103847</v>
      </c>
      <c r="U23" s="27">
        <v>134</v>
      </c>
      <c r="V23" s="27">
        <v>26749</v>
      </c>
      <c r="W23" s="27">
        <v>44</v>
      </c>
      <c r="X23" s="27">
        <v>6715</v>
      </c>
      <c r="Y23" s="21"/>
      <c r="Z23" s="22" t="s">
        <v>57</v>
      </c>
      <c r="AA23" s="23"/>
      <c r="AB23" s="28">
        <v>7</v>
      </c>
      <c r="AC23" s="28">
        <v>5</v>
      </c>
      <c r="AD23" s="28">
        <v>2</v>
      </c>
      <c r="AE23" s="27">
        <v>3670</v>
      </c>
      <c r="AF23" s="27">
        <v>4862</v>
      </c>
      <c r="AG23" s="27">
        <v>2036</v>
      </c>
      <c r="AH23" s="27">
        <v>3547</v>
      </c>
      <c r="AI23" s="27">
        <v>1614</v>
      </c>
      <c r="AJ23" s="27">
        <v>2930</v>
      </c>
      <c r="AK23" s="27">
        <v>7320</v>
      </c>
      <c r="AL23" s="27">
        <v>11339</v>
      </c>
      <c r="AM23" s="27">
        <v>85085</v>
      </c>
      <c r="AN23" s="27">
        <v>44338</v>
      </c>
      <c r="AO23" s="27">
        <v>14650</v>
      </c>
      <c r="AP23" s="27">
        <v>144073</v>
      </c>
      <c r="AQ23" s="27">
        <v>59989</v>
      </c>
      <c r="AR23" s="27">
        <v>22713</v>
      </c>
      <c r="AS23" s="27">
        <v>7034</v>
      </c>
      <c r="AT23" s="27">
        <v>89736</v>
      </c>
      <c r="AU23" s="21"/>
      <c r="AV23" s="22" t="s">
        <v>57</v>
      </c>
      <c r="AW23" s="23"/>
      <c r="AX23" s="28">
        <v>7</v>
      </c>
      <c r="AY23" s="28">
        <v>5</v>
      </c>
      <c r="AZ23" s="28">
        <v>2</v>
      </c>
      <c r="BA23" s="27">
        <v>3670</v>
      </c>
      <c r="BB23" s="27">
        <v>4862</v>
      </c>
      <c r="BC23" s="27">
        <v>2036</v>
      </c>
      <c r="BD23" s="27">
        <v>3547</v>
      </c>
      <c r="BE23" s="27">
        <v>1614</v>
      </c>
      <c r="BF23" s="27">
        <v>2930</v>
      </c>
      <c r="BG23" s="27">
        <v>7320</v>
      </c>
      <c r="BH23" s="27">
        <v>11339</v>
      </c>
      <c r="BI23" s="27">
        <v>23824</v>
      </c>
      <c r="BJ23" s="27">
        <v>12415</v>
      </c>
      <c r="BK23" s="27">
        <v>4102</v>
      </c>
      <c r="BL23" s="27">
        <v>40341</v>
      </c>
      <c r="BM23" s="27">
        <v>17497</v>
      </c>
      <c r="BN23" s="27">
        <v>6625</v>
      </c>
      <c r="BO23" s="27">
        <v>2052</v>
      </c>
      <c r="BP23" s="27">
        <f t="shared" si="0"/>
        <v>26174</v>
      </c>
      <c r="BQ23" s="21"/>
      <c r="BR23" s="22" t="s">
        <v>57</v>
      </c>
      <c r="BS23" s="23"/>
      <c r="BT23" s="28">
        <v>7</v>
      </c>
      <c r="BU23" s="28">
        <v>5</v>
      </c>
      <c r="BV23" s="28">
        <v>2</v>
      </c>
      <c r="BW23" s="27">
        <v>1469</v>
      </c>
      <c r="BX23" s="27">
        <v>1618</v>
      </c>
      <c r="BY23" s="27">
        <v>760</v>
      </c>
      <c r="BZ23" s="27">
        <v>911</v>
      </c>
      <c r="CA23" s="27">
        <v>546</v>
      </c>
      <c r="CB23" s="27">
        <v>675</v>
      </c>
      <c r="CC23" s="168">
        <f t="shared" si="3"/>
        <v>2775</v>
      </c>
      <c r="CD23" s="168">
        <f t="shared" si="3"/>
        <v>3204</v>
      </c>
      <c r="CE23" s="27">
        <v>13591</v>
      </c>
      <c r="CF23" s="27">
        <v>5466</v>
      </c>
      <c r="CG23" s="27">
        <v>1620</v>
      </c>
      <c r="CH23" s="27">
        <f t="shared" si="5"/>
        <v>20677</v>
      </c>
      <c r="CI23" s="27">
        <v>0</v>
      </c>
      <c r="CJ23" s="27">
        <v>0</v>
      </c>
      <c r="CK23" s="27">
        <v>0</v>
      </c>
      <c r="CL23" s="27">
        <f t="shared" si="1"/>
        <v>0</v>
      </c>
      <c r="CM23" s="26">
        <f t="shared" si="4"/>
        <v>0</v>
      </c>
      <c r="CN23" s="26">
        <f t="shared" si="2"/>
        <v>0</v>
      </c>
    </row>
    <row r="24" spans="1:92" ht="13.5" customHeight="1" x14ac:dyDescent="0.15">
      <c r="A24" s="21">
        <v>0</v>
      </c>
      <c r="B24" s="22" t="s">
        <v>58</v>
      </c>
      <c r="C24" s="23"/>
      <c r="D24" s="27">
        <v>784297</v>
      </c>
      <c r="E24" s="27">
        <v>0</v>
      </c>
      <c r="F24" s="27">
        <v>389002</v>
      </c>
      <c r="G24" s="27">
        <v>244850</v>
      </c>
      <c r="H24" s="27">
        <v>1418149</v>
      </c>
      <c r="I24" s="27">
        <v>260490</v>
      </c>
      <c r="J24" s="27">
        <v>0</v>
      </c>
      <c r="K24" s="27">
        <v>119693</v>
      </c>
      <c r="L24" s="27">
        <v>75338</v>
      </c>
      <c r="M24" s="27">
        <v>455521</v>
      </c>
      <c r="N24" s="27">
        <v>115505</v>
      </c>
      <c r="O24" s="27">
        <v>0</v>
      </c>
      <c r="P24" s="27">
        <v>54869</v>
      </c>
      <c r="Q24" s="27">
        <v>0</v>
      </c>
      <c r="R24" s="27">
        <v>170374</v>
      </c>
      <c r="S24" s="27">
        <v>192</v>
      </c>
      <c r="T24" s="27">
        <v>137183</v>
      </c>
      <c r="U24" s="27">
        <v>224</v>
      </c>
      <c r="V24" s="27">
        <v>50378</v>
      </c>
      <c r="W24" s="27">
        <v>97</v>
      </c>
      <c r="X24" s="27">
        <v>16668</v>
      </c>
      <c r="Y24" s="21"/>
      <c r="Z24" s="22" t="s">
        <v>58</v>
      </c>
      <c r="AA24" s="23"/>
      <c r="AB24" s="28">
        <v>7</v>
      </c>
      <c r="AC24" s="28">
        <v>5</v>
      </c>
      <c r="AD24" s="28">
        <v>2</v>
      </c>
      <c r="AE24" s="27">
        <v>4161</v>
      </c>
      <c r="AF24" s="27">
        <v>5563</v>
      </c>
      <c r="AG24" s="27">
        <v>2111</v>
      </c>
      <c r="AH24" s="27">
        <v>3841</v>
      </c>
      <c r="AI24" s="27">
        <v>1703</v>
      </c>
      <c r="AJ24" s="27">
        <v>3119</v>
      </c>
      <c r="AK24" s="27">
        <v>7975</v>
      </c>
      <c r="AL24" s="27">
        <v>12523</v>
      </c>
      <c r="AM24" s="27">
        <v>101246</v>
      </c>
      <c r="AN24" s="27">
        <v>49933</v>
      </c>
      <c r="AO24" s="27">
        <v>16219</v>
      </c>
      <c r="AP24" s="27">
        <v>167398</v>
      </c>
      <c r="AQ24" s="27">
        <v>73992</v>
      </c>
      <c r="AR24" s="27">
        <v>25623</v>
      </c>
      <c r="AS24" s="27">
        <v>8121</v>
      </c>
      <c r="AT24" s="27">
        <v>107736</v>
      </c>
      <c r="AU24" s="21"/>
      <c r="AV24" s="22" t="s">
        <v>58</v>
      </c>
      <c r="AW24" s="23"/>
      <c r="AX24" s="28">
        <v>7</v>
      </c>
      <c r="AY24" s="28">
        <v>5</v>
      </c>
      <c r="AZ24" s="28">
        <v>2</v>
      </c>
      <c r="BA24" s="27">
        <v>4161</v>
      </c>
      <c r="BB24" s="27">
        <v>5563</v>
      </c>
      <c r="BC24" s="27">
        <v>2111</v>
      </c>
      <c r="BD24" s="27">
        <v>3841</v>
      </c>
      <c r="BE24" s="27">
        <v>1703</v>
      </c>
      <c r="BF24" s="27">
        <v>3119</v>
      </c>
      <c r="BG24" s="27">
        <v>7975</v>
      </c>
      <c r="BH24" s="27">
        <v>12523</v>
      </c>
      <c r="BI24" s="27">
        <v>31153</v>
      </c>
      <c r="BJ24" s="27">
        <v>15364</v>
      </c>
      <c r="BK24" s="27">
        <v>4990</v>
      </c>
      <c r="BL24" s="27">
        <v>51507</v>
      </c>
      <c r="BM24" s="27">
        <v>22767</v>
      </c>
      <c r="BN24" s="27">
        <v>7884</v>
      </c>
      <c r="BO24" s="27">
        <v>2499</v>
      </c>
      <c r="BP24" s="27">
        <f t="shared" si="0"/>
        <v>33150</v>
      </c>
      <c r="BQ24" s="21"/>
      <c r="BR24" s="22" t="s">
        <v>58</v>
      </c>
      <c r="BS24" s="23"/>
      <c r="BT24" s="28">
        <v>7</v>
      </c>
      <c r="BU24" s="28">
        <v>5</v>
      </c>
      <c r="BV24" s="28">
        <v>2</v>
      </c>
      <c r="BW24" s="27">
        <v>1933</v>
      </c>
      <c r="BX24" s="27">
        <v>2108</v>
      </c>
      <c r="BY24" s="27">
        <v>953</v>
      </c>
      <c r="BZ24" s="27">
        <v>1143</v>
      </c>
      <c r="CA24" s="27">
        <v>737</v>
      </c>
      <c r="CB24" s="27">
        <v>895</v>
      </c>
      <c r="CC24" s="168">
        <f t="shared" si="3"/>
        <v>3623</v>
      </c>
      <c r="CD24" s="168">
        <f t="shared" si="3"/>
        <v>4146</v>
      </c>
      <c r="CE24" s="27">
        <v>22134</v>
      </c>
      <c r="CF24" s="27">
        <v>8573</v>
      </c>
      <c r="CG24" s="27">
        <v>2685</v>
      </c>
      <c r="CH24" s="27">
        <f t="shared" si="5"/>
        <v>33392</v>
      </c>
      <c r="CI24" s="27">
        <v>0</v>
      </c>
      <c r="CJ24" s="27">
        <v>0</v>
      </c>
      <c r="CK24" s="27">
        <v>0</v>
      </c>
      <c r="CL24" s="27">
        <f t="shared" si="1"/>
        <v>0</v>
      </c>
      <c r="CM24" s="26">
        <f t="shared" si="4"/>
        <v>0</v>
      </c>
      <c r="CN24" s="26">
        <f t="shared" si="2"/>
        <v>0</v>
      </c>
    </row>
    <row r="25" spans="1:92" ht="13.5" customHeight="1" x14ac:dyDescent="0.15">
      <c r="A25" s="21"/>
      <c r="B25" s="22" t="s">
        <v>59</v>
      </c>
      <c r="C25" s="23"/>
      <c r="D25" s="27">
        <v>730414</v>
      </c>
      <c r="E25" s="27">
        <v>0</v>
      </c>
      <c r="F25" s="27">
        <v>318980</v>
      </c>
      <c r="G25" s="27">
        <v>192045</v>
      </c>
      <c r="H25" s="27">
        <v>1241439</v>
      </c>
      <c r="I25" s="27">
        <v>185386</v>
      </c>
      <c r="J25" s="27">
        <v>0</v>
      </c>
      <c r="K25" s="27">
        <v>79763</v>
      </c>
      <c r="L25" s="27">
        <v>48022</v>
      </c>
      <c r="M25" s="27">
        <v>313171</v>
      </c>
      <c r="N25" s="27">
        <v>57269</v>
      </c>
      <c r="O25" s="27">
        <v>0</v>
      </c>
      <c r="P25" s="27">
        <v>47229</v>
      </c>
      <c r="Q25" s="27">
        <v>0</v>
      </c>
      <c r="R25" s="27">
        <v>104498</v>
      </c>
      <c r="S25" s="27">
        <v>202</v>
      </c>
      <c r="T25" s="27">
        <v>120565</v>
      </c>
      <c r="U25" s="27">
        <v>146</v>
      </c>
      <c r="V25" s="27">
        <v>23727</v>
      </c>
      <c r="W25" s="27">
        <v>35</v>
      </c>
      <c r="X25" s="27">
        <v>4756</v>
      </c>
      <c r="Y25" s="21"/>
      <c r="Z25" s="22" t="s">
        <v>59</v>
      </c>
      <c r="AA25" s="23"/>
      <c r="AB25" s="28">
        <v>7</v>
      </c>
      <c r="AC25" s="28">
        <v>5</v>
      </c>
      <c r="AD25" s="28">
        <v>2</v>
      </c>
      <c r="AE25" s="27">
        <v>3523</v>
      </c>
      <c r="AF25" s="27">
        <v>4620</v>
      </c>
      <c r="AG25" s="27">
        <v>1706</v>
      </c>
      <c r="AH25" s="27">
        <v>3017</v>
      </c>
      <c r="AI25" s="27">
        <v>1367</v>
      </c>
      <c r="AJ25" s="27">
        <v>2482</v>
      </c>
      <c r="AK25" s="27">
        <v>6596</v>
      </c>
      <c r="AL25" s="27">
        <v>10119</v>
      </c>
      <c r="AM25" s="27">
        <v>77616</v>
      </c>
      <c r="AN25" s="27">
        <v>36204</v>
      </c>
      <c r="AO25" s="27">
        <v>11914</v>
      </c>
      <c r="AP25" s="27">
        <v>125734</v>
      </c>
      <c r="AQ25" s="27">
        <v>57099</v>
      </c>
      <c r="AR25" s="27">
        <v>18930</v>
      </c>
      <c r="AS25" s="27">
        <v>6050</v>
      </c>
      <c r="AT25" s="27">
        <v>82079</v>
      </c>
      <c r="AU25" s="21"/>
      <c r="AV25" s="22" t="s">
        <v>59</v>
      </c>
      <c r="AW25" s="23"/>
      <c r="AX25" s="28">
        <v>7</v>
      </c>
      <c r="AY25" s="28">
        <v>5</v>
      </c>
      <c r="AZ25" s="28">
        <v>2</v>
      </c>
      <c r="BA25" s="27">
        <v>3523</v>
      </c>
      <c r="BB25" s="27">
        <v>4620</v>
      </c>
      <c r="BC25" s="27">
        <v>1706</v>
      </c>
      <c r="BD25" s="27">
        <v>3017</v>
      </c>
      <c r="BE25" s="27">
        <v>1367</v>
      </c>
      <c r="BF25" s="27">
        <v>2482</v>
      </c>
      <c r="BG25" s="27">
        <v>6596</v>
      </c>
      <c r="BH25" s="27">
        <v>10119</v>
      </c>
      <c r="BI25" s="27">
        <v>19404</v>
      </c>
      <c r="BJ25" s="27">
        <v>9051</v>
      </c>
      <c r="BK25" s="27">
        <v>2978</v>
      </c>
      <c r="BL25" s="27">
        <v>31433</v>
      </c>
      <c r="BM25" s="27">
        <v>14275</v>
      </c>
      <c r="BN25" s="27">
        <v>4733</v>
      </c>
      <c r="BO25" s="27">
        <v>1513</v>
      </c>
      <c r="BP25" s="27">
        <f t="shared" si="0"/>
        <v>20521</v>
      </c>
      <c r="BQ25" s="21"/>
      <c r="BR25" s="22" t="s">
        <v>59</v>
      </c>
      <c r="BS25" s="23"/>
      <c r="BT25" s="28">
        <v>7</v>
      </c>
      <c r="BU25" s="28">
        <v>5</v>
      </c>
      <c r="BV25" s="28">
        <v>2</v>
      </c>
      <c r="BW25" s="27">
        <v>1507</v>
      </c>
      <c r="BX25" s="27">
        <v>1637</v>
      </c>
      <c r="BY25" s="27">
        <v>684</v>
      </c>
      <c r="BZ25" s="27">
        <v>824</v>
      </c>
      <c r="CA25" s="27">
        <v>501</v>
      </c>
      <c r="CB25" s="27">
        <v>643</v>
      </c>
      <c r="CC25" s="168">
        <f t="shared" si="3"/>
        <v>2692</v>
      </c>
      <c r="CD25" s="168">
        <f t="shared" si="3"/>
        <v>3104</v>
      </c>
      <c r="CE25" s="27">
        <v>12605</v>
      </c>
      <c r="CF25" s="27">
        <v>4532</v>
      </c>
      <c r="CG25" s="27">
        <v>1415</v>
      </c>
      <c r="CH25" s="27">
        <f t="shared" si="5"/>
        <v>18552</v>
      </c>
      <c r="CI25" s="27">
        <v>0</v>
      </c>
      <c r="CJ25" s="27">
        <v>0</v>
      </c>
      <c r="CK25" s="27">
        <v>0</v>
      </c>
      <c r="CL25" s="27">
        <f t="shared" si="1"/>
        <v>0</v>
      </c>
      <c r="CM25" s="26">
        <f t="shared" si="4"/>
        <v>0</v>
      </c>
      <c r="CN25" s="26">
        <f t="shared" si="2"/>
        <v>0</v>
      </c>
    </row>
    <row r="26" spans="1:92" ht="13.5" customHeight="1" x14ac:dyDescent="0.15">
      <c r="A26" s="21"/>
      <c r="B26" s="22" t="s">
        <v>60</v>
      </c>
      <c r="C26" s="23"/>
      <c r="D26" s="27">
        <v>770728</v>
      </c>
      <c r="E26" s="27">
        <v>0</v>
      </c>
      <c r="F26" s="27">
        <v>344541</v>
      </c>
      <c r="G26" s="27">
        <v>201041</v>
      </c>
      <c r="H26" s="27">
        <v>1316310</v>
      </c>
      <c r="I26" s="27">
        <v>265070</v>
      </c>
      <c r="J26" s="27">
        <v>0</v>
      </c>
      <c r="K26" s="27">
        <v>117615</v>
      </c>
      <c r="L26" s="27">
        <v>68628</v>
      </c>
      <c r="M26" s="27">
        <v>451313</v>
      </c>
      <c r="N26" s="27">
        <v>82439</v>
      </c>
      <c r="O26" s="27">
        <v>0</v>
      </c>
      <c r="P26" s="27">
        <v>58278</v>
      </c>
      <c r="Q26" s="27">
        <v>0</v>
      </c>
      <c r="R26" s="27">
        <v>140717</v>
      </c>
      <c r="S26" s="27">
        <v>157</v>
      </c>
      <c r="T26" s="27">
        <v>72704</v>
      </c>
      <c r="U26" s="27">
        <v>220</v>
      </c>
      <c r="V26" s="27">
        <v>31268</v>
      </c>
      <c r="W26" s="27">
        <v>102</v>
      </c>
      <c r="X26" s="27">
        <v>8191</v>
      </c>
      <c r="Y26" s="21"/>
      <c r="Z26" s="22" t="s">
        <v>60</v>
      </c>
      <c r="AA26" s="23"/>
      <c r="AB26" s="28">
        <v>7</v>
      </c>
      <c r="AC26" s="28">
        <v>5</v>
      </c>
      <c r="AD26" s="28">
        <v>2</v>
      </c>
      <c r="AE26" s="27">
        <v>3532</v>
      </c>
      <c r="AF26" s="27">
        <v>4616</v>
      </c>
      <c r="AG26" s="27">
        <v>2090</v>
      </c>
      <c r="AH26" s="27">
        <v>3694</v>
      </c>
      <c r="AI26" s="27">
        <v>1733</v>
      </c>
      <c r="AJ26" s="27">
        <v>2999</v>
      </c>
      <c r="AK26" s="27">
        <v>7355</v>
      </c>
      <c r="AL26" s="27">
        <v>11309</v>
      </c>
      <c r="AM26" s="27">
        <v>80457</v>
      </c>
      <c r="AN26" s="27">
        <v>45990</v>
      </c>
      <c r="AO26" s="27">
        <v>14935</v>
      </c>
      <c r="AP26" s="27">
        <v>141382</v>
      </c>
      <c r="AQ26" s="27">
        <v>59955</v>
      </c>
      <c r="AR26" s="27">
        <v>23655</v>
      </c>
      <c r="AS26" s="27">
        <v>7669</v>
      </c>
      <c r="AT26" s="27">
        <v>91279</v>
      </c>
      <c r="AU26" s="21"/>
      <c r="AV26" s="22" t="s">
        <v>60</v>
      </c>
      <c r="AW26" s="23"/>
      <c r="AX26" s="28">
        <v>7</v>
      </c>
      <c r="AY26" s="28">
        <v>5</v>
      </c>
      <c r="AZ26" s="28">
        <v>2</v>
      </c>
      <c r="BA26" s="27">
        <v>3532</v>
      </c>
      <c r="BB26" s="27">
        <v>4616</v>
      </c>
      <c r="BC26" s="27">
        <v>2090</v>
      </c>
      <c r="BD26" s="27">
        <v>3694</v>
      </c>
      <c r="BE26" s="27">
        <v>1733</v>
      </c>
      <c r="BF26" s="27">
        <v>2999</v>
      </c>
      <c r="BG26" s="27">
        <v>7355</v>
      </c>
      <c r="BH26" s="27">
        <v>11309</v>
      </c>
      <c r="BI26" s="27">
        <v>27465</v>
      </c>
      <c r="BJ26" s="27">
        <v>15700</v>
      </c>
      <c r="BK26" s="27">
        <v>5098</v>
      </c>
      <c r="BL26" s="27">
        <v>48263</v>
      </c>
      <c r="BM26" s="27">
        <v>20467</v>
      </c>
      <c r="BN26" s="27">
        <v>8075</v>
      </c>
      <c r="BO26" s="27">
        <v>2618</v>
      </c>
      <c r="BP26" s="27">
        <f t="shared" si="0"/>
        <v>31160</v>
      </c>
      <c r="BQ26" s="21"/>
      <c r="BR26" s="22" t="s">
        <v>60</v>
      </c>
      <c r="BS26" s="23"/>
      <c r="BT26" s="28">
        <v>7</v>
      </c>
      <c r="BU26" s="28">
        <v>5</v>
      </c>
      <c r="BV26" s="28">
        <v>2</v>
      </c>
      <c r="BW26" s="27">
        <v>1458</v>
      </c>
      <c r="BX26" s="27">
        <v>1582</v>
      </c>
      <c r="BY26" s="27">
        <v>739</v>
      </c>
      <c r="BZ26" s="27">
        <v>879</v>
      </c>
      <c r="CA26" s="27">
        <v>508</v>
      </c>
      <c r="CB26" s="27">
        <v>624</v>
      </c>
      <c r="CC26" s="168">
        <f t="shared" si="3"/>
        <v>2705</v>
      </c>
      <c r="CD26" s="168">
        <f t="shared" si="3"/>
        <v>3085</v>
      </c>
      <c r="CE26" s="27">
        <v>17054</v>
      </c>
      <c r="CF26" s="27">
        <v>6768</v>
      </c>
      <c r="CG26" s="27">
        <v>1922</v>
      </c>
      <c r="CH26" s="27">
        <f t="shared" si="5"/>
        <v>25744</v>
      </c>
      <c r="CI26" s="27">
        <v>0</v>
      </c>
      <c r="CJ26" s="27">
        <v>0</v>
      </c>
      <c r="CK26" s="27">
        <v>0</v>
      </c>
      <c r="CL26" s="27">
        <f t="shared" si="1"/>
        <v>0</v>
      </c>
      <c r="CM26" s="26">
        <f t="shared" si="4"/>
        <v>0</v>
      </c>
      <c r="CN26" s="26">
        <f t="shared" si="2"/>
        <v>0</v>
      </c>
    </row>
    <row r="27" spans="1:92" ht="13.5" customHeight="1" x14ac:dyDescent="0.15">
      <c r="A27" s="29"/>
      <c r="B27" s="30" t="s">
        <v>61</v>
      </c>
      <c r="C27" s="31"/>
      <c r="D27" s="32">
        <v>584348</v>
      </c>
      <c r="E27" s="32">
        <v>0</v>
      </c>
      <c r="F27" s="32">
        <v>270085</v>
      </c>
      <c r="G27" s="32">
        <v>170132</v>
      </c>
      <c r="H27" s="32">
        <v>1024565</v>
      </c>
      <c r="I27" s="32">
        <v>192636</v>
      </c>
      <c r="J27" s="32">
        <v>0</v>
      </c>
      <c r="K27" s="32">
        <v>84593</v>
      </c>
      <c r="L27" s="32">
        <v>55900</v>
      </c>
      <c r="M27" s="32">
        <v>333129</v>
      </c>
      <c r="N27" s="32">
        <v>55881</v>
      </c>
      <c r="O27" s="32">
        <v>0</v>
      </c>
      <c r="P27" s="32">
        <v>48234</v>
      </c>
      <c r="Q27" s="32">
        <v>0</v>
      </c>
      <c r="R27" s="32">
        <v>104115</v>
      </c>
      <c r="S27" s="32">
        <v>145</v>
      </c>
      <c r="T27" s="32">
        <v>181895</v>
      </c>
      <c r="U27" s="32">
        <v>178</v>
      </c>
      <c r="V27" s="32">
        <v>64163</v>
      </c>
      <c r="W27" s="32">
        <v>55</v>
      </c>
      <c r="X27" s="32">
        <v>8378</v>
      </c>
      <c r="Y27" s="29"/>
      <c r="Z27" s="30" t="s">
        <v>61</v>
      </c>
      <c r="AA27" s="31"/>
      <c r="AB27" s="33">
        <v>7</v>
      </c>
      <c r="AC27" s="33">
        <v>5</v>
      </c>
      <c r="AD27" s="33">
        <v>2</v>
      </c>
      <c r="AE27" s="32">
        <v>2622</v>
      </c>
      <c r="AF27" s="32">
        <v>3419</v>
      </c>
      <c r="AG27" s="32">
        <v>1468</v>
      </c>
      <c r="AH27" s="32">
        <v>2602</v>
      </c>
      <c r="AI27" s="32">
        <v>1164</v>
      </c>
      <c r="AJ27" s="32">
        <v>2064</v>
      </c>
      <c r="AK27" s="32">
        <v>5254</v>
      </c>
      <c r="AL27" s="32">
        <v>8085</v>
      </c>
      <c r="AM27" s="32">
        <v>63422</v>
      </c>
      <c r="AN27" s="32">
        <v>34477</v>
      </c>
      <c r="AO27" s="32">
        <v>10939</v>
      </c>
      <c r="AP27" s="32">
        <v>108838</v>
      </c>
      <c r="AQ27" s="32">
        <v>50186</v>
      </c>
      <c r="AR27" s="32">
        <v>18827</v>
      </c>
      <c r="AS27" s="32">
        <v>5877</v>
      </c>
      <c r="AT27" s="32">
        <v>74890</v>
      </c>
      <c r="AU27" s="29"/>
      <c r="AV27" s="30" t="s">
        <v>61</v>
      </c>
      <c r="AW27" s="31"/>
      <c r="AX27" s="33">
        <v>7</v>
      </c>
      <c r="AY27" s="33">
        <v>5</v>
      </c>
      <c r="AZ27" s="33">
        <v>2</v>
      </c>
      <c r="BA27" s="32">
        <v>2622</v>
      </c>
      <c r="BB27" s="32">
        <v>3419</v>
      </c>
      <c r="BC27" s="32">
        <v>1468</v>
      </c>
      <c r="BD27" s="32">
        <v>2602</v>
      </c>
      <c r="BE27" s="32">
        <v>1164</v>
      </c>
      <c r="BF27" s="32">
        <v>2064</v>
      </c>
      <c r="BG27" s="32">
        <v>5254</v>
      </c>
      <c r="BH27" s="32">
        <v>8085</v>
      </c>
      <c r="BI27" s="32">
        <v>19864</v>
      </c>
      <c r="BJ27" s="32">
        <v>10798</v>
      </c>
      <c r="BK27" s="32">
        <v>3426</v>
      </c>
      <c r="BL27" s="32">
        <v>34088</v>
      </c>
      <c r="BM27" s="32">
        <v>16489</v>
      </c>
      <c r="BN27" s="32">
        <v>6186</v>
      </c>
      <c r="BO27" s="32">
        <v>1931</v>
      </c>
      <c r="BP27" s="32">
        <f t="shared" si="0"/>
        <v>24606</v>
      </c>
      <c r="BQ27" s="29"/>
      <c r="BR27" s="30" t="s">
        <v>61</v>
      </c>
      <c r="BS27" s="31"/>
      <c r="BT27" s="33">
        <v>7</v>
      </c>
      <c r="BU27" s="33">
        <v>5</v>
      </c>
      <c r="BV27" s="33">
        <v>2</v>
      </c>
      <c r="BW27" s="32">
        <v>1101</v>
      </c>
      <c r="BX27" s="32">
        <v>1186</v>
      </c>
      <c r="BY27" s="32">
        <v>522</v>
      </c>
      <c r="BZ27" s="32">
        <v>620</v>
      </c>
      <c r="CA27" s="32">
        <v>405</v>
      </c>
      <c r="CB27" s="32">
        <v>492</v>
      </c>
      <c r="CC27" s="169">
        <f t="shared" si="3"/>
        <v>2028</v>
      </c>
      <c r="CD27" s="169">
        <f t="shared" si="3"/>
        <v>2298</v>
      </c>
      <c r="CE27" s="32">
        <v>13449</v>
      </c>
      <c r="CF27" s="32">
        <v>5022</v>
      </c>
      <c r="CG27" s="32">
        <v>1594</v>
      </c>
      <c r="CH27" s="32">
        <f t="shared" si="5"/>
        <v>20065</v>
      </c>
      <c r="CI27" s="32">
        <v>0</v>
      </c>
      <c r="CJ27" s="32">
        <v>0</v>
      </c>
      <c r="CK27" s="32">
        <v>0</v>
      </c>
      <c r="CL27" s="32">
        <f t="shared" si="1"/>
        <v>0</v>
      </c>
      <c r="CM27" s="26">
        <f t="shared" si="4"/>
        <v>0</v>
      </c>
      <c r="CN27" s="26">
        <f t="shared" si="2"/>
        <v>0</v>
      </c>
    </row>
    <row r="28" spans="1:92" ht="13.5" customHeight="1" x14ac:dyDescent="0.15">
      <c r="A28" s="21"/>
      <c r="B28" s="22" t="s">
        <v>62</v>
      </c>
      <c r="C28" s="23"/>
      <c r="D28" s="27">
        <v>486851</v>
      </c>
      <c r="E28" s="27">
        <v>0</v>
      </c>
      <c r="F28" s="27">
        <v>188307</v>
      </c>
      <c r="G28" s="27">
        <v>110740</v>
      </c>
      <c r="H28" s="27">
        <v>785898</v>
      </c>
      <c r="I28" s="27">
        <v>164438</v>
      </c>
      <c r="J28" s="27">
        <v>0</v>
      </c>
      <c r="K28" s="27">
        <v>67597</v>
      </c>
      <c r="L28" s="27">
        <v>40055</v>
      </c>
      <c r="M28" s="27">
        <v>272090</v>
      </c>
      <c r="N28" s="27">
        <v>46537</v>
      </c>
      <c r="O28" s="27">
        <v>0</v>
      </c>
      <c r="P28" s="27">
        <v>30052</v>
      </c>
      <c r="Q28" s="27">
        <v>0</v>
      </c>
      <c r="R28" s="27">
        <v>76589</v>
      </c>
      <c r="S28" s="27">
        <v>107</v>
      </c>
      <c r="T28" s="27">
        <v>48124</v>
      </c>
      <c r="U28" s="27">
        <v>146</v>
      </c>
      <c r="V28" s="27">
        <v>20254</v>
      </c>
      <c r="W28" s="27">
        <v>52</v>
      </c>
      <c r="X28" s="27">
        <v>5815</v>
      </c>
      <c r="Y28" s="21"/>
      <c r="Z28" s="22" t="s">
        <v>62</v>
      </c>
      <c r="AA28" s="23"/>
      <c r="AB28" s="28">
        <v>7</v>
      </c>
      <c r="AC28" s="28">
        <v>5</v>
      </c>
      <c r="AD28" s="28">
        <v>2</v>
      </c>
      <c r="AE28" s="27">
        <v>2143</v>
      </c>
      <c r="AF28" s="27">
        <v>2915</v>
      </c>
      <c r="AG28" s="27">
        <v>1288</v>
      </c>
      <c r="AH28" s="27">
        <v>2264</v>
      </c>
      <c r="AI28" s="27">
        <v>998</v>
      </c>
      <c r="AJ28" s="27">
        <v>1771</v>
      </c>
      <c r="AK28" s="27">
        <v>4429</v>
      </c>
      <c r="AL28" s="27">
        <v>6950</v>
      </c>
      <c r="AM28" s="27">
        <v>47748</v>
      </c>
      <c r="AN28" s="27">
        <v>26489</v>
      </c>
      <c r="AO28" s="27">
        <v>8288</v>
      </c>
      <c r="AP28" s="27">
        <v>82525</v>
      </c>
      <c r="AQ28" s="27">
        <v>34343</v>
      </c>
      <c r="AR28" s="27">
        <v>13648</v>
      </c>
      <c r="AS28" s="27">
        <v>4230</v>
      </c>
      <c r="AT28" s="27">
        <v>52221</v>
      </c>
      <c r="AU28" s="21"/>
      <c r="AV28" s="22" t="s">
        <v>62</v>
      </c>
      <c r="AW28" s="23"/>
      <c r="AX28" s="28">
        <v>7</v>
      </c>
      <c r="AY28" s="28">
        <v>5</v>
      </c>
      <c r="AZ28" s="28">
        <v>2</v>
      </c>
      <c r="BA28" s="27">
        <v>2143</v>
      </c>
      <c r="BB28" s="27">
        <v>2915</v>
      </c>
      <c r="BC28" s="27">
        <v>1288</v>
      </c>
      <c r="BD28" s="27">
        <v>2264</v>
      </c>
      <c r="BE28" s="27">
        <v>998</v>
      </c>
      <c r="BF28" s="27">
        <v>1771</v>
      </c>
      <c r="BG28" s="27">
        <v>4429</v>
      </c>
      <c r="BH28" s="27">
        <v>6950</v>
      </c>
      <c r="BI28" s="27">
        <v>17140</v>
      </c>
      <c r="BJ28" s="27">
        <v>9509</v>
      </c>
      <c r="BK28" s="27">
        <v>2975</v>
      </c>
      <c r="BL28" s="27">
        <v>29624</v>
      </c>
      <c r="BM28" s="27">
        <v>12422</v>
      </c>
      <c r="BN28" s="27">
        <v>4936</v>
      </c>
      <c r="BO28" s="27">
        <v>1530</v>
      </c>
      <c r="BP28" s="27">
        <f t="shared" si="0"/>
        <v>18888</v>
      </c>
      <c r="BQ28" s="21"/>
      <c r="BR28" s="22" t="s">
        <v>62</v>
      </c>
      <c r="BS28" s="23"/>
      <c r="BT28" s="28">
        <v>7</v>
      </c>
      <c r="BU28" s="28">
        <v>5</v>
      </c>
      <c r="BV28" s="28">
        <v>2</v>
      </c>
      <c r="BW28" s="27">
        <v>820</v>
      </c>
      <c r="BX28" s="27">
        <v>887</v>
      </c>
      <c r="BY28" s="27">
        <v>446</v>
      </c>
      <c r="BZ28" s="27">
        <v>532</v>
      </c>
      <c r="CA28" s="27">
        <v>310</v>
      </c>
      <c r="CB28" s="27">
        <v>387</v>
      </c>
      <c r="CC28" s="168">
        <f t="shared" si="3"/>
        <v>1576</v>
      </c>
      <c r="CD28" s="168">
        <f t="shared" si="3"/>
        <v>1806</v>
      </c>
      <c r="CE28" s="27">
        <v>8196</v>
      </c>
      <c r="CF28" s="27">
        <v>3511</v>
      </c>
      <c r="CG28" s="27">
        <v>1022</v>
      </c>
      <c r="CH28" s="27">
        <f t="shared" si="5"/>
        <v>12729</v>
      </c>
      <c r="CI28" s="27">
        <v>0</v>
      </c>
      <c r="CJ28" s="27">
        <v>0</v>
      </c>
      <c r="CK28" s="27">
        <v>0</v>
      </c>
      <c r="CL28" s="27">
        <f t="shared" si="1"/>
        <v>0</v>
      </c>
      <c r="CM28" s="26">
        <f t="shared" si="4"/>
        <v>0</v>
      </c>
      <c r="CN28" s="26">
        <f t="shared" si="2"/>
        <v>0</v>
      </c>
    </row>
    <row r="29" spans="1:92" ht="13.5" customHeight="1" x14ac:dyDescent="0.15">
      <c r="A29" s="21"/>
      <c r="B29" s="22" t="s">
        <v>63</v>
      </c>
      <c r="C29" s="23"/>
      <c r="D29" s="27">
        <v>555789</v>
      </c>
      <c r="E29" s="27">
        <v>0</v>
      </c>
      <c r="F29" s="27">
        <v>252465</v>
      </c>
      <c r="G29" s="27">
        <v>145467</v>
      </c>
      <c r="H29" s="27">
        <v>953721</v>
      </c>
      <c r="I29" s="27">
        <v>172974</v>
      </c>
      <c r="J29" s="27">
        <v>0</v>
      </c>
      <c r="K29" s="27">
        <v>75645</v>
      </c>
      <c r="L29" s="27">
        <v>43580</v>
      </c>
      <c r="M29" s="27">
        <v>292199</v>
      </c>
      <c r="N29" s="27">
        <v>52966</v>
      </c>
      <c r="O29" s="27">
        <v>0</v>
      </c>
      <c r="P29" s="27">
        <v>35396</v>
      </c>
      <c r="Q29" s="27">
        <v>0</v>
      </c>
      <c r="R29" s="27">
        <v>88362</v>
      </c>
      <c r="S29" s="27">
        <v>118</v>
      </c>
      <c r="T29" s="27">
        <v>54837</v>
      </c>
      <c r="U29" s="27">
        <v>129</v>
      </c>
      <c r="V29" s="27">
        <v>17846</v>
      </c>
      <c r="W29" s="27">
        <v>54</v>
      </c>
      <c r="X29" s="27">
        <v>8110</v>
      </c>
      <c r="Y29" s="21"/>
      <c r="Z29" s="22" t="s">
        <v>63</v>
      </c>
      <c r="AA29" s="23"/>
      <c r="AB29" s="28">
        <v>7</v>
      </c>
      <c r="AC29" s="28">
        <v>5</v>
      </c>
      <c r="AD29" s="28">
        <v>2</v>
      </c>
      <c r="AE29" s="27">
        <v>2257</v>
      </c>
      <c r="AF29" s="27">
        <v>3009</v>
      </c>
      <c r="AG29" s="27">
        <v>1382</v>
      </c>
      <c r="AH29" s="27">
        <v>2539</v>
      </c>
      <c r="AI29" s="27">
        <v>1176</v>
      </c>
      <c r="AJ29" s="27">
        <v>2103</v>
      </c>
      <c r="AK29" s="27">
        <v>4815</v>
      </c>
      <c r="AL29" s="27">
        <v>7651</v>
      </c>
      <c r="AM29" s="27">
        <v>56238</v>
      </c>
      <c r="AN29" s="27">
        <v>33896</v>
      </c>
      <c r="AO29" s="27">
        <v>11230</v>
      </c>
      <c r="AP29" s="27">
        <v>101364</v>
      </c>
      <c r="AQ29" s="27">
        <v>41137</v>
      </c>
      <c r="AR29" s="27">
        <v>16921</v>
      </c>
      <c r="AS29" s="27">
        <v>5656</v>
      </c>
      <c r="AT29" s="27">
        <v>63714</v>
      </c>
      <c r="AU29" s="21"/>
      <c r="AV29" s="22" t="s">
        <v>63</v>
      </c>
      <c r="AW29" s="23"/>
      <c r="AX29" s="28">
        <v>7</v>
      </c>
      <c r="AY29" s="28">
        <v>5</v>
      </c>
      <c r="AZ29" s="28">
        <v>2</v>
      </c>
      <c r="BA29" s="27">
        <v>2257</v>
      </c>
      <c r="BB29" s="27">
        <v>3009</v>
      </c>
      <c r="BC29" s="27">
        <v>1382</v>
      </c>
      <c r="BD29" s="27">
        <v>2539</v>
      </c>
      <c r="BE29" s="27">
        <v>1176</v>
      </c>
      <c r="BF29" s="27">
        <v>2103</v>
      </c>
      <c r="BG29" s="27">
        <v>4815</v>
      </c>
      <c r="BH29" s="27">
        <v>7651</v>
      </c>
      <c r="BI29" s="27">
        <v>16850</v>
      </c>
      <c r="BJ29" s="27">
        <v>10156</v>
      </c>
      <c r="BK29" s="27">
        <v>3365</v>
      </c>
      <c r="BL29" s="27">
        <v>30371</v>
      </c>
      <c r="BM29" s="27">
        <v>12331</v>
      </c>
      <c r="BN29" s="27">
        <v>5070</v>
      </c>
      <c r="BO29" s="27">
        <v>1695</v>
      </c>
      <c r="BP29" s="27">
        <f t="shared" si="0"/>
        <v>19096</v>
      </c>
      <c r="BQ29" s="21"/>
      <c r="BR29" s="22" t="s">
        <v>63</v>
      </c>
      <c r="BS29" s="23"/>
      <c r="BT29" s="28">
        <v>7</v>
      </c>
      <c r="BU29" s="28">
        <v>5</v>
      </c>
      <c r="BV29" s="28">
        <v>2</v>
      </c>
      <c r="BW29" s="27">
        <v>898</v>
      </c>
      <c r="BX29" s="27">
        <v>979</v>
      </c>
      <c r="BY29" s="27">
        <v>495</v>
      </c>
      <c r="BZ29" s="27">
        <v>597</v>
      </c>
      <c r="CA29" s="27">
        <v>390</v>
      </c>
      <c r="CB29" s="27">
        <v>466</v>
      </c>
      <c r="CC29" s="168">
        <f t="shared" si="3"/>
        <v>1783</v>
      </c>
      <c r="CD29" s="168">
        <f t="shared" si="3"/>
        <v>2042</v>
      </c>
      <c r="CE29" s="27">
        <v>8977</v>
      </c>
      <c r="CF29" s="27">
        <v>3910</v>
      </c>
      <c r="CG29" s="27">
        <v>1221</v>
      </c>
      <c r="CH29" s="27">
        <f t="shared" si="5"/>
        <v>14108</v>
      </c>
      <c r="CI29" s="27">
        <v>0</v>
      </c>
      <c r="CJ29" s="27">
        <v>0</v>
      </c>
      <c r="CK29" s="27">
        <v>0</v>
      </c>
      <c r="CL29" s="27">
        <f t="shared" si="1"/>
        <v>0</v>
      </c>
      <c r="CM29" s="26">
        <f t="shared" si="4"/>
        <v>0</v>
      </c>
      <c r="CN29" s="26">
        <f t="shared" si="2"/>
        <v>0</v>
      </c>
    </row>
    <row r="30" spans="1:92" ht="13.5" customHeight="1" x14ac:dyDescent="0.15">
      <c r="A30" s="34"/>
      <c r="B30" s="22" t="s">
        <v>64</v>
      </c>
      <c r="C30" s="35"/>
      <c r="D30" s="27">
        <v>352610</v>
      </c>
      <c r="E30" s="27">
        <v>13665</v>
      </c>
      <c r="F30" s="27">
        <v>139514</v>
      </c>
      <c r="G30" s="27">
        <v>64936</v>
      </c>
      <c r="H30" s="27">
        <v>570725</v>
      </c>
      <c r="I30" s="27">
        <v>97171</v>
      </c>
      <c r="J30" s="27">
        <v>0</v>
      </c>
      <c r="K30" s="27">
        <v>41338</v>
      </c>
      <c r="L30" s="27">
        <v>16234</v>
      </c>
      <c r="M30" s="27">
        <v>154743</v>
      </c>
      <c r="N30" s="27">
        <v>37725</v>
      </c>
      <c r="O30" s="27">
        <v>0</v>
      </c>
      <c r="P30" s="27">
        <v>20300</v>
      </c>
      <c r="Q30" s="27">
        <v>0</v>
      </c>
      <c r="R30" s="27">
        <v>58025</v>
      </c>
      <c r="S30" s="27">
        <v>114</v>
      </c>
      <c r="T30" s="27">
        <v>37658</v>
      </c>
      <c r="U30" s="27">
        <v>88</v>
      </c>
      <c r="V30" s="27">
        <v>8046</v>
      </c>
      <c r="W30" s="27">
        <v>30</v>
      </c>
      <c r="X30" s="27">
        <v>1992</v>
      </c>
      <c r="Y30" s="34"/>
      <c r="Z30" s="22" t="s">
        <v>64</v>
      </c>
      <c r="AA30" s="35"/>
      <c r="AB30" s="28">
        <v>7</v>
      </c>
      <c r="AC30" s="28">
        <v>5</v>
      </c>
      <c r="AD30" s="28">
        <v>2</v>
      </c>
      <c r="AE30" s="27">
        <v>1343</v>
      </c>
      <c r="AF30" s="27">
        <v>1846</v>
      </c>
      <c r="AG30" s="27">
        <v>711</v>
      </c>
      <c r="AH30" s="27">
        <v>1322</v>
      </c>
      <c r="AI30" s="27">
        <v>490</v>
      </c>
      <c r="AJ30" s="27">
        <v>963</v>
      </c>
      <c r="AK30" s="27">
        <v>2544</v>
      </c>
      <c r="AL30" s="27">
        <v>4131</v>
      </c>
      <c r="AM30" s="27">
        <v>34889</v>
      </c>
      <c r="AN30" s="27">
        <v>17847</v>
      </c>
      <c r="AO30" s="27">
        <v>5200</v>
      </c>
      <c r="AP30" s="27">
        <v>57936</v>
      </c>
      <c r="AQ30" s="27">
        <v>21659</v>
      </c>
      <c r="AR30" s="27">
        <v>7887</v>
      </c>
      <c r="AS30" s="27">
        <v>2208</v>
      </c>
      <c r="AT30" s="27">
        <v>31754</v>
      </c>
      <c r="AU30" s="34"/>
      <c r="AV30" s="22" t="s">
        <v>64</v>
      </c>
      <c r="AW30" s="35"/>
      <c r="AX30" s="28">
        <v>7</v>
      </c>
      <c r="AY30" s="28">
        <v>5</v>
      </c>
      <c r="AZ30" s="28">
        <v>2</v>
      </c>
      <c r="BA30" s="27">
        <v>1343</v>
      </c>
      <c r="BB30" s="27">
        <v>1846</v>
      </c>
      <c r="BC30" s="27">
        <v>711</v>
      </c>
      <c r="BD30" s="27">
        <v>1322</v>
      </c>
      <c r="BE30" s="27">
        <v>490</v>
      </c>
      <c r="BF30" s="27">
        <v>963</v>
      </c>
      <c r="BG30" s="27">
        <v>2544</v>
      </c>
      <c r="BH30" s="27">
        <v>4131</v>
      </c>
      <c r="BI30" s="27">
        <v>10338</v>
      </c>
      <c r="BJ30" s="27">
        <v>5288</v>
      </c>
      <c r="BK30" s="27">
        <v>1541</v>
      </c>
      <c r="BL30" s="27">
        <v>17167</v>
      </c>
      <c r="BM30" s="27">
        <v>5415</v>
      </c>
      <c r="BN30" s="27">
        <v>1972</v>
      </c>
      <c r="BO30" s="27">
        <v>552</v>
      </c>
      <c r="BP30" s="27">
        <f t="shared" si="0"/>
        <v>7939</v>
      </c>
      <c r="BQ30" s="34"/>
      <c r="BR30" s="22" t="s">
        <v>64</v>
      </c>
      <c r="BS30" s="35"/>
      <c r="BT30" s="28">
        <v>7</v>
      </c>
      <c r="BU30" s="28">
        <v>5</v>
      </c>
      <c r="BV30" s="28">
        <v>2</v>
      </c>
      <c r="BW30" s="27">
        <v>506</v>
      </c>
      <c r="BX30" s="27">
        <v>565</v>
      </c>
      <c r="BY30" s="27">
        <v>280</v>
      </c>
      <c r="BZ30" s="27">
        <v>346</v>
      </c>
      <c r="CA30" s="27">
        <v>207</v>
      </c>
      <c r="CB30" s="27">
        <v>274</v>
      </c>
      <c r="CC30" s="168">
        <f t="shared" si="3"/>
        <v>993</v>
      </c>
      <c r="CD30" s="168">
        <f t="shared" si="3"/>
        <v>1185</v>
      </c>
      <c r="CE30" s="27">
        <v>4746</v>
      </c>
      <c r="CF30" s="27">
        <v>2076</v>
      </c>
      <c r="CG30" s="27">
        <v>658</v>
      </c>
      <c r="CH30" s="27">
        <f t="shared" si="5"/>
        <v>7480</v>
      </c>
      <c r="CI30" s="27">
        <v>0</v>
      </c>
      <c r="CJ30" s="27">
        <v>0</v>
      </c>
      <c r="CK30" s="27">
        <v>0</v>
      </c>
      <c r="CL30" s="27">
        <f t="shared" si="1"/>
        <v>0</v>
      </c>
      <c r="CM30" s="26">
        <f t="shared" si="4"/>
        <v>0</v>
      </c>
      <c r="CN30" s="26">
        <f t="shared" si="2"/>
        <v>0</v>
      </c>
    </row>
    <row r="31" spans="1:92" ht="13.5" customHeight="1" x14ac:dyDescent="0.15">
      <c r="A31" s="21"/>
      <c r="B31" s="22" t="s">
        <v>65</v>
      </c>
      <c r="C31" s="23"/>
      <c r="D31" s="27">
        <v>223461</v>
      </c>
      <c r="E31" s="27">
        <v>15132</v>
      </c>
      <c r="F31" s="27">
        <v>83998</v>
      </c>
      <c r="G31" s="27">
        <v>54166</v>
      </c>
      <c r="H31" s="27">
        <v>376757</v>
      </c>
      <c r="I31" s="27">
        <v>72391</v>
      </c>
      <c r="J31" s="27">
        <v>0</v>
      </c>
      <c r="K31" s="27">
        <v>29781</v>
      </c>
      <c r="L31" s="27">
        <v>14982</v>
      </c>
      <c r="M31" s="27">
        <v>117154</v>
      </c>
      <c r="N31" s="27">
        <v>25969</v>
      </c>
      <c r="O31" s="27">
        <v>708</v>
      </c>
      <c r="P31" s="27">
        <v>8907</v>
      </c>
      <c r="Q31" s="27">
        <v>5226</v>
      </c>
      <c r="R31" s="27">
        <v>40810</v>
      </c>
      <c r="S31" s="27">
        <v>45</v>
      </c>
      <c r="T31" s="27">
        <v>23132</v>
      </c>
      <c r="U31" s="27">
        <v>52</v>
      </c>
      <c r="V31" s="27">
        <v>7822</v>
      </c>
      <c r="W31" s="27">
        <v>22</v>
      </c>
      <c r="X31" s="27">
        <v>2950</v>
      </c>
      <c r="Y31" s="21"/>
      <c r="Z31" s="22" t="s">
        <v>65</v>
      </c>
      <c r="AA31" s="23"/>
      <c r="AB31" s="28">
        <v>7</v>
      </c>
      <c r="AC31" s="28">
        <v>5</v>
      </c>
      <c r="AD31" s="28">
        <v>2</v>
      </c>
      <c r="AE31" s="27">
        <v>1417</v>
      </c>
      <c r="AF31" s="27">
        <v>1878</v>
      </c>
      <c r="AG31" s="27">
        <v>693</v>
      </c>
      <c r="AH31" s="27">
        <v>1237</v>
      </c>
      <c r="AI31" s="27">
        <v>443</v>
      </c>
      <c r="AJ31" s="27">
        <v>799</v>
      </c>
      <c r="AK31" s="27">
        <v>2553</v>
      </c>
      <c r="AL31" s="27">
        <v>3914</v>
      </c>
      <c r="AM31" s="27">
        <v>28921</v>
      </c>
      <c r="AN31" s="27">
        <v>13607</v>
      </c>
      <c r="AO31" s="27">
        <v>3516</v>
      </c>
      <c r="AP31" s="27">
        <v>46044</v>
      </c>
      <c r="AQ31" s="27">
        <v>22574</v>
      </c>
      <c r="AR31" s="27">
        <v>7614</v>
      </c>
      <c r="AS31" s="27">
        <v>1939</v>
      </c>
      <c r="AT31" s="27">
        <v>32127</v>
      </c>
      <c r="AU31" s="21"/>
      <c r="AV31" s="22" t="s">
        <v>65</v>
      </c>
      <c r="AW31" s="23"/>
      <c r="AX31" s="28">
        <v>7</v>
      </c>
      <c r="AY31" s="28">
        <v>5</v>
      </c>
      <c r="AZ31" s="28">
        <v>2</v>
      </c>
      <c r="BA31" s="27">
        <v>1417</v>
      </c>
      <c r="BB31" s="27">
        <v>1878</v>
      </c>
      <c r="BC31" s="27">
        <v>693</v>
      </c>
      <c r="BD31" s="27">
        <v>1237</v>
      </c>
      <c r="BE31" s="27">
        <v>443</v>
      </c>
      <c r="BF31" s="27">
        <v>799</v>
      </c>
      <c r="BG31" s="27">
        <v>2553</v>
      </c>
      <c r="BH31" s="27">
        <v>3914</v>
      </c>
      <c r="BI31" s="27">
        <v>10254</v>
      </c>
      <c r="BJ31" s="27">
        <v>4824</v>
      </c>
      <c r="BK31" s="27">
        <v>1246</v>
      </c>
      <c r="BL31" s="27">
        <v>16324</v>
      </c>
      <c r="BM31" s="27">
        <v>6244</v>
      </c>
      <c r="BN31" s="27">
        <v>2106</v>
      </c>
      <c r="BO31" s="27">
        <v>536</v>
      </c>
      <c r="BP31" s="27">
        <f t="shared" si="0"/>
        <v>8886</v>
      </c>
      <c r="BQ31" s="21"/>
      <c r="BR31" s="22" t="s">
        <v>65</v>
      </c>
      <c r="BS31" s="23"/>
      <c r="BT31" s="28">
        <v>7</v>
      </c>
      <c r="BU31" s="28">
        <v>5</v>
      </c>
      <c r="BV31" s="28">
        <v>2</v>
      </c>
      <c r="BW31" s="27">
        <v>506</v>
      </c>
      <c r="BX31" s="27">
        <v>562</v>
      </c>
      <c r="BY31" s="27">
        <v>246</v>
      </c>
      <c r="BZ31" s="27">
        <v>291</v>
      </c>
      <c r="CA31" s="27">
        <v>153</v>
      </c>
      <c r="CB31" s="27">
        <v>183</v>
      </c>
      <c r="CC31" s="168">
        <f t="shared" si="3"/>
        <v>905</v>
      </c>
      <c r="CD31" s="168">
        <f t="shared" si="3"/>
        <v>1036</v>
      </c>
      <c r="CE31" s="27">
        <v>3108</v>
      </c>
      <c r="CF31" s="27">
        <v>1149</v>
      </c>
      <c r="CG31" s="27">
        <v>289</v>
      </c>
      <c r="CH31" s="27">
        <f t="shared" si="5"/>
        <v>4546</v>
      </c>
      <c r="CI31" s="27">
        <v>1984</v>
      </c>
      <c r="CJ31" s="27">
        <v>689</v>
      </c>
      <c r="CK31" s="27">
        <v>171</v>
      </c>
      <c r="CL31" s="27">
        <f t="shared" si="1"/>
        <v>2844</v>
      </c>
      <c r="CM31" s="26">
        <f t="shared" si="4"/>
        <v>0</v>
      </c>
      <c r="CN31" s="26">
        <f t="shared" si="2"/>
        <v>0</v>
      </c>
    </row>
    <row r="32" spans="1:92" ht="13.5" customHeight="1" x14ac:dyDescent="0.15">
      <c r="A32" s="29"/>
      <c r="B32" s="30" t="s">
        <v>66</v>
      </c>
      <c r="C32" s="31"/>
      <c r="D32" s="32">
        <v>275588</v>
      </c>
      <c r="E32" s="32">
        <v>39616</v>
      </c>
      <c r="F32" s="32">
        <v>114440</v>
      </c>
      <c r="G32" s="32">
        <v>80848</v>
      </c>
      <c r="H32" s="32">
        <v>510492</v>
      </c>
      <c r="I32" s="32">
        <v>110049</v>
      </c>
      <c r="J32" s="32">
        <v>25898</v>
      </c>
      <c r="K32" s="32">
        <v>37193</v>
      </c>
      <c r="L32" s="32">
        <v>22848</v>
      </c>
      <c r="M32" s="32">
        <v>195988</v>
      </c>
      <c r="N32" s="32">
        <v>18671</v>
      </c>
      <c r="O32" s="32">
        <v>0</v>
      </c>
      <c r="P32" s="32">
        <v>18205</v>
      </c>
      <c r="Q32" s="32">
        <v>0</v>
      </c>
      <c r="R32" s="32">
        <v>36876</v>
      </c>
      <c r="S32" s="32">
        <v>42</v>
      </c>
      <c r="T32" s="32">
        <v>17627</v>
      </c>
      <c r="U32" s="32">
        <v>80</v>
      </c>
      <c r="V32" s="32">
        <v>11519</v>
      </c>
      <c r="W32" s="32">
        <v>5</v>
      </c>
      <c r="X32" s="32">
        <v>248</v>
      </c>
      <c r="Y32" s="29"/>
      <c r="Z32" s="30" t="s">
        <v>66</v>
      </c>
      <c r="AA32" s="31"/>
      <c r="AB32" s="33">
        <v>7</v>
      </c>
      <c r="AC32" s="33">
        <v>5</v>
      </c>
      <c r="AD32" s="33">
        <v>2</v>
      </c>
      <c r="AE32" s="32">
        <v>2512</v>
      </c>
      <c r="AF32" s="32">
        <v>3319</v>
      </c>
      <c r="AG32" s="32">
        <v>1109</v>
      </c>
      <c r="AH32" s="32">
        <v>2064</v>
      </c>
      <c r="AI32" s="32">
        <v>667</v>
      </c>
      <c r="AJ32" s="32">
        <v>1235</v>
      </c>
      <c r="AK32" s="32">
        <v>4288</v>
      </c>
      <c r="AL32" s="32">
        <v>6618</v>
      </c>
      <c r="AM32" s="32">
        <v>46466</v>
      </c>
      <c r="AN32" s="32">
        <v>20640</v>
      </c>
      <c r="AO32" s="32">
        <v>4940</v>
      </c>
      <c r="AP32" s="32">
        <v>72046</v>
      </c>
      <c r="AQ32" s="32">
        <v>39240</v>
      </c>
      <c r="AR32" s="32">
        <v>12043</v>
      </c>
      <c r="AS32" s="32">
        <v>2926</v>
      </c>
      <c r="AT32" s="32">
        <v>54209</v>
      </c>
      <c r="AU32" s="29"/>
      <c r="AV32" s="30" t="s">
        <v>66</v>
      </c>
      <c r="AW32" s="31"/>
      <c r="AX32" s="33">
        <v>7</v>
      </c>
      <c r="AY32" s="33">
        <v>5</v>
      </c>
      <c r="AZ32" s="33">
        <v>2</v>
      </c>
      <c r="BA32" s="32">
        <v>2512</v>
      </c>
      <c r="BB32" s="32">
        <v>3319</v>
      </c>
      <c r="BC32" s="32">
        <v>1109</v>
      </c>
      <c r="BD32" s="32">
        <v>2064</v>
      </c>
      <c r="BE32" s="32">
        <v>667</v>
      </c>
      <c r="BF32" s="32">
        <v>1235</v>
      </c>
      <c r="BG32" s="32">
        <v>4288</v>
      </c>
      <c r="BH32" s="32">
        <v>6618</v>
      </c>
      <c r="BI32" s="32">
        <v>15101</v>
      </c>
      <c r="BJ32" s="32">
        <v>6708</v>
      </c>
      <c r="BK32" s="32">
        <v>1606</v>
      </c>
      <c r="BL32" s="32">
        <v>23415</v>
      </c>
      <c r="BM32" s="32">
        <v>11089</v>
      </c>
      <c r="BN32" s="32">
        <v>3404</v>
      </c>
      <c r="BO32" s="32">
        <v>827</v>
      </c>
      <c r="BP32" s="32">
        <f t="shared" si="0"/>
        <v>15320</v>
      </c>
      <c r="BQ32" s="29"/>
      <c r="BR32" s="30" t="s">
        <v>66</v>
      </c>
      <c r="BS32" s="31"/>
      <c r="BT32" s="33">
        <v>7</v>
      </c>
      <c r="BU32" s="33">
        <v>5</v>
      </c>
      <c r="BV32" s="33">
        <v>2</v>
      </c>
      <c r="BW32" s="32">
        <v>863</v>
      </c>
      <c r="BX32" s="32">
        <v>936</v>
      </c>
      <c r="BY32" s="32">
        <v>420</v>
      </c>
      <c r="BZ32" s="32">
        <v>516</v>
      </c>
      <c r="CA32" s="32">
        <v>276</v>
      </c>
      <c r="CB32" s="32">
        <v>350</v>
      </c>
      <c r="CC32" s="169">
        <f t="shared" si="3"/>
        <v>1559</v>
      </c>
      <c r="CD32" s="169">
        <f t="shared" si="3"/>
        <v>1802</v>
      </c>
      <c r="CE32" s="32">
        <v>6880</v>
      </c>
      <c r="CF32" s="32">
        <v>2709</v>
      </c>
      <c r="CG32" s="32">
        <v>735</v>
      </c>
      <c r="CH32" s="32">
        <f t="shared" si="5"/>
        <v>10324</v>
      </c>
      <c r="CI32" s="32">
        <v>0</v>
      </c>
      <c r="CJ32" s="32">
        <v>0</v>
      </c>
      <c r="CK32" s="32">
        <v>0</v>
      </c>
      <c r="CL32" s="32">
        <f t="shared" si="1"/>
        <v>0</v>
      </c>
      <c r="CM32" s="26">
        <f t="shared" si="4"/>
        <v>0</v>
      </c>
      <c r="CN32" s="26">
        <f t="shared" si="2"/>
        <v>0</v>
      </c>
    </row>
    <row r="33" spans="1:92" ht="13.5" customHeight="1" x14ac:dyDescent="0.15">
      <c r="A33" s="21"/>
      <c r="B33" s="22" t="s">
        <v>67</v>
      </c>
      <c r="C33" s="23"/>
      <c r="D33" s="27">
        <v>585057</v>
      </c>
      <c r="E33" s="27">
        <v>0</v>
      </c>
      <c r="F33" s="27">
        <v>251174</v>
      </c>
      <c r="G33" s="27">
        <v>129990</v>
      </c>
      <c r="H33" s="27">
        <v>966221</v>
      </c>
      <c r="I33" s="27">
        <v>193429</v>
      </c>
      <c r="J33" s="27">
        <v>0</v>
      </c>
      <c r="K33" s="27">
        <v>71764</v>
      </c>
      <c r="L33" s="27">
        <v>44997</v>
      </c>
      <c r="M33" s="27">
        <v>310190</v>
      </c>
      <c r="N33" s="27">
        <v>54456</v>
      </c>
      <c r="O33" s="27">
        <v>0</v>
      </c>
      <c r="P33" s="27">
        <v>28006</v>
      </c>
      <c r="Q33" s="27">
        <v>33764</v>
      </c>
      <c r="R33" s="27">
        <v>116226</v>
      </c>
      <c r="S33" s="27">
        <v>200</v>
      </c>
      <c r="T33" s="27">
        <v>67822</v>
      </c>
      <c r="U33" s="27">
        <v>240</v>
      </c>
      <c r="V33" s="27">
        <v>26726</v>
      </c>
      <c r="W33" s="27">
        <v>66</v>
      </c>
      <c r="X33" s="27">
        <v>5864</v>
      </c>
      <c r="Y33" s="21"/>
      <c r="Z33" s="22" t="s">
        <v>67</v>
      </c>
      <c r="AA33" s="23"/>
      <c r="AB33" s="28">
        <v>7</v>
      </c>
      <c r="AC33" s="28">
        <v>5</v>
      </c>
      <c r="AD33" s="28">
        <v>2</v>
      </c>
      <c r="AE33" s="27">
        <v>2153</v>
      </c>
      <c r="AF33" s="27">
        <v>2926</v>
      </c>
      <c r="AG33" s="27">
        <v>1298</v>
      </c>
      <c r="AH33" s="27">
        <v>2355</v>
      </c>
      <c r="AI33" s="27">
        <v>905</v>
      </c>
      <c r="AJ33" s="27">
        <v>1704</v>
      </c>
      <c r="AK33" s="27">
        <v>4356</v>
      </c>
      <c r="AL33" s="27">
        <v>6985</v>
      </c>
      <c r="AM33" s="27">
        <v>57350</v>
      </c>
      <c r="AN33" s="27">
        <v>32970</v>
      </c>
      <c r="AO33" s="27">
        <v>9542</v>
      </c>
      <c r="AP33" s="27">
        <v>99862</v>
      </c>
      <c r="AQ33" s="27">
        <v>37733</v>
      </c>
      <c r="AR33" s="27">
        <v>15730</v>
      </c>
      <c r="AS33" s="27">
        <v>4397</v>
      </c>
      <c r="AT33" s="27">
        <v>57860</v>
      </c>
      <c r="AU33" s="21"/>
      <c r="AV33" s="22" t="s">
        <v>67</v>
      </c>
      <c r="AW33" s="23"/>
      <c r="AX33" s="28">
        <v>7</v>
      </c>
      <c r="AY33" s="28">
        <v>5</v>
      </c>
      <c r="AZ33" s="28">
        <v>2</v>
      </c>
      <c r="BA33" s="27">
        <v>2153</v>
      </c>
      <c r="BB33" s="27">
        <v>2926</v>
      </c>
      <c r="BC33" s="27">
        <v>1298</v>
      </c>
      <c r="BD33" s="27">
        <v>2355</v>
      </c>
      <c r="BE33" s="27">
        <v>905</v>
      </c>
      <c r="BF33" s="27">
        <v>1704</v>
      </c>
      <c r="BG33" s="27">
        <v>4356</v>
      </c>
      <c r="BH33" s="27">
        <v>6985</v>
      </c>
      <c r="BI33" s="27">
        <v>16386</v>
      </c>
      <c r="BJ33" s="27">
        <v>9420</v>
      </c>
      <c r="BK33" s="27">
        <v>2726</v>
      </c>
      <c r="BL33" s="27">
        <v>28532</v>
      </c>
      <c r="BM33" s="27">
        <v>13061</v>
      </c>
      <c r="BN33" s="27">
        <v>5445</v>
      </c>
      <c r="BO33" s="27">
        <v>1522</v>
      </c>
      <c r="BP33" s="27">
        <f t="shared" si="0"/>
        <v>20028</v>
      </c>
      <c r="BQ33" s="21"/>
      <c r="BR33" s="22" t="s">
        <v>67</v>
      </c>
      <c r="BS33" s="23"/>
      <c r="BT33" s="28">
        <v>7</v>
      </c>
      <c r="BU33" s="28">
        <v>5</v>
      </c>
      <c r="BV33" s="28">
        <v>2</v>
      </c>
      <c r="BW33" s="27">
        <v>812</v>
      </c>
      <c r="BX33" s="27">
        <v>886</v>
      </c>
      <c r="BY33" s="27">
        <v>523</v>
      </c>
      <c r="BZ33" s="27">
        <v>642</v>
      </c>
      <c r="CA33" s="27">
        <v>366</v>
      </c>
      <c r="CB33" s="27">
        <v>461</v>
      </c>
      <c r="CC33" s="168">
        <f t="shared" si="3"/>
        <v>1701</v>
      </c>
      <c r="CD33" s="168">
        <f t="shared" si="3"/>
        <v>1989</v>
      </c>
      <c r="CE33" s="27">
        <v>6202</v>
      </c>
      <c r="CF33" s="27">
        <v>3210</v>
      </c>
      <c r="CG33" s="27">
        <v>922</v>
      </c>
      <c r="CH33" s="27">
        <f t="shared" si="5"/>
        <v>10334</v>
      </c>
      <c r="CI33" s="27">
        <v>8526</v>
      </c>
      <c r="CJ33" s="27">
        <v>3923</v>
      </c>
      <c r="CK33" s="27">
        <v>1098</v>
      </c>
      <c r="CL33" s="27">
        <f t="shared" si="1"/>
        <v>13547</v>
      </c>
      <c r="CM33" s="26">
        <f t="shared" si="4"/>
        <v>0</v>
      </c>
      <c r="CN33" s="26">
        <f t="shared" si="2"/>
        <v>0</v>
      </c>
    </row>
    <row r="34" spans="1:92" ht="13.5" customHeight="1" x14ac:dyDescent="0.15">
      <c r="A34" s="21"/>
      <c r="B34" s="22" t="s">
        <v>68</v>
      </c>
      <c r="C34" s="23"/>
      <c r="D34" s="27">
        <v>438673</v>
      </c>
      <c r="E34" s="27">
        <v>0</v>
      </c>
      <c r="F34" s="27">
        <v>213474</v>
      </c>
      <c r="G34" s="27">
        <v>119176</v>
      </c>
      <c r="H34" s="27">
        <v>771323</v>
      </c>
      <c r="I34" s="27">
        <v>129536</v>
      </c>
      <c r="J34" s="27">
        <v>0</v>
      </c>
      <c r="K34" s="27">
        <v>61370</v>
      </c>
      <c r="L34" s="27">
        <v>34261</v>
      </c>
      <c r="M34" s="27">
        <v>225167</v>
      </c>
      <c r="N34" s="27">
        <v>48556</v>
      </c>
      <c r="O34" s="27">
        <v>0</v>
      </c>
      <c r="P34" s="27">
        <v>21234</v>
      </c>
      <c r="Q34" s="27">
        <v>12790</v>
      </c>
      <c r="R34" s="27">
        <v>82580</v>
      </c>
      <c r="S34" s="27">
        <v>158</v>
      </c>
      <c r="T34" s="27">
        <v>44807</v>
      </c>
      <c r="U34" s="27">
        <v>147</v>
      </c>
      <c r="V34" s="27">
        <v>12201</v>
      </c>
      <c r="W34" s="27">
        <v>54</v>
      </c>
      <c r="X34" s="27">
        <v>3226</v>
      </c>
      <c r="Y34" s="21"/>
      <c r="Z34" s="22" t="s">
        <v>68</v>
      </c>
      <c r="AA34" s="23"/>
      <c r="AB34" s="28">
        <v>7</v>
      </c>
      <c r="AC34" s="28">
        <v>5</v>
      </c>
      <c r="AD34" s="28">
        <v>2</v>
      </c>
      <c r="AE34" s="27">
        <v>1623</v>
      </c>
      <c r="AF34" s="27">
        <v>2209</v>
      </c>
      <c r="AG34" s="27">
        <v>972</v>
      </c>
      <c r="AH34" s="27">
        <v>1749</v>
      </c>
      <c r="AI34" s="27">
        <v>733</v>
      </c>
      <c r="AJ34" s="27">
        <v>1403</v>
      </c>
      <c r="AK34" s="27">
        <v>3328</v>
      </c>
      <c r="AL34" s="27">
        <v>5361</v>
      </c>
      <c r="AM34" s="27">
        <v>48088</v>
      </c>
      <c r="AN34" s="27">
        <v>27195</v>
      </c>
      <c r="AO34" s="27">
        <v>8727</v>
      </c>
      <c r="AP34" s="27">
        <v>84010</v>
      </c>
      <c r="AQ34" s="27">
        <v>36039</v>
      </c>
      <c r="AR34" s="27">
        <v>14838</v>
      </c>
      <c r="AS34" s="27">
        <v>4504</v>
      </c>
      <c r="AT34" s="27">
        <v>55381</v>
      </c>
      <c r="AU34" s="21"/>
      <c r="AV34" s="22" t="s">
        <v>68</v>
      </c>
      <c r="AW34" s="23"/>
      <c r="AX34" s="28">
        <v>7</v>
      </c>
      <c r="AY34" s="28">
        <v>5</v>
      </c>
      <c r="AZ34" s="28">
        <v>2</v>
      </c>
      <c r="BA34" s="27">
        <v>1623</v>
      </c>
      <c r="BB34" s="27">
        <v>2209</v>
      </c>
      <c r="BC34" s="27">
        <v>972</v>
      </c>
      <c r="BD34" s="27">
        <v>1749</v>
      </c>
      <c r="BE34" s="27">
        <v>733</v>
      </c>
      <c r="BF34" s="27">
        <v>1403</v>
      </c>
      <c r="BG34" s="27">
        <v>3328</v>
      </c>
      <c r="BH34" s="27">
        <v>5361</v>
      </c>
      <c r="BI34" s="27">
        <v>13824</v>
      </c>
      <c r="BJ34" s="27">
        <v>7818</v>
      </c>
      <c r="BK34" s="27">
        <v>2509</v>
      </c>
      <c r="BL34" s="27">
        <v>24151</v>
      </c>
      <c r="BM34" s="27">
        <v>10361</v>
      </c>
      <c r="BN34" s="27">
        <v>4266</v>
      </c>
      <c r="BO34" s="27">
        <v>1295</v>
      </c>
      <c r="BP34" s="27">
        <f t="shared" si="0"/>
        <v>15922</v>
      </c>
      <c r="BQ34" s="21"/>
      <c r="BR34" s="22" t="s">
        <v>68</v>
      </c>
      <c r="BS34" s="23"/>
      <c r="BT34" s="28">
        <v>7</v>
      </c>
      <c r="BU34" s="28">
        <v>5</v>
      </c>
      <c r="BV34" s="28">
        <v>2</v>
      </c>
      <c r="BW34" s="27">
        <v>641</v>
      </c>
      <c r="BX34" s="27">
        <v>704</v>
      </c>
      <c r="BY34" s="27">
        <v>322</v>
      </c>
      <c r="BZ34" s="27">
        <v>394</v>
      </c>
      <c r="CA34" s="27">
        <v>267</v>
      </c>
      <c r="CB34" s="27">
        <v>353</v>
      </c>
      <c r="CC34" s="168">
        <f t="shared" si="3"/>
        <v>1230</v>
      </c>
      <c r="CD34" s="168">
        <f t="shared" si="3"/>
        <v>1451</v>
      </c>
      <c r="CE34" s="27">
        <v>4839</v>
      </c>
      <c r="CF34" s="27">
        <v>1935</v>
      </c>
      <c r="CG34" s="27">
        <v>693</v>
      </c>
      <c r="CH34" s="27">
        <f t="shared" si="5"/>
        <v>7467</v>
      </c>
      <c r="CI34" s="27">
        <v>3449</v>
      </c>
      <c r="CJ34" s="27">
        <v>1238</v>
      </c>
      <c r="CK34" s="27">
        <v>411</v>
      </c>
      <c r="CL34" s="27">
        <f t="shared" si="1"/>
        <v>5098</v>
      </c>
      <c r="CM34" s="26">
        <f t="shared" si="4"/>
        <v>0</v>
      </c>
      <c r="CN34" s="26">
        <f t="shared" si="2"/>
        <v>0</v>
      </c>
    </row>
    <row r="35" spans="1:92" ht="13.5" customHeight="1" x14ac:dyDescent="0.15">
      <c r="A35" s="21"/>
      <c r="B35" s="22" t="s">
        <v>69</v>
      </c>
      <c r="C35" s="23"/>
      <c r="D35" s="27">
        <v>1104459</v>
      </c>
      <c r="E35" s="27">
        <v>0</v>
      </c>
      <c r="F35" s="27">
        <v>459444</v>
      </c>
      <c r="G35" s="27">
        <v>208921</v>
      </c>
      <c r="H35" s="27">
        <v>1772824</v>
      </c>
      <c r="I35" s="27">
        <v>331178</v>
      </c>
      <c r="J35" s="27">
        <v>0</v>
      </c>
      <c r="K35" s="27">
        <v>139507</v>
      </c>
      <c r="L35" s="27">
        <v>63186</v>
      </c>
      <c r="M35" s="27">
        <v>533871</v>
      </c>
      <c r="N35" s="27">
        <v>125327</v>
      </c>
      <c r="O35" s="27">
        <v>0</v>
      </c>
      <c r="P35" s="27">
        <v>72274</v>
      </c>
      <c r="Q35" s="27">
        <v>0</v>
      </c>
      <c r="R35" s="27">
        <v>197601</v>
      </c>
      <c r="S35" s="27">
        <v>306</v>
      </c>
      <c r="T35" s="27">
        <v>221982</v>
      </c>
      <c r="U35" s="27">
        <v>303</v>
      </c>
      <c r="V35" s="27">
        <v>66397</v>
      </c>
      <c r="W35" s="27">
        <v>133</v>
      </c>
      <c r="X35" s="27">
        <v>23795</v>
      </c>
      <c r="Y35" s="21"/>
      <c r="Z35" s="22" t="s">
        <v>69</v>
      </c>
      <c r="AA35" s="23"/>
      <c r="AB35" s="28">
        <v>7</v>
      </c>
      <c r="AC35" s="28">
        <v>5</v>
      </c>
      <c r="AD35" s="28">
        <v>2</v>
      </c>
      <c r="AE35" s="27">
        <v>4729</v>
      </c>
      <c r="AF35" s="27">
        <v>6494</v>
      </c>
      <c r="AG35" s="27">
        <v>2600</v>
      </c>
      <c r="AH35" s="27">
        <v>5018</v>
      </c>
      <c r="AI35" s="27">
        <v>1971</v>
      </c>
      <c r="AJ35" s="27">
        <v>3836</v>
      </c>
      <c r="AK35" s="27">
        <v>9300</v>
      </c>
      <c r="AL35" s="27">
        <v>15348</v>
      </c>
      <c r="AM35" s="27">
        <v>112282</v>
      </c>
      <c r="AN35" s="27">
        <v>61972</v>
      </c>
      <c r="AO35" s="27">
        <v>18949</v>
      </c>
      <c r="AP35" s="27">
        <v>193203</v>
      </c>
      <c r="AQ35" s="27">
        <v>65864</v>
      </c>
      <c r="AR35" s="27">
        <v>24889</v>
      </c>
      <c r="AS35" s="27">
        <v>7528</v>
      </c>
      <c r="AT35" s="27">
        <v>98281</v>
      </c>
      <c r="AU35" s="21"/>
      <c r="AV35" s="22" t="s">
        <v>69</v>
      </c>
      <c r="AW35" s="23"/>
      <c r="AX35" s="28">
        <v>7</v>
      </c>
      <c r="AY35" s="28">
        <v>5</v>
      </c>
      <c r="AZ35" s="28">
        <v>2</v>
      </c>
      <c r="BA35" s="27">
        <v>4729</v>
      </c>
      <c r="BB35" s="27">
        <v>6494</v>
      </c>
      <c r="BC35" s="27">
        <v>2600</v>
      </c>
      <c r="BD35" s="27">
        <v>5018</v>
      </c>
      <c r="BE35" s="27">
        <v>1971</v>
      </c>
      <c r="BF35" s="27">
        <v>3836</v>
      </c>
      <c r="BG35" s="27">
        <v>9300</v>
      </c>
      <c r="BH35" s="27">
        <v>15348</v>
      </c>
      <c r="BI35" s="27">
        <v>34094</v>
      </c>
      <c r="BJ35" s="27">
        <v>18817</v>
      </c>
      <c r="BK35" s="27">
        <v>5754</v>
      </c>
      <c r="BL35" s="27">
        <v>58665</v>
      </c>
      <c r="BM35" s="27">
        <v>19921</v>
      </c>
      <c r="BN35" s="27">
        <v>7527</v>
      </c>
      <c r="BO35" s="27">
        <v>2276</v>
      </c>
      <c r="BP35" s="27">
        <f t="shared" si="0"/>
        <v>29724</v>
      </c>
      <c r="BQ35" s="21"/>
      <c r="BR35" s="22" t="s">
        <v>69</v>
      </c>
      <c r="BS35" s="23"/>
      <c r="BT35" s="28">
        <v>7</v>
      </c>
      <c r="BU35" s="28">
        <v>5</v>
      </c>
      <c r="BV35" s="28">
        <v>2</v>
      </c>
      <c r="BW35" s="27">
        <v>1852</v>
      </c>
      <c r="BX35" s="27">
        <v>2068</v>
      </c>
      <c r="BY35" s="27">
        <v>1061</v>
      </c>
      <c r="BZ35" s="27">
        <v>1305</v>
      </c>
      <c r="CA35" s="27">
        <v>779</v>
      </c>
      <c r="CB35" s="27">
        <v>1000</v>
      </c>
      <c r="CC35" s="168">
        <f t="shared" si="3"/>
        <v>3692</v>
      </c>
      <c r="CD35" s="168">
        <f t="shared" si="3"/>
        <v>4373</v>
      </c>
      <c r="CE35" s="27">
        <v>18385</v>
      </c>
      <c r="CF35" s="27">
        <v>8286</v>
      </c>
      <c r="CG35" s="27">
        <v>2540</v>
      </c>
      <c r="CH35" s="27">
        <f t="shared" si="5"/>
        <v>29211</v>
      </c>
      <c r="CI35" s="27">
        <v>0</v>
      </c>
      <c r="CJ35" s="27">
        <v>0</v>
      </c>
      <c r="CK35" s="27">
        <v>0</v>
      </c>
      <c r="CL35" s="27">
        <f t="shared" si="1"/>
        <v>0</v>
      </c>
      <c r="CM35" s="26">
        <f t="shared" si="4"/>
        <v>0</v>
      </c>
      <c r="CN35" s="26">
        <f t="shared" si="2"/>
        <v>0</v>
      </c>
    </row>
    <row r="36" spans="1:92" ht="13.5" customHeight="1" x14ac:dyDescent="0.15">
      <c r="A36" s="21"/>
      <c r="B36" s="22" t="s">
        <v>106</v>
      </c>
      <c r="C36" s="23"/>
      <c r="D36" s="27">
        <v>412956</v>
      </c>
      <c r="E36" s="27">
        <v>0</v>
      </c>
      <c r="F36" s="27">
        <v>195553</v>
      </c>
      <c r="G36" s="27">
        <v>110621</v>
      </c>
      <c r="H36" s="27">
        <v>719130</v>
      </c>
      <c r="I36" s="27">
        <v>104748</v>
      </c>
      <c r="J36" s="27">
        <v>0</v>
      </c>
      <c r="K36" s="27">
        <v>50844</v>
      </c>
      <c r="L36" s="27">
        <v>28761</v>
      </c>
      <c r="M36" s="27">
        <v>184353</v>
      </c>
      <c r="N36" s="27">
        <v>34278</v>
      </c>
      <c r="O36" s="27">
        <v>0</v>
      </c>
      <c r="P36" s="27">
        <v>33576</v>
      </c>
      <c r="Q36" s="27">
        <v>0</v>
      </c>
      <c r="R36" s="27">
        <v>67854</v>
      </c>
      <c r="S36" s="27">
        <v>104</v>
      </c>
      <c r="T36" s="27">
        <v>79945</v>
      </c>
      <c r="U36" s="27">
        <v>80</v>
      </c>
      <c r="V36" s="27">
        <v>16690</v>
      </c>
      <c r="W36" s="27">
        <v>25</v>
      </c>
      <c r="X36" s="27">
        <v>5087</v>
      </c>
      <c r="Y36" s="21"/>
      <c r="Z36" s="22" t="s">
        <v>107</v>
      </c>
      <c r="AA36" s="23"/>
      <c r="AB36" s="28">
        <v>7</v>
      </c>
      <c r="AC36" s="28">
        <v>5</v>
      </c>
      <c r="AD36" s="28">
        <v>2</v>
      </c>
      <c r="AE36" s="27">
        <v>1846</v>
      </c>
      <c r="AF36" s="27">
        <v>2602</v>
      </c>
      <c r="AG36" s="27">
        <v>1076</v>
      </c>
      <c r="AH36" s="27">
        <v>2118</v>
      </c>
      <c r="AI36" s="27">
        <v>788</v>
      </c>
      <c r="AJ36" s="27">
        <v>1552</v>
      </c>
      <c r="AK36" s="27">
        <v>3710</v>
      </c>
      <c r="AL36" s="27">
        <v>6272</v>
      </c>
      <c r="AM36" s="27">
        <v>45535</v>
      </c>
      <c r="AN36" s="27">
        <v>26475</v>
      </c>
      <c r="AO36" s="27">
        <v>7760</v>
      </c>
      <c r="AP36" s="27">
        <v>79770</v>
      </c>
      <c r="AQ36" s="27">
        <v>31504</v>
      </c>
      <c r="AR36" s="27">
        <v>12706</v>
      </c>
      <c r="AS36" s="27">
        <v>3709</v>
      </c>
      <c r="AT36" s="27">
        <v>47919</v>
      </c>
      <c r="AU36" s="21"/>
      <c r="AV36" s="22" t="s">
        <v>107</v>
      </c>
      <c r="AW36" s="23"/>
      <c r="AX36" s="28">
        <v>7</v>
      </c>
      <c r="AY36" s="28">
        <v>5</v>
      </c>
      <c r="AZ36" s="28">
        <v>2</v>
      </c>
      <c r="BA36" s="27">
        <v>1846</v>
      </c>
      <c r="BB36" s="27">
        <v>2602</v>
      </c>
      <c r="BC36" s="27">
        <v>1076</v>
      </c>
      <c r="BD36" s="27">
        <v>2118</v>
      </c>
      <c r="BE36" s="27">
        <v>788</v>
      </c>
      <c r="BF36" s="27">
        <v>1552</v>
      </c>
      <c r="BG36" s="27">
        <v>3710</v>
      </c>
      <c r="BH36" s="27">
        <v>6272</v>
      </c>
      <c r="BI36" s="27">
        <v>11839</v>
      </c>
      <c r="BJ36" s="27">
        <v>6884</v>
      </c>
      <c r="BK36" s="27">
        <v>2018</v>
      </c>
      <c r="BL36" s="27">
        <v>20741</v>
      </c>
      <c r="BM36" s="27">
        <v>8191</v>
      </c>
      <c r="BN36" s="27">
        <v>3304</v>
      </c>
      <c r="BO36" s="27">
        <v>964</v>
      </c>
      <c r="BP36" s="27">
        <f t="shared" si="0"/>
        <v>12459</v>
      </c>
      <c r="BQ36" s="21"/>
      <c r="BR36" s="22" t="s">
        <v>107</v>
      </c>
      <c r="BS36" s="23"/>
      <c r="BT36" s="28">
        <v>7</v>
      </c>
      <c r="BU36" s="28">
        <v>5</v>
      </c>
      <c r="BV36" s="28">
        <v>2</v>
      </c>
      <c r="BW36" s="27">
        <v>819</v>
      </c>
      <c r="BX36" s="27">
        <v>908</v>
      </c>
      <c r="BY36" s="27">
        <v>429</v>
      </c>
      <c r="BZ36" s="27">
        <v>546</v>
      </c>
      <c r="CA36" s="27">
        <v>298</v>
      </c>
      <c r="CB36" s="27">
        <v>388</v>
      </c>
      <c r="CC36" s="168">
        <f t="shared" si="3"/>
        <v>1546</v>
      </c>
      <c r="CD36" s="168">
        <f t="shared" si="3"/>
        <v>1842</v>
      </c>
      <c r="CE36" s="27">
        <v>8263</v>
      </c>
      <c r="CF36" s="27">
        <v>3549</v>
      </c>
      <c r="CG36" s="27">
        <v>1009</v>
      </c>
      <c r="CH36" s="27">
        <f t="shared" si="5"/>
        <v>12821</v>
      </c>
      <c r="CI36" s="27">
        <v>0</v>
      </c>
      <c r="CJ36" s="27">
        <v>0</v>
      </c>
      <c r="CK36" s="27">
        <v>0</v>
      </c>
      <c r="CL36" s="27">
        <f t="shared" si="1"/>
        <v>0</v>
      </c>
      <c r="CM36" s="26">
        <f t="shared" si="4"/>
        <v>0</v>
      </c>
      <c r="CN36" s="26">
        <f t="shared" si="2"/>
        <v>0</v>
      </c>
    </row>
    <row r="37" spans="1:92" ht="13.5" customHeight="1" x14ac:dyDescent="0.15">
      <c r="A37" s="29"/>
      <c r="B37" s="30" t="s">
        <v>70</v>
      </c>
      <c r="C37" s="31"/>
      <c r="D37" s="32">
        <v>336857</v>
      </c>
      <c r="E37" s="32">
        <v>0</v>
      </c>
      <c r="F37" s="32">
        <v>142881</v>
      </c>
      <c r="G37" s="32">
        <v>85785</v>
      </c>
      <c r="H37" s="32">
        <v>565523</v>
      </c>
      <c r="I37" s="32">
        <v>93852</v>
      </c>
      <c r="J37" s="32">
        <v>0</v>
      </c>
      <c r="K37" s="32">
        <v>40823</v>
      </c>
      <c r="L37" s="32">
        <v>26623</v>
      </c>
      <c r="M37" s="32">
        <v>161298</v>
      </c>
      <c r="N37" s="32">
        <v>29568</v>
      </c>
      <c r="O37" s="32">
        <v>0</v>
      </c>
      <c r="P37" s="32">
        <v>14333</v>
      </c>
      <c r="Q37" s="32">
        <v>8323</v>
      </c>
      <c r="R37" s="32">
        <v>52224</v>
      </c>
      <c r="S37" s="32">
        <v>70</v>
      </c>
      <c r="T37" s="32">
        <v>93274</v>
      </c>
      <c r="U37" s="32">
        <v>58</v>
      </c>
      <c r="V37" s="32">
        <v>24863</v>
      </c>
      <c r="W37" s="32">
        <v>19</v>
      </c>
      <c r="X37" s="32">
        <v>2383</v>
      </c>
      <c r="Y37" s="29"/>
      <c r="Z37" s="30" t="s">
        <v>70</v>
      </c>
      <c r="AA37" s="31"/>
      <c r="AB37" s="33">
        <v>7</v>
      </c>
      <c r="AC37" s="33">
        <v>5</v>
      </c>
      <c r="AD37" s="33">
        <v>2</v>
      </c>
      <c r="AE37" s="32">
        <v>1660</v>
      </c>
      <c r="AF37" s="32">
        <v>2267</v>
      </c>
      <c r="AG37" s="32">
        <v>875</v>
      </c>
      <c r="AH37" s="32">
        <v>1540</v>
      </c>
      <c r="AI37" s="32">
        <v>550</v>
      </c>
      <c r="AJ37" s="32">
        <v>1041</v>
      </c>
      <c r="AK37" s="32">
        <v>3085</v>
      </c>
      <c r="AL37" s="32">
        <v>4848</v>
      </c>
      <c r="AM37" s="32">
        <v>44433</v>
      </c>
      <c r="AN37" s="32">
        <v>21560</v>
      </c>
      <c r="AO37" s="32">
        <v>5829</v>
      </c>
      <c r="AP37" s="32">
        <v>71822</v>
      </c>
      <c r="AQ37" s="32">
        <v>32668</v>
      </c>
      <c r="AR37" s="32">
        <v>11687</v>
      </c>
      <c r="AS37" s="32">
        <v>3020</v>
      </c>
      <c r="AT37" s="32">
        <v>47375</v>
      </c>
      <c r="AU37" s="29"/>
      <c r="AV37" s="30" t="s">
        <v>70</v>
      </c>
      <c r="AW37" s="31"/>
      <c r="AX37" s="33">
        <v>7</v>
      </c>
      <c r="AY37" s="33">
        <v>5</v>
      </c>
      <c r="AZ37" s="33">
        <v>2</v>
      </c>
      <c r="BA37" s="32">
        <v>1660</v>
      </c>
      <c r="BB37" s="32">
        <v>2267</v>
      </c>
      <c r="BC37" s="32">
        <v>875</v>
      </c>
      <c r="BD37" s="32">
        <v>1540</v>
      </c>
      <c r="BE37" s="32">
        <v>550</v>
      </c>
      <c r="BF37" s="32">
        <v>1041</v>
      </c>
      <c r="BG37" s="32">
        <v>3085</v>
      </c>
      <c r="BH37" s="32">
        <v>4848</v>
      </c>
      <c r="BI37" s="32">
        <v>12695</v>
      </c>
      <c r="BJ37" s="32">
        <v>6160</v>
      </c>
      <c r="BK37" s="32">
        <v>1665</v>
      </c>
      <c r="BL37" s="32">
        <v>20520</v>
      </c>
      <c r="BM37" s="32">
        <v>10138</v>
      </c>
      <c r="BN37" s="32">
        <v>3627</v>
      </c>
      <c r="BO37" s="32">
        <v>937</v>
      </c>
      <c r="BP37" s="32">
        <f t="shared" si="0"/>
        <v>14702</v>
      </c>
      <c r="BQ37" s="29"/>
      <c r="BR37" s="30" t="s">
        <v>70</v>
      </c>
      <c r="BS37" s="31"/>
      <c r="BT37" s="33">
        <v>7</v>
      </c>
      <c r="BU37" s="33">
        <v>5</v>
      </c>
      <c r="BV37" s="33">
        <v>2</v>
      </c>
      <c r="BW37" s="32">
        <v>543</v>
      </c>
      <c r="BX37" s="32">
        <v>597</v>
      </c>
      <c r="BY37" s="32">
        <v>268</v>
      </c>
      <c r="BZ37" s="32">
        <v>310</v>
      </c>
      <c r="CA37" s="32">
        <v>169</v>
      </c>
      <c r="CB37" s="32">
        <v>204</v>
      </c>
      <c r="CC37" s="169">
        <f t="shared" si="3"/>
        <v>980</v>
      </c>
      <c r="CD37" s="169">
        <f t="shared" si="3"/>
        <v>1111</v>
      </c>
      <c r="CE37" s="32">
        <v>4179</v>
      </c>
      <c r="CF37" s="32">
        <v>1550</v>
      </c>
      <c r="CG37" s="32">
        <v>408</v>
      </c>
      <c r="CH37" s="32">
        <f t="shared" si="5"/>
        <v>6137</v>
      </c>
      <c r="CI37" s="32">
        <v>2661</v>
      </c>
      <c r="CJ37" s="32">
        <v>938</v>
      </c>
      <c r="CK37" s="32">
        <v>236</v>
      </c>
      <c r="CL37" s="32">
        <f t="shared" si="1"/>
        <v>3835</v>
      </c>
      <c r="CM37" s="26">
        <f t="shared" si="4"/>
        <v>0</v>
      </c>
      <c r="CN37" s="26">
        <f t="shared" si="2"/>
        <v>0</v>
      </c>
    </row>
    <row r="38" spans="1:92" ht="13.5" customHeight="1" x14ac:dyDescent="0.15">
      <c r="A38" s="21"/>
      <c r="B38" s="22" t="s">
        <v>71</v>
      </c>
      <c r="C38" s="23"/>
      <c r="D38" s="27">
        <v>181694</v>
      </c>
      <c r="E38" s="27">
        <v>0</v>
      </c>
      <c r="F38" s="27">
        <v>121512</v>
      </c>
      <c r="G38" s="27">
        <v>80114</v>
      </c>
      <c r="H38" s="27">
        <v>383320</v>
      </c>
      <c r="I38" s="27">
        <v>58003</v>
      </c>
      <c r="J38" s="27">
        <v>0</v>
      </c>
      <c r="K38" s="27">
        <v>38144</v>
      </c>
      <c r="L38" s="27">
        <v>24945</v>
      </c>
      <c r="M38" s="27">
        <v>121092</v>
      </c>
      <c r="N38" s="27">
        <v>20650</v>
      </c>
      <c r="O38" s="27">
        <v>0</v>
      </c>
      <c r="P38" s="27">
        <v>13451</v>
      </c>
      <c r="Q38" s="27">
        <v>9010</v>
      </c>
      <c r="R38" s="27">
        <v>43111</v>
      </c>
      <c r="S38" s="27">
        <v>51</v>
      </c>
      <c r="T38" s="27">
        <v>18190</v>
      </c>
      <c r="U38" s="27">
        <v>58</v>
      </c>
      <c r="V38" s="27">
        <v>6447</v>
      </c>
      <c r="W38" s="27">
        <v>28</v>
      </c>
      <c r="X38" s="27">
        <v>2034</v>
      </c>
      <c r="Y38" s="21"/>
      <c r="Z38" s="22" t="s">
        <v>71</v>
      </c>
      <c r="AA38" s="23"/>
      <c r="AB38" s="28">
        <v>7</v>
      </c>
      <c r="AC38" s="28">
        <v>5</v>
      </c>
      <c r="AD38" s="28">
        <v>2</v>
      </c>
      <c r="AE38" s="27">
        <v>1099</v>
      </c>
      <c r="AF38" s="27">
        <v>1422</v>
      </c>
      <c r="AG38" s="27">
        <v>683</v>
      </c>
      <c r="AH38" s="27">
        <v>1199</v>
      </c>
      <c r="AI38" s="27">
        <v>448</v>
      </c>
      <c r="AJ38" s="27">
        <v>818</v>
      </c>
      <c r="AK38" s="27">
        <v>2230</v>
      </c>
      <c r="AL38" s="27">
        <v>3439</v>
      </c>
      <c r="AM38" s="27">
        <v>27871</v>
      </c>
      <c r="AN38" s="27">
        <v>16786</v>
      </c>
      <c r="AO38" s="27">
        <v>4581</v>
      </c>
      <c r="AP38" s="27">
        <v>49238</v>
      </c>
      <c r="AQ38" s="27">
        <v>22423</v>
      </c>
      <c r="AR38" s="27">
        <v>9461</v>
      </c>
      <c r="AS38" s="27">
        <v>2489</v>
      </c>
      <c r="AT38" s="27">
        <v>34373</v>
      </c>
      <c r="AU38" s="21"/>
      <c r="AV38" s="22" t="s">
        <v>71</v>
      </c>
      <c r="AW38" s="23"/>
      <c r="AX38" s="28">
        <v>7</v>
      </c>
      <c r="AY38" s="28">
        <v>5</v>
      </c>
      <c r="AZ38" s="28">
        <v>2</v>
      </c>
      <c r="BA38" s="27">
        <v>1099</v>
      </c>
      <c r="BB38" s="27">
        <v>1422</v>
      </c>
      <c r="BC38" s="27">
        <v>683</v>
      </c>
      <c r="BD38" s="27">
        <v>1199</v>
      </c>
      <c r="BE38" s="27">
        <v>448</v>
      </c>
      <c r="BF38" s="27">
        <v>818</v>
      </c>
      <c r="BG38" s="27">
        <v>2230</v>
      </c>
      <c r="BH38" s="27">
        <v>3439</v>
      </c>
      <c r="BI38" s="27">
        <v>8759</v>
      </c>
      <c r="BJ38" s="27">
        <v>5276</v>
      </c>
      <c r="BK38" s="27">
        <v>1440</v>
      </c>
      <c r="BL38" s="27">
        <v>15475</v>
      </c>
      <c r="BM38" s="27">
        <v>7026</v>
      </c>
      <c r="BN38" s="27">
        <v>2964</v>
      </c>
      <c r="BO38" s="27">
        <v>780</v>
      </c>
      <c r="BP38" s="27">
        <f t="shared" si="0"/>
        <v>10770</v>
      </c>
      <c r="BQ38" s="21"/>
      <c r="BR38" s="22" t="s">
        <v>71</v>
      </c>
      <c r="BS38" s="23"/>
      <c r="BT38" s="28">
        <v>7</v>
      </c>
      <c r="BU38" s="28">
        <v>5</v>
      </c>
      <c r="BV38" s="28">
        <v>2</v>
      </c>
      <c r="BW38" s="27">
        <v>411</v>
      </c>
      <c r="BX38" s="27">
        <v>443</v>
      </c>
      <c r="BY38" s="27">
        <v>241</v>
      </c>
      <c r="BZ38" s="27">
        <v>290</v>
      </c>
      <c r="CA38" s="27">
        <v>147</v>
      </c>
      <c r="CB38" s="27">
        <v>176</v>
      </c>
      <c r="CC38" s="168">
        <f t="shared" si="3"/>
        <v>799</v>
      </c>
      <c r="CD38" s="168">
        <f t="shared" si="3"/>
        <v>909</v>
      </c>
      <c r="CE38" s="27">
        <v>3287</v>
      </c>
      <c r="CF38" s="27">
        <v>1537</v>
      </c>
      <c r="CG38" s="27">
        <v>373</v>
      </c>
      <c r="CH38" s="27">
        <f t="shared" si="5"/>
        <v>5197</v>
      </c>
      <c r="CI38" s="27">
        <v>2388</v>
      </c>
      <c r="CJ38" s="27">
        <v>1000</v>
      </c>
      <c r="CK38" s="27">
        <v>244</v>
      </c>
      <c r="CL38" s="27">
        <f t="shared" si="1"/>
        <v>3632</v>
      </c>
      <c r="CM38" s="26">
        <f t="shared" si="4"/>
        <v>0</v>
      </c>
      <c r="CN38" s="26">
        <f t="shared" si="2"/>
        <v>0</v>
      </c>
    </row>
    <row r="39" spans="1:92" ht="13.5" customHeight="1" x14ac:dyDescent="0.15">
      <c r="A39" s="21"/>
      <c r="B39" s="22" t="s">
        <v>72</v>
      </c>
      <c r="C39" s="23"/>
      <c r="D39" s="27">
        <v>357180</v>
      </c>
      <c r="E39" s="27">
        <v>0</v>
      </c>
      <c r="F39" s="27">
        <v>144290</v>
      </c>
      <c r="G39" s="27">
        <v>96546</v>
      </c>
      <c r="H39" s="27">
        <v>598016</v>
      </c>
      <c r="I39" s="27">
        <v>123901</v>
      </c>
      <c r="J39" s="27">
        <v>0</v>
      </c>
      <c r="K39" s="27">
        <v>56461</v>
      </c>
      <c r="L39" s="27">
        <v>34611</v>
      </c>
      <c r="M39" s="27">
        <v>214973</v>
      </c>
      <c r="N39" s="27">
        <v>49380</v>
      </c>
      <c r="O39" s="27">
        <v>0</v>
      </c>
      <c r="P39" s="27">
        <v>20080</v>
      </c>
      <c r="Q39" s="27">
        <v>13322</v>
      </c>
      <c r="R39" s="27">
        <v>82782</v>
      </c>
      <c r="S39" s="27">
        <v>76</v>
      </c>
      <c r="T39" s="27">
        <v>58459</v>
      </c>
      <c r="U39" s="27">
        <v>118</v>
      </c>
      <c r="V39" s="27">
        <v>24384</v>
      </c>
      <c r="W39" s="27">
        <v>54</v>
      </c>
      <c r="X39" s="27">
        <v>7640</v>
      </c>
      <c r="Y39" s="21"/>
      <c r="Z39" s="22" t="s">
        <v>72</v>
      </c>
      <c r="AA39" s="23"/>
      <c r="AB39" s="28">
        <v>7</v>
      </c>
      <c r="AC39" s="28">
        <v>5</v>
      </c>
      <c r="AD39" s="28">
        <v>2</v>
      </c>
      <c r="AE39" s="27">
        <v>1685</v>
      </c>
      <c r="AF39" s="27">
        <v>2362</v>
      </c>
      <c r="AG39" s="27">
        <v>960</v>
      </c>
      <c r="AH39" s="27">
        <v>1725</v>
      </c>
      <c r="AI39" s="27">
        <v>629</v>
      </c>
      <c r="AJ39" s="27">
        <v>1228</v>
      </c>
      <c r="AK39" s="27">
        <v>3274</v>
      </c>
      <c r="AL39" s="27">
        <v>5315</v>
      </c>
      <c r="AM39" s="27">
        <v>38029</v>
      </c>
      <c r="AN39" s="27">
        <v>19837</v>
      </c>
      <c r="AO39" s="27">
        <v>5648</v>
      </c>
      <c r="AP39" s="27">
        <v>63514</v>
      </c>
      <c r="AQ39" s="27">
        <v>30329</v>
      </c>
      <c r="AR39" s="27">
        <v>11862</v>
      </c>
      <c r="AS39" s="27">
        <v>3116</v>
      </c>
      <c r="AT39" s="27">
        <v>45307</v>
      </c>
      <c r="AU39" s="21"/>
      <c r="AV39" s="22" t="s">
        <v>72</v>
      </c>
      <c r="AW39" s="23"/>
      <c r="AX39" s="28">
        <v>7</v>
      </c>
      <c r="AY39" s="28">
        <v>5</v>
      </c>
      <c r="AZ39" s="28">
        <v>2</v>
      </c>
      <c r="BA39" s="27">
        <v>1685</v>
      </c>
      <c r="BB39" s="27">
        <v>2362</v>
      </c>
      <c r="BC39" s="27">
        <v>960</v>
      </c>
      <c r="BD39" s="27">
        <v>1725</v>
      </c>
      <c r="BE39" s="27">
        <v>629</v>
      </c>
      <c r="BF39" s="27">
        <v>1228</v>
      </c>
      <c r="BG39" s="27">
        <v>3274</v>
      </c>
      <c r="BH39" s="27">
        <v>5315</v>
      </c>
      <c r="BI39" s="27">
        <v>14881</v>
      </c>
      <c r="BJ39" s="27">
        <v>7762</v>
      </c>
      <c r="BK39" s="27">
        <v>2210</v>
      </c>
      <c r="BL39" s="27">
        <v>24853</v>
      </c>
      <c r="BM39" s="27">
        <v>10873</v>
      </c>
      <c r="BN39" s="27">
        <v>4252</v>
      </c>
      <c r="BO39" s="27">
        <v>1117</v>
      </c>
      <c r="BP39" s="27">
        <f t="shared" si="0"/>
        <v>16242</v>
      </c>
      <c r="BQ39" s="21"/>
      <c r="BR39" s="22" t="s">
        <v>72</v>
      </c>
      <c r="BS39" s="23"/>
      <c r="BT39" s="28">
        <v>7</v>
      </c>
      <c r="BU39" s="28">
        <v>5</v>
      </c>
      <c r="BV39" s="28">
        <v>2</v>
      </c>
      <c r="BW39" s="27">
        <v>703</v>
      </c>
      <c r="BX39" s="27">
        <v>762</v>
      </c>
      <c r="BY39" s="27">
        <v>388</v>
      </c>
      <c r="BZ39" s="27">
        <v>466</v>
      </c>
      <c r="CA39" s="27">
        <v>243</v>
      </c>
      <c r="CB39" s="27">
        <v>318</v>
      </c>
      <c r="CC39" s="168">
        <f t="shared" si="3"/>
        <v>1334</v>
      </c>
      <c r="CD39" s="168">
        <f t="shared" si="3"/>
        <v>1546</v>
      </c>
      <c r="CE39" s="27">
        <v>5334</v>
      </c>
      <c r="CF39" s="27">
        <v>2330</v>
      </c>
      <c r="CG39" s="27">
        <v>636</v>
      </c>
      <c r="CH39" s="27">
        <f t="shared" si="5"/>
        <v>8300</v>
      </c>
      <c r="CI39" s="27">
        <v>3937</v>
      </c>
      <c r="CJ39" s="27">
        <v>1552</v>
      </c>
      <c r="CK39" s="27">
        <v>388</v>
      </c>
      <c r="CL39" s="27">
        <f t="shared" si="1"/>
        <v>5877</v>
      </c>
      <c r="CM39" s="26">
        <f t="shared" si="4"/>
        <v>0</v>
      </c>
      <c r="CN39" s="26">
        <f t="shared" si="2"/>
        <v>0</v>
      </c>
    </row>
    <row r="40" spans="1:92" ht="13.5" customHeight="1" x14ac:dyDescent="0.15">
      <c r="A40" s="21"/>
      <c r="B40" s="22" t="s">
        <v>73</v>
      </c>
      <c r="C40" s="23"/>
      <c r="D40" s="27">
        <v>231885</v>
      </c>
      <c r="E40" s="27">
        <v>0</v>
      </c>
      <c r="F40" s="27">
        <v>107881</v>
      </c>
      <c r="G40" s="27">
        <v>64232</v>
      </c>
      <c r="H40" s="27">
        <v>403998</v>
      </c>
      <c r="I40" s="27">
        <v>66704</v>
      </c>
      <c r="J40" s="27">
        <v>0</v>
      </c>
      <c r="K40" s="27">
        <v>27969</v>
      </c>
      <c r="L40" s="27">
        <v>18352</v>
      </c>
      <c r="M40" s="27">
        <v>113025</v>
      </c>
      <c r="N40" s="27">
        <v>24419</v>
      </c>
      <c r="O40" s="27">
        <v>0</v>
      </c>
      <c r="P40" s="27">
        <v>9517</v>
      </c>
      <c r="Q40" s="27">
        <v>6967</v>
      </c>
      <c r="R40" s="27">
        <v>40903</v>
      </c>
      <c r="S40" s="27">
        <v>49</v>
      </c>
      <c r="T40" s="27">
        <v>19790</v>
      </c>
      <c r="U40" s="27">
        <v>37</v>
      </c>
      <c r="V40" s="27">
        <v>5130</v>
      </c>
      <c r="W40" s="27">
        <v>18</v>
      </c>
      <c r="X40" s="27">
        <v>950</v>
      </c>
      <c r="Y40" s="21"/>
      <c r="Z40" s="22" t="s">
        <v>73</v>
      </c>
      <c r="AA40" s="23"/>
      <c r="AB40" s="28">
        <v>7</v>
      </c>
      <c r="AC40" s="28">
        <v>5</v>
      </c>
      <c r="AD40" s="28">
        <v>2</v>
      </c>
      <c r="AE40" s="27">
        <v>1078</v>
      </c>
      <c r="AF40" s="27">
        <v>1496</v>
      </c>
      <c r="AG40" s="27">
        <v>643</v>
      </c>
      <c r="AH40" s="27">
        <v>1162</v>
      </c>
      <c r="AI40" s="27">
        <v>420</v>
      </c>
      <c r="AJ40" s="27">
        <v>811</v>
      </c>
      <c r="AK40" s="27">
        <v>2141</v>
      </c>
      <c r="AL40" s="27">
        <v>3469</v>
      </c>
      <c r="AM40" s="27">
        <v>28274</v>
      </c>
      <c r="AN40" s="27">
        <v>15687</v>
      </c>
      <c r="AO40" s="27">
        <v>4379</v>
      </c>
      <c r="AP40" s="27">
        <v>48340</v>
      </c>
      <c r="AQ40" s="27">
        <v>20355</v>
      </c>
      <c r="AR40" s="27">
        <v>8249</v>
      </c>
      <c r="AS40" s="27">
        <v>2139</v>
      </c>
      <c r="AT40" s="27">
        <v>30743</v>
      </c>
      <c r="AU40" s="21"/>
      <c r="AV40" s="22" t="s">
        <v>73</v>
      </c>
      <c r="AW40" s="23"/>
      <c r="AX40" s="28">
        <v>7</v>
      </c>
      <c r="AY40" s="28">
        <v>5</v>
      </c>
      <c r="AZ40" s="28">
        <v>2</v>
      </c>
      <c r="BA40" s="27">
        <v>1078</v>
      </c>
      <c r="BB40" s="27">
        <v>1496</v>
      </c>
      <c r="BC40" s="27">
        <v>643</v>
      </c>
      <c r="BD40" s="27">
        <v>1162</v>
      </c>
      <c r="BE40" s="27">
        <v>420</v>
      </c>
      <c r="BF40" s="27">
        <v>811</v>
      </c>
      <c r="BG40" s="27">
        <v>2141</v>
      </c>
      <c r="BH40" s="27">
        <v>3469</v>
      </c>
      <c r="BI40" s="27">
        <v>7330</v>
      </c>
      <c r="BJ40" s="27">
        <v>4067</v>
      </c>
      <c r="BK40" s="27">
        <v>1135</v>
      </c>
      <c r="BL40" s="27">
        <v>12532</v>
      </c>
      <c r="BM40" s="27">
        <v>5815</v>
      </c>
      <c r="BN40" s="27">
        <v>2357</v>
      </c>
      <c r="BO40" s="27">
        <v>611</v>
      </c>
      <c r="BP40" s="27">
        <f t="shared" ref="BP40:BP67" si="6">SUM(BM40:BO40)</f>
        <v>8783</v>
      </c>
      <c r="BQ40" s="21"/>
      <c r="BR40" s="22" t="s">
        <v>73</v>
      </c>
      <c r="BS40" s="23"/>
      <c r="BT40" s="28">
        <v>7</v>
      </c>
      <c r="BU40" s="28">
        <v>5</v>
      </c>
      <c r="BV40" s="28">
        <v>2</v>
      </c>
      <c r="BW40" s="27">
        <v>381</v>
      </c>
      <c r="BX40" s="27">
        <v>415</v>
      </c>
      <c r="BY40" s="27">
        <v>214</v>
      </c>
      <c r="BZ40" s="27">
        <v>252</v>
      </c>
      <c r="CA40" s="27">
        <v>155</v>
      </c>
      <c r="CB40" s="27">
        <v>189</v>
      </c>
      <c r="CC40" s="168">
        <f t="shared" si="3"/>
        <v>750</v>
      </c>
      <c r="CD40" s="168">
        <f t="shared" si="3"/>
        <v>856</v>
      </c>
      <c r="CE40" s="27">
        <v>2324</v>
      </c>
      <c r="CF40" s="27">
        <v>1008</v>
      </c>
      <c r="CG40" s="27">
        <v>1008</v>
      </c>
      <c r="CH40" s="27">
        <f t="shared" si="5"/>
        <v>4340</v>
      </c>
      <c r="CI40" s="27">
        <v>1866</v>
      </c>
      <c r="CJ40" s="27">
        <v>749</v>
      </c>
      <c r="CK40" s="27">
        <v>217</v>
      </c>
      <c r="CL40" s="27">
        <f t="shared" ref="CL40:CL67" si="7">SUM(CI40:CK40)</f>
        <v>2832</v>
      </c>
      <c r="CM40" s="26">
        <f t="shared" ref="CM40:CM71" si="8">AK40-BG40</f>
        <v>0</v>
      </c>
      <c r="CN40" s="26">
        <f t="shared" ref="CN40:CN71" si="9">AL40-BH40</f>
        <v>0</v>
      </c>
    </row>
    <row r="41" spans="1:92" ht="13.5" customHeight="1" x14ac:dyDescent="0.15">
      <c r="A41" s="21"/>
      <c r="B41" s="22" t="s">
        <v>74</v>
      </c>
      <c r="C41" s="23"/>
      <c r="D41" s="27">
        <v>240358</v>
      </c>
      <c r="E41" s="27">
        <v>0</v>
      </c>
      <c r="F41" s="27">
        <v>102432</v>
      </c>
      <c r="G41" s="27">
        <v>62838</v>
      </c>
      <c r="H41" s="27">
        <v>405628</v>
      </c>
      <c r="I41" s="27">
        <v>75363</v>
      </c>
      <c r="J41" s="27">
        <v>0</v>
      </c>
      <c r="K41" s="27">
        <v>32924</v>
      </c>
      <c r="L41" s="27">
        <v>18853</v>
      </c>
      <c r="M41" s="27">
        <v>127140</v>
      </c>
      <c r="N41" s="27">
        <v>23933</v>
      </c>
      <c r="O41" s="27">
        <v>0</v>
      </c>
      <c r="P41" s="27">
        <v>10243</v>
      </c>
      <c r="Q41" s="27">
        <v>6739</v>
      </c>
      <c r="R41" s="27">
        <v>40915</v>
      </c>
      <c r="S41" s="27">
        <v>67</v>
      </c>
      <c r="T41" s="27">
        <v>29609</v>
      </c>
      <c r="U41" s="27">
        <v>75</v>
      </c>
      <c r="V41" s="27">
        <v>10005</v>
      </c>
      <c r="W41" s="27">
        <v>33</v>
      </c>
      <c r="X41" s="27">
        <v>3769</v>
      </c>
      <c r="Y41" s="21"/>
      <c r="Z41" s="22" t="s">
        <v>74</v>
      </c>
      <c r="AA41" s="23"/>
      <c r="AB41" s="28">
        <v>7</v>
      </c>
      <c r="AC41" s="28">
        <v>5</v>
      </c>
      <c r="AD41" s="28">
        <v>2</v>
      </c>
      <c r="AE41" s="27">
        <v>769</v>
      </c>
      <c r="AF41" s="27">
        <v>1053</v>
      </c>
      <c r="AG41" s="27">
        <v>445</v>
      </c>
      <c r="AH41" s="27">
        <v>826</v>
      </c>
      <c r="AI41" s="27">
        <v>382</v>
      </c>
      <c r="AJ41" s="27">
        <v>723</v>
      </c>
      <c r="AK41" s="27">
        <v>1596</v>
      </c>
      <c r="AL41" s="27">
        <v>2602</v>
      </c>
      <c r="AM41" s="27">
        <v>20639</v>
      </c>
      <c r="AN41" s="27">
        <v>11564</v>
      </c>
      <c r="AO41" s="27">
        <v>4048</v>
      </c>
      <c r="AP41" s="27">
        <v>36251</v>
      </c>
      <c r="AQ41" s="27">
        <v>15898</v>
      </c>
      <c r="AR41" s="27">
        <v>6198</v>
      </c>
      <c r="AS41" s="27">
        <v>2095</v>
      </c>
      <c r="AT41" s="27">
        <v>24191</v>
      </c>
      <c r="AU41" s="21"/>
      <c r="AV41" s="22" t="s">
        <v>74</v>
      </c>
      <c r="AW41" s="23"/>
      <c r="AX41" s="28">
        <v>7</v>
      </c>
      <c r="AY41" s="28">
        <v>5</v>
      </c>
      <c r="AZ41" s="28">
        <v>2</v>
      </c>
      <c r="BA41" s="27">
        <v>769</v>
      </c>
      <c r="BB41" s="27">
        <v>1053</v>
      </c>
      <c r="BC41" s="27">
        <v>445</v>
      </c>
      <c r="BD41" s="27">
        <v>826</v>
      </c>
      <c r="BE41" s="27">
        <v>382</v>
      </c>
      <c r="BF41" s="27">
        <v>723</v>
      </c>
      <c r="BG41" s="27">
        <v>1596</v>
      </c>
      <c r="BH41" s="27">
        <v>2602</v>
      </c>
      <c r="BI41" s="27">
        <v>6634</v>
      </c>
      <c r="BJ41" s="27">
        <v>3717</v>
      </c>
      <c r="BK41" s="27">
        <v>1301</v>
      </c>
      <c r="BL41" s="27">
        <v>11652</v>
      </c>
      <c r="BM41" s="27">
        <v>4770</v>
      </c>
      <c r="BN41" s="27">
        <v>1859</v>
      </c>
      <c r="BO41" s="27">
        <v>628</v>
      </c>
      <c r="BP41" s="27">
        <f t="shared" si="6"/>
        <v>7257</v>
      </c>
      <c r="BQ41" s="21"/>
      <c r="BR41" s="22" t="s">
        <v>74</v>
      </c>
      <c r="BS41" s="23"/>
      <c r="BT41" s="28">
        <v>7</v>
      </c>
      <c r="BU41" s="28">
        <v>5</v>
      </c>
      <c r="BV41" s="28">
        <v>2</v>
      </c>
      <c r="BW41" s="27">
        <v>316</v>
      </c>
      <c r="BX41" s="27">
        <v>346</v>
      </c>
      <c r="BY41" s="27">
        <v>184</v>
      </c>
      <c r="BZ41" s="27">
        <v>225</v>
      </c>
      <c r="CA41" s="27">
        <v>127</v>
      </c>
      <c r="CB41" s="27">
        <v>165</v>
      </c>
      <c r="CC41" s="168">
        <f t="shared" si="3"/>
        <v>627</v>
      </c>
      <c r="CD41" s="168">
        <f t="shared" si="3"/>
        <v>736</v>
      </c>
      <c r="CE41" s="27">
        <v>2422</v>
      </c>
      <c r="CF41" s="27">
        <v>1125</v>
      </c>
      <c r="CG41" s="27">
        <v>330</v>
      </c>
      <c r="CH41" s="27">
        <f t="shared" si="5"/>
        <v>3877</v>
      </c>
      <c r="CI41" s="27">
        <v>1769</v>
      </c>
      <c r="CJ41" s="27">
        <v>736</v>
      </c>
      <c r="CK41" s="27">
        <v>203</v>
      </c>
      <c r="CL41" s="27">
        <f t="shared" si="7"/>
        <v>2708</v>
      </c>
      <c r="CM41" s="26">
        <f t="shared" si="8"/>
        <v>0</v>
      </c>
      <c r="CN41" s="26">
        <f t="shared" si="9"/>
        <v>0</v>
      </c>
    </row>
    <row r="42" spans="1:92" ht="13.5" customHeight="1" x14ac:dyDescent="0.15">
      <c r="A42" s="29"/>
      <c r="B42" s="30" t="s">
        <v>75</v>
      </c>
      <c r="C42" s="31"/>
      <c r="D42" s="32">
        <v>84130</v>
      </c>
      <c r="E42" s="32">
        <v>0</v>
      </c>
      <c r="F42" s="32">
        <v>41745</v>
      </c>
      <c r="G42" s="32">
        <v>0</v>
      </c>
      <c r="H42" s="32">
        <v>125875</v>
      </c>
      <c r="I42" s="32">
        <v>24012</v>
      </c>
      <c r="J42" s="32">
        <v>0</v>
      </c>
      <c r="K42" s="32">
        <v>13120</v>
      </c>
      <c r="L42" s="32">
        <v>0</v>
      </c>
      <c r="M42" s="32">
        <v>37132</v>
      </c>
      <c r="N42" s="32">
        <v>5933</v>
      </c>
      <c r="O42" s="32">
        <v>0</v>
      </c>
      <c r="P42" s="32">
        <v>4460</v>
      </c>
      <c r="Q42" s="32">
        <v>0</v>
      </c>
      <c r="R42" s="32">
        <v>10393</v>
      </c>
      <c r="S42" s="32">
        <v>26</v>
      </c>
      <c r="T42" s="32">
        <v>12862</v>
      </c>
      <c r="U42" s="32">
        <v>26</v>
      </c>
      <c r="V42" s="32">
        <v>3387</v>
      </c>
      <c r="W42" s="32">
        <v>4</v>
      </c>
      <c r="X42" s="32">
        <v>942</v>
      </c>
      <c r="Y42" s="29"/>
      <c r="Z42" s="30" t="s">
        <v>75</v>
      </c>
      <c r="AA42" s="31"/>
      <c r="AB42" s="33">
        <v>7</v>
      </c>
      <c r="AC42" s="33">
        <v>5</v>
      </c>
      <c r="AD42" s="33">
        <v>2</v>
      </c>
      <c r="AE42" s="32">
        <v>272</v>
      </c>
      <c r="AF42" s="32">
        <v>363</v>
      </c>
      <c r="AG42" s="32">
        <v>165</v>
      </c>
      <c r="AH42" s="32">
        <v>304</v>
      </c>
      <c r="AI42" s="32">
        <v>128</v>
      </c>
      <c r="AJ42" s="32">
        <v>241</v>
      </c>
      <c r="AK42" s="32">
        <v>565</v>
      </c>
      <c r="AL42" s="32">
        <v>908</v>
      </c>
      <c r="AM42" s="32">
        <v>8894</v>
      </c>
      <c r="AN42" s="32">
        <v>5320</v>
      </c>
      <c r="AO42" s="32">
        <v>1687</v>
      </c>
      <c r="AP42" s="32">
        <v>15901</v>
      </c>
      <c r="AQ42" s="32">
        <v>0</v>
      </c>
      <c r="AR42" s="32">
        <v>0</v>
      </c>
      <c r="AS42" s="32">
        <v>0</v>
      </c>
      <c r="AT42" s="32">
        <v>0</v>
      </c>
      <c r="AU42" s="29"/>
      <c r="AV42" s="30" t="s">
        <v>75</v>
      </c>
      <c r="AW42" s="31"/>
      <c r="AX42" s="33">
        <v>7</v>
      </c>
      <c r="AY42" s="33">
        <v>5</v>
      </c>
      <c r="AZ42" s="33">
        <v>2</v>
      </c>
      <c r="BA42" s="32">
        <v>272</v>
      </c>
      <c r="BB42" s="32">
        <v>363</v>
      </c>
      <c r="BC42" s="32">
        <v>165</v>
      </c>
      <c r="BD42" s="32">
        <v>304</v>
      </c>
      <c r="BE42" s="32">
        <v>128</v>
      </c>
      <c r="BF42" s="32">
        <v>241</v>
      </c>
      <c r="BG42" s="32">
        <v>565</v>
      </c>
      <c r="BH42" s="32">
        <v>908</v>
      </c>
      <c r="BI42" s="32">
        <v>2795</v>
      </c>
      <c r="BJ42" s="32">
        <v>1672</v>
      </c>
      <c r="BK42" s="32">
        <v>530</v>
      </c>
      <c r="BL42" s="32">
        <v>4997</v>
      </c>
      <c r="BM42" s="32">
        <v>0</v>
      </c>
      <c r="BN42" s="32">
        <v>0</v>
      </c>
      <c r="BO42" s="32">
        <v>0</v>
      </c>
      <c r="BP42" s="32">
        <f t="shared" si="6"/>
        <v>0</v>
      </c>
      <c r="BQ42" s="29"/>
      <c r="BR42" s="30" t="s">
        <v>75</v>
      </c>
      <c r="BS42" s="31"/>
      <c r="BT42" s="33">
        <v>7</v>
      </c>
      <c r="BU42" s="33">
        <v>5</v>
      </c>
      <c r="BV42" s="33">
        <v>2</v>
      </c>
      <c r="BW42" s="32">
        <v>97</v>
      </c>
      <c r="BX42" s="32">
        <v>104</v>
      </c>
      <c r="BY42" s="32">
        <v>49</v>
      </c>
      <c r="BZ42" s="32">
        <v>63</v>
      </c>
      <c r="CA42" s="32">
        <v>46</v>
      </c>
      <c r="CB42" s="32">
        <v>53</v>
      </c>
      <c r="CC42" s="169">
        <f t="shared" si="3"/>
        <v>192</v>
      </c>
      <c r="CD42" s="169">
        <f t="shared" si="3"/>
        <v>220</v>
      </c>
      <c r="CE42" s="32">
        <v>946</v>
      </c>
      <c r="CF42" s="32">
        <v>410</v>
      </c>
      <c r="CG42" s="32">
        <v>138</v>
      </c>
      <c r="CH42" s="32">
        <f t="shared" si="5"/>
        <v>1494</v>
      </c>
      <c r="CI42" s="32">
        <v>0</v>
      </c>
      <c r="CJ42" s="32">
        <v>0</v>
      </c>
      <c r="CK42" s="32">
        <v>0</v>
      </c>
      <c r="CL42" s="32">
        <f t="shared" si="7"/>
        <v>0</v>
      </c>
      <c r="CM42" s="26">
        <f t="shared" si="8"/>
        <v>0</v>
      </c>
      <c r="CN42" s="26">
        <f t="shared" si="9"/>
        <v>0</v>
      </c>
    </row>
    <row r="43" spans="1:92" ht="13.5" customHeight="1" x14ac:dyDescent="0.15">
      <c r="A43" s="21"/>
      <c r="B43" s="22" t="s">
        <v>76</v>
      </c>
      <c r="C43" s="23"/>
      <c r="D43" s="27">
        <v>334115</v>
      </c>
      <c r="E43" s="27">
        <v>0</v>
      </c>
      <c r="F43" s="27">
        <v>125266</v>
      </c>
      <c r="G43" s="27">
        <v>86915</v>
      </c>
      <c r="H43" s="27">
        <v>546296</v>
      </c>
      <c r="I43" s="27">
        <v>101507</v>
      </c>
      <c r="J43" s="27">
        <v>0</v>
      </c>
      <c r="K43" s="27">
        <v>41755</v>
      </c>
      <c r="L43" s="27">
        <v>24833</v>
      </c>
      <c r="M43" s="27">
        <v>168095</v>
      </c>
      <c r="N43" s="27">
        <v>36611</v>
      </c>
      <c r="O43" s="27">
        <v>0</v>
      </c>
      <c r="P43" s="27">
        <v>15258</v>
      </c>
      <c r="Q43" s="27">
        <v>8498</v>
      </c>
      <c r="R43" s="27">
        <v>60367</v>
      </c>
      <c r="S43" s="27">
        <v>113</v>
      </c>
      <c r="T43" s="27">
        <v>57768</v>
      </c>
      <c r="U43" s="27">
        <v>118</v>
      </c>
      <c r="V43" s="27">
        <v>17995</v>
      </c>
      <c r="W43" s="27">
        <v>41</v>
      </c>
      <c r="X43" s="27">
        <v>6077</v>
      </c>
      <c r="Y43" s="21"/>
      <c r="Z43" s="22" t="s">
        <v>76</v>
      </c>
      <c r="AA43" s="23"/>
      <c r="AB43" s="28">
        <v>7</v>
      </c>
      <c r="AC43" s="28">
        <v>5</v>
      </c>
      <c r="AD43" s="28">
        <v>2</v>
      </c>
      <c r="AE43" s="27">
        <v>1290</v>
      </c>
      <c r="AF43" s="27">
        <v>1718</v>
      </c>
      <c r="AG43" s="27">
        <v>739</v>
      </c>
      <c r="AH43" s="27">
        <v>1409</v>
      </c>
      <c r="AI43" s="27">
        <v>507</v>
      </c>
      <c r="AJ43" s="27">
        <v>948</v>
      </c>
      <c r="AK43" s="27">
        <v>2536</v>
      </c>
      <c r="AL43" s="27">
        <v>4075</v>
      </c>
      <c r="AM43" s="27">
        <v>28862</v>
      </c>
      <c r="AN43" s="27">
        <v>16908</v>
      </c>
      <c r="AO43" s="27">
        <v>4550</v>
      </c>
      <c r="AP43" s="27">
        <v>50320</v>
      </c>
      <c r="AQ43" s="27">
        <v>24672</v>
      </c>
      <c r="AR43" s="27">
        <v>9695</v>
      </c>
      <c r="AS43" s="27">
        <v>2681</v>
      </c>
      <c r="AT43" s="27">
        <v>37048</v>
      </c>
      <c r="AU43" s="21"/>
      <c r="AV43" s="22" t="s">
        <v>76</v>
      </c>
      <c r="AW43" s="23"/>
      <c r="AX43" s="28">
        <v>7</v>
      </c>
      <c r="AY43" s="28">
        <v>5</v>
      </c>
      <c r="AZ43" s="28">
        <v>2</v>
      </c>
      <c r="BA43" s="27">
        <v>1290</v>
      </c>
      <c r="BB43" s="27">
        <v>1718</v>
      </c>
      <c r="BC43" s="27">
        <v>739</v>
      </c>
      <c r="BD43" s="27">
        <v>1409</v>
      </c>
      <c r="BE43" s="27">
        <v>507</v>
      </c>
      <c r="BF43" s="27">
        <v>948</v>
      </c>
      <c r="BG43" s="27">
        <v>2536</v>
      </c>
      <c r="BH43" s="27">
        <v>4075</v>
      </c>
      <c r="BI43" s="27">
        <v>9621</v>
      </c>
      <c r="BJ43" s="27">
        <v>5636</v>
      </c>
      <c r="BK43" s="27">
        <v>1517</v>
      </c>
      <c r="BL43" s="27">
        <v>16774</v>
      </c>
      <c r="BM43" s="27">
        <v>7049</v>
      </c>
      <c r="BN43" s="27">
        <v>2770</v>
      </c>
      <c r="BO43" s="27">
        <v>766</v>
      </c>
      <c r="BP43" s="27">
        <f t="shared" si="6"/>
        <v>10585</v>
      </c>
      <c r="BQ43" s="21"/>
      <c r="BR43" s="22" t="s">
        <v>76</v>
      </c>
      <c r="BS43" s="23"/>
      <c r="BT43" s="28">
        <v>7</v>
      </c>
      <c r="BU43" s="28">
        <v>5</v>
      </c>
      <c r="BV43" s="28">
        <v>2</v>
      </c>
      <c r="BW43" s="27">
        <v>530</v>
      </c>
      <c r="BX43" s="27">
        <v>570</v>
      </c>
      <c r="BY43" s="27">
        <v>288</v>
      </c>
      <c r="BZ43" s="27">
        <v>357</v>
      </c>
      <c r="CA43" s="27">
        <v>198</v>
      </c>
      <c r="CB43" s="27">
        <v>246</v>
      </c>
      <c r="CC43" s="168">
        <f t="shared" si="3"/>
        <v>1016</v>
      </c>
      <c r="CD43" s="168">
        <f t="shared" si="3"/>
        <v>1173</v>
      </c>
      <c r="CE43" s="27">
        <v>3591</v>
      </c>
      <c r="CF43" s="27">
        <v>1607</v>
      </c>
      <c r="CG43" s="27">
        <v>443</v>
      </c>
      <c r="CH43" s="27">
        <f t="shared" si="5"/>
        <v>5641</v>
      </c>
      <c r="CI43" s="27">
        <v>2226</v>
      </c>
      <c r="CJ43" s="27">
        <v>864</v>
      </c>
      <c r="CK43" s="27">
        <v>238</v>
      </c>
      <c r="CL43" s="27">
        <f t="shared" si="7"/>
        <v>3328</v>
      </c>
      <c r="CM43" s="26">
        <f t="shared" si="8"/>
        <v>0</v>
      </c>
      <c r="CN43" s="26">
        <f t="shared" si="9"/>
        <v>0</v>
      </c>
    </row>
    <row r="44" spans="1:92" ht="13.5" customHeight="1" x14ac:dyDescent="0.15">
      <c r="A44" s="21"/>
      <c r="B44" s="22" t="s">
        <v>77</v>
      </c>
      <c r="C44" s="23"/>
      <c r="D44" s="27">
        <v>108046</v>
      </c>
      <c r="E44" s="27">
        <v>0</v>
      </c>
      <c r="F44" s="27">
        <v>41410</v>
      </c>
      <c r="G44" s="27">
        <v>28101</v>
      </c>
      <c r="H44" s="27">
        <v>177557</v>
      </c>
      <c r="I44" s="27">
        <v>30070</v>
      </c>
      <c r="J44" s="27">
        <v>0</v>
      </c>
      <c r="K44" s="27">
        <v>11595</v>
      </c>
      <c r="L44" s="27">
        <v>7942</v>
      </c>
      <c r="M44" s="27">
        <v>49607</v>
      </c>
      <c r="N44" s="27">
        <v>7297</v>
      </c>
      <c r="O44" s="27">
        <v>0</v>
      </c>
      <c r="P44" s="27">
        <v>3495</v>
      </c>
      <c r="Q44" s="27">
        <v>2097</v>
      </c>
      <c r="R44" s="27">
        <v>12889</v>
      </c>
      <c r="S44" s="27">
        <v>14</v>
      </c>
      <c r="T44" s="27">
        <v>4591</v>
      </c>
      <c r="U44" s="27">
        <v>13</v>
      </c>
      <c r="V44" s="27">
        <v>1053</v>
      </c>
      <c r="W44" s="27">
        <v>0</v>
      </c>
      <c r="X44" s="27">
        <v>0</v>
      </c>
      <c r="Y44" s="21"/>
      <c r="Z44" s="22" t="s">
        <v>77</v>
      </c>
      <c r="AA44" s="23"/>
      <c r="AB44" s="28">
        <v>7</v>
      </c>
      <c r="AC44" s="28">
        <v>5</v>
      </c>
      <c r="AD44" s="28">
        <v>2</v>
      </c>
      <c r="AE44" s="27">
        <v>585</v>
      </c>
      <c r="AF44" s="27">
        <v>757</v>
      </c>
      <c r="AG44" s="27">
        <v>346</v>
      </c>
      <c r="AH44" s="27">
        <v>652</v>
      </c>
      <c r="AI44" s="27">
        <v>254</v>
      </c>
      <c r="AJ44" s="27">
        <v>468</v>
      </c>
      <c r="AK44" s="27">
        <v>1185</v>
      </c>
      <c r="AL44" s="27">
        <v>1877</v>
      </c>
      <c r="AM44" s="27">
        <v>10598</v>
      </c>
      <c r="AN44" s="27">
        <v>6520</v>
      </c>
      <c r="AO44" s="27">
        <v>1872</v>
      </c>
      <c r="AP44" s="27">
        <v>18990</v>
      </c>
      <c r="AQ44" s="27">
        <v>9056</v>
      </c>
      <c r="AR44" s="27">
        <v>3738</v>
      </c>
      <c r="AS44" s="27">
        <v>1063</v>
      </c>
      <c r="AT44" s="27">
        <v>13857</v>
      </c>
      <c r="AU44" s="21"/>
      <c r="AV44" s="22" t="s">
        <v>77</v>
      </c>
      <c r="AW44" s="23"/>
      <c r="AX44" s="28">
        <v>7</v>
      </c>
      <c r="AY44" s="28">
        <v>5</v>
      </c>
      <c r="AZ44" s="28">
        <v>2</v>
      </c>
      <c r="BA44" s="27">
        <v>585</v>
      </c>
      <c r="BB44" s="27">
        <v>757</v>
      </c>
      <c r="BC44" s="27">
        <v>346</v>
      </c>
      <c r="BD44" s="27">
        <v>652</v>
      </c>
      <c r="BE44" s="27">
        <v>254</v>
      </c>
      <c r="BF44" s="27">
        <v>468</v>
      </c>
      <c r="BG44" s="27">
        <v>1185</v>
      </c>
      <c r="BH44" s="27">
        <v>1877</v>
      </c>
      <c r="BI44" s="27">
        <v>2967</v>
      </c>
      <c r="BJ44" s="27">
        <v>1826</v>
      </c>
      <c r="BK44" s="27">
        <v>524</v>
      </c>
      <c r="BL44" s="27">
        <v>5317</v>
      </c>
      <c r="BM44" s="27">
        <v>2559</v>
      </c>
      <c r="BN44" s="27">
        <v>1056</v>
      </c>
      <c r="BO44" s="27">
        <v>300</v>
      </c>
      <c r="BP44" s="27">
        <f t="shared" si="6"/>
        <v>3915</v>
      </c>
      <c r="BQ44" s="21"/>
      <c r="BR44" s="22" t="s">
        <v>77</v>
      </c>
      <c r="BS44" s="23"/>
      <c r="BT44" s="28">
        <v>7</v>
      </c>
      <c r="BU44" s="28">
        <v>5</v>
      </c>
      <c r="BV44" s="28">
        <v>2</v>
      </c>
      <c r="BW44" s="27">
        <v>211</v>
      </c>
      <c r="BX44" s="27">
        <v>223</v>
      </c>
      <c r="BY44" s="27">
        <v>143</v>
      </c>
      <c r="BZ44" s="27">
        <v>180</v>
      </c>
      <c r="CA44" s="27">
        <v>88</v>
      </c>
      <c r="CB44" s="27">
        <v>112</v>
      </c>
      <c r="CC44" s="168">
        <f t="shared" si="3"/>
        <v>442</v>
      </c>
      <c r="CD44" s="168">
        <f t="shared" si="3"/>
        <v>515</v>
      </c>
      <c r="CE44" s="27">
        <v>859</v>
      </c>
      <c r="CF44" s="27">
        <v>495</v>
      </c>
      <c r="CG44" s="27">
        <v>123</v>
      </c>
      <c r="CH44" s="27">
        <f t="shared" si="5"/>
        <v>1477</v>
      </c>
      <c r="CI44" s="27">
        <v>591</v>
      </c>
      <c r="CJ44" s="27">
        <v>286</v>
      </c>
      <c r="CK44" s="27">
        <v>70</v>
      </c>
      <c r="CL44" s="27">
        <f t="shared" si="7"/>
        <v>947</v>
      </c>
      <c r="CM44" s="26">
        <f t="shared" si="8"/>
        <v>0</v>
      </c>
      <c r="CN44" s="26">
        <f t="shared" si="9"/>
        <v>0</v>
      </c>
    </row>
    <row r="45" spans="1:92" ht="13.5" customHeight="1" x14ac:dyDescent="0.15">
      <c r="A45" s="21"/>
      <c r="B45" s="22" t="s">
        <v>78</v>
      </c>
      <c r="C45" s="23"/>
      <c r="D45" s="27">
        <v>218778</v>
      </c>
      <c r="E45" s="27">
        <v>0</v>
      </c>
      <c r="F45" s="27">
        <v>84491</v>
      </c>
      <c r="G45" s="27">
        <v>65672</v>
      </c>
      <c r="H45" s="27">
        <v>368941</v>
      </c>
      <c r="I45" s="27">
        <v>55484</v>
      </c>
      <c r="J45" s="27">
        <v>0</v>
      </c>
      <c r="K45" s="27">
        <v>21123</v>
      </c>
      <c r="L45" s="27">
        <v>23178</v>
      </c>
      <c r="M45" s="27">
        <v>99785</v>
      </c>
      <c r="N45" s="27">
        <v>17028</v>
      </c>
      <c r="O45" s="27">
        <v>0</v>
      </c>
      <c r="P45" s="27">
        <v>8962</v>
      </c>
      <c r="Q45" s="27">
        <v>7032</v>
      </c>
      <c r="R45" s="27">
        <v>33022</v>
      </c>
      <c r="S45" s="27">
        <v>30</v>
      </c>
      <c r="T45" s="27">
        <v>12804</v>
      </c>
      <c r="U45" s="27">
        <v>23</v>
      </c>
      <c r="V45" s="27">
        <v>2411</v>
      </c>
      <c r="W45" s="27">
        <v>7</v>
      </c>
      <c r="X45" s="27">
        <v>756</v>
      </c>
      <c r="Y45" s="21"/>
      <c r="Z45" s="22" t="s">
        <v>78</v>
      </c>
      <c r="AA45" s="23"/>
      <c r="AB45" s="28">
        <v>7</v>
      </c>
      <c r="AC45" s="28">
        <v>5</v>
      </c>
      <c r="AD45" s="28">
        <v>2</v>
      </c>
      <c r="AE45" s="27">
        <v>1381</v>
      </c>
      <c r="AF45" s="27">
        <v>1840</v>
      </c>
      <c r="AG45" s="27">
        <v>741</v>
      </c>
      <c r="AH45" s="27">
        <v>1324</v>
      </c>
      <c r="AI45" s="27">
        <v>493</v>
      </c>
      <c r="AJ45" s="27">
        <v>894</v>
      </c>
      <c r="AK45" s="27">
        <v>2615</v>
      </c>
      <c r="AL45" s="27">
        <v>4058</v>
      </c>
      <c r="AM45" s="27">
        <v>25760</v>
      </c>
      <c r="AN45" s="27">
        <v>13240</v>
      </c>
      <c r="AO45" s="27">
        <v>3576</v>
      </c>
      <c r="AP45" s="27">
        <v>42576</v>
      </c>
      <c r="AQ45" s="27">
        <v>23995</v>
      </c>
      <c r="AR45" s="27">
        <v>8807</v>
      </c>
      <c r="AS45" s="27">
        <v>2356</v>
      </c>
      <c r="AT45" s="27">
        <v>35158</v>
      </c>
      <c r="AU45" s="21"/>
      <c r="AV45" s="22" t="s">
        <v>78</v>
      </c>
      <c r="AW45" s="23"/>
      <c r="AX45" s="28">
        <v>7</v>
      </c>
      <c r="AY45" s="28">
        <v>5</v>
      </c>
      <c r="AZ45" s="28">
        <v>2</v>
      </c>
      <c r="BA45" s="27">
        <v>1381</v>
      </c>
      <c r="BB45" s="27">
        <v>1840</v>
      </c>
      <c r="BC45" s="27">
        <v>741</v>
      </c>
      <c r="BD45" s="27">
        <v>1324</v>
      </c>
      <c r="BE45" s="27">
        <v>493</v>
      </c>
      <c r="BF45" s="27">
        <v>894</v>
      </c>
      <c r="BG45" s="27">
        <v>2615</v>
      </c>
      <c r="BH45" s="27">
        <v>4058</v>
      </c>
      <c r="BI45" s="27">
        <v>6440</v>
      </c>
      <c r="BJ45" s="27">
        <v>3310</v>
      </c>
      <c r="BK45" s="27">
        <v>894</v>
      </c>
      <c r="BL45" s="27">
        <v>10644</v>
      </c>
      <c r="BM45" s="27">
        <v>8469</v>
      </c>
      <c r="BN45" s="27">
        <v>3108</v>
      </c>
      <c r="BO45" s="27">
        <v>832</v>
      </c>
      <c r="BP45" s="27">
        <f t="shared" si="6"/>
        <v>12409</v>
      </c>
      <c r="BQ45" s="21"/>
      <c r="BR45" s="22" t="s">
        <v>78</v>
      </c>
      <c r="BS45" s="23"/>
      <c r="BT45" s="28">
        <v>7</v>
      </c>
      <c r="BU45" s="28">
        <v>5</v>
      </c>
      <c r="BV45" s="28">
        <v>2</v>
      </c>
      <c r="BW45" s="27">
        <v>548</v>
      </c>
      <c r="BX45" s="27">
        <v>583</v>
      </c>
      <c r="BY45" s="27">
        <v>263</v>
      </c>
      <c r="BZ45" s="27">
        <v>314</v>
      </c>
      <c r="CA45" s="27">
        <v>165</v>
      </c>
      <c r="CB45" s="27">
        <v>203</v>
      </c>
      <c r="CC45" s="168">
        <f t="shared" si="3"/>
        <v>976</v>
      </c>
      <c r="CD45" s="168">
        <f t="shared" si="3"/>
        <v>1100</v>
      </c>
      <c r="CE45" s="27">
        <v>2857</v>
      </c>
      <c r="CF45" s="27">
        <v>1099</v>
      </c>
      <c r="CG45" s="27">
        <v>284</v>
      </c>
      <c r="CH45" s="27">
        <f t="shared" si="5"/>
        <v>4240</v>
      </c>
      <c r="CI45" s="27">
        <v>2493</v>
      </c>
      <c r="CJ45" s="27">
        <v>855</v>
      </c>
      <c r="CK45" s="27">
        <v>215</v>
      </c>
      <c r="CL45" s="27">
        <f t="shared" si="7"/>
        <v>3563</v>
      </c>
      <c r="CM45" s="26">
        <f t="shared" si="8"/>
        <v>0</v>
      </c>
      <c r="CN45" s="26">
        <f t="shared" si="9"/>
        <v>0</v>
      </c>
    </row>
    <row r="46" spans="1:92" ht="13.5" customHeight="1" x14ac:dyDescent="0.15">
      <c r="A46" s="21"/>
      <c r="B46" s="22" t="s">
        <v>79</v>
      </c>
      <c r="C46" s="23"/>
      <c r="D46" s="27">
        <v>205561</v>
      </c>
      <c r="E46" s="27">
        <v>0</v>
      </c>
      <c r="F46" s="27">
        <v>106985</v>
      </c>
      <c r="G46" s="27">
        <v>71872</v>
      </c>
      <c r="H46" s="27">
        <v>384418</v>
      </c>
      <c r="I46" s="27">
        <v>75435</v>
      </c>
      <c r="J46" s="27">
        <v>0</v>
      </c>
      <c r="K46" s="27">
        <v>37704</v>
      </c>
      <c r="L46" s="27">
        <v>25885</v>
      </c>
      <c r="M46" s="27">
        <v>139024</v>
      </c>
      <c r="N46" s="27">
        <v>22239</v>
      </c>
      <c r="O46" s="27">
        <v>0</v>
      </c>
      <c r="P46" s="27">
        <v>11665</v>
      </c>
      <c r="Q46" s="27">
        <v>7873</v>
      </c>
      <c r="R46" s="27">
        <v>41777</v>
      </c>
      <c r="S46" s="27">
        <v>11</v>
      </c>
      <c r="T46" s="27">
        <v>3812</v>
      </c>
      <c r="U46" s="27">
        <v>33</v>
      </c>
      <c r="V46" s="27">
        <v>2235</v>
      </c>
      <c r="W46" s="27">
        <v>22</v>
      </c>
      <c r="X46" s="27">
        <v>1054</v>
      </c>
      <c r="Y46" s="21"/>
      <c r="Z46" s="22" t="s">
        <v>79</v>
      </c>
      <c r="AA46" s="23"/>
      <c r="AB46" s="28">
        <v>7</v>
      </c>
      <c r="AC46" s="28">
        <v>5</v>
      </c>
      <c r="AD46" s="28">
        <v>2</v>
      </c>
      <c r="AE46" s="27">
        <v>1135</v>
      </c>
      <c r="AF46" s="27">
        <v>1467</v>
      </c>
      <c r="AG46" s="27">
        <v>731</v>
      </c>
      <c r="AH46" s="27">
        <v>1293</v>
      </c>
      <c r="AI46" s="27">
        <v>595</v>
      </c>
      <c r="AJ46" s="27">
        <v>1113</v>
      </c>
      <c r="AK46" s="27">
        <v>2461</v>
      </c>
      <c r="AL46" s="27">
        <v>3873</v>
      </c>
      <c r="AM46" s="27">
        <v>23311</v>
      </c>
      <c r="AN46" s="27">
        <v>14676</v>
      </c>
      <c r="AO46" s="27">
        <v>5053</v>
      </c>
      <c r="AP46" s="27">
        <v>43040</v>
      </c>
      <c r="AQ46" s="27">
        <v>20197</v>
      </c>
      <c r="AR46" s="27">
        <v>8701</v>
      </c>
      <c r="AS46" s="27">
        <v>2806</v>
      </c>
      <c r="AT46" s="27">
        <v>31704</v>
      </c>
      <c r="AU46" s="21"/>
      <c r="AV46" s="22" t="s">
        <v>79</v>
      </c>
      <c r="AW46" s="23"/>
      <c r="AX46" s="28">
        <v>7</v>
      </c>
      <c r="AY46" s="28">
        <v>5</v>
      </c>
      <c r="AZ46" s="28">
        <v>2</v>
      </c>
      <c r="BA46" s="27">
        <v>1135</v>
      </c>
      <c r="BB46" s="27">
        <v>1467</v>
      </c>
      <c r="BC46" s="27">
        <v>731</v>
      </c>
      <c r="BD46" s="27">
        <v>1293</v>
      </c>
      <c r="BE46" s="27">
        <v>595</v>
      </c>
      <c r="BF46" s="27">
        <v>1113</v>
      </c>
      <c r="BG46" s="27">
        <v>2461</v>
      </c>
      <c r="BH46" s="27">
        <v>3873</v>
      </c>
      <c r="BI46" s="27">
        <v>8215</v>
      </c>
      <c r="BJ46" s="27">
        <v>5172</v>
      </c>
      <c r="BK46" s="27">
        <v>1781</v>
      </c>
      <c r="BL46" s="27">
        <v>15168</v>
      </c>
      <c r="BM46" s="27">
        <v>7274</v>
      </c>
      <c r="BN46" s="27">
        <v>3134</v>
      </c>
      <c r="BO46" s="27">
        <v>1011</v>
      </c>
      <c r="BP46" s="27">
        <f t="shared" si="6"/>
        <v>11419</v>
      </c>
      <c r="BQ46" s="21"/>
      <c r="BR46" s="22" t="s">
        <v>79</v>
      </c>
      <c r="BS46" s="23"/>
      <c r="BT46" s="28">
        <v>7</v>
      </c>
      <c r="BU46" s="28">
        <v>5</v>
      </c>
      <c r="BV46" s="28">
        <v>2</v>
      </c>
      <c r="BW46" s="27">
        <v>458</v>
      </c>
      <c r="BX46" s="27">
        <v>498</v>
      </c>
      <c r="BY46" s="27">
        <v>233</v>
      </c>
      <c r="BZ46" s="27">
        <v>288</v>
      </c>
      <c r="CA46" s="27">
        <v>206</v>
      </c>
      <c r="CB46" s="27">
        <v>253</v>
      </c>
      <c r="CC46" s="168">
        <f t="shared" si="3"/>
        <v>897</v>
      </c>
      <c r="CD46" s="168">
        <f t="shared" si="3"/>
        <v>1039</v>
      </c>
      <c r="CE46" s="27">
        <v>3033</v>
      </c>
      <c r="CF46" s="27">
        <v>1253</v>
      </c>
      <c r="CG46" s="27">
        <v>440</v>
      </c>
      <c r="CH46" s="27">
        <f t="shared" si="5"/>
        <v>4726</v>
      </c>
      <c r="CI46" s="27">
        <v>2244</v>
      </c>
      <c r="CJ46" s="27">
        <v>816</v>
      </c>
      <c r="CK46" s="27">
        <v>288</v>
      </c>
      <c r="CL46" s="27">
        <f t="shared" si="7"/>
        <v>3348</v>
      </c>
      <c r="CM46" s="26">
        <f t="shared" si="8"/>
        <v>0</v>
      </c>
      <c r="CN46" s="26">
        <f t="shared" si="9"/>
        <v>0</v>
      </c>
    </row>
    <row r="47" spans="1:92" ht="13.5" customHeight="1" x14ac:dyDescent="0.15">
      <c r="A47" s="29"/>
      <c r="B47" s="30" t="s">
        <v>80</v>
      </c>
      <c r="C47" s="31"/>
      <c r="D47" s="32">
        <v>170208</v>
      </c>
      <c r="E47" s="32">
        <v>0</v>
      </c>
      <c r="F47" s="32">
        <v>71042</v>
      </c>
      <c r="G47" s="32">
        <v>40832</v>
      </c>
      <c r="H47" s="32">
        <v>282082</v>
      </c>
      <c r="I47" s="32">
        <v>49652</v>
      </c>
      <c r="J47" s="32">
        <v>0</v>
      </c>
      <c r="K47" s="32">
        <v>22239</v>
      </c>
      <c r="L47" s="32">
        <v>13492</v>
      </c>
      <c r="M47" s="32">
        <v>85383</v>
      </c>
      <c r="N47" s="32">
        <v>14620</v>
      </c>
      <c r="O47" s="32">
        <v>0</v>
      </c>
      <c r="P47" s="32">
        <v>7169</v>
      </c>
      <c r="Q47" s="32">
        <v>3245</v>
      </c>
      <c r="R47" s="32">
        <v>25034</v>
      </c>
      <c r="S47" s="32">
        <v>22</v>
      </c>
      <c r="T47" s="32">
        <v>6257</v>
      </c>
      <c r="U47" s="32">
        <v>21</v>
      </c>
      <c r="V47" s="32">
        <v>1724</v>
      </c>
      <c r="W47" s="32">
        <v>9</v>
      </c>
      <c r="X47" s="32">
        <v>1171</v>
      </c>
      <c r="Y47" s="29"/>
      <c r="Z47" s="30" t="s">
        <v>80</v>
      </c>
      <c r="AA47" s="31"/>
      <c r="AB47" s="33">
        <v>7</v>
      </c>
      <c r="AC47" s="33">
        <v>5</v>
      </c>
      <c r="AD47" s="33">
        <v>2</v>
      </c>
      <c r="AE47" s="32">
        <v>716</v>
      </c>
      <c r="AF47" s="32">
        <v>926</v>
      </c>
      <c r="AG47" s="32">
        <v>494</v>
      </c>
      <c r="AH47" s="32">
        <v>898</v>
      </c>
      <c r="AI47" s="32">
        <v>413</v>
      </c>
      <c r="AJ47" s="32">
        <v>710</v>
      </c>
      <c r="AK47" s="32">
        <v>1623</v>
      </c>
      <c r="AL47" s="32">
        <v>2534</v>
      </c>
      <c r="AM47" s="32">
        <v>14909</v>
      </c>
      <c r="AN47" s="32">
        <v>10327</v>
      </c>
      <c r="AO47" s="32">
        <v>3266</v>
      </c>
      <c r="AP47" s="32">
        <v>28502</v>
      </c>
      <c r="AQ47" s="32">
        <v>11206</v>
      </c>
      <c r="AR47" s="32">
        <v>5143</v>
      </c>
      <c r="AS47" s="32">
        <v>1630</v>
      </c>
      <c r="AT47" s="32">
        <v>17979</v>
      </c>
      <c r="AU47" s="29"/>
      <c r="AV47" s="30" t="s">
        <v>80</v>
      </c>
      <c r="AW47" s="31"/>
      <c r="AX47" s="33">
        <v>7</v>
      </c>
      <c r="AY47" s="33">
        <v>5</v>
      </c>
      <c r="AZ47" s="33">
        <v>2</v>
      </c>
      <c r="BA47" s="32">
        <v>716</v>
      </c>
      <c r="BB47" s="32">
        <v>926</v>
      </c>
      <c r="BC47" s="32">
        <v>494</v>
      </c>
      <c r="BD47" s="32">
        <v>898</v>
      </c>
      <c r="BE47" s="32">
        <v>413</v>
      </c>
      <c r="BF47" s="32">
        <v>710</v>
      </c>
      <c r="BG47" s="32">
        <v>1623</v>
      </c>
      <c r="BH47" s="32">
        <v>2534</v>
      </c>
      <c r="BI47" s="32">
        <v>4667</v>
      </c>
      <c r="BJ47" s="32">
        <v>3233</v>
      </c>
      <c r="BK47" s="32">
        <v>1022</v>
      </c>
      <c r="BL47" s="32">
        <v>8922</v>
      </c>
      <c r="BM47" s="32">
        <v>3703</v>
      </c>
      <c r="BN47" s="32">
        <v>1700</v>
      </c>
      <c r="BO47" s="32">
        <v>538</v>
      </c>
      <c r="BP47" s="32">
        <f t="shared" si="6"/>
        <v>5941</v>
      </c>
      <c r="BQ47" s="29"/>
      <c r="BR47" s="30" t="s">
        <v>80</v>
      </c>
      <c r="BS47" s="31"/>
      <c r="BT47" s="33">
        <v>7</v>
      </c>
      <c r="BU47" s="33">
        <v>5</v>
      </c>
      <c r="BV47" s="33">
        <v>2</v>
      </c>
      <c r="BW47" s="32">
        <v>257</v>
      </c>
      <c r="BX47" s="32">
        <v>278</v>
      </c>
      <c r="BY47" s="32">
        <v>174</v>
      </c>
      <c r="BZ47" s="32">
        <v>214</v>
      </c>
      <c r="CA47" s="32">
        <v>108</v>
      </c>
      <c r="CB47" s="32">
        <v>130</v>
      </c>
      <c r="CC47" s="169">
        <f t="shared" si="3"/>
        <v>539</v>
      </c>
      <c r="CD47" s="169">
        <f t="shared" si="3"/>
        <v>622</v>
      </c>
      <c r="CE47" s="32">
        <v>1654</v>
      </c>
      <c r="CF47" s="32">
        <v>910</v>
      </c>
      <c r="CG47" s="32">
        <v>221</v>
      </c>
      <c r="CH47" s="32">
        <f t="shared" si="5"/>
        <v>2785</v>
      </c>
      <c r="CI47" s="32">
        <v>828</v>
      </c>
      <c r="CJ47" s="32">
        <v>400</v>
      </c>
      <c r="CK47" s="32">
        <v>99</v>
      </c>
      <c r="CL47" s="32">
        <f t="shared" si="7"/>
        <v>1327</v>
      </c>
      <c r="CM47" s="26">
        <f t="shared" si="8"/>
        <v>0</v>
      </c>
      <c r="CN47" s="26">
        <f t="shared" si="9"/>
        <v>0</v>
      </c>
    </row>
    <row r="48" spans="1:92" ht="13.5" customHeight="1" x14ac:dyDescent="0.15">
      <c r="A48" s="21"/>
      <c r="B48" s="22" t="s">
        <v>81</v>
      </c>
      <c r="C48" s="23"/>
      <c r="D48" s="27">
        <v>64007</v>
      </c>
      <c r="E48" s="27">
        <v>0</v>
      </c>
      <c r="F48" s="27">
        <v>28639</v>
      </c>
      <c r="G48" s="27">
        <v>17258</v>
      </c>
      <c r="H48" s="27">
        <v>109904</v>
      </c>
      <c r="I48" s="27">
        <v>21520</v>
      </c>
      <c r="J48" s="27">
        <v>0</v>
      </c>
      <c r="K48" s="27">
        <v>10077</v>
      </c>
      <c r="L48" s="27">
        <v>4142</v>
      </c>
      <c r="M48" s="27">
        <v>35739</v>
      </c>
      <c r="N48" s="27">
        <v>6728</v>
      </c>
      <c r="O48" s="27">
        <v>0</v>
      </c>
      <c r="P48" s="27">
        <v>2548</v>
      </c>
      <c r="Q48" s="27">
        <v>1507</v>
      </c>
      <c r="R48" s="27">
        <v>10783</v>
      </c>
      <c r="S48" s="27">
        <v>10</v>
      </c>
      <c r="T48" s="27">
        <v>5263</v>
      </c>
      <c r="U48" s="27">
        <v>17</v>
      </c>
      <c r="V48" s="27">
        <v>2046</v>
      </c>
      <c r="W48" s="27">
        <v>7</v>
      </c>
      <c r="X48" s="27">
        <v>766</v>
      </c>
      <c r="Y48" s="21"/>
      <c r="Z48" s="22" t="s">
        <v>81</v>
      </c>
      <c r="AA48" s="23"/>
      <c r="AB48" s="28">
        <v>7</v>
      </c>
      <c r="AC48" s="28">
        <v>5</v>
      </c>
      <c r="AD48" s="28">
        <v>2</v>
      </c>
      <c r="AE48" s="27">
        <v>416</v>
      </c>
      <c r="AF48" s="27">
        <v>532</v>
      </c>
      <c r="AG48" s="27">
        <v>223</v>
      </c>
      <c r="AH48" s="27">
        <v>349</v>
      </c>
      <c r="AI48" s="27">
        <v>127</v>
      </c>
      <c r="AJ48" s="27">
        <v>212</v>
      </c>
      <c r="AK48" s="27">
        <v>766</v>
      </c>
      <c r="AL48" s="27">
        <v>1093</v>
      </c>
      <c r="AM48" s="27">
        <v>10055</v>
      </c>
      <c r="AN48" s="27">
        <v>4712</v>
      </c>
      <c r="AO48" s="27">
        <v>1145</v>
      </c>
      <c r="AP48" s="27">
        <v>15912</v>
      </c>
      <c r="AQ48" s="27">
        <v>6991</v>
      </c>
      <c r="AR48" s="27">
        <v>2472</v>
      </c>
      <c r="AS48" s="27">
        <v>598</v>
      </c>
      <c r="AT48" s="27">
        <v>10061</v>
      </c>
      <c r="AU48" s="21"/>
      <c r="AV48" s="22" t="s">
        <v>81</v>
      </c>
      <c r="AW48" s="23"/>
      <c r="AX48" s="28">
        <v>7</v>
      </c>
      <c r="AY48" s="28">
        <v>5</v>
      </c>
      <c r="AZ48" s="28">
        <v>2</v>
      </c>
      <c r="BA48" s="27">
        <v>416</v>
      </c>
      <c r="BB48" s="27">
        <v>532</v>
      </c>
      <c r="BC48" s="27">
        <v>223</v>
      </c>
      <c r="BD48" s="27">
        <v>349</v>
      </c>
      <c r="BE48" s="27">
        <v>127</v>
      </c>
      <c r="BF48" s="27">
        <v>212</v>
      </c>
      <c r="BG48" s="27">
        <v>766</v>
      </c>
      <c r="BH48" s="27">
        <v>1093</v>
      </c>
      <c r="BI48" s="27">
        <v>3538</v>
      </c>
      <c r="BJ48" s="27">
        <v>1658</v>
      </c>
      <c r="BK48" s="27">
        <v>403</v>
      </c>
      <c r="BL48" s="27">
        <v>5599</v>
      </c>
      <c r="BM48" s="27">
        <v>1678</v>
      </c>
      <c r="BN48" s="27">
        <v>593</v>
      </c>
      <c r="BO48" s="27">
        <v>143</v>
      </c>
      <c r="BP48" s="27">
        <f t="shared" si="6"/>
        <v>2414</v>
      </c>
      <c r="BQ48" s="21"/>
      <c r="BR48" s="22" t="s">
        <v>81</v>
      </c>
      <c r="BS48" s="23"/>
      <c r="BT48" s="28">
        <v>7</v>
      </c>
      <c r="BU48" s="28">
        <v>5</v>
      </c>
      <c r="BV48" s="28">
        <v>2</v>
      </c>
      <c r="BW48" s="27">
        <v>138</v>
      </c>
      <c r="BX48" s="27">
        <v>149</v>
      </c>
      <c r="BY48" s="27">
        <v>63</v>
      </c>
      <c r="BZ48" s="27">
        <v>67</v>
      </c>
      <c r="CA48" s="27">
        <v>49</v>
      </c>
      <c r="CB48" s="27">
        <v>61</v>
      </c>
      <c r="CC48" s="168">
        <f t="shared" si="3"/>
        <v>250</v>
      </c>
      <c r="CD48" s="168">
        <f t="shared" si="3"/>
        <v>277</v>
      </c>
      <c r="CE48" s="27">
        <v>866</v>
      </c>
      <c r="CF48" s="27">
        <v>278</v>
      </c>
      <c r="CG48" s="27">
        <v>101</v>
      </c>
      <c r="CH48" s="27">
        <f t="shared" si="5"/>
        <v>1245</v>
      </c>
      <c r="CI48" s="27">
        <v>541</v>
      </c>
      <c r="CJ48" s="27">
        <v>176</v>
      </c>
      <c r="CK48" s="27">
        <v>55</v>
      </c>
      <c r="CL48" s="27">
        <f t="shared" si="7"/>
        <v>772</v>
      </c>
      <c r="CM48" s="26">
        <f t="shared" si="8"/>
        <v>0</v>
      </c>
      <c r="CN48" s="26">
        <f t="shared" si="9"/>
        <v>0</v>
      </c>
    </row>
    <row r="49" spans="1:92" ht="13.5" customHeight="1" x14ac:dyDescent="0.15">
      <c r="A49" s="21"/>
      <c r="B49" s="22" t="s">
        <v>82</v>
      </c>
      <c r="C49" s="23"/>
      <c r="D49" s="27">
        <v>125877</v>
      </c>
      <c r="E49" s="27">
        <v>0</v>
      </c>
      <c r="F49" s="27">
        <v>51559</v>
      </c>
      <c r="G49" s="27">
        <v>33381</v>
      </c>
      <c r="H49" s="27">
        <v>210817</v>
      </c>
      <c r="I49" s="27">
        <v>45373</v>
      </c>
      <c r="J49" s="27">
        <v>0</v>
      </c>
      <c r="K49" s="27">
        <v>18659</v>
      </c>
      <c r="L49" s="27">
        <v>12427</v>
      </c>
      <c r="M49" s="27">
        <v>76459</v>
      </c>
      <c r="N49" s="27">
        <v>12028</v>
      </c>
      <c r="O49" s="27">
        <v>0</v>
      </c>
      <c r="P49" s="27">
        <v>4764</v>
      </c>
      <c r="Q49" s="27">
        <v>3063</v>
      </c>
      <c r="R49" s="27">
        <v>19855</v>
      </c>
      <c r="S49" s="27">
        <v>15</v>
      </c>
      <c r="T49" s="27">
        <v>6616</v>
      </c>
      <c r="U49" s="27">
        <v>22</v>
      </c>
      <c r="V49" s="27">
        <v>3187</v>
      </c>
      <c r="W49" s="27">
        <v>6</v>
      </c>
      <c r="X49" s="27">
        <v>447</v>
      </c>
      <c r="Y49" s="21"/>
      <c r="Z49" s="22" t="s">
        <v>82</v>
      </c>
      <c r="AA49" s="23"/>
      <c r="AB49" s="28">
        <v>7</v>
      </c>
      <c r="AC49" s="28">
        <v>5</v>
      </c>
      <c r="AD49" s="28">
        <v>2</v>
      </c>
      <c r="AE49" s="27">
        <v>845</v>
      </c>
      <c r="AF49" s="27">
        <v>1114</v>
      </c>
      <c r="AG49" s="27">
        <v>455</v>
      </c>
      <c r="AH49" s="27">
        <v>792</v>
      </c>
      <c r="AI49" s="27">
        <v>295</v>
      </c>
      <c r="AJ49" s="27">
        <v>530</v>
      </c>
      <c r="AK49" s="27">
        <v>1595</v>
      </c>
      <c r="AL49" s="27">
        <v>2436</v>
      </c>
      <c r="AM49" s="27">
        <v>16375</v>
      </c>
      <c r="AN49" s="27">
        <v>8316</v>
      </c>
      <c r="AO49" s="27">
        <v>2226</v>
      </c>
      <c r="AP49" s="27">
        <v>26917</v>
      </c>
      <c r="AQ49" s="27">
        <v>13277</v>
      </c>
      <c r="AR49" s="27">
        <v>4749</v>
      </c>
      <c r="AS49" s="27">
        <v>1226</v>
      </c>
      <c r="AT49" s="27">
        <v>19252</v>
      </c>
      <c r="AU49" s="21"/>
      <c r="AV49" s="22" t="s">
        <v>82</v>
      </c>
      <c r="AW49" s="23"/>
      <c r="AX49" s="28">
        <v>7</v>
      </c>
      <c r="AY49" s="28">
        <v>5</v>
      </c>
      <c r="AZ49" s="28">
        <v>2</v>
      </c>
      <c r="BA49" s="27">
        <v>845</v>
      </c>
      <c r="BB49" s="27">
        <v>1114</v>
      </c>
      <c r="BC49" s="27">
        <v>455</v>
      </c>
      <c r="BD49" s="27">
        <v>792</v>
      </c>
      <c r="BE49" s="27">
        <v>295</v>
      </c>
      <c r="BF49" s="27">
        <v>530</v>
      </c>
      <c r="BG49" s="27">
        <v>1595</v>
      </c>
      <c r="BH49" s="27">
        <v>2436</v>
      </c>
      <c r="BI49" s="27">
        <v>5927</v>
      </c>
      <c r="BJ49" s="27">
        <v>3009</v>
      </c>
      <c r="BK49" s="27">
        <v>805</v>
      </c>
      <c r="BL49" s="27">
        <v>9741</v>
      </c>
      <c r="BM49" s="27">
        <v>4943</v>
      </c>
      <c r="BN49" s="27">
        <v>1768</v>
      </c>
      <c r="BO49" s="27">
        <v>456</v>
      </c>
      <c r="BP49" s="27">
        <f t="shared" si="6"/>
        <v>7167</v>
      </c>
      <c r="BQ49" s="21"/>
      <c r="BR49" s="22" t="s">
        <v>82</v>
      </c>
      <c r="BS49" s="23"/>
      <c r="BT49" s="28">
        <v>7</v>
      </c>
      <c r="BU49" s="28">
        <v>5</v>
      </c>
      <c r="BV49" s="28">
        <v>2</v>
      </c>
      <c r="BW49" s="27">
        <v>305</v>
      </c>
      <c r="BX49" s="27">
        <v>339</v>
      </c>
      <c r="BY49" s="27">
        <v>127</v>
      </c>
      <c r="BZ49" s="27">
        <v>142</v>
      </c>
      <c r="CA49" s="27">
        <v>88</v>
      </c>
      <c r="CB49" s="27">
        <v>110</v>
      </c>
      <c r="CC49" s="168">
        <f t="shared" si="3"/>
        <v>520</v>
      </c>
      <c r="CD49" s="168">
        <f t="shared" si="3"/>
        <v>591</v>
      </c>
      <c r="CE49" s="27">
        <v>1661</v>
      </c>
      <c r="CF49" s="27">
        <v>497</v>
      </c>
      <c r="CG49" s="27">
        <v>154</v>
      </c>
      <c r="CH49" s="27">
        <f t="shared" si="5"/>
        <v>2312</v>
      </c>
      <c r="CI49" s="27">
        <v>1153</v>
      </c>
      <c r="CJ49" s="27">
        <v>342</v>
      </c>
      <c r="CK49" s="27">
        <v>95</v>
      </c>
      <c r="CL49" s="27">
        <f t="shared" si="7"/>
        <v>1590</v>
      </c>
      <c r="CM49" s="26">
        <f t="shared" si="8"/>
        <v>0</v>
      </c>
      <c r="CN49" s="26">
        <f t="shared" si="9"/>
        <v>0</v>
      </c>
    </row>
    <row r="50" spans="1:92" ht="13.5" customHeight="1" x14ac:dyDescent="0.15">
      <c r="A50" s="21"/>
      <c r="B50" s="22" t="s">
        <v>83</v>
      </c>
      <c r="C50" s="23"/>
      <c r="D50" s="27">
        <v>110437</v>
      </c>
      <c r="E50" s="27">
        <v>12481</v>
      </c>
      <c r="F50" s="27">
        <v>54523</v>
      </c>
      <c r="G50" s="27">
        <v>33369</v>
      </c>
      <c r="H50" s="27">
        <v>210810</v>
      </c>
      <c r="I50" s="27">
        <v>46225</v>
      </c>
      <c r="J50" s="27">
        <v>6326</v>
      </c>
      <c r="K50" s="27">
        <v>12345</v>
      </c>
      <c r="L50" s="27">
        <v>6179</v>
      </c>
      <c r="M50" s="27">
        <v>71075</v>
      </c>
      <c r="N50" s="27">
        <v>4985</v>
      </c>
      <c r="O50" s="27">
        <v>1146</v>
      </c>
      <c r="P50" s="27">
        <v>4008</v>
      </c>
      <c r="Q50" s="27">
        <v>1866</v>
      </c>
      <c r="R50" s="27">
        <v>12005</v>
      </c>
      <c r="S50" s="27">
        <v>17</v>
      </c>
      <c r="T50" s="27">
        <v>4565</v>
      </c>
      <c r="U50" s="27">
        <v>35</v>
      </c>
      <c r="V50" s="27">
        <v>3641</v>
      </c>
      <c r="W50" s="27">
        <v>0</v>
      </c>
      <c r="X50" s="27">
        <v>0</v>
      </c>
      <c r="Y50" s="21"/>
      <c r="Z50" s="22" t="s">
        <v>83</v>
      </c>
      <c r="AA50" s="23"/>
      <c r="AB50" s="28">
        <v>7</v>
      </c>
      <c r="AC50" s="28">
        <v>5</v>
      </c>
      <c r="AD50" s="28">
        <v>2</v>
      </c>
      <c r="AE50" s="27">
        <v>703</v>
      </c>
      <c r="AF50" s="27">
        <v>970</v>
      </c>
      <c r="AG50" s="27">
        <v>383</v>
      </c>
      <c r="AH50" s="27">
        <v>704</v>
      </c>
      <c r="AI50" s="27">
        <v>241</v>
      </c>
      <c r="AJ50" s="27">
        <v>445</v>
      </c>
      <c r="AK50" s="27">
        <v>1327</v>
      </c>
      <c r="AL50" s="27">
        <v>2119</v>
      </c>
      <c r="AM50" s="27">
        <v>17994</v>
      </c>
      <c r="AN50" s="27">
        <v>9328</v>
      </c>
      <c r="AO50" s="27">
        <v>2359</v>
      </c>
      <c r="AP50" s="27">
        <v>29681</v>
      </c>
      <c r="AQ50" s="27">
        <v>12871</v>
      </c>
      <c r="AR50" s="27">
        <v>4907</v>
      </c>
      <c r="AS50" s="27">
        <v>1233</v>
      </c>
      <c r="AT50" s="27">
        <v>19011</v>
      </c>
      <c r="AU50" s="21"/>
      <c r="AV50" s="22" t="s">
        <v>83</v>
      </c>
      <c r="AW50" s="23"/>
      <c r="AX50" s="28">
        <v>7</v>
      </c>
      <c r="AY50" s="28">
        <v>5</v>
      </c>
      <c r="AZ50" s="28">
        <v>2</v>
      </c>
      <c r="BA50" s="27">
        <v>703</v>
      </c>
      <c r="BB50" s="27">
        <v>970</v>
      </c>
      <c r="BC50" s="27">
        <v>383</v>
      </c>
      <c r="BD50" s="27">
        <v>704</v>
      </c>
      <c r="BE50" s="27">
        <v>241</v>
      </c>
      <c r="BF50" s="27">
        <v>445</v>
      </c>
      <c r="BG50" s="27">
        <v>1327</v>
      </c>
      <c r="BH50" s="27">
        <v>2119</v>
      </c>
      <c r="BI50" s="27">
        <v>4074</v>
      </c>
      <c r="BJ50" s="27">
        <v>2112</v>
      </c>
      <c r="BK50" s="27">
        <v>534</v>
      </c>
      <c r="BL50" s="27">
        <v>6720</v>
      </c>
      <c r="BM50" s="27">
        <v>2384</v>
      </c>
      <c r="BN50" s="27">
        <v>909</v>
      </c>
      <c r="BO50" s="27">
        <v>228</v>
      </c>
      <c r="BP50" s="27">
        <f t="shared" si="6"/>
        <v>3521</v>
      </c>
      <c r="BQ50" s="21"/>
      <c r="BR50" s="22" t="s">
        <v>83</v>
      </c>
      <c r="BS50" s="23"/>
      <c r="BT50" s="28">
        <v>7</v>
      </c>
      <c r="BU50" s="28">
        <v>5</v>
      </c>
      <c r="BV50" s="28">
        <v>2</v>
      </c>
      <c r="BW50" s="27">
        <v>252</v>
      </c>
      <c r="BX50" s="27">
        <v>275</v>
      </c>
      <c r="BY50" s="27">
        <v>140</v>
      </c>
      <c r="BZ50" s="27">
        <v>163</v>
      </c>
      <c r="CA50" s="27">
        <v>86</v>
      </c>
      <c r="CB50" s="27">
        <v>109</v>
      </c>
      <c r="CC50" s="168">
        <f t="shared" si="3"/>
        <v>478</v>
      </c>
      <c r="CD50" s="168">
        <f t="shared" si="3"/>
        <v>547</v>
      </c>
      <c r="CE50" s="27">
        <v>1271</v>
      </c>
      <c r="CF50" s="27">
        <v>538</v>
      </c>
      <c r="CG50" s="27">
        <v>144</v>
      </c>
      <c r="CH50" s="27">
        <f t="shared" si="5"/>
        <v>1953</v>
      </c>
      <c r="CI50" s="27">
        <v>653</v>
      </c>
      <c r="CJ50" s="27">
        <v>259</v>
      </c>
      <c r="CK50" s="27">
        <v>64</v>
      </c>
      <c r="CL50" s="27">
        <f t="shared" si="7"/>
        <v>976</v>
      </c>
      <c r="CM50" s="26">
        <f t="shared" si="8"/>
        <v>0</v>
      </c>
      <c r="CN50" s="26">
        <f t="shared" si="9"/>
        <v>0</v>
      </c>
    </row>
    <row r="51" spans="1:92" ht="13.5" customHeight="1" x14ac:dyDescent="0.15">
      <c r="A51" s="21"/>
      <c r="B51" s="22" t="s">
        <v>84</v>
      </c>
      <c r="C51" s="23"/>
      <c r="D51" s="27">
        <v>300350</v>
      </c>
      <c r="E51" s="27">
        <v>0</v>
      </c>
      <c r="F51" s="27">
        <v>131166</v>
      </c>
      <c r="G51" s="27">
        <v>71601</v>
      </c>
      <c r="H51" s="27">
        <v>503117</v>
      </c>
      <c r="I51" s="27">
        <v>99637</v>
      </c>
      <c r="J51" s="27">
        <v>0</v>
      </c>
      <c r="K51" s="27">
        <v>38864</v>
      </c>
      <c r="L51" s="27">
        <v>23867</v>
      </c>
      <c r="M51" s="27">
        <v>162368</v>
      </c>
      <c r="N51" s="27">
        <v>33187</v>
      </c>
      <c r="O51" s="27">
        <v>0</v>
      </c>
      <c r="P51" s="27">
        <v>13155</v>
      </c>
      <c r="Q51" s="27">
        <v>4681</v>
      </c>
      <c r="R51" s="27">
        <v>51023</v>
      </c>
      <c r="S51" s="27">
        <v>83</v>
      </c>
      <c r="T51" s="27">
        <v>28397</v>
      </c>
      <c r="U51" s="27">
        <v>103</v>
      </c>
      <c r="V51" s="27">
        <v>11314</v>
      </c>
      <c r="W51" s="27">
        <v>32</v>
      </c>
      <c r="X51" s="27">
        <v>2471</v>
      </c>
      <c r="Y51" s="21"/>
      <c r="Z51" s="22" t="s">
        <v>84</v>
      </c>
      <c r="AA51" s="23"/>
      <c r="AB51" s="28">
        <v>7</v>
      </c>
      <c r="AC51" s="28">
        <v>5</v>
      </c>
      <c r="AD51" s="28">
        <v>2</v>
      </c>
      <c r="AE51" s="27">
        <v>946</v>
      </c>
      <c r="AF51" s="27">
        <v>1325</v>
      </c>
      <c r="AG51" s="27">
        <v>629</v>
      </c>
      <c r="AH51" s="27">
        <v>1127</v>
      </c>
      <c r="AI51" s="27">
        <v>504</v>
      </c>
      <c r="AJ51" s="27">
        <v>950</v>
      </c>
      <c r="AK51" s="27">
        <v>2079</v>
      </c>
      <c r="AL51" s="27">
        <v>3402</v>
      </c>
      <c r="AM51" s="27">
        <v>25043</v>
      </c>
      <c r="AN51" s="27">
        <v>15215</v>
      </c>
      <c r="AO51" s="27">
        <v>5130</v>
      </c>
      <c r="AP51" s="27">
        <v>45388</v>
      </c>
      <c r="AQ51" s="27">
        <v>17223</v>
      </c>
      <c r="AR51" s="27">
        <v>7719</v>
      </c>
      <c r="AS51" s="27">
        <v>2500</v>
      </c>
      <c r="AT51" s="27">
        <v>27442</v>
      </c>
      <c r="AU51" s="21"/>
      <c r="AV51" s="22" t="s">
        <v>84</v>
      </c>
      <c r="AW51" s="23"/>
      <c r="AX51" s="28">
        <v>7</v>
      </c>
      <c r="AY51" s="28">
        <v>5</v>
      </c>
      <c r="AZ51" s="28">
        <v>2</v>
      </c>
      <c r="BA51" s="27">
        <v>946</v>
      </c>
      <c r="BB51" s="27">
        <v>1325</v>
      </c>
      <c r="BC51" s="27">
        <v>629</v>
      </c>
      <c r="BD51" s="27">
        <v>1127</v>
      </c>
      <c r="BE51" s="27">
        <v>504</v>
      </c>
      <c r="BF51" s="27">
        <v>950</v>
      </c>
      <c r="BG51" s="27">
        <v>2079</v>
      </c>
      <c r="BH51" s="27">
        <v>3402</v>
      </c>
      <c r="BI51" s="27">
        <v>7420</v>
      </c>
      <c r="BJ51" s="27">
        <v>4508</v>
      </c>
      <c r="BK51" s="27">
        <v>1520</v>
      </c>
      <c r="BL51" s="27">
        <v>13448</v>
      </c>
      <c r="BM51" s="27">
        <v>5741</v>
      </c>
      <c r="BN51" s="27">
        <v>2573</v>
      </c>
      <c r="BO51" s="27">
        <v>833</v>
      </c>
      <c r="BP51" s="27">
        <f t="shared" si="6"/>
        <v>9147</v>
      </c>
      <c r="BQ51" s="21"/>
      <c r="BR51" s="22" t="s">
        <v>84</v>
      </c>
      <c r="BS51" s="23"/>
      <c r="BT51" s="28">
        <v>7</v>
      </c>
      <c r="BU51" s="28">
        <v>5</v>
      </c>
      <c r="BV51" s="28">
        <v>2</v>
      </c>
      <c r="BW51" s="27">
        <v>347</v>
      </c>
      <c r="BX51" s="27">
        <v>379</v>
      </c>
      <c r="BY51" s="27">
        <v>216</v>
      </c>
      <c r="BZ51" s="27">
        <v>262</v>
      </c>
      <c r="CA51" s="27">
        <v>189</v>
      </c>
      <c r="CB51" s="27">
        <v>240</v>
      </c>
      <c r="CC51" s="168">
        <f t="shared" si="3"/>
        <v>752</v>
      </c>
      <c r="CD51" s="168">
        <f t="shared" si="3"/>
        <v>881</v>
      </c>
      <c r="CE51" s="27">
        <v>2388</v>
      </c>
      <c r="CF51" s="27">
        <v>1179</v>
      </c>
      <c r="CG51" s="27">
        <v>432</v>
      </c>
      <c r="CH51" s="27">
        <f t="shared" si="5"/>
        <v>3999</v>
      </c>
      <c r="CI51" s="27">
        <v>972</v>
      </c>
      <c r="CJ51" s="27">
        <v>432</v>
      </c>
      <c r="CK51" s="27">
        <v>151</v>
      </c>
      <c r="CL51" s="27">
        <f t="shared" si="7"/>
        <v>1555</v>
      </c>
      <c r="CM51" s="26">
        <f t="shared" si="8"/>
        <v>0</v>
      </c>
      <c r="CN51" s="26">
        <f t="shared" si="9"/>
        <v>0</v>
      </c>
    </row>
    <row r="52" spans="1:92" ht="13.5" customHeight="1" x14ac:dyDescent="0.15">
      <c r="A52" s="21"/>
      <c r="B52" s="30" t="s">
        <v>85</v>
      </c>
      <c r="C52" s="23"/>
      <c r="D52" s="32">
        <v>21692</v>
      </c>
      <c r="E52" s="32">
        <v>0</v>
      </c>
      <c r="F52" s="32">
        <v>8967</v>
      </c>
      <c r="G52" s="32">
        <v>4672</v>
      </c>
      <c r="H52" s="32">
        <v>35331</v>
      </c>
      <c r="I52" s="32">
        <v>5951</v>
      </c>
      <c r="J52" s="32">
        <v>0</v>
      </c>
      <c r="K52" s="32">
        <v>2486</v>
      </c>
      <c r="L52" s="32">
        <v>1300</v>
      </c>
      <c r="M52" s="32">
        <v>9737</v>
      </c>
      <c r="N52" s="32">
        <v>1972</v>
      </c>
      <c r="O52" s="32">
        <v>0</v>
      </c>
      <c r="P52" s="32">
        <v>1398</v>
      </c>
      <c r="Q52" s="32">
        <v>289</v>
      </c>
      <c r="R52" s="32">
        <v>3659</v>
      </c>
      <c r="S52" s="32">
        <v>2</v>
      </c>
      <c r="T52" s="32">
        <v>409</v>
      </c>
      <c r="U52" s="32">
        <v>2</v>
      </c>
      <c r="V52" s="32">
        <v>76</v>
      </c>
      <c r="W52" s="32">
        <v>1</v>
      </c>
      <c r="X52" s="32">
        <v>32</v>
      </c>
      <c r="Y52" s="21"/>
      <c r="Z52" s="30" t="s">
        <v>85</v>
      </c>
      <c r="AA52" s="23"/>
      <c r="AB52" s="33">
        <v>7</v>
      </c>
      <c r="AC52" s="33">
        <v>5</v>
      </c>
      <c r="AD52" s="33">
        <v>2</v>
      </c>
      <c r="AE52" s="32">
        <v>109</v>
      </c>
      <c r="AF52" s="32">
        <v>156</v>
      </c>
      <c r="AG52" s="32">
        <v>57</v>
      </c>
      <c r="AH52" s="32">
        <v>109</v>
      </c>
      <c r="AI52" s="32">
        <v>31</v>
      </c>
      <c r="AJ52" s="32">
        <v>72</v>
      </c>
      <c r="AK52" s="32">
        <v>197</v>
      </c>
      <c r="AL52" s="32">
        <v>337</v>
      </c>
      <c r="AM52" s="32">
        <v>2206</v>
      </c>
      <c r="AN52" s="32">
        <v>1101</v>
      </c>
      <c r="AO52" s="32">
        <v>291</v>
      </c>
      <c r="AP52" s="32">
        <v>3598</v>
      </c>
      <c r="AQ52" s="32">
        <v>1566</v>
      </c>
      <c r="AR52" s="32">
        <v>557</v>
      </c>
      <c r="AS52" s="32">
        <v>127</v>
      </c>
      <c r="AT52" s="32">
        <v>2250</v>
      </c>
      <c r="AU52" s="21"/>
      <c r="AV52" s="30" t="s">
        <v>85</v>
      </c>
      <c r="AW52" s="23"/>
      <c r="AX52" s="33">
        <v>7</v>
      </c>
      <c r="AY52" s="33">
        <v>5</v>
      </c>
      <c r="AZ52" s="33">
        <v>2</v>
      </c>
      <c r="BA52" s="32">
        <v>109</v>
      </c>
      <c r="BB52" s="32">
        <v>156</v>
      </c>
      <c r="BC52" s="32">
        <v>57</v>
      </c>
      <c r="BD52" s="32">
        <v>109</v>
      </c>
      <c r="BE52" s="32">
        <v>31</v>
      </c>
      <c r="BF52" s="32">
        <v>72</v>
      </c>
      <c r="BG52" s="32">
        <v>197</v>
      </c>
      <c r="BH52" s="32">
        <v>337</v>
      </c>
      <c r="BI52" s="32">
        <v>612</v>
      </c>
      <c r="BJ52" s="32">
        <v>305</v>
      </c>
      <c r="BK52" s="32">
        <v>81</v>
      </c>
      <c r="BL52" s="32">
        <v>998</v>
      </c>
      <c r="BM52" s="32">
        <v>436</v>
      </c>
      <c r="BN52" s="32">
        <v>155</v>
      </c>
      <c r="BO52" s="32">
        <v>35</v>
      </c>
      <c r="BP52" s="32">
        <f t="shared" si="6"/>
        <v>626</v>
      </c>
      <c r="BQ52" s="21"/>
      <c r="BR52" s="30" t="s">
        <v>85</v>
      </c>
      <c r="BS52" s="23"/>
      <c r="BT52" s="33">
        <v>7</v>
      </c>
      <c r="BU52" s="33">
        <v>5</v>
      </c>
      <c r="BV52" s="33">
        <v>2</v>
      </c>
      <c r="BW52" s="32">
        <v>36</v>
      </c>
      <c r="BX52" s="32">
        <v>42</v>
      </c>
      <c r="BY52" s="32">
        <v>30</v>
      </c>
      <c r="BZ52" s="32">
        <v>36</v>
      </c>
      <c r="CA52" s="32">
        <v>18</v>
      </c>
      <c r="CB52" s="32">
        <v>24</v>
      </c>
      <c r="CC52" s="169">
        <f t="shared" si="3"/>
        <v>84</v>
      </c>
      <c r="CD52" s="169">
        <f t="shared" si="3"/>
        <v>102</v>
      </c>
      <c r="CE52" s="32">
        <v>294</v>
      </c>
      <c r="CF52" s="32">
        <v>180</v>
      </c>
      <c r="CG52" s="32">
        <v>48</v>
      </c>
      <c r="CH52" s="32">
        <f t="shared" si="5"/>
        <v>522</v>
      </c>
      <c r="CI52" s="32">
        <v>66</v>
      </c>
      <c r="CJ52" s="32">
        <v>39</v>
      </c>
      <c r="CK52" s="32">
        <v>9</v>
      </c>
      <c r="CL52" s="32">
        <f t="shared" si="7"/>
        <v>114</v>
      </c>
      <c r="CM52" s="26">
        <f t="shared" si="8"/>
        <v>0</v>
      </c>
      <c r="CN52" s="26">
        <f t="shared" si="9"/>
        <v>0</v>
      </c>
    </row>
    <row r="53" spans="1:92" ht="13.5" customHeight="1" x14ac:dyDescent="0.15">
      <c r="A53" s="21"/>
      <c r="B53" s="22" t="s">
        <v>86</v>
      </c>
      <c r="C53" s="23"/>
      <c r="D53" s="27">
        <v>156181</v>
      </c>
      <c r="E53" s="27">
        <v>0</v>
      </c>
      <c r="F53" s="27">
        <v>63826</v>
      </c>
      <c r="G53" s="27">
        <v>34627</v>
      </c>
      <c r="H53" s="27">
        <v>254634</v>
      </c>
      <c r="I53" s="27">
        <v>41147</v>
      </c>
      <c r="J53" s="27">
        <v>0</v>
      </c>
      <c r="K53" s="27">
        <v>17871</v>
      </c>
      <c r="L53" s="27">
        <v>9696</v>
      </c>
      <c r="M53" s="27">
        <v>68714</v>
      </c>
      <c r="N53" s="27">
        <v>12984</v>
      </c>
      <c r="O53" s="27">
        <v>0</v>
      </c>
      <c r="P53" s="27">
        <v>10853</v>
      </c>
      <c r="Q53" s="27">
        <v>0</v>
      </c>
      <c r="R53" s="27">
        <v>23837</v>
      </c>
      <c r="S53" s="27">
        <v>34</v>
      </c>
      <c r="T53" s="27">
        <v>28052</v>
      </c>
      <c r="U53" s="27">
        <v>27</v>
      </c>
      <c r="V53" s="27">
        <v>6536</v>
      </c>
      <c r="W53" s="27">
        <v>9</v>
      </c>
      <c r="X53" s="27">
        <v>2049</v>
      </c>
      <c r="Y53" s="21"/>
      <c r="Z53" s="22" t="s">
        <v>86</v>
      </c>
      <c r="AA53" s="23"/>
      <c r="AB53" s="28">
        <v>7</v>
      </c>
      <c r="AC53" s="28">
        <v>5</v>
      </c>
      <c r="AD53" s="28">
        <v>2</v>
      </c>
      <c r="AE53" s="27">
        <v>537</v>
      </c>
      <c r="AF53" s="27">
        <v>784</v>
      </c>
      <c r="AG53" s="27">
        <v>334</v>
      </c>
      <c r="AH53" s="27">
        <v>603</v>
      </c>
      <c r="AI53" s="27">
        <v>269</v>
      </c>
      <c r="AJ53" s="27">
        <v>524</v>
      </c>
      <c r="AK53" s="27">
        <v>1140</v>
      </c>
      <c r="AL53" s="27">
        <v>1911</v>
      </c>
      <c r="AM53" s="27">
        <v>13720</v>
      </c>
      <c r="AN53" s="27">
        <v>7538</v>
      </c>
      <c r="AO53" s="27">
        <v>2620</v>
      </c>
      <c r="AP53" s="27">
        <v>23878</v>
      </c>
      <c r="AQ53" s="27">
        <v>9135</v>
      </c>
      <c r="AR53" s="27">
        <v>3922</v>
      </c>
      <c r="AS53" s="27">
        <v>1269</v>
      </c>
      <c r="AT53" s="27">
        <v>14326</v>
      </c>
      <c r="AU53" s="21"/>
      <c r="AV53" s="22" t="s">
        <v>86</v>
      </c>
      <c r="AW53" s="23"/>
      <c r="AX53" s="28">
        <v>7</v>
      </c>
      <c r="AY53" s="28">
        <v>5</v>
      </c>
      <c r="AZ53" s="28">
        <v>2</v>
      </c>
      <c r="BA53" s="27">
        <v>537</v>
      </c>
      <c r="BB53" s="27">
        <v>784</v>
      </c>
      <c r="BC53" s="27">
        <v>334</v>
      </c>
      <c r="BD53" s="27">
        <v>603</v>
      </c>
      <c r="BE53" s="27">
        <v>269</v>
      </c>
      <c r="BF53" s="27">
        <v>524</v>
      </c>
      <c r="BG53" s="27">
        <v>1140</v>
      </c>
      <c r="BH53" s="27">
        <v>1911</v>
      </c>
      <c r="BI53" s="27">
        <v>3842</v>
      </c>
      <c r="BJ53" s="27">
        <v>2111</v>
      </c>
      <c r="BK53" s="27">
        <v>734</v>
      </c>
      <c r="BL53" s="27">
        <v>6687</v>
      </c>
      <c r="BM53" s="27">
        <v>2558</v>
      </c>
      <c r="BN53" s="27">
        <v>1098</v>
      </c>
      <c r="BO53" s="27">
        <v>355</v>
      </c>
      <c r="BP53" s="27">
        <f t="shared" si="6"/>
        <v>4011</v>
      </c>
      <c r="BQ53" s="21"/>
      <c r="BR53" s="22" t="s">
        <v>86</v>
      </c>
      <c r="BS53" s="23"/>
      <c r="BT53" s="28">
        <v>7</v>
      </c>
      <c r="BU53" s="28">
        <v>5</v>
      </c>
      <c r="BV53" s="28">
        <v>2</v>
      </c>
      <c r="BW53" s="27">
        <v>197</v>
      </c>
      <c r="BX53" s="27">
        <v>227</v>
      </c>
      <c r="BY53" s="27">
        <v>126</v>
      </c>
      <c r="BZ53" s="27">
        <v>151</v>
      </c>
      <c r="CA53" s="27">
        <v>101</v>
      </c>
      <c r="CB53" s="27">
        <v>132</v>
      </c>
      <c r="CC53" s="168">
        <f t="shared" si="3"/>
        <v>424</v>
      </c>
      <c r="CD53" s="168">
        <f t="shared" si="3"/>
        <v>510</v>
      </c>
      <c r="CE53" s="27">
        <v>2225</v>
      </c>
      <c r="CF53" s="27">
        <v>1057</v>
      </c>
      <c r="CG53" s="27">
        <v>370</v>
      </c>
      <c r="CH53" s="27">
        <f t="shared" si="5"/>
        <v>3652</v>
      </c>
      <c r="CI53" s="27">
        <v>0</v>
      </c>
      <c r="CJ53" s="27">
        <v>0</v>
      </c>
      <c r="CK53" s="27">
        <v>0</v>
      </c>
      <c r="CL53" s="27">
        <f t="shared" si="7"/>
        <v>0</v>
      </c>
      <c r="CM53" s="26">
        <f t="shared" si="8"/>
        <v>0</v>
      </c>
      <c r="CN53" s="26">
        <f t="shared" si="9"/>
        <v>0</v>
      </c>
    </row>
    <row r="54" spans="1:92" ht="13.5" customHeight="1" x14ac:dyDescent="0.15">
      <c r="A54" s="21"/>
      <c r="B54" s="22" t="s">
        <v>87</v>
      </c>
      <c r="C54" s="23"/>
      <c r="D54" s="27">
        <v>149865</v>
      </c>
      <c r="E54" s="27">
        <v>7714</v>
      </c>
      <c r="F54" s="27">
        <v>59670</v>
      </c>
      <c r="G54" s="27">
        <v>28338</v>
      </c>
      <c r="H54" s="27">
        <v>245587</v>
      </c>
      <c r="I54" s="27">
        <v>43200</v>
      </c>
      <c r="J54" s="27">
        <v>0</v>
      </c>
      <c r="K54" s="27">
        <v>15470</v>
      </c>
      <c r="L54" s="27">
        <v>7085</v>
      </c>
      <c r="M54" s="27">
        <v>65755</v>
      </c>
      <c r="N54" s="27">
        <v>15673</v>
      </c>
      <c r="O54" s="27">
        <v>0</v>
      </c>
      <c r="P54" s="27">
        <v>6406</v>
      </c>
      <c r="Q54" s="27">
        <v>2813</v>
      </c>
      <c r="R54" s="27">
        <v>24892</v>
      </c>
      <c r="S54" s="27">
        <v>54</v>
      </c>
      <c r="T54" s="27">
        <v>17027</v>
      </c>
      <c r="U54" s="27">
        <v>47</v>
      </c>
      <c r="V54" s="27">
        <v>3818</v>
      </c>
      <c r="W54" s="27">
        <v>18</v>
      </c>
      <c r="X54" s="27">
        <v>735</v>
      </c>
      <c r="Y54" s="21"/>
      <c r="Z54" s="22" t="s">
        <v>87</v>
      </c>
      <c r="AA54" s="23"/>
      <c r="AB54" s="28">
        <v>7</v>
      </c>
      <c r="AC54" s="28">
        <v>5</v>
      </c>
      <c r="AD54" s="28">
        <v>2</v>
      </c>
      <c r="AE54" s="27">
        <v>496</v>
      </c>
      <c r="AF54" s="27">
        <v>692</v>
      </c>
      <c r="AG54" s="27">
        <v>274</v>
      </c>
      <c r="AH54" s="27">
        <v>528</v>
      </c>
      <c r="AI54" s="27">
        <v>186</v>
      </c>
      <c r="AJ54" s="27">
        <v>378</v>
      </c>
      <c r="AK54" s="27">
        <v>956</v>
      </c>
      <c r="AL54" s="27">
        <v>1598</v>
      </c>
      <c r="AM54" s="27">
        <v>13079</v>
      </c>
      <c r="AN54" s="27">
        <v>7128</v>
      </c>
      <c r="AO54" s="27">
        <v>2041</v>
      </c>
      <c r="AP54" s="27">
        <v>22248</v>
      </c>
      <c r="AQ54" s="27">
        <v>7946</v>
      </c>
      <c r="AR54" s="27">
        <v>3030</v>
      </c>
      <c r="AS54" s="27">
        <v>838</v>
      </c>
      <c r="AT54" s="27">
        <v>11814</v>
      </c>
      <c r="AU54" s="21"/>
      <c r="AV54" s="22" t="s">
        <v>87</v>
      </c>
      <c r="AW54" s="23"/>
      <c r="AX54" s="28">
        <v>7</v>
      </c>
      <c r="AY54" s="28">
        <v>5</v>
      </c>
      <c r="AZ54" s="28">
        <v>2</v>
      </c>
      <c r="BA54" s="27">
        <v>496</v>
      </c>
      <c r="BB54" s="27">
        <v>692</v>
      </c>
      <c r="BC54" s="27">
        <v>274</v>
      </c>
      <c r="BD54" s="27">
        <v>528</v>
      </c>
      <c r="BE54" s="27">
        <v>186</v>
      </c>
      <c r="BF54" s="27">
        <v>378</v>
      </c>
      <c r="BG54" s="27">
        <v>956</v>
      </c>
      <c r="BH54" s="27">
        <v>1598</v>
      </c>
      <c r="BI54" s="27">
        <v>3391</v>
      </c>
      <c r="BJ54" s="27">
        <v>1848</v>
      </c>
      <c r="BK54" s="27">
        <v>529</v>
      </c>
      <c r="BL54" s="27">
        <v>5768</v>
      </c>
      <c r="BM54" s="27">
        <v>1987</v>
      </c>
      <c r="BN54" s="27">
        <v>758</v>
      </c>
      <c r="BO54" s="27">
        <v>209</v>
      </c>
      <c r="BP54" s="27">
        <f t="shared" si="6"/>
        <v>2954</v>
      </c>
      <c r="BQ54" s="21"/>
      <c r="BR54" s="22" t="s">
        <v>87</v>
      </c>
      <c r="BS54" s="23"/>
      <c r="BT54" s="28">
        <v>7</v>
      </c>
      <c r="BU54" s="28">
        <v>5</v>
      </c>
      <c r="BV54" s="28">
        <v>2</v>
      </c>
      <c r="BW54" s="27">
        <v>192</v>
      </c>
      <c r="BX54" s="27">
        <v>213</v>
      </c>
      <c r="BY54" s="27">
        <v>117</v>
      </c>
      <c r="BZ54" s="27">
        <v>141</v>
      </c>
      <c r="CA54" s="27">
        <v>73</v>
      </c>
      <c r="CB54" s="27">
        <v>98</v>
      </c>
      <c r="CC54" s="168">
        <f t="shared" si="3"/>
        <v>382</v>
      </c>
      <c r="CD54" s="168">
        <f t="shared" si="3"/>
        <v>452</v>
      </c>
      <c r="CE54" s="27">
        <v>1342</v>
      </c>
      <c r="CF54" s="27">
        <v>635</v>
      </c>
      <c r="CG54" s="27">
        <v>176</v>
      </c>
      <c r="CH54" s="27">
        <f t="shared" si="5"/>
        <v>2153</v>
      </c>
      <c r="CI54" s="27">
        <v>672</v>
      </c>
      <c r="CJ54" s="27">
        <v>293</v>
      </c>
      <c r="CK54" s="27">
        <v>73</v>
      </c>
      <c r="CL54" s="27">
        <f t="shared" si="7"/>
        <v>1038</v>
      </c>
      <c r="CM54" s="26">
        <f t="shared" si="8"/>
        <v>0</v>
      </c>
      <c r="CN54" s="26">
        <f t="shared" si="9"/>
        <v>0</v>
      </c>
    </row>
    <row r="55" spans="1:92" ht="13.5" customHeight="1" x14ac:dyDescent="0.15">
      <c r="A55" s="21"/>
      <c r="B55" s="22" t="s">
        <v>88</v>
      </c>
      <c r="C55" s="23"/>
      <c r="D55" s="27">
        <v>181310</v>
      </c>
      <c r="E55" s="27">
        <v>35637</v>
      </c>
      <c r="F55" s="27">
        <v>74672</v>
      </c>
      <c r="G55" s="27">
        <v>50631</v>
      </c>
      <c r="H55" s="27">
        <v>342250</v>
      </c>
      <c r="I55" s="27">
        <v>68266</v>
      </c>
      <c r="J55" s="27">
        <v>9976</v>
      </c>
      <c r="K55" s="27">
        <v>23759</v>
      </c>
      <c r="L55" s="27">
        <v>12568</v>
      </c>
      <c r="M55" s="27">
        <v>114569</v>
      </c>
      <c r="N55" s="27">
        <v>27376</v>
      </c>
      <c r="O55" s="27">
        <v>1513</v>
      </c>
      <c r="P55" s="27">
        <v>10992</v>
      </c>
      <c r="Q55" s="27">
        <v>5030</v>
      </c>
      <c r="R55" s="27">
        <v>44911</v>
      </c>
      <c r="S55" s="27">
        <v>72</v>
      </c>
      <c r="T55" s="27">
        <v>17305</v>
      </c>
      <c r="U55" s="27">
        <v>115</v>
      </c>
      <c r="V55" s="27">
        <v>10532</v>
      </c>
      <c r="W55" s="27">
        <v>43</v>
      </c>
      <c r="X55" s="27">
        <v>3189</v>
      </c>
      <c r="Y55" s="21"/>
      <c r="Z55" s="22" t="s">
        <v>88</v>
      </c>
      <c r="AA55" s="23"/>
      <c r="AB55" s="28">
        <v>7</v>
      </c>
      <c r="AC55" s="28">
        <v>5</v>
      </c>
      <c r="AD55" s="28">
        <v>2</v>
      </c>
      <c r="AE55" s="27">
        <v>684</v>
      </c>
      <c r="AF55" s="27">
        <v>930</v>
      </c>
      <c r="AG55" s="27">
        <v>392</v>
      </c>
      <c r="AH55" s="27">
        <v>752</v>
      </c>
      <c r="AI55" s="27">
        <v>334</v>
      </c>
      <c r="AJ55" s="27">
        <v>673</v>
      </c>
      <c r="AK55" s="27">
        <v>1410</v>
      </c>
      <c r="AL55" s="27">
        <v>2355</v>
      </c>
      <c r="AM55" s="27">
        <v>14322</v>
      </c>
      <c r="AN55" s="27">
        <v>8272</v>
      </c>
      <c r="AO55" s="27">
        <v>2961</v>
      </c>
      <c r="AP55" s="27">
        <v>25555</v>
      </c>
      <c r="AQ55" s="27">
        <v>13117</v>
      </c>
      <c r="AR55" s="27">
        <v>5242</v>
      </c>
      <c r="AS55" s="27">
        <v>1798</v>
      </c>
      <c r="AT55" s="27">
        <v>20157</v>
      </c>
      <c r="AU55" s="21"/>
      <c r="AV55" s="22" t="s">
        <v>88</v>
      </c>
      <c r="AW55" s="23"/>
      <c r="AX55" s="28">
        <v>7</v>
      </c>
      <c r="AY55" s="28">
        <v>5</v>
      </c>
      <c r="AZ55" s="28">
        <v>2</v>
      </c>
      <c r="BA55" s="27">
        <v>684</v>
      </c>
      <c r="BB55" s="27">
        <v>930</v>
      </c>
      <c r="BC55" s="27">
        <v>392</v>
      </c>
      <c r="BD55" s="27">
        <v>752</v>
      </c>
      <c r="BE55" s="27">
        <v>334</v>
      </c>
      <c r="BF55" s="27">
        <v>673</v>
      </c>
      <c r="BG55" s="27">
        <v>1410</v>
      </c>
      <c r="BH55" s="27">
        <v>2355</v>
      </c>
      <c r="BI55" s="27">
        <v>4557</v>
      </c>
      <c r="BJ55" s="27">
        <v>2632</v>
      </c>
      <c r="BK55" s="27">
        <v>942</v>
      </c>
      <c r="BL55" s="27">
        <v>8131</v>
      </c>
      <c r="BM55" s="27">
        <v>3256</v>
      </c>
      <c r="BN55" s="27">
        <v>1301</v>
      </c>
      <c r="BO55" s="27">
        <v>446</v>
      </c>
      <c r="BP55" s="27">
        <f t="shared" si="6"/>
        <v>5003</v>
      </c>
      <c r="BQ55" s="21"/>
      <c r="BR55" s="22" t="s">
        <v>88</v>
      </c>
      <c r="BS55" s="23"/>
      <c r="BT55" s="28">
        <v>7</v>
      </c>
      <c r="BU55" s="28">
        <v>5</v>
      </c>
      <c r="BV55" s="28">
        <v>2</v>
      </c>
      <c r="BW55" s="27">
        <v>267</v>
      </c>
      <c r="BX55" s="27">
        <v>287</v>
      </c>
      <c r="BY55" s="27">
        <v>151</v>
      </c>
      <c r="BZ55" s="27">
        <v>195</v>
      </c>
      <c r="CA55" s="27">
        <v>141</v>
      </c>
      <c r="CB55" s="27">
        <v>182</v>
      </c>
      <c r="CC55" s="168">
        <f t="shared" si="3"/>
        <v>559</v>
      </c>
      <c r="CD55" s="168">
        <f t="shared" si="3"/>
        <v>664</v>
      </c>
      <c r="CE55" s="27">
        <v>2009</v>
      </c>
      <c r="CF55" s="27">
        <v>975</v>
      </c>
      <c r="CG55" s="27">
        <v>364</v>
      </c>
      <c r="CH55" s="27">
        <f t="shared" si="5"/>
        <v>3348</v>
      </c>
      <c r="CI55" s="27">
        <v>1121</v>
      </c>
      <c r="CJ55" s="27">
        <v>453</v>
      </c>
      <c r="CK55" s="27">
        <v>169</v>
      </c>
      <c r="CL55" s="27">
        <f t="shared" si="7"/>
        <v>1743</v>
      </c>
      <c r="CM55" s="26">
        <f t="shared" si="8"/>
        <v>0</v>
      </c>
      <c r="CN55" s="26">
        <f t="shared" si="9"/>
        <v>0</v>
      </c>
    </row>
    <row r="56" spans="1:92" ht="13.5" customHeight="1" x14ac:dyDescent="0.15">
      <c r="A56" s="21"/>
      <c r="B56" s="22" t="s">
        <v>89</v>
      </c>
      <c r="C56" s="23"/>
      <c r="D56" s="27">
        <v>78918</v>
      </c>
      <c r="E56" s="27">
        <v>0</v>
      </c>
      <c r="F56" s="27">
        <v>42986</v>
      </c>
      <c r="G56" s="27">
        <v>27503</v>
      </c>
      <c r="H56" s="27">
        <v>149407</v>
      </c>
      <c r="I56" s="27">
        <v>22977</v>
      </c>
      <c r="J56" s="27">
        <v>0</v>
      </c>
      <c r="K56" s="27">
        <v>12944</v>
      </c>
      <c r="L56" s="27">
        <v>8289</v>
      </c>
      <c r="M56" s="27">
        <v>44210</v>
      </c>
      <c r="N56" s="27">
        <v>6261</v>
      </c>
      <c r="O56" s="27">
        <v>0</v>
      </c>
      <c r="P56" s="27">
        <v>4031</v>
      </c>
      <c r="Q56" s="27">
        <v>2470</v>
      </c>
      <c r="R56" s="27">
        <v>12762</v>
      </c>
      <c r="S56" s="27">
        <v>6</v>
      </c>
      <c r="T56" s="27">
        <v>4329</v>
      </c>
      <c r="U56" s="27">
        <v>6</v>
      </c>
      <c r="V56" s="27">
        <v>1223</v>
      </c>
      <c r="W56" s="27">
        <v>2</v>
      </c>
      <c r="X56" s="27">
        <v>245</v>
      </c>
      <c r="Y56" s="21"/>
      <c r="Z56" s="22" t="s">
        <v>89</v>
      </c>
      <c r="AA56" s="23"/>
      <c r="AB56" s="28">
        <v>7</v>
      </c>
      <c r="AC56" s="28">
        <v>5</v>
      </c>
      <c r="AD56" s="28">
        <v>2</v>
      </c>
      <c r="AE56" s="27">
        <v>642</v>
      </c>
      <c r="AF56" s="27">
        <v>846</v>
      </c>
      <c r="AG56" s="27">
        <v>308</v>
      </c>
      <c r="AH56" s="27">
        <v>546</v>
      </c>
      <c r="AI56" s="27">
        <v>189</v>
      </c>
      <c r="AJ56" s="27">
        <v>359</v>
      </c>
      <c r="AK56" s="27">
        <v>1139</v>
      </c>
      <c r="AL56" s="27">
        <v>1751</v>
      </c>
      <c r="AM56" s="27">
        <v>15930</v>
      </c>
      <c r="AN56" s="27">
        <v>7344</v>
      </c>
      <c r="AO56" s="27">
        <v>1931</v>
      </c>
      <c r="AP56" s="27">
        <v>25205</v>
      </c>
      <c r="AQ56" s="27">
        <v>12734</v>
      </c>
      <c r="AR56" s="27">
        <v>4106</v>
      </c>
      <c r="AS56" s="27">
        <v>1012</v>
      </c>
      <c r="AT56" s="27">
        <v>17852</v>
      </c>
      <c r="AU56" s="21"/>
      <c r="AV56" s="22" t="s">
        <v>89</v>
      </c>
      <c r="AW56" s="23"/>
      <c r="AX56" s="28">
        <v>7</v>
      </c>
      <c r="AY56" s="28">
        <v>5</v>
      </c>
      <c r="AZ56" s="28">
        <v>2</v>
      </c>
      <c r="BA56" s="27">
        <v>642</v>
      </c>
      <c r="BB56" s="27">
        <v>846</v>
      </c>
      <c r="BC56" s="27">
        <v>308</v>
      </c>
      <c r="BD56" s="27">
        <v>546</v>
      </c>
      <c r="BE56" s="27">
        <v>189</v>
      </c>
      <c r="BF56" s="27">
        <v>359</v>
      </c>
      <c r="BG56" s="27">
        <v>1139</v>
      </c>
      <c r="BH56" s="27">
        <v>1751</v>
      </c>
      <c r="BI56" s="27">
        <v>4797</v>
      </c>
      <c r="BJ56" s="27">
        <v>2211</v>
      </c>
      <c r="BK56" s="27">
        <v>582</v>
      </c>
      <c r="BL56" s="27">
        <v>7590</v>
      </c>
      <c r="BM56" s="27">
        <v>3838</v>
      </c>
      <c r="BN56" s="27">
        <v>1238</v>
      </c>
      <c r="BO56" s="27">
        <v>305</v>
      </c>
      <c r="BP56" s="27">
        <f t="shared" si="6"/>
        <v>5381</v>
      </c>
      <c r="BQ56" s="21"/>
      <c r="BR56" s="22" t="s">
        <v>89</v>
      </c>
      <c r="BS56" s="23"/>
      <c r="BT56" s="28">
        <v>7</v>
      </c>
      <c r="BU56" s="28">
        <v>5</v>
      </c>
      <c r="BV56" s="28">
        <v>2</v>
      </c>
      <c r="BW56" s="27">
        <v>228</v>
      </c>
      <c r="BX56" s="27">
        <v>243</v>
      </c>
      <c r="BY56" s="27">
        <v>98</v>
      </c>
      <c r="BZ56" s="27">
        <v>117</v>
      </c>
      <c r="CA56" s="27">
        <v>72</v>
      </c>
      <c r="CB56" s="27">
        <v>93</v>
      </c>
      <c r="CC56" s="168">
        <f t="shared" si="3"/>
        <v>398</v>
      </c>
      <c r="CD56" s="168">
        <f t="shared" si="3"/>
        <v>453</v>
      </c>
      <c r="CE56" s="27">
        <v>1599</v>
      </c>
      <c r="CF56" s="27">
        <v>550</v>
      </c>
      <c r="CG56" s="27">
        <v>175</v>
      </c>
      <c r="CH56" s="27">
        <f t="shared" si="5"/>
        <v>2324</v>
      </c>
      <c r="CI56" s="27">
        <v>1101</v>
      </c>
      <c r="CJ56" s="27">
        <v>338</v>
      </c>
      <c r="CK56" s="27">
        <v>99</v>
      </c>
      <c r="CL56" s="27">
        <f t="shared" si="7"/>
        <v>1538</v>
      </c>
      <c r="CM56" s="26">
        <f t="shared" si="8"/>
        <v>0</v>
      </c>
      <c r="CN56" s="26">
        <f t="shared" si="9"/>
        <v>0</v>
      </c>
    </row>
    <row r="57" spans="1:92" ht="13.5" customHeight="1" x14ac:dyDescent="0.15">
      <c r="A57" s="29"/>
      <c r="B57" s="30" t="s">
        <v>90</v>
      </c>
      <c r="C57" s="31"/>
      <c r="D57" s="32">
        <v>58419</v>
      </c>
      <c r="E57" s="32">
        <v>0</v>
      </c>
      <c r="F57" s="32">
        <v>30782</v>
      </c>
      <c r="G57" s="32">
        <v>18323</v>
      </c>
      <c r="H57" s="32">
        <v>107524</v>
      </c>
      <c r="I57" s="32">
        <v>18912</v>
      </c>
      <c r="J57" s="32">
        <v>0</v>
      </c>
      <c r="K57" s="32">
        <v>11893</v>
      </c>
      <c r="L57" s="32">
        <v>6663</v>
      </c>
      <c r="M57" s="32">
        <v>37468</v>
      </c>
      <c r="N57" s="32">
        <v>7046</v>
      </c>
      <c r="O57" s="32">
        <v>0</v>
      </c>
      <c r="P57" s="32">
        <v>3192</v>
      </c>
      <c r="Q57" s="32">
        <v>1954</v>
      </c>
      <c r="R57" s="32">
        <v>12192</v>
      </c>
      <c r="S57" s="32">
        <v>2</v>
      </c>
      <c r="T57" s="32">
        <v>2562</v>
      </c>
      <c r="U57" s="32">
        <v>2</v>
      </c>
      <c r="V57" s="32">
        <v>883</v>
      </c>
      <c r="W57" s="32">
        <v>0</v>
      </c>
      <c r="X57" s="32">
        <v>0</v>
      </c>
      <c r="Y57" s="29"/>
      <c r="Z57" s="30" t="s">
        <v>90</v>
      </c>
      <c r="AA57" s="31"/>
      <c r="AB57" s="33">
        <v>7</v>
      </c>
      <c r="AC57" s="33">
        <v>5</v>
      </c>
      <c r="AD57" s="33">
        <v>2</v>
      </c>
      <c r="AE57" s="32">
        <v>623</v>
      </c>
      <c r="AF57" s="32">
        <v>818</v>
      </c>
      <c r="AG57" s="32">
        <v>303</v>
      </c>
      <c r="AH57" s="32">
        <v>526</v>
      </c>
      <c r="AI57" s="32">
        <v>185</v>
      </c>
      <c r="AJ57" s="32">
        <v>321</v>
      </c>
      <c r="AK57" s="32">
        <v>1111</v>
      </c>
      <c r="AL57" s="32">
        <v>1665</v>
      </c>
      <c r="AM57" s="32">
        <v>12597</v>
      </c>
      <c r="AN57" s="32">
        <v>5786</v>
      </c>
      <c r="AO57" s="32">
        <v>1412</v>
      </c>
      <c r="AP57" s="32">
        <v>19795</v>
      </c>
      <c r="AQ57" s="32">
        <v>9202</v>
      </c>
      <c r="AR57" s="32">
        <v>3108</v>
      </c>
      <c r="AS57" s="32">
        <v>751</v>
      </c>
      <c r="AT57" s="32">
        <v>13061</v>
      </c>
      <c r="AU57" s="29"/>
      <c r="AV57" s="30" t="s">
        <v>90</v>
      </c>
      <c r="AW57" s="31"/>
      <c r="AX57" s="33">
        <v>7</v>
      </c>
      <c r="AY57" s="33">
        <v>5</v>
      </c>
      <c r="AZ57" s="33">
        <v>2</v>
      </c>
      <c r="BA57" s="32">
        <v>623</v>
      </c>
      <c r="BB57" s="32">
        <v>818</v>
      </c>
      <c r="BC57" s="32">
        <v>303</v>
      </c>
      <c r="BD57" s="32">
        <v>526</v>
      </c>
      <c r="BE57" s="32">
        <v>185</v>
      </c>
      <c r="BF57" s="32">
        <v>321</v>
      </c>
      <c r="BG57" s="32">
        <v>1111</v>
      </c>
      <c r="BH57" s="32">
        <v>1665</v>
      </c>
      <c r="BI57" s="32">
        <v>4867</v>
      </c>
      <c r="BJ57" s="32">
        <v>2236</v>
      </c>
      <c r="BK57" s="32">
        <v>546</v>
      </c>
      <c r="BL57" s="32">
        <v>7649</v>
      </c>
      <c r="BM57" s="32">
        <v>3346</v>
      </c>
      <c r="BN57" s="32">
        <v>1130</v>
      </c>
      <c r="BO57" s="32">
        <v>273</v>
      </c>
      <c r="BP57" s="32">
        <f t="shared" si="6"/>
        <v>4749</v>
      </c>
      <c r="BQ57" s="29"/>
      <c r="BR57" s="30" t="s">
        <v>90</v>
      </c>
      <c r="BS57" s="31"/>
      <c r="BT57" s="33">
        <v>7</v>
      </c>
      <c r="BU57" s="33">
        <v>5</v>
      </c>
      <c r="BV57" s="33">
        <v>2</v>
      </c>
      <c r="BW57" s="32">
        <v>237</v>
      </c>
      <c r="BX57" s="32">
        <v>254</v>
      </c>
      <c r="BY57" s="32">
        <v>107</v>
      </c>
      <c r="BZ57" s="32">
        <v>122</v>
      </c>
      <c r="CA57" s="32">
        <v>67</v>
      </c>
      <c r="CB57" s="32">
        <v>83</v>
      </c>
      <c r="CC57" s="169">
        <f t="shared" si="3"/>
        <v>411</v>
      </c>
      <c r="CD57" s="169">
        <f t="shared" si="3"/>
        <v>459</v>
      </c>
      <c r="CE57" s="32">
        <v>1334</v>
      </c>
      <c r="CF57" s="32">
        <v>458</v>
      </c>
      <c r="CG57" s="32">
        <v>125</v>
      </c>
      <c r="CH57" s="32">
        <f t="shared" si="5"/>
        <v>1917</v>
      </c>
      <c r="CI57" s="32">
        <v>912</v>
      </c>
      <c r="CJ57" s="32">
        <v>294</v>
      </c>
      <c r="CK57" s="32">
        <v>74</v>
      </c>
      <c r="CL57" s="32">
        <f t="shared" si="7"/>
        <v>1280</v>
      </c>
      <c r="CM57" s="26">
        <f t="shared" si="8"/>
        <v>0</v>
      </c>
      <c r="CN57" s="26">
        <f t="shared" si="9"/>
        <v>0</v>
      </c>
    </row>
    <row r="58" spans="1:92" ht="13.5" customHeight="1" x14ac:dyDescent="0.15">
      <c r="A58" s="21"/>
      <c r="B58" s="22" t="s">
        <v>91</v>
      </c>
      <c r="C58" s="23"/>
      <c r="D58" s="27">
        <v>43524</v>
      </c>
      <c r="E58" s="27">
        <v>0</v>
      </c>
      <c r="F58" s="27">
        <v>27644</v>
      </c>
      <c r="G58" s="27">
        <v>18228</v>
      </c>
      <c r="H58" s="27">
        <v>89396</v>
      </c>
      <c r="I58" s="27">
        <v>23131</v>
      </c>
      <c r="J58" s="27">
        <v>0</v>
      </c>
      <c r="K58" s="27">
        <v>12019</v>
      </c>
      <c r="L58" s="27">
        <v>6076</v>
      </c>
      <c r="M58" s="27">
        <v>41226</v>
      </c>
      <c r="N58" s="27">
        <v>6217</v>
      </c>
      <c r="O58" s="27">
        <v>0</v>
      </c>
      <c r="P58" s="27">
        <v>2581</v>
      </c>
      <c r="Q58" s="27">
        <v>1897</v>
      </c>
      <c r="R58" s="27">
        <v>10695</v>
      </c>
      <c r="S58" s="27">
        <v>4</v>
      </c>
      <c r="T58" s="27">
        <v>743</v>
      </c>
      <c r="U58" s="27">
        <v>13</v>
      </c>
      <c r="V58" s="27">
        <v>1462</v>
      </c>
      <c r="W58" s="27">
        <v>1</v>
      </c>
      <c r="X58" s="27">
        <v>28</v>
      </c>
      <c r="Y58" s="21"/>
      <c r="Z58" s="22" t="s">
        <v>91</v>
      </c>
      <c r="AA58" s="23"/>
      <c r="AB58" s="28">
        <v>7</v>
      </c>
      <c r="AC58" s="28">
        <v>5</v>
      </c>
      <c r="AD58" s="28">
        <v>2</v>
      </c>
      <c r="AE58" s="27">
        <v>569</v>
      </c>
      <c r="AF58" s="27">
        <v>807</v>
      </c>
      <c r="AG58" s="27">
        <v>236</v>
      </c>
      <c r="AH58" s="27">
        <v>476</v>
      </c>
      <c r="AI58" s="27">
        <v>149</v>
      </c>
      <c r="AJ58" s="27">
        <v>246</v>
      </c>
      <c r="AK58" s="27">
        <v>954</v>
      </c>
      <c r="AL58" s="27">
        <v>1529</v>
      </c>
      <c r="AM58" s="27">
        <v>12993</v>
      </c>
      <c r="AN58" s="27">
        <v>5474</v>
      </c>
      <c r="AO58" s="27">
        <v>1132</v>
      </c>
      <c r="AP58" s="27">
        <v>19599</v>
      </c>
      <c r="AQ58" s="27">
        <v>9299</v>
      </c>
      <c r="AR58" s="27">
        <v>2676</v>
      </c>
      <c r="AS58" s="27">
        <v>673</v>
      </c>
      <c r="AT58" s="27">
        <v>12648</v>
      </c>
      <c r="AU58" s="21"/>
      <c r="AV58" s="22" t="s">
        <v>91</v>
      </c>
      <c r="AW58" s="23"/>
      <c r="AX58" s="28">
        <v>7</v>
      </c>
      <c r="AY58" s="28">
        <v>5</v>
      </c>
      <c r="AZ58" s="28">
        <v>2</v>
      </c>
      <c r="BA58" s="27">
        <v>569</v>
      </c>
      <c r="BB58" s="27">
        <v>807</v>
      </c>
      <c r="BC58" s="27">
        <v>236</v>
      </c>
      <c r="BD58" s="27">
        <v>476</v>
      </c>
      <c r="BE58" s="27">
        <v>149</v>
      </c>
      <c r="BF58" s="27">
        <v>246</v>
      </c>
      <c r="BG58" s="27">
        <v>954</v>
      </c>
      <c r="BH58" s="27">
        <v>1529</v>
      </c>
      <c r="BI58" s="27">
        <v>5649</v>
      </c>
      <c r="BJ58" s="27">
        <v>2380</v>
      </c>
      <c r="BK58" s="27">
        <v>492</v>
      </c>
      <c r="BL58" s="27">
        <v>8521</v>
      </c>
      <c r="BM58" s="27">
        <v>3100</v>
      </c>
      <c r="BN58" s="27">
        <v>892</v>
      </c>
      <c r="BO58" s="27">
        <v>224</v>
      </c>
      <c r="BP58" s="27">
        <f t="shared" si="6"/>
        <v>4216</v>
      </c>
      <c r="BQ58" s="21"/>
      <c r="BR58" s="22" t="s">
        <v>91</v>
      </c>
      <c r="BS58" s="23"/>
      <c r="BT58" s="28">
        <v>7</v>
      </c>
      <c r="BU58" s="28">
        <v>5</v>
      </c>
      <c r="BV58" s="28">
        <v>2</v>
      </c>
      <c r="BW58" s="27">
        <v>193</v>
      </c>
      <c r="BX58" s="27">
        <v>221</v>
      </c>
      <c r="BY58" s="27">
        <v>104</v>
      </c>
      <c r="BZ58" s="27">
        <v>126</v>
      </c>
      <c r="CA58" s="27">
        <v>59</v>
      </c>
      <c r="CB58" s="27">
        <v>73</v>
      </c>
      <c r="CC58" s="168">
        <f t="shared" si="3"/>
        <v>356</v>
      </c>
      <c r="CD58" s="168">
        <f t="shared" si="3"/>
        <v>420</v>
      </c>
      <c r="CE58" s="27">
        <v>1083</v>
      </c>
      <c r="CF58" s="27">
        <v>441</v>
      </c>
      <c r="CG58" s="27">
        <v>102</v>
      </c>
      <c r="CH58" s="27">
        <f t="shared" si="5"/>
        <v>1626</v>
      </c>
      <c r="CI58" s="27">
        <v>811</v>
      </c>
      <c r="CJ58" s="27">
        <v>312</v>
      </c>
      <c r="CK58" s="27">
        <v>71</v>
      </c>
      <c r="CL58" s="27">
        <f t="shared" si="7"/>
        <v>1194</v>
      </c>
      <c r="CM58" s="26">
        <f t="shared" si="8"/>
        <v>0</v>
      </c>
      <c r="CN58" s="26">
        <f t="shared" si="9"/>
        <v>0</v>
      </c>
    </row>
    <row r="59" spans="1:92" ht="13.5" customHeight="1" x14ac:dyDescent="0.15">
      <c r="A59" s="21"/>
      <c r="B59" s="22" t="s">
        <v>92</v>
      </c>
      <c r="C59" s="23"/>
      <c r="D59" s="27">
        <v>113238</v>
      </c>
      <c r="E59" s="27">
        <v>0</v>
      </c>
      <c r="F59" s="27">
        <v>49636</v>
      </c>
      <c r="G59" s="27">
        <v>31996</v>
      </c>
      <c r="H59" s="27">
        <v>194870</v>
      </c>
      <c r="I59" s="27">
        <v>20921</v>
      </c>
      <c r="J59" s="27">
        <v>0</v>
      </c>
      <c r="K59" s="27">
        <v>15107</v>
      </c>
      <c r="L59" s="27">
        <v>14665</v>
      </c>
      <c r="M59" s="27">
        <v>50693</v>
      </c>
      <c r="N59" s="27">
        <v>7627</v>
      </c>
      <c r="O59" s="27">
        <v>0</v>
      </c>
      <c r="P59" s="27">
        <v>4208</v>
      </c>
      <c r="Q59" s="27">
        <v>2360</v>
      </c>
      <c r="R59" s="27">
        <v>14195</v>
      </c>
      <c r="S59" s="27">
        <v>17</v>
      </c>
      <c r="T59" s="27">
        <v>4671</v>
      </c>
      <c r="U59" s="27">
        <v>4</v>
      </c>
      <c r="V59" s="27">
        <v>303</v>
      </c>
      <c r="W59" s="27">
        <v>3</v>
      </c>
      <c r="X59" s="27">
        <v>140</v>
      </c>
      <c r="Y59" s="21"/>
      <c r="Z59" s="22" t="s">
        <v>92</v>
      </c>
      <c r="AA59" s="23"/>
      <c r="AB59" s="28">
        <v>7</v>
      </c>
      <c r="AC59" s="28">
        <v>5</v>
      </c>
      <c r="AD59" s="28">
        <v>2</v>
      </c>
      <c r="AE59" s="27">
        <v>1273</v>
      </c>
      <c r="AF59" s="27">
        <v>1705</v>
      </c>
      <c r="AG59" s="27">
        <v>465</v>
      </c>
      <c r="AH59" s="27">
        <v>888</v>
      </c>
      <c r="AI59" s="27">
        <v>267</v>
      </c>
      <c r="AJ59" s="27">
        <v>477</v>
      </c>
      <c r="AK59" s="27">
        <v>2005</v>
      </c>
      <c r="AL59" s="27">
        <v>3070</v>
      </c>
      <c r="AM59" s="27">
        <v>27451</v>
      </c>
      <c r="AN59" s="27">
        <v>10212</v>
      </c>
      <c r="AO59" s="27">
        <v>2194</v>
      </c>
      <c r="AP59" s="27">
        <v>39857</v>
      </c>
      <c r="AQ59" s="27">
        <v>20761</v>
      </c>
      <c r="AR59" s="27">
        <v>5328</v>
      </c>
      <c r="AS59" s="27">
        <v>1225</v>
      </c>
      <c r="AT59" s="27">
        <v>27314</v>
      </c>
      <c r="AU59" s="21"/>
      <c r="AV59" s="22" t="s">
        <v>92</v>
      </c>
      <c r="AW59" s="23"/>
      <c r="AX59" s="28">
        <v>7</v>
      </c>
      <c r="AY59" s="28">
        <v>5</v>
      </c>
      <c r="AZ59" s="28">
        <v>2</v>
      </c>
      <c r="BA59" s="27">
        <v>1273</v>
      </c>
      <c r="BB59" s="27">
        <v>1705</v>
      </c>
      <c r="BC59" s="27">
        <v>465</v>
      </c>
      <c r="BD59" s="27">
        <v>888</v>
      </c>
      <c r="BE59" s="27">
        <v>267</v>
      </c>
      <c r="BF59" s="27">
        <v>477</v>
      </c>
      <c r="BG59" s="27">
        <v>2005</v>
      </c>
      <c r="BH59" s="27">
        <v>3070</v>
      </c>
      <c r="BI59" s="27">
        <v>8355</v>
      </c>
      <c r="BJ59" s="27">
        <v>3108</v>
      </c>
      <c r="BK59" s="27">
        <v>668</v>
      </c>
      <c r="BL59" s="27">
        <v>12131</v>
      </c>
      <c r="BM59" s="27">
        <v>9515</v>
      </c>
      <c r="BN59" s="27">
        <v>2442</v>
      </c>
      <c r="BO59" s="27">
        <v>562</v>
      </c>
      <c r="BP59" s="27">
        <f t="shared" si="6"/>
        <v>12519</v>
      </c>
      <c r="BQ59" s="21"/>
      <c r="BR59" s="22" t="s">
        <v>92</v>
      </c>
      <c r="BS59" s="23"/>
      <c r="BT59" s="28">
        <v>7</v>
      </c>
      <c r="BU59" s="28">
        <v>5</v>
      </c>
      <c r="BV59" s="28">
        <v>2</v>
      </c>
      <c r="BW59" s="27">
        <v>486</v>
      </c>
      <c r="BX59" s="27">
        <v>515</v>
      </c>
      <c r="BY59" s="27">
        <v>189</v>
      </c>
      <c r="BZ59" s="27">
        <v>233</v>
      </c>
      <c r="CA59" s="27">
        <v>116</v>
      </c>
      <c r="CB59" s="27">
        <v>143</v>
      </c>
      <c r="CC59" s="168">
        <f t="shared" si="3"/>
        <v>791</v>
      </c>
      <c r="CD59" s="168">
        <f t="shared" si="3"/>
        <v>891</v>
      </c>
      <c r="CE59" s="27">
        <v>2163</v>
      </c>
      <c r="CF59" s="27">
        <v>699</v>
      </c>
      <c r="CG59" s="27">
        <v>172</v>
      </c>
      <c r="CH59" s="27">
        <f t="shared" si="5"/>
        <v>3034</v>
      </c>
      <c r="CI59" s="27">
        <v>1361</v>
      </c>
      <c r="CJ59" s="27">
        <v>378</v>
      </c>
      <c r="CK59" s="27">
        <v>93</v>
      </c>
      <c r="CL59" s="27">
        <f t="shared" si="7"/>
        <v>1832</v>
      </c>
      <c r="CM59" s="26">
        <f t="shared" si="8"/>
        <v>0</v>
      </c>
      <c r="CN59" s="26">
        <f t="shared" si="9"/>
        <v>0</v>
      </c>
    </row>
    <row r="60" spans="1:92" ht="13.5" customHeight="1" x14ac:dyDescent="0.15">
      <c r="A60" s="21"/>
      <c r="B60" s="22" t="s">
        <v>93</v>
      </c>
      <c r="C60" s="23"/>
      <c r="D60" s="27">
        <v>44649</v>
      </c>
      <c r="E60" s="27">
        <v>0</v>
      </c>
      <c r="F60" s="27">
        <v>18098</v>
      </c>
      <c r="G60" s="27">
        <v>12403</v>
      </c>
      <c r="H60" s="27">
        <v>75150</v>
      </c>
      <c r="I60" s="27">
        <v>10332</v>
      </c>
      <c r="J60" s="27">
        <v>0</v>
      </c>
      <c r="K60" s="27">
        <v>6787</v>
      </c>
      <c r="L60" s="27">
        <v>3216</v>
      </c>
      <c r="M60" s="27">
        <v>20335</v>
      </c>
      <c r="N60" s="27">
        <v>3484</v>
      </c>
      <c r="O60" s="27">
        <v>0</v>
      </c>
      <c r="P60" s="27">
        <v>1744</v>
      </c>
      <c r="Q60" s="27">
        <v>1106</v>
      </c>
      <c r="R60" s="27">
        <v>6334</v>
      </c>
      <c r="S60" s="27">
        <v>4</v>
      </c>
      <c r="T60" s="27">
        <v>3329</v>
      </c>
      <c r="U60" s="27">
        <v>3</v>
      </c>
      <c r="V60" s="27">
        <v>634</v>
      </c>
      <c r="W60" s="27">
        <v>1</v>
      </c>
      <c r="X60" s="27">
        <v>40</v>
      </c>
      <c r="Y60" s="21"/>
      <c r="Z60" s="22" t="s">
        <v>93</v>
      </c>
      <c r="AA60" s="23"/>
      <c r="AB60" s="28">
        <v>7</v>
      </c>
      <c r="AC60" s="28">
        <v>5</v>
      </c>
      <c r="AD60" s="28">
        <v>2</v>
      </c>
      <c r="AE60" s="27">
        <v>313</v>
      </c>
      <c r="AF60" s="27">
        <v>436</v>
      </c>
      <c r="AG60" s="27">
        <v>150</v>
      </c>
      <c r="AH60" s="27">
        <v>277</v>
      </c>
      <c r="AI60" s="27">
        <v>80</v>
      </c>
      <c r="AJ60" s="27">
        <v>146</v>
      </c>
      <c r="AK60" s="27">
        <v>543</v>
      </c>
      <c r="AL60" s="27">
        <v>859</v>
      </c>
      <c r="AM60" s="27">
        <v>7325</v>
      </c>
      <c r="AN60" s="27">
        <v>3324</v>
      </c>
      <c r="AO60" s="27">
        <v>701</v>
      </c>
      <c r="AP60" s="27">
        <v>11350</v>
      </c>
      <c r="AQ60" s="27">
        <v>5793</v>
      </c>
      <c r="AR60" s="27">
        <v>1907</v>
      </c>
      <c r="AS60" s="27">
        <v>410</v>
      </c>
      <c r="AT60" s="27">
        <v>8110</v>
      </c>
      <c r="AU60" s="21"/>
      <c r="AV60" s="22" t="s">
        <v>93</v>
      </c>
      <c r="AW60" s="23"/>
      <c r="AX60" s="28">
        <v>7</v>
      </c>
      <c r="AY60" s="28">
        <v>5</v>
      </c>
      <c r="AZ60" s="28">
        <v>2</v>
      </c>
      <c r="BA60" s="27">
        <v>313</v>
      </c>
      <c r="BB60" s="27">
        <v>436</v>
      </c>
      <c r="BC60" s="27">
        <v>150</v>
      </c>
      <c r="BD60" s="27">
        <v>277</v>
      </c>
      <c r="BE60" s="27">
        <v>80</v>
      </c>
      <c r="BF60" s="27">
        <v>146</v>
      </c>
      <c r="BG60" s="27">
        <v>543</v>
      </c>
      <c r="BH60" s="27">
        <v>859</v>
      </c>
      <c r="BI60" s="27">
        <v>2747</v>
      </c>
      <c r="BJ60" s="27">
        <v>1247</v>
      </c>
      <c r="BK60" s="27">
        <v>263</v>
      </c>
      <c r="BL60" s="27">
        <v>4257</v>
      </c>
      <c r="BM60" s="27">
        <v>1502</v>
      </c>
      <c r="BN60" s="27">
        <v>494</v>
      </c>
      <c r="BO60" s="27">
        <v>106</v>
      </c>
      <c r="BP60" s="27">
        <f t="shared" si="6"/>
        <v>2102</v>
      </c>
      <c r="BQ60" s="21"/>
      <c r="BR60" s="22" t="s">
        <v>93</v>
      </c>
      <c r="BS60" s="23"/>
      <c r="BT60" s="28">
        <v>7</v>
      </c>
      <c r="BU60" s="28">
        <v>5</v>
      </c>
      <c r="BV60" s="28">
        <v>2</v>
      </c>
      <c r="BW60" s="27">
        <v>108</v>
      </c>
      <c r="BX60" s="27">
        <v>119</v>
      </c>
      <c r="BY60" s="27">
        <v>57</v>
      </c>
      <c r="BZ60" s="27">
        <v>67</v>
      </c>
      <c r="CA60" s="27">
        <v>28</v>
      </c>
      <c r="CB60" s="27">
        <v>36</v>
      </c>
      <c r="CC60" s="168">
        <f t="shared" si="3"/>
        <v>193</v>
      </c>
      <c r="CD60" s="168">
        <f t="shared" si="3"/>
        <v>222</v>
      </c>
      <c r="CE60" s="27">
        <v>666</v>
      </c>
      <c r="CF60" s="27">
        <v>268</v>
      </c>
      <c r="CG60" s="27">
        <v>58</v>
      </c>
      <c r="CH60" s="27">
        <f t="shared" si="5"/>
        <v>992</v>
      </c>
      <c r="CI60" s="27">
        <v>454</v>
      </c>
      <c r="CJ60" s="27">
        <v>171</v>
      </c>
      <c r="CK60" s="27">
        <v>34</v>
      </c>
      <c r="CL60" s="27">
        <f t="shared" si="7"/>
        <v>659</v>
      </c>
      <c r="CM60" s="26">
        <f t="shared" si="8"/>
        <v>0</v>
      </c>
      <c r="CN60" s="26">
        <f t="shared" si="9"/>
        <v>0</v>
      </c>
    </row>
    <row r="61" spans="1:92" ht="13.5" customHeight="1" x14ac:dyDescent="0.15">
      <c r="A61" s="21"/>
      <c r="B61" s="22" t="s">
        <v>94</v>
      </c>
      <c r="C61" s="23"/>
      <c r="D61" s="27">
        <v>23867</v>
      </c>
      <c r="E61" s="27">
        <v>2546</v>
      </c>
      <c r="F61" s="27">
        <v>9434</v>
      </c>
      <c r="G61" s="27">
        <v>6855</v>
      </c>
      <c r="H61" s="27">
        <v>42702</v>
      </c>
      <c r="I61" s="27">
        <v>8297</v>
      </c>
      <c r="J61" s="27">
        <v>254</v>
      </c>
      <c r="K61" s="27">
        <v>2903</v>
      </c>
      <c r="L61" s="27">
        <v>2133</v>
      </c>
      <c r="M61" s="27">
        <v>13587</v>
      </c>
      <c r="N61" s="27">
        <v>2758</v>
      </c>
      <c r="O61" s="27">
        <v>82</v>
      </c>
      <c r="P61" s="27">
        <v>1141</v>
      </c>
      <c r="Q61" s="27">
        <v>710</v>
      </c>
      <c r="R61" s="27">
        <v>4691</v>
      </c>
      <c r="S61" s="27">
        <v>5</v>
      </c>
      <c r="T61" s="27">
        <v>944</v>
      </c>
      <c r="U61" s="27">
        <v>5</v>
      </c>
      <c r="V61" s="27">
        <v>456</v>
      </c>
      <c r="W61" s="27">
        <v>3</v>
      </c>
      <c r="X61" s="27">
        <v>380</v>
      </c>
      <c r="Y61" s="21"/>
      <c r="Z61" s="22" t="s">
        <v>94</v>
      </c>
      <c r="AA61" s="23"/>
      <c r="AB61" s="28">
        <v>7</v>
      </c>
      <c r="AC61" s="28">
        <v>5</v>
      </c>
      <c r="AD61" s="28">
        <v>2</v>
      </c>
      <c r="AE61" s="27">
        <v>217</v>
      </c>
      <c r="AF61" s="27">
        <v>281</v>
      </c>
      <c r="AG61" s="27">
        <v>112</v>
      </c>
      <c r="AH61" s="27">
        <v>197</v>
      </c>
      <c r="AI61" s="27">
        <v>59</v>
      </c>
      <c r="AJ61" s="27">
        <v>105</v>
      </c>
      <c r="AK61" s="27">
        <v>388</v>
      </c>
      <c r="AL61" s="27">
        <v>583</v>
      </c>
      <c r="AM61" s="27">
        <v>3836</v>
      </c>
      <c r="AN61" s="27">
        <v>1921</v>
      </c>
      <c r="AO61" s="27">
        <v>410</v>
      </c>
      <c r="AP61" s="27">
        <v>6167</v>
      </c>
      <c r="AQ61" s="27">
        <v>3331</v>
      </c>
      <c r="AR61" s="27">
        <v>1173</v>
      </c>
      <c r="AS61" s="27">
        <v>245</v>
      </c>
      <c r="AT61" s="27">
        <v>4749</v>
      </c>
      <c r="AU61" s="21"/>
      <c r="AV61" s="22" t="s">
        <v>94</v>
      </c>
      <c r="AW61" s="23"/>
      <c r="AX61" s="28">
        <v>7</v>
      </c>
      <c r="AY61" s="28">
        <v>5</v>
      </c>
      <c r="AZ61" s="28">
        <v>2</v>
      </c>
      <c r="BA61" s="27">
        <v>217</v>
      </c>
      <c r="BB61" s="27">
        <v>281</v>
      </c>
      <c r="BC61" s="27">
        <v>112</v>
      </c>
      <c r="BD61" s="27">
        <v>197</v>
      </c>
      <c r="BE61" s="27">
        <v>59</v>
      </c>
      <c r="BF61" s="27">
        <v>105</v>
      </c>
      <c r="BG61" s="27">
        <v>388</v>
      </c>
      <c r="BH61" s="27">
        <v>583</v>
      </c>
      <c r="BI61" s="27">
        <v>1180</v>
      </c>
      <c r="BJ61" s="27">
        <v>591</v>
      </c>
      <c r="BK61" s="27">
        <v>126</v>
      </c>
      <c r="BL61" s="27">
        <v>1897</v>
      </c>
      <c r="BM61" s="27">
        <v>1036</v>
      </c>
      <c r="BN61" s="27">
        <v>365</v>
      </c>
      <c r="BO61" s="27">
        <v>76</v>
      </c>
      <c r="BP61" s="27">
        <f t="shared" si="6"/>
        <v>1477</v>
      </c>
      <c r="BQ61" s="21"/>
      <c r="BR61" s="22" t="s">
        <v>94</v>
      </c>
      <c r="BS61" s="23"/>
      <c r="BT61" s="28">
        <v>7</v>
      </c>
      <c r="BU61" s="28">
        <v>5</v>
      </c>
      <c r="BV61" s="28">
        <v>2</v>
      </c>
      <c r="BW61" s="27">
        <v>77</v>
      </c>
      <c r="BX61" s="27">
        <v>83</v>
      </c>
      <c r="BY61" s="27">
        <v>43</v>
      </c>
      <c r="BZ61" s="27">
        <v>52</v>
      </c>
      <c r="CA61" s="27">
        <v>21</v>
      </c>
      <c r="CB61" s="27">
        <v>24</v>
      </c>
      <c r="CC61" s="168">
        <f t="shared" si="3"/>
        <v>141</v>
      </c>
      <c r="CD61" s="168">
        <f t="shared" si="3"/>
        <v>159</v>
      </c>
      <c r="CE61" s="27">
        <v>476</v>
      </c>
      <c r="CF61" s="27">
        <v>213</v>
      </c>
      <c r="CG61" s="27">
        <v>39</v>
      </c>
      <c r="CH61" s="27">
        <f t="shared" si="5"/>
        <v>728</v>
      </c>
      <c r="CI61" s="27">
        <v>323</v>
      </c>
      <c r="CJ61" s="27">
        <v>129</v>
      </c>
      <c r="CK61" s="27">
        <v>25</v>
      </c>
      <c r="CL61" s="27">
        <f t="shared" si="7"/>
        <v>477</v>
      </c>
      <c r="CM61" s="26">
        <f t="shared" si="8"/>
        <v>0</v>
      </c>
      <c r="CN61" s="26">
        <f t="shared" si="9"/>
        <v>0</v>
      </c>
    </row>
    <row r="62" spans="1:92" ht="13.5" customHeight="1" x14ac:dyDescent="0.15">
      <c r="A62" s="29"/>
      <c r="B62" s="30" t="s">
        <v>95</v>
      </c>
      <c r="C62" s="31"/>
      <c r="D62" s="32">
        <v>125678</v>
      </c>
      <c r="E62" s="32">
        <v>0</v>
      </c>
      <c r="F62" s="32">
        <v>78130</v>
      </c>
      <c r="G62" s="32">
        <v>50293</v>
      </c>
      <c r="H62" s="32">
        <v>254101</v>
      </c>
      <c r="I62" s="32">
        <v>45175</v>
      </c>
      <c r="J62" s="32">
        <v>0</v>
      </c>
      <c r="K62" s="32">
        <v>29299</v>
      </c>
      <c r="L62" s="32">
        <v>19344</v>
      </c>
      <c r="M62" s="32">
        <v>93818</v>
      </c>
      <c r="N62" s="32">
        <v>18122</v>
      </c>
      <c r="O62" s="32">
        <v>0</v>
      </c>
      <c r="P62" s="32">
        <v>8990</v>
      </c>
      <c r="Q62" s="32">
        <v>5853</v>
      </c>
      <c r="R62" s="32">
        <v>32965</v>
      </c>
      <c r="S62" s="32">
        <v>14</v>
      </c>
      <c r="T62" s="32">
        <v>4876</v>
      </c>
      <c r="U62" s="32">
        <v>23</v>
      </c>
      <c r="V62" s="32">
        <v>2513</v>
      </c>
      <c r="W62" s="32">
        <v>13</v>
      </c>
      <c r="X62" s="32">
        <v>1269</v>
      </c>
      <c r="Y62" s="29"/>
      <c r="Z62" s="30" t="s">
        <v>95</v>
      </c>
      <c r="AA62" s="31"/>
      <c r="AB62" s="33">
        <v>7</v>
      </c>
      <c r="AC62" s="33">
        <v>5</v>
      </c>
      <c r="AD62" s="33">
        <v>2</v>
      </c>
      <c r="AE62" s="32">
        <v>1483</v>
      </c>
      <c r="AF62" s="32">
        <v>2114</v>
      </c>
      <c r="AG62" s="32">
        <v>627</v>
      </c>
      <c r="AH62" s="32">
        <v>1236</v>
      </c>
      <c r="AI62" s="32">
        <v>374</v>
      </c>
      <c r="AJ62" s="32">
        <v>724</v>
      </c>
      <c r="AK62" s="32">
        <v>2484</v>
      </c>
      <c r="AL62" s="32">
        <v>4074</v>
      </c>
      <c r="AM62" s="32">
        <v>35515</v>
      </c>
      <c r="AN62" s="32">
        <v>14832</v>
      </c>
      <c r="AO62" s="32">
        <v>3475</v>
      </c>
      <c r="AP62" s="32">
        <v>53822</v>
      </c>
      <c r="AQ62" s="32">
        <v>26163</v>
      </c>
      <c r="AR62" s="32">
        <v>7690</v>
      </c>
      <c r="AS62" s="32">
        <v>1843</v>
      </c>
      <c r="AT62" s="32">
        <v>35696</v>
      </c>
      <c r="AU62" s="29"/>
      <c r="AV62" s="30" t="s">
        <v>95</v>
      </c>
      <c r="AW62" s="31"/>
      <c r="AX62" s="33">
        <v>7</v>
      </c>
      <c r="AY62" s="33">
        <v>5</v>
      </c>
      <c r="AZ62" s="33">
        <v>2</v>
      </c>
      <c r="BA62" s="32">
        <v>1483</v>
      </c>
      <c r="BB62" s="32">
        <v>2114</v>
      </c>
      <c r="BC62" s="32">
        <v>627</v>
      </c>
      <c r="BD62" s="32">
        <v>1236</v>
      </c>
      <c r="BE62" s="32">
        <v>374</v>
      </c>
      <c r="BF62" s="32">
        <v>724</v>
      </c>
      <c r="BG62" s="32">
        <v>2484</v>
      </c>
      <c r="BH62" s="32">
        <v>4074</v>
      </c>
      <c r="BI62" s="32">
        <v>13318</v>
      </c>
      <c r="BJ62" s="32">
        <v>5562</v>
      </c>
      <c r="BK62" s="32">
        <v>1303</v>
      </c>
      <c r="BL62" s="32">
        <v>20183</v>
      </c>
      <c r="BM62" s="32">
        <v>10063</v>
      </c>
      <c r="BN62" s="32">
        <v>2958</v>
      </c>
      <c r="BO62" s="32">
        <v>709</v>
      </c>
      <c r="BP62" s="32">
        <f t="shared" si="6"/>
        <v>13730</v>
      </c>
      <c r="BQ62" s="29"/>
      <c r="BR62" s="30" t="s">
        <v>95</v>
      </c>
      <c r="BS62" s="31"/>
      <c r="BT62" s="33">
        <v>7</v>
      </c>
      <c r="BU62" s="33">
        <v>5</v>
      </c>
      <c r="BV62" s="33">
        <v>2</v>
      </c>
      <c r="BW62" s="32">
        <v>497</v>
      </c>
      <c r="BX62" s="32">
        <v>536</v>
      </c>
      <c r="BY62" s="32">
        <v>248</v>
      </c>
      <c r="BZ62" s="32">
        <v>297</v>
      </c>
      <c r="CA62" s="32">
        <v>140</v>
      </c>
      <c r="CB62" s="32">
        <v>182</v>
      </c>
      <c r="CC62" s="169">
        <f t="shared" si="3"/>
        <v>885</v>
      </c>
      <c r="CD62" s="169">
        <f t="shared" si="3"/>
        <v>1015</v>
      </c>
      <c r="CE62" s="32">
        <v>3377</v>
      </c>
      <c r="CF62" s="32">
        <v>1337</v>
      </c>
      <c r="CG62" s="32">
        <v>328</v>
      </c>
      <c r="CH62" s="32">
        <f t="shared" si="5"/>
        <v>5042</v>
      </c>
      <c r="CI62" s="32">
        <v>2435</v>
      </c>
      <c r="CJ62" s="32">
        <v>868</v>
      </c>
      <c r="CK62" s="32">
        <v>196</v>
      </c>
      <c r="CL62" s="32">
        <f t="shared" si="7"/>
        <v>3499</v>
      </c>
      <c r="CM62" s="26">
        <f t="shared" si="8"/>
        <v>0</v>
      </c>
      <c r="CN62" s="26">
        <f t="shared" si="9"/>
        <v>0</v>
      </c>
    </row>
    <row r="63" spans="1:92" ht="13.5" customHeight="1" x14ac:dyDescent="0.15">
      <c r="A63" s="21"/>
      <c r="B63" s="22" t="s">
        <v>96</v>
      </c>
      <c r="C63" s="23"/>
      <c r="D63" s="27">
        <v>248760</v>
      </c>
      <c r="E63" s="27">
        <v>0</v>
      </c>
      <c r="F63" s="27">
        <v>116613</v>
      </c>
      <c r="G63" s="27">
        <v>79169</v>
      </c>
      <c r="H63" s="27">
        <v>444542</v>
      </c>
      <c r="I63" s="27">
        <v>83291</v>
      </c>
      <c r="J63" s="27">
        <v>0</v>
      </c>
      <c r="K63" s="27">
        <v>39182</v>
      </c>
      <c r="L63" s="27">
        <v>26013</v>
      </c>
      <c r="M63" s="27">
        <v>148486</v>
      </c>
      <c r="N63" s="27">
        <v>22362</v>
      </c>
      <c r="O63" s="27">
        <v>0</v>
      </c>
      <c r="P63" s="27">
        <v>12212</v>
      </c>
      <c r="Q63" s="27">
        <v>9130</v>
      </c>
      <c r="R63" s="27">
        <v>43704</v>
      </c>
      <c r="S63" s="27">
        <v>33</v>
      </c>
      <c r="T63" s="27">
        <v>38460</v>
      </c>
      <c r="U63" s="27">
        <v>39</v>
      </c>
      <c r="V63" s="27">
        <v>13818</v>
      </c>
      <c r="W63" s="27">
        <v>13</v>
      </c>
      <c r="X63" s="27">
        <v>5584</v>
      </c>
      <c r="Y63" s="21"/>
      <c r="Z63" s="22" t="s">
        <v>96</v>
      </c>
      <c r="AA63" s="23"/>
      <c r="AB63" s="28">
        <v>7</v>
      </c>
      <c r="AC63" s="28">
        <v>5</v>
      </c>
      <c r="AD63" s="28">
        <v>2</v>
      </c>
      <c r="AE63" s="27">
        <v>1394</v>
      </c>
      <c r="AF63" s="27">
        <v>1872</v>
      </c>
      <c r="AG63" s="27">
        <v>754</v>
      </c>
      <c r="AH63" s="27">
        <v>1337</v>
      </c>
      <c r="AI63" s="27">
        <v>558</v>
      </c>
      <c r="AJ63" s="27">
        <v>958</v>
      </c>
      <c r="AK63" s="27">
        <v>2706</v>
      </c>
      <c r="AL63" s="27">
        <v>4167</v>
      </c>
      <c r="AM63" s="27">
        <v>32760</v>
      </c>
      <c r="AN63" s="27">
        <v>16713</v>
      </c>
      <c r="AO63" s="27">
        <v>4790</v>
      </c>
      <c r="AP63" s="27">
        <v>54263</v>
      </c>
      <c r="AQ63" s="27">
        <v>26612</v>
      </c>
      <c r="AR63" s="27">
        <v>9933</v>
      </c>
      <c r="AS63" s="27">
        <v>2880</v>
      </c>
      <c r="AT63" s="27">
        <v>39425</v>
      </c>
      <c r="AU63" s="21"/>
      <c r="AV63" s="22" t="s">
        <v>96</v>
      </c>
      <c r="AW63" s="23"/>
      <c r="AX63" s="28">
        <v>7</v>
      </c>
      <c r="AY63" s="28">
        <v>5</v>
      </c>
      <c r="AZ63" s="28">
        <v>2</v>
      </c>
      <c r="BA63" s="27">
        <v>1394</v>
      </c>
      <c r="BB63" s="27">
        <v>1872</v>
      </c>
      <c r="BC63" s="27">
        <v>754</v>
      </c>
      <c r="BD63" s="27">
        <v>1337</v>
      </c>
      <c r="BE63" s="27">
        <v>558</v>
      </c>
      <c r="BF63" s="27">
        <v>958</v>
      </c>
      <c r="BG63" s="27">
        <v>2706</v>
      </c>
      <c r="BH63" s="27">
        <v>4167</v>
      </c>
      <c r="BI63" s="27">
        <v>11007</v>
      </c>
      <c r="BJ63" s="27">
        <v>5615</v>
      </c>
      <c r="BK63" s="27">
        <v>1609</v>
      </c>
      <c r="BL63" s="27">
        <v>18231</v>
      </c>
      <c r="BM63" s="27">
        <v>8744</v>
      </c>
      <c r="BN63" s="27">
        <v>3264</v>
      </c>
      <c r="BO63" s="27">
        <v>946</v>
      </c>
      <c r="BP63" s="27">
        <f t="shared" si="6"/>
        <v>12954</v>
      </c>
      <c r="BQ63" s="21"/>
      <c r="BR63" s="22" t="s">
        <v>96</v>
      </c>
      <c r="BS63" s="23"/>
      <c r="BT63" s="28">
        <v>7</v>
      </c>
      <c r="BU63" s="28">
        <v>5</v>
      </c>
      <c r="BV63" s="28">
        <v>2</v>
      </c>
      <c r="BW63" s="27">
        <v>522</v>
      </c>
      <c r="BX63" s="27">
        <v>568</v>
      </c>
      <c r="BY63" s="27">
        <v>284</v>
      </c>
      <c r="BZ63" s="27">
        <v>338</v>
      </c>
      <c r="CA63" s="27">
        <v>192</v>
      </c>
      <c r="CB63" s="27">
        <v>225</v>
      </c>
      <c r="CC63" s="168">
        <f t="shared" si="3"/>
        <v>998</v>
      </c>
      <c r="CD63" s="168">
        <f t="shared" si="3"/>
        <v>1131</v>
      </c>
      <c r="CE63" s="27">
        <v>3658</v>
      </c>
      <c r="CF63" s="27">
        <v>1555</v>
      </c>
      <c r="CG63" s="27">
        <v>414</v>
      </c>
      <c r="CH63" s="27">
        <f t="shared" si="5"/>
        <v>5627</v>
      </c>
      <c r="CI63" s="27">
        <v>2923</v>
      </c>
      <c r="CJ63" s="27">
        <v>1136</v>
      </c>
      <c r="CK63" s="27">
        <v>307</v>
      </c>
      <c r="CL63" s="27">
        <f t="shared" si="7"/>
        <v>4366</v>
      </c>
      <c r="CM63" s="26">
        <f t="shared" si="8"/>
        <v>0</v>
      </c>
      <c r="CN63" s="26">
        <f t="shared" si="9"/>
        <v>0</v>
      </c>
    </row>
    <row r="64" spans="1:92" ht="13.5" customHeight="1" x14ac:dyDescent="0.15">
      <c r="A64" s="21"/>
      <c r="B64" s="22" t="s">
        <v>97</v>
      </c>
      <c r="C64" s="23"/>
      <c r="D64" s="27">
        <v>156348</v>
      </c>
      <c r="E64" s="27">
        <v>19182</v>
      </c>
      <c r="F64" s="27">
        <v>64092</v>
      </c>
      <c r="G64" s="27">
        <v>37128</v>
      </c>
      <c r="H64" s="27">
        <v>276750</v>
      </c>
      <c r="I64" s="27">
        <v>41939</v>
      </c>
      <c r="J64" s="27">
        <v>4804</v>
      </c>
      <c r="K64" s="27">
        <v>19228</v>
      </c>
      <c r="L64" s="27">
        <v>12995</v>
      </c>
      <c r="M64" s="27">
        <v>78966</v>
      </c>
      <c r="N64" s="27">
        <v>10063</v>
      </c>
      <c r="O64" s="27">
        <v>931</v>
      </c>
      <c r="P64" s="27">
        <v>6019</v>
      </c>
      <c r="Q64" s="27">
        <v>2896</v>
      </c>
      <c r="R64" s="27">
        <v>19909</v>
      </c>
      <c r="S64" s="27">
        <v>14</v>
      </c>
      <c r="T64" s="27">
        <v>6144</v>
      </c>
      <c r="U64" s="27">
        <v>13</v>
      </c>
      <c r="V64" s="27">
        <v>1378</v>
      </c>
      <c r="W64" s="27">
        <v>6</v>
      </c>
      <c r="X64" s="27">
        <v>544</v>
      </c>
      <c r="Y64" s="21"/>
      <c r="Z64" s="22" t="s">
        <v>97</v>
      </c>
      <c r="AA64" s="23"/>
      <c r="AB64" s="28">
        <v>7</v>
      </c>
      <c r="AC64" s="28">
        <v>5</v>
      </c>
      <c r="AD64" s="28">
        <v>2</v>
      </c>
      <c r="AE64" s="27">
        <v>887</v>
      </c>
      <c r="AF64" s="27">
        <v>1218</v>
      </c>
      <c r="AG64" s="27">
        <v>595</v>
      </c>
      <c r="AH64" s="27">
        <v>1038</v>
      </c>
      <c r="AI64" s="27">
        <v>400</v>
      </c>
      <c r="AJ64" s="27">
        <v>689</v>
      </c>
      <c r="AK64" s="27">
        <v>1882</v>
      </c>
      <c r="AL64" s="27">
        <v>2945</v>
      </c>
      <c r="AM64" s="27">
        <v>17052</v>
      </c>
      <c r="AN64" s="27">
        <v>10380</v>
      </c>
      <c r="AO64" s="27">
        <v>2756</v>
      </c>
      <c r="AP64" s="27">
        <v>30188</v>
      </c>
      <c r="AQ64" s="27">
        <v>11879</v>
      </c>
      <c r="AR64" s="27">
        <v>5345</v>
      </c>
      <c r="AS64" s="27">
        <v>1438</v>
      </c>
      <c r="AT64" s="27">
        <v>18662</v>
      </c>
      <c r="AU64" s="21"/>
      <c r="AV64" s="22" t="s">
        <v>97</v>
      </c>
      <c r="AW64" s="23"/>
      <c r="AX64" s="28">
        <v>7</v>
      </c>
      <c r="AY64" s="28">
        <v>5</v>
      </c>
      <c r="AZ64" s="28">
        <v>2</v>
      </c>
      <c r="BA64" s="27">
        <v>887</v>
      </c>
      <c r="BB64" s="27">
        <v>1218</v>
      </c>
      <c r="BC64" s="27">
        <v>595</v>
      </c>
      <c r="BD64" s="27">
        <v>1038</v>
      </c>
      <c r="BE64" s="27">
        <v>400</v>
      </c>
      <c r="BF64" s="27">
        <v>689</v>
      </c>
      <c r="BG64" s="27">
        <v>1882</v>
      </c>
      <c r="BH64" s="27">
        <v>2945</v>
      </c>
      <c r="BI64" s="27">
        <v>5116</v>
      </c>
      <c r="BJ64" s="27">
        <v>3114</v>
      </c>
      <c r="BK64" s="27">
        <v>827</v>
      </c>
      <c r="BL64" s="27">
        <v>9057</v>
      </c>
      <c r="BM64" s="27">
        <v>4158</v>
      </c>
      <c r="BN64" s="27">
        <v>1871</v>
      </c>
      <c r="BO64" s="27">
        <v>503</v>
      </c>
      <c r="BP64" s="27">
        <f t="shared" si="6"/>
        <v>6532</v>
      </c>
      <c r="BQ64" s="21"/>
      <c r="BR64" s="22" t="s">
        <v>97</v>
      </c>
      <c r="BS64" s="23"/>
      <c r="BT64" s="28">
        <v>7</v>
      </c>
      <c r="BU64" s="28">
        <v>5</v>
      </c>
      <c r="BV64" s="28">
        <v>2</v>
      </c>
      <c r="BW64" s="27">
        <v>292</v>
      </c>
      <c r="BX64" s="27">
        <v>318</v>
      </c>
      <c r="BY64" s="27">
        <v>209</v>
      </c>
      <c r="BZ64" s="27">
        <v>246</v>
      </c>
      <c r="CA64" s="27">
        <v>116</v>
      </c>
      <c r="CB64" s="27">
        <v>143</v>
      </c>
      <c r="CC64" s="168">
        <f t="shared" si="3"/>
        <v>617</v>
      </c>
      <c r="CD64" s="168">
        <f t="shared" si="3"/>
        <v>707</v>
      </c>
      <c r="CE64" s="27">
        <v>1558</v>
      </c>
      <c r="CF64" s="27">
        <v>861</v>
      </c>
      <c r="CG64" s="27">
        <v>200</v>
      </c>
      <c r="CH64" s="27">
        <f t="shared" si="5"/>
        <v>2619</v>
      </c>
      <c r="CI64" s="27">
        <v>818</v>
      </c>
      <c r="CJ64" s="27">
        <v>418</v>
      </c>
      <c r="CK64" s="27">
        <v>93</v>
      </c>
      <c r="CL64" s="27">
        <f t="shared" si="7"/>
        <v>1329</v>
      </c>
      <c r="CM64" s="26">
        <f t="shared" si="8"/>
        <v>0</v>
      </c>
      <c r="CN64" s="26">
        <f t="shared" si="9"/>
        <v>0</v>
      </c>
    </row>
    <row r="65" spans="1:92" ht="13.5" customHeight="1" x14ac:dyDescent="0.15">
      <c r="A65" s="21"/>
      <c r="B65" s="22" t="s">
        <v>98</v>
      </c>
      <c r="C65" s="23"/>
      <c r="D65" s="27">
        <v>47293</v>
      </c>
      <c r="E65" s="27">
        <v>0</v>
      </c>
      <c r="F65" s="27">
        <v>18882</v>
      </c>
      <c r="G65" s="27">
        <v>11238</v>
      </c>
      <c r="H65" s="27">
        <v>77413</v>
      </c>
      <c r="I65" s="27">
        <v>19575</v>
      </c>
      <c r="J65" s="27">
        <v>0</v>
      </c>
      <c r="K65" s="27">
        <v>7552</v>
      </c>
      <c r="L65" s="27">
        <v>3371</v>
      </c>
      <c r="M65" s="27">
        <v>30498</v>
      </c>
      <c r="N65" s="27">
        <v>4646</v>
      </c>
      <c r="O65" s="27">
        <v>0</v>
      </c>
      <c r="P65" s="27">
        <v>2111</v>
      </c>
      <c r="Q65" s="27">
        <v>871</v>
      </c>
      <c r="R65" s="27">
        <v>7628</v>
      </c>
      <c r="S65" s="27">
        <v>5</v>
      </c>
      <c r="T65" s="27">
        <v>4242</v>
      </c>
      <c r="U65" s="27">
        <v>14</v>
      </c>
      <c r="V65" s="27">
        <v>2498</v>
      </c>
      <c r="W65" s="27">
        <v>1</v>
      </c>
      <c r="X65" s="27">
        <v>4</v>
      </c>
      <c r="Y65" s="21"/>
      <c r="Z65" s="22" t="s">
        <v>98</v>
      </c>
      <c r="AA65" s="23"/>
      <c r="AB65" s="28">
        <v>7</v>
      </c>
      <c r="AC65" s="28">
        <v>5</v>
      </c>
      <c r="AD65" s="28">
        <v>2</v>
      </c>
      <c r="AE65" s="27">
        <v>279</v>
      </c>
      <c r="AF65" s="27">
        <v>388</v>
      </c>
      <c r="AG65" s="27">
        <v>161</v>
      </c>
      <c r="AH65" s="27">
        <v>279</v>
      </c>
      <c r="AI65" s="27">
        <v>117</v>
      </c>
      <c r="AJ65" s="27">
        <v>214</v>
      </c>
      <c r="AK65" s="27">
        <v>557</v>
      </c>
      <c r="AL65" s="27">
        <v>881</v>
      </c>
      <c r="AM65" s="27">
        <v>5432</v>
      </c>
      <c r="AN65" s="27">
        <v>2790</v>
      </c>
      <c r="AO65" s="27">
        <v>856</v>
      </c>
      <c r="AP65" s="27">
        <v>9078</v>
      </c>
      <c r="AQ65" s="27">
        <v>3713</v>
      </c>
      <c r="AR65" s="27">
        <v>1490</v>
      </c>
      <c r="AS65" s="27">
        <v>418</v>
      </c>
      <c r="AT65" s="27">
        <v>5621</v>
      </c>
      <c r="AU65" s="21"/>
      <c r="AV65" s="22" t="s">
        <v>98</v>
      </c>
      <c r="AW65" s="23"/>
      <c r="AX65" s="28">
        <v>7</v>
      </c>
      <c r="AY65" s="28">
        <v>5</v>
      </c>
      <c r="AZ65" s="28">
        <v>2</v>
      </c>
      <c r="BA65" s="27">
        <v>279</v>
      </c>
      <c r="BB65" s="27">
        <v>388</v>
      </c>
      <c r="BC65" s="27">
        <v>161</v>
      </c>
      <c r="BD65" s="27">
        <v>279</v>
      </c>
      <c r="BE65" s="27">
        <v>117</v>
      </c>
      <c r="BF65" s="27">
        <v>214</v>
      </c>
      <c r="BG65" s="27">
        <v>557</v>
      </c>
      <c r="BH65" s="27">
        <v>881</v>
      </c>
      <c r="BI65" s="27">
        <v>2173</v>
      </c>
      <c r="BJ65" s="27">
        <v>1116</v>
      </c>
      <c r="BK65" s="27">
        <v>342</v>
      </c>
      <c r="BL65" s="27">
        <v>3631</v>
      </c>
      <c r="BM65" s="27">
        <v>1114</v>
      </c>
      <c r="BN65" s="27">
        <v>447</v>
      </c>
      <c r="BO65" s="27">
        <v>125</v>
      </c>
      <c r="BP65" s="27">
        <f t="shared" si="6"/>
        <v>1686</v>
      </c>
      <c r="BQ65" s="21"/>
      <c r="BR65" s="22" t="s">
        <v>98</v>
      </c>
      <c r="BS65" s="23"/>
      <c r="BT65" s="28">
        <v>7</v>
      </c>
      <c r="BU65" s="28">
        <v>5</v>
      </c>
      <c r="BV65" s="28">
        <v>2</v>
      </c>
      <c r="BW65" s="27">
        <v>101</v>
      </c>
      <c r="BX65" s="27">
        <v>112</v>
      </c>
      <c r="BY65" s="27">
        <v>59</v>
      </c>
      <c r="BZ65" s="27">
        <v>69</v>
      </c>
      <c r="CA65" s="27">
        <v>35</v>
      </c>
      <c r="CB65" s="27">
        <v>41</v>
      </c>
      <c r="CC65" s="168">
        <f t="shared" si="3"/>
        <v>195</v>
      </c>
      <c r="CD65" s="168">
        <f t="shared" si="3"/>
        <v>222</v>
      </c>
      <c r="CE65" s="27">
        <v>627</v>
      </c>
      <c r="CF65" s="27">
        <v>276</v>
      </c>
      <c r="CG65" s="27">
        <v>65</v>
      </c>
      <c r="CH65" s="27">
        <f t="shared" si="5"/>
        <v>968</v>
      </c>
      <c r="CI65" s="27">
        <v>282</v>
      </c>
      <c r="CJ65" s="27">
        <v>118</v>
      </c>
      <c r="CK65" s="27">
        <v>28</v>
      </c>
      <c r="CL65" s="27">
        <f t="shared" si="7"/>
        <v>428</v>
      </c>
      <c r="CM65" s="26">
        <f t="shared" si="8"/>
        <v>0</v>
      </c>
      <c r="CN65" s="26">
        <f t="shared" si="9"/>
        <v>0</v>
      </c>
    </row>
    <row r="66" spans="1:92" ht="13.5" customHeight="1" x14ac:dyDescent="0.15">
      <c r="A66" s="21"/>
      <c r="B66" s="22" t="s">
        <v>99</v>
      </c>
      <c r="C66" s="23"/>
      <c r="D66" s="27">
        <v>54888</v>
      </c>
      <c r="E66" s="27">
        <v>0</v>
      </c>
      <c r="F66" s="27">
        <v>21691</v>
      </c>
      <c r="G66" s="27">
        <v>11843</v>
      </c>
      <c r="H66" s="27">
        <v>88422</v>
      </c>
      <c r="I66" s="27">
        <v>21916</v>
      </c>
      <c r="J66" s="27">
        <v>0</v>
      </c>
      <c r="K66" s="27">
        <v>8325</v>
      </c>
      <c r="L66" s="27">
        <v>5649</v>
      </c>
      <c r="M66" s="27">
        <v>35890</v>
      </c>
      <c r="N66" s="27">
        <v>4259</v>
      </c>
      <c r="O66" s="27">
        <v>0</v>
      </c>
      <c r="P66" s="27">
        <v>2230</v>
      </c>
      <c r="Q66" s="27">
        <v>1357</v>
      </c>
      <c r="R66" s="27">
        <v>7846</v>
      </c>
      <c r="S66" s="27">
        <v>5</v>
      </c>
      <c r="T66" s="27">
        <v>2312</v>
      </c>
      <c r="U66" s="27">
        <v>11</v>
      </c>
      <c r="V66" s="27">
        <v>1447</v>
      </c>
      <c r="W66" s="27">
        <v>3</v>
      </c>
      <c r="X66" s="27">
        <v>357</v>
      </c>
      <c r="Y66" s="21"/>
      <c r="Z66" s="22" t="s">
        <v>99</v>
      </c>
      <c r="AA66" s="23"/>
      <c r="AB66" s="28">
        <v>7</v>
      </c>
      <c r="AC66" s="28">
        <v>5</v>
      </c>
      <c r="AD66" s="28">
        <v>2</v>
      </c>
      <c r="AE66" s="27">
        <v>336</v>
      </c>
      <c r="AF66" s="27">
        <v>444</v>
      </c>
      <c r="AG66" s="27">
        <v>211</v>
      </c>
      <c r="AH66" s="27">
        <v>371</v>
      </c>
      <c r="AI66" s="27">
        <v>142</v>
      </c>
      <c r="AJ66" s="27">
        <v>261</v>
      </c>
      <c r="AK66" s="27">
        <v>689</v>
      </c>
      <c r="AL66" s="27">
        <v>1076</v>
      </c>
      <c r="AM66" s="27">
        <v>5750</v>
      </c>
      <c r="AN66" s="27">
        <v>3432</v>
      </c>
      <c r="AO66" s="27">
        <v>966</v>
      </c>
      <c r="AP66" s="27">
        <v>10148</v>
      </c>
      <c r="AQ66" s="27">
        <v>3931</v>
      </c>
      <c r="AR66" s="27">
        <v>1646</v>
      </c>
      <c r="AS66" s="27">
        <v>440</v>
      </c>
      <c r="AT66" s="27">
        <v>6017</v>
      </c>
      <c r="AU66" s="21"/>
      <c r="AV66" s="22" t="s">
        <v>99</v>
      </c>
      <c r="AW66" s="23"/>
      <c r="AX66" s="28">
        <v>7</v>
      </c>
      <c r="AY66" s="28">
        <v>5</v>
      </c>
      <c r="AZ66" s="28">
        <v>2</v>
      </c>
      <c r="BA66" s="27">
        <v>336</v>
      </c>
      <c r="BB66" s="27">
        <v>444</v>
      </c>
      <c r="BC66" s="27">
        <v>211</v>
      </c>
      <c r="BD66" s="27">
        <v>371</v>
      </c>
      <c r="BE66" s="27">
        <v>142</v>
      </c>
      <c r="BF66" s="27">
        <v>261</v>
      </c>
      <c r="BG66" s="27">
        <v>689</v>
      </c>
      <c r="BH66" s="27">
        <v>1076</v>
      </c>
      <c r="BI66" s="27">
        <v>2207</v>
      </c>
      <c r="BJ66" s="27">
        <v>1317</v>
      </c>
      <c r="BK66" s="27">
        <v>371</v>
      </c>
      <c r="BL66" s="27">
        <v>3895</v>
      </c>
      <c r="BM66" s="27">
        <v>1875</v>
      </c>
      <c r="BN66" s="27">
        <v>785</v>
      </c>
      <c r="BO66" s="27">
        <v>210</v>
      </c>
      <c r="BP66" s="27">
        <f t="shared" si="6"/>
        <v>2870</v>
      </c>
      <c r="BQ66" s="21"/>
      <c r="BR66" s="22" t="s">
        <v>99</v>
      </c>
      <c r="BS66" s="23"/>
      <c r="BT66" s="28">
        <v>7</v>
      </c>
      <c r="BU66" s="28">
        <v>5</v>
      </c>
      <c r="BV66" s="28">
        <v>2</v>
      </c>
      <c r="BW66" s="27">
        <v>126</v>
      </c>
      <c r="BX66" s="27">
        <v>140</v>
      </c>
      <c r="BY66" s="27">
        <v>69</v>
      </c>
      <c r="BZ66" s="27">
        <v>88</v>
      </c>
      <c r="CA66" s="27">
        <v>41</v>
      </c>
      <c r="CB66" s="27">
        <v>48</v>
      </c>
      <c r="CC66" s="168">
        <f t="shared" si="3"/>
        <v>236</v>
      </c>
      <c r="CD66" s="168">
        <f t="shared" si="3"/>
        <v>276</v>
      </c>
      <c r="CE66" s="27">
        <v>725</v>
      </c>
      <c r="CF66" s="27">
        <v>326</v>
      </c>
      <c r="CG66" s="27">
        <v>71</v>
      </c>
      <c r="CH66" s="27">
        <f t="shared" si="5"/>
        <v>1122</v>
      </c>
      <c r="CI66" s="27">
        <v>467</v>
      </c>
      <c r="CJ66" s="27">
        <v>183</v>
      </c>
      <c r="CK66" s="27">
        <v>43</v>
      </c>
      <c r="CL66" s="27">
        <f t="shared" si="7"/>
        <v>693</v>
      </c>
      <c r="CM66" s="26">
        <f t="shared" si="8"/>
        <v>0</v>
      </c>
      <c r="CN66" s="26">
        <f t="shared" si="9"/>
        <v>0</v>
      </c>
    </row>
    <row r="67" spans="1:92" ht="13.5" customHeight="1" x14ac:dyDescent="0.15">
      <c r="A67" s="21"/>
      <c r="B67" s="22" t="s">
        <v>100</v>
      </c>
      <c r="C67" s="23"/>
      <c r="D67" s="27">
        <v>146961</v>
      </c>
      <c r="E67" s="27">
        <v>0</v>
      </c>
      <c r="F67" s="27">
        <v>56263</v>
      </c>
      <c r="G67" s="27">
        <v>35328</v>
      </c>
      <c r="H67" s="27">
        <v>238552</v>
      </c>
      <c r="I67" s="27">
        <v>51672</v>
      </c>
      <c r="J67" s="27">
        <v>0</v>
      </c>
      <c r="K67" s="27">
        <v>16075</v>
      </c>
      <c r="L67" s="27">
        <v>11241</v>
      </c>
      <c r="M67" s="27">
        <v>78988</v>
      </c>
      <c r="N67" s="27">
        <v>16166</v>
      </c>
      <c r="O67" s="27">
        <v>0</v>
      </c>
      <c r="P67" s="27">
        <v>7197</v>
      </c>
      <c r="Q67" s="27">
        <v>2922</v>
      </c>
      <c r="R67" s="27">
        <v>26285</v>
      </c>
      <c r="S67" s="27">
        <v>17</v>
      </c>
      <c r="T67" s="27">
        <v>6949</v>
      </c>
      <c r="U67" s="27">
        <v>23</v>
      </c>
      <c r="V67" s="27">
        <v>3051</v>
      </c>
      <c r="W67" s="27">
        <v>19</v>
      </c>
      <c r="X67" s="27">
        <v>1696</v>
      </c>
      <c r="Y67" s="21"/>
      <c r="Z67" s="22" t="s">
        <v>100</v>
      </c>
      <c r="AA67" s="23"/>
      <c r="AB67" s="28">
        <v>7</v>
      </c>
      <c r="AC67" s="28">
        <v>5</v>
      </c>
      <c r="AD67" s="28">
        <v>2</v>
      </c>
      <c r="AE67" s="27">
        <v>846</v>
      </c>
      <c r="AF67" s="27">
        <v>1141</v>
      </c>
      <c r="AG67" s="27">
        <v>487</v>
      </c>
      <c r="AH67" s="27">
        <v>833</v>
      </c>
      <c r="AI67" s="27">
        <v>361</v>
      </c>
      <c r="AJ67" s="27">
        <v>628</v>
      </c>
      <c r="AK67" s="27">
        <v>1694</v>
      </c>
      <c r="AL67" s="27">
        <v>2602</v>
      </c>
      <c r="AM67" s="27">
        <v>16773</v>
      </c>
      <c r="AN67" s="27">
        <v>8747</v>
      </c>
      <c r="AO67" s="27">
        <v>2638</v>
      </c>
      <c r="AP67" s="27">
        <v>28158</v>
      </c>
      <c r="AQ67" s="27">
        <v>12566</v>
      </c>
      <c r="AR67" s="27">
        <v>4829</v>
      </c>
      <c r="AS67" s="27">
        <v>1458</v>
      </c>
      <c r="AT67" s="27">
        <v>18853</v>
      </c>
      <c r="AU67" s="21"/>
      <c r="AV67" s="22" t="s">
        <v>100</v>
      </c>
      <c r="AW67" s="23"/>
      <c r="AX67" s="28">
        <v>7</v>
      </c>
      <c r="AY67" s="28">
        <v>5</v>
      </c>
      <c r="AZ67" s="28">
        <v>2</v>
      </c>
      <c r="BA67" s="27">
        <v>846</v>
      </c>
      <c r="BB67" s="27">
        <v>1141</v>
      </c>
      <c r="BC67" s="27">
        <v>487</v>
      </c>
      <c r="BD67" s="27">
        <v>833</v>
      </c>
      <c r="BE67" s="27">
        <v>361</v>
      </c>
      <c r="BF67" s="27">
        <v>628</v>
      </c>
      <c r="BG67" s="27">
        <v>1694</v>
      </c>
      <c r="BH67" s="27">
        <v>2602</v>
      </c>
      <c r="BI67" s="27">
        <v>4792</v>
      </c>
      <c r="BJ67" s="27">
        <v>2499</v>
      </c>
      <c r="BK67" s="27">
        <v>754</v>
      </c>
      <c r="BL67" s="27">
        <v>8045</v>
      </c>
      <c r="BM67" s="27">
        <v>3998</v>
      </c>
      <c r="BN67" s="27">
        <v>1537</v>
      </c>
      <c r="BO67" s="27">
        <v>464</v>
      </c>
      <c r="BP67" s="27">
        <f t="shared" si="6"/>
        <v>5999</v>
      </c>
      <c r="BQ67" s="21"/>
      <c r="BR67" s="22" t="s">
        <v>100</v>
      </c>
      <c r="BS67" s="23"/>
      <c r="BT67" s="28">
        <v>7</v>
      </c>
      <c r="BU67" s="28">
        <v>5</v>
      </c>
      <c r="BV67" s="28">
        <v>2</v>
      </c>
      <c r="BW67" s="27">
        <v>338</v>
      </c>
      <c r="BX67" s="27">
        <v>359</v>
      </c>
      <c r="BY67" s="27">
        <v>180</v>
      </c>
      <c r="BZ67" s="27">
        <v>209</v>
      </c>
      <c r="CA67" s="27">
        <v>95</v>
      </c>
      <c r="CB67" s="27">
        <v>118</v>
      </c>
      <c r="CC67" s="168">
        <f t="shared" si="3"/>
        <v>613</v>
      </c>
      <c r="CD67" s="168">
        <f t="shared" si="3"/>
        <v>686</v>
      </c>
      <c r="CE67" s="27">
        <v>2387</v>
      </c>
      <c r="CF67" s="27">
        <v>993</v>
      </c>
      <c r="CG67" s="27">
        <v>224</v>
      </c>
      <c r="CH67" s="27">
        <f t="shared" si="5"/>
        <v>3604</v>
      </c>
      <c r="CI67" s="27">
        <v>1065</v>
      </c>
      <c r="CJ67" s="27">
        <v>405</v>
      </c>
      <c r="CK67" s="27">
        <v>86</v>
      </c>
      <c r="CL67" s="27">
        <f t="shared" si="7"/>
        <v>1556</v>
      </c>
      <c r="CM67" s="26">
        <f t="shared" si="8"/>
        <v>0</v>
      </c>
      <c r="CN67" s="26">
        <f t="shared" si="9"/>
        <v>0</v>
      </c>
    </row>
    <row r="68" spans="1:92" ht="13.5" customHeight="1" x14ac:dyDescent="0.15">
      <c r="A68" s="36"/>
      <c r="B68" s="37" t="s">
        <v>101</v>
      </c>
      <c r="C68" s="38"/>
      <c r="D68" s="24">
        <f>SUM(D8:D9)</f>
        <v>19431665</v>
      </c>
      <c r="E68" s="24">
        <f t="shared" ref="E68:X68" si="10">SUM(E8:E9)</f>
        <v>0</v>
      </c>
      <c r="F68" s="24">
        <f t="shared" si="10"/>
        <v>6977119</v>
      </c>
      <c r="G68" s="24">
        <f t="shared" si="10"/>
        <v>4817586</v>
      </c>
      <c r="H68" s="24">
        <f t="shared" si="10"/>
        <v>31226370</v>
      </c>
      <c r="I68" s="24">
        <f t="shared" si="10"/>
        <v>7333043</v>
      </c>
      <c r="J68" s="24">
        <f t="shared" si="10"/>
        <v>0</v>
      </c>
      <c r="K68" s="24">
        <f t="shared" si="10"/>
        <v>2628994</v>
      </c>
      <c r="L68" s="24">
        <f t="shared" si="10"/>
        <v>1817308</v>
      </c>
      <c r="M68" s="39">
        <f t="shared" si="10"/>
        <v>11779345</v>
      </c>
      <c r="N68" s="24">
        <f t="shared" si="10"/>
        <v>2659306</v>
      </c>
      <c r="O68" s="24">
        <f t="shared" si="10"/>
        <v>0</v>
      </c>
      <c r="P68" s="24">
        <f t="shared" si="10"/>
        <v>958537</v>
      </c>
      <c r="Q68" s="24">
        <f t="shared" si="10"/>
        <v>658241</v>
      </c>
      <c r="R68" s="24">
        <f t="shared" si="10"/>
        <v>4276084</v>
      </c>
      <c r="S68" s="24">
        <f t="shared" si="10"/>
        <v>4596</v>
      </c>
      <c r="T68" s="24">
        <f t="shared" si="10"/>
        <v>4122358</v>
      </c>
      <c r="U68" s="24">
        <f t="shared" si="10"/>
        <v>7035</v>
      </c>
      <c r="V68" s="24">
        <f t="shared" si="10"/>
        <v>1932806</v>
      </c>
      <c r="W68" s="24">
        <f t="shared" si="10"/>
        <v>3792</v>
      </c>
      <c r="X68" s="24">
        <f t="shared" si="10"/>
        <v>848055</v>
      </c>
      <c r="Y68" s="36"/>
      <c r="Z68" s="37" t="s">
        <v>101</v>
      </c>
      <c r="AA68" s="38"/>
      <c r="AB68" s="40" t="s">
        <v>102</v>
      </c>
      <c r="AC68" s="40" t="s">
        <v>102</v>
      </c>
      <c r="AD68" s="40" t="s">
        <v>102</v>
      </c>
      <c r="AE68" s="24">
        <f t="shared" ref="AE68:BP68" si="11">SUM(AE8:AE9)</f>
        <v>131945</v>
      </c>
      <c r="AF68" s="24">
        <f t="shared" si="11"/>
        <v>167291</v>
      </c>
      <c r="AG68" s="24">
        <f t="shared" si="11"/>
        <v>55271</v>
      </c>
      <c r="AH68" s="24">
        <f t="shared" si="11"/>
        <v>93565</v>
      </c>
      <c r="AI68" s="24">
        <f t="shared" si="11"/>
        <v>37393</v>
      </c>
      <c r="AJ68" s="24">
        <f t="shared" si="11"/>
        <v>64184</v>
      </c>
      <c r="AK68" s="24">
        <f t="shared" si="11"/>
        <v>224609</v>
      </c>
      <c r="AL68" s="24">
        <f t="shared" si="11"/>
        <v>325040</v>
      </c>
      <c r="AM68" s="24">
        <f t="shared" si="11"/>
        <v>2488745</v>
      </c>
      <c r="AN68" s="24">
        <f t="shared" si="11"/>
        <v>990919</v>
      </c>
      <c r="AO68" s="24">
        <f t="shared" si="11"/>
        <v>271993</v>
      </c>
      <c r="AP68" s="24">
        <f t="shared" si="11"/>
        <v>3751657</v>
      </c>
      <c r="AQ68" s="24">
        <f t="shared" si="11"/>
        <v>2074119</v>
      </c>
      <c r="AR68" s="24">
        <f t="shared" si="11"/>
        <v>596699</v>
      </c>
      <c r="AS68" s="24">
        <f t="shared" si="11"/>
        <v>160684</v>
      </c>
      <c r="AT68" s="24">
        <f t="shared" si="11"/>
        <v>2831502</v>
      </c>
      <c r="AU68" s="36"/>
      <c r="AV68" s="37" t="s">
        <v>101</v>
      </c>
      <c r="AW68" s="38"/>
      <c r="AX68" s="40" t="s">
        <v>102</v>
      </c>
      <c r="AY68" s="40" t="s">
        <v>102</v>
      </c>
      <c r="AZ68" s="40" t="s">
        <v>102</v>
      </c>
      <c r="BA68" s="24">
        <f t="shared" si="11"/>
        <v>131945</v>
      </c>
      <c r="BB68" s="24">
        <f t="shared" si="11"/>
        <v>167291</v>
      </c>
      <c r="BC68" s="24">
        <f t="shared" si="11"/>
        <v>55271</v>
      </c>
      <c r="BD68" s="24">
        <f t="shared" si="11"/>
        <v>93565</v>
      </c>
      <c r="BE68" s="24">
        <f t="shared" si="11"/>
        <v>37393</v>
      </c>
      <c r="BF68" s="24">
        <f t="shared" si="11"/>
        <v>64184</v>
      </c>
      <c r="BG68" s="24">
        <f t="shared" si="11"/>
        <v>224609</v>
      </c>
      <c r="BH68" s="24">
        <f t="shared" si="11"/>
        <v>325040</v>
      </c>
      <c r="BI68" s="24">
        <f t="shared" si="11"/>
        <v>937368</v>
      </c>
      <c r="BJ68" s="24">
        <f t="shared" si="11"/>
        <v>373856</v>
      </c>
      <c r="BK68" s="24">
        <f t="shared" si="11"/>
        <v>102650</v>
      </c>
      <c r="BL68" s="24">
        <f t="shared" si="11"/>
        <v>1413874</v>
      </c>
      <c r="BM68" s="24">
        <f t="shared" si="11"/>
        <v>782270</v>
      </c>
      <c r="BN68" s="24">
        <f t="shared" si="11"/>
        <v>225409</v>
      </c>
      <c r="BO68" s="24">
        <f t="shared" si="11"/>
        <v>60716</v>
      </c>
      <c r="BP68" s="24">
        <f t="shared" si="11"/>
        <v>1068395</v>
      </c>
      <c r="BQ68" s="36"/>
      <c r="BR68" s="37" t="s">
        <v>101</v>
      </c>
      <c r="BS68" s="38"/>
      <c r="BT68" s="40" t="s">
        <v>102</v>
      </c>
      <c r="BU68" s="40" t="s">
        <v>102</v>
      </c>
      <c r="BV68" s="40" t="s">
        <v>102</v>
      </c>
      <c r="BW68" s="24">
        <f t="shared" ref="BW68:CL68" si="12">SUM(BW8:BW9)</f>
        <v>51414</v>
      </c>
      <c r="BX68" s="24">
        <f t="shared" si="12"/>
        <v>55160</v>
      </c>
      <c r="BY68" s="24">
        <f t="shared" si="12"/>
        <v>21138</v>
      </c>
      <c r="BZ68" s="24">
        <f t="shared" si="12"/>
        <v>25111</v>
      </c>
      <c r="CA68" s="24">
        <f t="shared" si="12"/>
        <v>13467</v>
      </c>
      <c r="CB68" s="24">
        <f t="shared" si="12"/>
        <v>16447</v>
      </c>
      <c r="CC68" s="24">
        <f t="shared" si="12"/>
        <v>86019</v>
      </c>
      <c r="CD68" s="24">
        <f t="shared" si="12"/>
        <v>96718</v>
      </c>
      <c r="CE68" s="24">
        <f t="shared" si="12"/>
        <v>365374</v>
      </c>
      <c r="CF68" s="24">
        <f t="shared" si="12"/>
        <v>118685</v>
      </c>
      <c r="CG68" s="24">
        <f t="shared" si="12"/>
        <v>31107</v>
      </c>
      <c r="CH68" s="24">
        <f t="shared" si="12"/>
        <v>515166</v>
      </c>
      <c r="CI68" s="24">
        <f t="shared" si="12"/>
        <v>274885</v>
      </c>
      <c r="CJ68" s="24">
        <f t="shared" si="12"/>
        <v>80818</v>
      </c>
      <c r="CK68" s="24">
        <f t="shared" si="12"/>
        <v>20579</v>
      </c>
      <c r="CL68" s="24">
        <f t="shared" si="12"/>
        <v>376282</v>
      </c>
      <c r="CM68" s="26">
        <f t="shared" si="8"/>
        <v>0</v>
      </c>
      <c r="CN68" s="26">
        <f t="shared" si="9"/>
        <v>0</v>
      </c>
    </row>
    <row r="69" spans="1:92" ht="13.5" customHeight="1" x14ac:dyDescent="0.15">
      <c r="A69" s="21"/>
      <c r="B69" s="22" t="s">
        <v>103</v>
      </c>
      <c r="C69" s="23"/>
      <c r="D69" s="27">
        <f>SUM(D10:D36)</f>
        <v>17270883</v>
      </c>
      <c r="E69" s="27">
        <f t="shared" ref="E69:X69" si="13">SUM(E10:E36)</f>
        <v>68413</v>
      </c>
      <c r="F69" s="27">
        <f t="shared" si="13"/>
        <v>7439214</v>
      </c>
      <c r="G69" s="27">
        <f t="shared" si="13"/>
        <v>4251977</v>
      </c>
      <c r="H69" s="27">
        <f t="shared" si="13"/>
        <v>29030487</v>
      </c>
      <c r="I69" s="27">
        <f t="shared" si="13"/>
        <v>5489475</v>
      </c>
      <c r="J69" s="27">
        <f t="shared" si="13"/>
        <v>25898</v>
      </c>
      <c r="K69" s="27">
        <f t="shared" si="13"/>
        <v>2349106</v>
      </c>
      <c r="L69" s="27">
        <f t="shared" si="13"/>
        <v>1341652</v>
      </c>
      <c r="M69" s="41">
        <f t="shared" si="13"/>
        <v>9206131</v>
      </c>
      <c r="N69" s="27">
        <f t="shared" si="13"/>
        <v>1861107</v>
      </c>
      <c r="O69" s="27">
        <f t="shared" si="13"/>
        <v>708</v>
      </c>
      <c r="P69" s="27">
        <f t="shared" si="13"/>
        <v>1105033</v>
      </c>
      <c r="Q69" s="27">
        <f t="shared" si="13"/>
        <v>218573</v>
      </c>
      <c r="R69" s="27">
        <f t="shared" si="13"/>
        <v>3185421</v>
      </c>
      <c r="S69" s="27">
        <f t="shared" si="13"/>
        <v>4686</v>
      </c>
      <c r="T69" s="27">
        <f t="shared" si="13"/>
        <v>2546207</v>
      </c>
      <c r="U69" s="27">
        <f t="shared" si="13"/>
        <v>5180</v>
      </c>
      <c r="V69" s="27">
        <f t="shared" si="13"/>
        <v>835766</v>
      </c>
      <c r="W69" s="27">
        <f t="shared" si="13"/>
        <v>2159</v>
      </c>
      <c r="X69" s="27">
        <f t="shared" si="13"/>
        <v>265733</v>
      </c>
      <c r="Y69" s="21"/>
      <c r="Z69" s="22" t="s">
        <v>103</v>
      </c>
      <c r="AA69" s="23"/>
      <c r="AB69" s="42" t="s">
        <v>102</v>
      </c>
      <c r="AC69" s="42" t="s">
        <v>102</v>
      </c>
      <c r="AD69" s="42" t="s">
        <v>102</v>
      </c>
      <c r="AE69" s="27">
        <f t="shared" ref="AE69:BP69" si="14">SUM(AE10:AE36)</f>
        <v>88988</v>
      </c>
      <c r="AF69" s="27">
        <f t="shared" si="14"/>
        <v>118693</v>
      </c>
      <c r="AG69" s="27">
        <f t="shared" si="14"/>
        <v>46371</v>
      </c>
      <c r="AH69" s="27">
        <f t="shared" si="14"/>
        <v>83896</v>
      </c>
      <c r="AI69" s="27">
        <f t="shared" si="14"/>
        <v>33235</v>
      </c>
      <c r="AJ69" s="27">
        <f t="shared" si="14"/>
        <v>61044</v>
      </c>
      <c r="AK69" s="27">
        <f t="shared" si="14"/>
        <v>168594</v>
      </c>
      <c r="AL69" s="27">
        <f t="shared" si="14"/>
        <v>263633</v>
      </c>
      <c r="AM69" s="27">
        <f t="shared" si="14"/>
        <v>2053962</v>
      </c>
      <c r="AN69" s="27">
        <f t="shared" si="14"/>
        <v>1041596</v>
      </c>
      <c r="AO69" s="27">
        <f t="shared" si="14"/>
        <v>305433</v>
      </c>
      <c r="AP69" s="27">
        <f t="shared" si="14"/>
        <v>3400991</v>
      </c>
      <c r="AQ69" s="27">
        <f t="shared" si="14"/>
        <v>1472818</v>
      </c>
      <c r="AR69" s="27">
        <f t="shared" si="14"/>
        <v>527300</v>
      </c>
      <c r="AS69" s="27">
        <f t="shared" si="14"/>
        <v>151477</v>
      </c>
      <c r="AT69" s="27">
        <f t="shared" si="14"/>
        <v>2151595</v>
      </c>
      <c r="AU69" s="21"/>
      <c r="AV69" s="22" t="s">
        <v>103</v>
      </c>
      <c r="AW69" s="23"/>
      <c r="AX69" s="53" t="s">
        <v>102</v>
      </c>
      <c r="AY69" s="53" t="s">
        <v>102</v>
      </c>
      <c r="AZ69" s="53" t="s">
        <v>102</v>
      </c>
      <c r="BA69" s="27">
        <f t="shared" si="14"/>
        <v>88988</v>
      </c>
      <c r="BB69" s="27">
        <f t="shared" si="14"/>
        <v>118693</v>
      </c>
      <c r="BC69" s="27">
        <f t="shared" si="14"/>
        <v>46371</v>
      </c>
      <c r="BD69" s="27">
        <f t="shared" si="14"/>
        <v>83896</v>
      </c>
      <c r="BE69" s="27">
        <f t="shared" si="14"/>
        <v>33235</v>
      </c>
      <c r="BF69" s="27">
        <f t="shared" si="14"/>
        <v>61044</v>
      </c>
      <c r="BG69" s="27">
        <f t="shared" si="14"/>
        <v>168594</v>
      </c>
      <c r="BH69" s="27">
        <f t="shared" si="14"/>
        <v>263633</v>
      </c>
      <c r="BI69" s="27">
        <f t="shared" si="14"/>
        <v>662866</v>
      </c>
      <c r="BJ69" s="27">
        <f t="shared" si="14"/>
        <v>334542</v>
      </c>
      <c r="BK69" s="27">
        <f t="shared" si="14"/>
        <v>96655</v>
      </c>
      <c r="BL69" s="27">
        <f t="shared" si="14"/>
        <v>1094063</v>
      </c>
      <c r="BM69" s="27">
        <f t="shared" si="14"/>
        <v>470110</v>
      </c>
      <c r="BN69" s="27">
        <f t="shared" si="14"/>
        <v>167373</v>
      </c>
      <c r="BO69" s="27">
        <f t="shared" si="14"/>
        <v>47673</v>
      </c>
      <c r="BP69" s="27">
        <f t="shared" si="14"/>
        <v>685156</v>
      </c>
      <c r="BQ69" s="21"/>
      <c r="BR69" s="22" t="s">
        <v>103</v>
      </c>
      <c r="BS69" s="23"/>
      <c r="BT69" s="42" t="s">
        <v>102</v>
      </c>
      <c r="BU69" s="42" t="s">
        <v>102</v>
      </c>
      <c r="BV69" s="42" t="s">
        <v>102</v>
      </c>
      <c r="BW69" s="27">
        <f t="shared" ref="BW69:CL69" si="15">SUM(BW10:BW36)</f>
        <v>35188</v>
      </c>
      <c r="BX69" s="27">
        <f t="shared" si="15"/>
        <v>38328</v>
      </c>
      <c r="BY69" s="27">
        <f t="shared" si="15"/>
        <v>17692</v>
      </c>
      <c r="BZ69" s="27">
        <f t="shared" si="15"/>
        <v>21400</v>
      </c>
      <c r="CA69" s="27">
        <f t="shared" si="15"/>
        <v>12326</v>
      </c>
      <c r="CB69" s="27">
        <f t="shared" si="15"/>
        <v>15465</v>
      </c>
      <c r="CC69" s="27">
        <f t="shared" si="15"/>
        <v>65206</v>
      </c>
      <c r="CD69" s="27">
        <f t="shared" si="15"/>
        <v>75193</v>
      </c>
      <c r="CE69" s="27">
        <f t="shared" si="15"/>
        <v>333396</v>
      </c>
      <c r="CF69" s="27">
        <f t="shared" si="15"/>
        <v>132091</v>
      </c>
      <c r="CG69" s="27">
        <f t="shared" si="15"/>
        <v>38165</v>
      </c>
      <c r="CH69" s="27">
        <f t="shared" si="15"/>
        <v>503652</v>
      </c>
      <c r="CI69" s="27">
        <f t="shared" si="15"/>
        <v>68549</v>
      </c>
      <c r="CJ69" s="27">
        <f t="shared" si="15"/>
        <v>26087</v>
      </c>
      <c r="CK69" s="27">
        <f t="shared" si="15"/>
        <v>7109</v>
      </c>
      <c r="CL69" s="27">
        <f t="shared" si="15"/>
        <v>101745</v>
      </c>
      <c r="CM69" s="26">
        <f t="shared" si="8"/>
        <v>0</v>
      </c>
      <c r="CN69" s="26">
        <f t="shared" si="9"/>
        <v>0</v>
      </c>
    </row>
    <row r="70" spans="1:92" ht="13.5" customHeight="1" x14ac:dyDescent="0.15">
      <c r="A70" s="21"/>
      <c r="B70" s="22" t="s">
        <v>104</v>
      </c>
      <c r="C70" s="23"/>
      <c r="D70" s="27">
        <f>SUM(D37:D67)</f>
        <v>4721074</v>
      </c>
      <c r="E70" s="27">
        <f t="shared" ref="E70:X70" si="16">SUM(E37:E67)</f>
        <v>77560</v>
      </c>
      <c r="F70" s="27">
        <f t="shared" si="16"/>
        <v>2097208</v>
      </c>
      <c r="G70" s="27">
        <f t="shared" si="16"/>
        <v>1297091</v>
      </c>
      <c r="H70" s="27">
        <f t="shared" si="16"/>
        <v>8192933</v>
      </c>
      <c r="I70" s="27">
        <f t="shared" si="16"/>
        <v>1493440</v>
      </c>
      <c r="J70" s="27">
        <f t="shared" si="16"/>
        <v>21360</v>
      </c>
      <c r="K70" s="27">
        <f t="shared" si="16"/>
        <v>664702</v>
      </c>
      <c r="L70" s="27">
        <f t="shared" si="16"/>
        <v>415633</v>
      </c>
      <c r="M70" s="41">
        <f t="shared" si="16"/>
        <v>2595135</v>
      </c>
      <c r="N70" s="27">
        <f t="shared" si="16"/>
        <v>475622</v>
      </c>
      <c r="O70" s="27">
        <f t="shared" si="16"/>
        <v>3672</v>
      </c>
      <c r="P70" s="27">
        <f t="shared" si="16"/>
        <v>228413</v>
      </c>
      <c r="Q70" s="27">
        <f t="shared" si="16"/>
        <v>125881</v>
      </c>
      <c r="R70" s="27">
        <f t="shared" si="16"/>
        <v>833588</v>
      </c>
      <c r="S70" s="27">
        <f t="shared" si="16"/>
        <v>942</v>
      </c>
      <c r="T70" s="27">
        <f t="shared" si="16"/>
        <v>504611</v>
      </c>
      <c r="U70" s="27">
        <f t="shared" si="16"/>
        <v>1104</v>
      </c>
      <c r="V70" s="27">
        <f t="shared" si="16"/>
        <v>170450</v>
      </c>
      <c r="W70" s="27">
        <f t="shared" si="16"/>
        <v>416</v>
      </c>
      <c r="X70" s="27">
        <f t="shared" si="16"/>
        <v>46752</v>
      </c>
      <c r="Y70" s="21"/>
      <c r="Z70" s="22" t="s">
        <v>104</v>
      </c>
      <c r="AA70" s="23"/>
      <c r="AB70" s="42" t="s">
        <v>102</v>
      </c>
      <c r="AC70" s="42" t="s">
        <v>102</v>
      </c>
      <c r="AD70" s="42" t="s">
        <v>102</v>
      </c>
      <c r="AE70" s="27">
        <f t="shared" ref="AE70:BP70" si="17">SUM(AE37:AE67)</f>
        <v>25268</v>
      </c>
      <c r="AF70" s="27">
        <f t="shared" si="17"/>
        <v>34244</v>
      </c>
      <c r="AG70" s="27">
        <f t="shared" si="17"/>
        <v>13978</v>
      </c>
      <c r="AH70" s="27">
        <f t="shared" si="17"/>
        <v>25300</v>
      </c>
      <c r="AI70" s="27">
        <f t="shared" si="17"/>
        <v>9687</v>
      </c>
      <c r="AJ70" s="27">
        <f t="shared" si="17"/>
        <v>17907</v>
      </c>
      <c r="AK70" s="27">
        <f t="shared" si="17"/>
        <v>48933</v>
      </c>
      <c r="AL70" s="27">
        <f t="shared" si="17"/>
        <v>77451</v>
      </c>
      <c r="AM70" s="27">
        <f t="shared" si="17"/>
        <v>577788</v>
      </c>
      <c r="AN70" s="27">
        <f t="shared" si="17"/>
        <v>304990</v>
      </c>
      <c r="AO70" s="27">
        <f t="shared" si="17"/>
        <v>86523</v>
      </c>
      <c r="AP70" s="27">
        <f t="shared" si="17"/>
        <v>969301</v>
      </c>
      <c r="AQ70" s="27">
        <f t="shared" si="17"/>
        <v>438909</v>
      </c>
      <c r="AR70" s="27">
        <f t="shared" si="17"/>
        <v>165370</v>
      </c>
      <c r="AS70" s="27">
        <f t="shared" si="17"/>
        <v>45777</v>
      </c>
      <c r="AT70" s="27">
        <f t="shared" si="17"/>
        <v>650056</v>
      </c>
      <c r="AU70" s="21"/>
      <c r="AV70" s="22" t="s">
        <v>104</v>
      </c>
      <c r="AW70" s="23"/>
      <c r="AX70" s="53" t="s">
        <v>102</v>
      </c>
      <c r="AY70" s="53" t="s">
        <v>102</v>
      </c>
      <c r="AZ70" s="53" t="s">
        <v>102</v>
      </c>
      <c r="BA70" s="27">
        <f t="shared" si="17"/>
        <v>25268</v>
      </c>
      <c r="BB70" s="27">
        <f t="shared" si="17"/>
        <v>34244</v>
      </c>
      <c r="BC70" s="27">
        <f t="shared" si="17"/>
        <v>13978</v>
      </c>
      <c r="BD70" s="27">
        <f t="shared" si="17"/>
        <v>25300</v>
      </c>
      <c r="BE70" s="27">
        <f t="shared" si="17"/>
        <v>9687</v>
      </c>
      <c r="BF70" s="27">
        <f t="shared" si="17"/>
        <v>17907</v>
      </c>
      <c r="BG70" s="27">
        <f t="shared" si="17"/>
        <v>48933</v>
      </c>
      <c r="BH70" s="27">
        <f t="shared" si="17"/>
        <v>77451</v>
      </c>
      <c r="BI70" s="27">
        <f t="shared" si="17"/>
        <v>184573</v>
      </c>
      <c r="BJ70" s="27">
        <f t="shared" si="17"/>
        <v>97010</v>
      </c>
      <c r="BK70" s="27">
        <f t="shared" si="17"/>
        <v>27450</v>
      </c>
      <c r="BL70" s="27">
        <f t="shared" si="17"/>
        <v>309033</v>
      </c>
      <c r="BM70" s="27">
        <f t="shared" si="17"/>
        <v>142948</v>
      </c>
      <c r="BN70" s="27">
        <f t="shared" si="17"/>
        <v>53405</v>
      </c>
      <c r="BO70" s="27">
        <f t="shared" si="17"/>
        <v>14728</v>
      </c>
      <c r="BP70" s="27">
        <f t="shared" si="17"/>
        <v>211081</v>
      </c>
      <c r="BQ70" s="21"/>
      <c r="BR70" s="22" t="s">
        <v>104</v>
      </c>
      <c r="BS70" s="23"/>
      <c r="BT70" s="42" t="s">
        <v>102</v>
      </c>
      <c r="BU70" s="42" t="s">
        <v>102</v>
      </c>
      <c r="BV70" s="42" t="s">
        <v>102</v>
      </c>
      <c r="BW70" s="27">
        <f t="shared" ref="BW70:CL70" si="18">SUM(BW37:BW67)</f>
        <v>9394</v>
      </c>
      <c r="BX70" s="27">
        <f t="shared" si="18"/>
        <v>10198</v>
      </c>
      <c r="BY70" s="27">
        <f t="shared" si="18"/>
        <v>5062</v>
      </c>
      <c r="BZ70" s="27">
        <f t="shared" si="18"/>
        <v>6080</v>
      </c>
      <c r="CA70" s="27">
        <f t="shared" si="18"/>
        <v>3379</v>
      </c>
      <c r="CB70" s="27">
        <f t="shared" si="18"/>
        <v>4214</v>
      </c>
      <c r="CC70" s="27">
        <f t="shared" si="18"/>
        <v>17835</v>
      </c>
      <c r="CD70" s="27">
        <f t="shared" si="18"/>
        <v>20492</v>
      </c>
      <c r="CE70" s="27">
        <f t="shared" si="18"/>
        <v>62195</v>
      </c>
      <c r="CF70" s="27">
        <f t="shared" si="18"/>
        <v>26640</v>
      </c>
      <c r="CG70" s="27">
        <f t="shared" si="18"/>
        <v>8166</v>
      </c>
      <c r="CH70" s="27">
        <f t="shared" si="18"/>
        <v>97001</v>
      </c>
      <c r="CI70" s="27">
        <f t="shared" si="18"/>
        <v>39133</v>
      </c>
      <c r="CJ70" s="27">
        <f t="shared" si="18"/>
        <v>14940</v>
      </c>
      <c r="CK70" s="27">
        <f t="shared" si="18"/>
        <v>3963</v>
      </c>
      <c r="CL70" s="27">
        <f t="shared" si="18"/>
        <v>58036</v>
      </c>
      <c r="CM70" s="26">
        <f t="shared" si="8"/>
        <v>0</v>
      </c>
      <c r="CN70" s="26">
        <f t="shared" si="9"/>
        <v>0</v>
      </c>
    </row>
    <row r="71" spans="1:92" ht="13.5" customHeight="1" x14ac:dyDescent="0.15">
      <c r="A71" s="43"/>
      <c r="B71" s="44" t="s">
        <v>105</v>
      </c>
      <c r="C71" s="45"/>
      <c r="D71" s="46">
        <f>SUM(D8:D67)</f>
        <v>41423622</v>
      </c>
      <c r="E71" s="46">
        <f t="shared" ref="E71:X71" si="19">SUM(E8:E67)</f>
        <v>145973</v>
      </c>
      <c r="F71" s="46">
        <f t="shared" si="19"/>
        <v>16513541</v>
      </c>
      <c r="G71" s="46">
        <f t="shared" si="19"/>
        <v>10366654</v>
      </c>
      <c r="H71" s="46">
        <f t="shared" si="19"/>
        <v>68449790</v>
      </c>
      <c r="I71" s="46">
        <f t="shared" si="19"/>
        <v>14315958</v>
      </c>
      <c r="J71" s="46">
        <f t="shared" si="19"/>
        <v>47258</v>
      </c>
      <c r="K71" s="46">
        <f t="shared" si="19"/>
        <v>5642802</v>
      </c>
      <c r="L71" s="46">
        <f t="shared" si="19"/>
        <v>3574593</v>
      </c>
      <c r="M71" s="47">
        <f t="shared" si="19"/>
        <v>23580611</v>
      </c>
      <c r="N71" s="46">
        <f t="shared" si="19"/>
        <v>4996035</v>
      </c>
      <c r="O71" s="46">
        <f t="shared" si="19"/>
        <v>4380</v>
      </c>
      <c r="P71" s="46">
        <f t="shared" si="19"/>
        <v>2291983</v>
      </c>
      <c r="Q71" s="46">
        <f t="shared" si="19"/>
        <v>1002695</v>
      </c>
      <c r="R71" s="46">
        <f t="shared" si="19"/>
        <v>8295093</v>
      </c>
      <c r="S71" s="46">
        <f t="shared" si="19"/>
        <v>10224</v>
      </c>
      <c r="T71" s="46">
        <f t="shared" si="19"/>
        <v>7173176</v>
      </c>
      <c r="U71" s="46">
        <f t="shared" si="19"/>
        <v>13319</v>
      </c>
      <c r="V71" s="46">
        <f t="shared" si="19"/>
        <v>2939022</v>
      </c>
      <c r="W71" s="46">
        <f t="shared" si="19"/>
        <v>6367</v>
      </c>
      <c r="X71" s="46">
        <f t="shared" si="19"/>
        <v>1160540</v>
      </c>
      <c r="Y71" s="43"/>
      <c r="Z71" s="44" t="s">
        <v>105</v>
      </c>
      <c r="AA71" s="45"/>
      <c r="AB71" s="20" t="s">
        <v>102</v>
      </c>
      <c r="AC71" s="20" t="s">
        <v>102</v>
      </c>
      <c r="AD71" s="20" t="s">
        <v>102</v>
      </c>
      <c r="AE71" s="46">
        <f t="shared" ref="AE71:BP71" si="20">SUM(AE8:AE67)</f>
        <v>246201</v>
      </c>
      <c r="AF71" s="46">
        <f t="shared" si="20"/>
        <v>320228</v>
      </c>
      <c r="AG71" s="46">
        <f t="shared" si="20"/>
        <v>115620</v>
      </c>
      <c r="AH71" s="46">
        <f t="shared" si="20"/>
        <v>202761</v>
      </c>
      <c r="AI71" s="46">
        <f t="shared" si="20"/>
        <v>80315</v>
      </c>
      <c r="AJ71" s="46">
        <f t="shared" si="20"/>
        <v>143135</v>
      </c>
      <c r="AK71" s="46">
        <f t="shared" si="20"/>
        <v>442136</v>
      </c>
      <c r="AL71" s="46">
        <f t="shared" si="20"/>
        <v>666124</v>
      </c>
      <c r="AM71" s="46">
        <f t="shared" si="20"/>
        <v>5120495</v>
      </c>
      <c r="AN71" s="46">
        <f t="shared" si="20"/>
        <v>2337505</v>
      </c>
      <c r="AO71" s="46">
        <f t="shared" si="20"/>
        <v>663949</v>
      </c>
      <c r="AP71" s="46">
        <f t="shared" si="20"/>
        <v>8121949</v>
      </c>
      <c r="AQ71" s="46">
        <f t="shared" si="20"/>
        <v>3985846</v>
      </c>
      <c r="AR71" s="46">
        <f t="shared" si="20"/>
        <v>1289369</v>
      </c>
      <c r="AS71" s="46">
        <f t="shared" si="20"/>
        <v>357938</v>
      </c>
      <c r="AT71" s="46">
        <f t="shared" si="20"/>
        <v>5633153</v>
      </c>
      <c r="AU71" s="50"/>
      <c r="AV71" s="44" t="s">
        <v>105</v>
      </c>
      <c r="AW71" s="51"/>
      <c r="AX71" s="52" t="s">
        <v>102</v>
      </c>
      <c r="AY71" s="52" t="s">
        <v>102</v>
      </c>
      <c r="AZ71" s="52" t="s">
        <v>102</v>
      </c>
      <c r="BA71" s="46">
        <f t="shared" si="20"/>
        <v>246201</v>
      </c>
      <c r="BB71" s="46">
        <f t="shared" si="20"/>
        <v>320228</v>
      </c>
      <c r="BC71" s="46">
        <f t="shared" si="20"/>
        <v>115620</v>
      </c>
      <c r="BD71" s="46">
        <f t="shared" si="20"/>
        <v>202761</v>
      </c>
      <c r="BE71" s="46">
        <f t="shared" si="20"/>
        <v>80315</v>
      </c>
      <c r="BF71" s="46">
        <f t="shared" si="20"/>
        <v>143135</v>
      </c>
      <c r="BG71" s="46">
        <f t="shared" si="20"/>
        <v>442136</v>
      </c>
      <c r="BH71" s="46">
        <f t="shared" si="20"/>
        <v>666124</v>
      </c>
      <c r="BI71" s="46">
        <f t="shared" si="20"/>
        <v>1784807</v>
      </c>
      <c r="BJ71" s="46">
        <f t="shared" si="20"/>
        <v>805408</v>
      </c>
      <c r="BK71" s="46">
        <f t="shared" si="20"/>
        <v>226755</v>
      </c>
      <c r="BL71" s="46">
        <f t="shared" si="20"/>
        <v>2816970</v>
      </c>
      <c r="BM71" s="46">
        <f t="shared" si="20"/>
        <v>1395328</v>
      </c>
      <c r="BN71" s="46">
        <f t="shared" si="20"/>
        <v>446187</v>
      </c>
      <c r="BO71" s="46">
        <f t="shared" si="20"/>
        <v>123117</v>
      </c>
      <c r="BP71" s="46">
        <f t="shared" si="20"/>
        <v>1964632</v>
      </c>
      <c r="BQ71" s="43"/>
      <c r="BR71" s="44" t="s">
        <v>105</v>
      </c>
      <c r="BS71" s="45"/>
      <c r="BT71" s="20" t="s">
        <v>102</v>
      </c>
      <c r="BU71" s="20" t="s">
        <v>102</v>
      </c>
      <c r="BV71" s="20" t="s">
        <v>102</v>
      </c>
      <c r="BW71" s="46">
        <f t="shared" ref="BW71:CL71" si="21">SUM(BW8:BW67)</f>
        <v>95996</v>
      </c>
      <c r="BX71" s="46">
        <f t="shared" si="21"/>
        <v>103686</v>
      </c>
      <c r="BY71" s="46">
        <f t="shared" si="21"/>
        <v>43892</v>
      </c>
      <c r="BZ71" s="46">
        <f t="shared" si="21"/>
        <v>52591</v>
      </c>
      <c r="CA71" s="46">
        <f t="shared" si="21"/>
        <v>29172</v>
      </c>
      <c r="CB71" s="46">
        <f t="shared" si="21"/>
        <v>36126</v>
      </c>
      <c r="CC71" s="46">
        <f t="shared" si="21"/>
        <v>169060</v>
      </c>
      <c r="CD71" s="46">
        <f t="shared" si="21"/>
        <v>192403</v>
      </c>
      <c r="CE71" s="46">
        <f t="shared" si="21"/>
        <v>760965</v>
      </c>
      <c r="CF71" s="46">
        <f t="shared" si="21"/>
        <v>277416</v>
      </c>
      <c r="CG71" s="46">
        <f t="shared" si="21"/>
        <v>77438</v>
      </c>
      <c r="CH71" s="46">
        <f t="shared" si="21"/>
        <v>1115819</v>
      </c>
      <c r="CI71" s="46">
        <f t="shared" si="21"/>
        <v>382567</v>
      </c>
      <c r="CJ71" s="46">
        <f t="shared" si="21"/>
        <v>121845</v>
      </c>
      <c r="CK71" s="46">
        <f t="shared" si="21"/>
        <v>31651</v>
      </c>
      <c r="CL71" s="46">
        <f t="shared" si="21"/>
        <v>536063</v>
      </c>
      <c r="CM71" s="26">
        <f t="shared" si="8"/>
        <v>0</v>
      </c>
      <c r="CN71" s="26">
        <f t="shared" si="9"/>
        <v>0</v>
      </c>
    </row>
    <row r="74" spans="1:92" ht="12.75" customHeight="1" x14ac:dyDescent="0.15">
      <c r="D74" s="49">
        <f>SUM(D68:D70)</f>
        <v>41423622</v>
      </c>
      <c r="E74" s="49">
        <f t="shared" ref="E74:BP74" si="22">SUM(E68:E70)</f>
        <v>145973</v>
      </c>
      <c r="F74" s="49">
        <f t="shared" si="22"/>
        <v>16513541</v>
      </c>
      <c r="G74" s="49">
        <f t="shared" si="22"/>
        <v>10366654</v>
      </c>
      <c r="H74" s="49">
        <f t="shared" si="22"/>
        <v>68449790</v>
      </c>
      <c r="I74" s="49">
        <f t="shared" si="22"/>
        <v>14315958</v>
      </c>
      <c r="J74" s="49">
        <f t="shared" si="22"/>
        <v>47258</v>
      </c>
      <c r="K74" s="49">
        <f t="shared" si="22"/>
        <v>5642802</v>
      </c>
      <c r="L74" s="49">
        <f t="shared" si="22"/>
        <v>3574593</v>
      </c>
      <c r="M74" s="49">
        <f t="shared" si="22"/>
        <v>23580611</v>
      </c>
      <c r="N74" s="49">
        <f t="shared" si="22"/>
        <v>4996035</v>
      </c>
      <c r="O74" s="49">
        <f t="shared" si="22"/>
        <v>4380</v>
      </c>
      <c r="P74" s="49">
        <f t="shared" si="22"/>
        <v>2291983</v>
      </c>
      <c r="Q74" s="49">
        <f t="shared" si="22"/>
        <v>1002695</v>
      </c>
      <c r="R74" s="49">
        <f t="shared" si="22"/>
        <v>8295093</v>
      </c>
      <c r="S74" s="49">
        <f t="shared" si="22"/>
        <v>10224</v>
      </c>
      <c r="T74" s="49">
        <f t="shared" si="22"/>
        <v>7173176</v>
      </c>
      <c r="U74" s="49">
        <f t="shared" si="22"/>
        <v>13319</v>
      </c>
      <c r="V74" s="49">
        <f t="shared" si="22"/>
        <v>2939022</v>
      </c>
      <c r="W74" s="49">
        <f t="shared" si="22"/>
        <v>6367</v>
      </c>
      <c r="X74" s="49">
        <f t="shared" si="22"/>
        <v>1160540</v>
      </c>
      <c r="Y74" s="49">
        <f t="shared" si="22"/>
        <v>0</v>
      </c>
      <c r="Z74" s="49"/>
      <c r="AA74" s="49"/>
      <c r="AB74" s="49"/>
      <c r="AC74" s="49"/>
      <c r="AD74" s="49"/>
      <c r="AE74" s="49">
        <f t="shared" si="22"/>
        <v>246201</v>
      </c>
      <c r="AF74" s="49">
        <f t="shared" si="22"/>
        <v>320228</v>
      </c>
      <c r="AG74" s="49">
        <f t="shared" si="22"/>
        <v>115620</v>
      </c>
      <c r="AH74" s="49">
        <f t="shared" si="22"/>
        <v>202761</v>
      </c>
      <c r="AI74" s="49">
        <f t="shared" si="22"/>
        <v>80315</v>
      </c>
      <c r="AJ74" s="49">
        <f t="shared" si="22"/>
        <v>143135</v>
      </c>
      <c r="AK74" s="49">
        <f t="shared" si="22"/>
        <v>442136</v>
      </c>
      <c r="AL74" s="49">
        <f t="shared" si="22"/>
        <v>666124</v>
      </c>
      <c r="AM74" s="49">
        <f t="shared" si="22"/>
        <v>5120495</v>
      </c>
      <c r="AN74" s="49">
        <f t="shared" si="22"/>
        <v>2337505</v>
      </c>
      <c r="AO74" s="49">
        <f t="shared" si="22"/>
        <v>663949</v>
      </c>
      <c r="AP74" s="49">
        <f t="shared" si="22"/>
        <v>8121949</v>
      </c>
      <c r="AQ74" s="49">
        <f t="shared" si="22"/>
        <v>3985846</v>
      </c>
      <c r="AR74" s="49">
        <f t="shared" si="22"/>
        <v>1289369</v>
      </c>
      <c r="AS74" s="49">
        <f t="shared" si="22"/>
        <v>357938</v>
      </c>
      <c r="AT74" s="49">
        <f t="shared" si="22"/>
        <v>5633153</v>
      </c>
      <c r="AU74" s="49">
        <f t="shared" si="22"/>
        <v>0</v>
      </c>
      <c r="AV74" s="49"/>
      <c r="AW74" s="49"/>
      <c r="AX74" s="49"/>
      <c r="AY74" s="49"/>
      <c r="AZ74" s="49"/>
      <c r="BA74" s="49">
        <f t="shared" si="22"/>
        <v>246201</v>
      </c>
      <c r="BB74" s="49">
        <f t="shared" si="22"/>
        <v>320228</v>
      </c>
      <c r="BC74" s="49">
        <f t="shared" si="22"/>
        <v>115620</v>
      </c>
      <c r="BD74" s="49">
        <f t="shared" si="22"/>
        <v>202761</v>
      </c>
      <c r="BE74" s="49">
        <f t="shared" si="22"/>
        <v>80315</v>
      </c>
      <c r="BF74" s="49">
        <f t="shared" si="22"/>
        <v>143135</v>
      </c>
      <c r="BG74" s="49">
        <f t="shared" si="22"/>
        <v>442136</v>
      </c>
      <c r="BH74" s="49">
        <f t="shared" si="22"/>
        <v>666124</v>
      </c>
      <c r="BI74" s="49">
        <f t="shared" si="22"/>
        <v>1784807</v>
      </c>
      <c r="BJ74" s="49">
        <f t="shared" si="22"/>
        <v>805408</v>
      </c>
      <c r="BK74" s="49">
        <f t="shared" si="22"/>
        <v>226755</v>
      </c>
      <c r="BL74" s="49">
        <f t="shared" si="22"/>
        <v>2816970</v>
      </c>
      <c r="BM74" s="49">
        <f t="shared" si="22"/>
        <v>1395328</v>
      </c>
      <c r="BN74" s="49">
        <f t="shared" si="22"/>
        <v>446187</v>
      </c>
      <c r="BO74" s="49">
        <f t="shared" si="22"/>
        <v>123117</v>
      </c>
      <c r="BP74" s="49">
        <f t="shared" si="22"/>
        <v>1964632</v>
      </c>
      <c r="BQ74" s="49">
        <f t="shared" ref="BQ74:CL74" si="23">SUM(BQ68:BQ70)</f>
        <v>0</v>
      </c>
      <c r="BR74" s="49"/>
      <c r="BS74" s="49"/>
      <c r="BT74" s="49"/>
      <c r="BU74" s="49"/>
      <c r="BV74" s="49"/>
      <c r="BW74" s="49">
        <f t="shared" si="23"/>
        <v>95996</v>
      </c>
      <c r="BX74" s="49">
        <f t="shared" si="23"/>
        <v>103686</v>
      </c>
      <c r="BY74" s="49">
        <f t="shared" si="23"/>
        <v>43892</v>
      </c>
      <c r="BZ74" s="49">
        <f t="shared" si="23"/>
        <v>52591</v>
      </c>
      <c r="CA74" s="49">
        <f t="shared" si="23"/>
        <v>29172</v>
      </c>
      <c r="CB74" s="49">
        <f t="shared" si="23"/>
        <v>36126</v>
      </c>
      <c r="CC74" s="49">
        <f t="shared" si="23"/>
        <v>169060</v>
      </c>
      <c r="CD74" s="49">
        <f t="shared" si="23"/>
        <v>192403</v>
      </c>
      <c r="CE74" s="49">
        <f t="shared" si="23"/>
        <v>760965</v>
      </c>
      <c r="CF74" s="49">
        <f t="shared" si="23"/>
        <v>277416</v>
      </c>
      <c r="CG74" s="49">
        <f t="shared" si="23"/>
        <v>77438</v>
      </c>
      <c r="CH74" s="49">
        <f t="shared" si="23"/>
        <v>1115819</v>
      </c>
      <c r="CI74" s="49">
        <f t="shared" si="23"/>
        <v>382567</v>
      </c>
      <c r="CJ74" s="49">
        <f t="shared" si="23"/>
        <v>121845</v>
      </c>
      <c r="CK74" s="49">
        <f t="shared" si="23"/>
        <v>31651</v>
      </c>
      <c r="CL74" s="49">
        <f t="shared" si="23"/>
        <v>536063</v>
      </c>
    </row>
    <row r="75" spans="1:92" ht="12.75" customHeight="1" x14ac:dyDescent="0.15">
      <c r="D75" s="5" t="b">
        <f>D71=D74</f>
        <v>1</v>
      </c>
      <c r="E75" s="5" t="b">
        <f t="shared" ref="E75:BP75" si="24">E71=E74</f>
        <v>1</v>
      </c>
      <c r="F75" s="5" t="b">
        <f t="shared" si="24"/>
        <v>1</v>
      </c>
      <c r="G75" s="5" t="b">
        <f t="shared" si="24"/>
        <v>1</v>
      </c>
      <c r="H75" s="5" t="b">
        <f t="shared" si="24"/>
        <v>1</v>
      </c>
      <c r="I75" s="5" t="b">
        <f t="shared" si="24"/>
        <v>1</v>
      </c>
      <c r="J75" s="5" t="b">
        <f t="shared" si="24"/>
        <v>1</v>
      </c>
      <c r="K75" s="5" t="b">
        <f t="shared" si="24"/>
        <v>1</v>
      </c>
      <c r="L75" s="5" t="b">
        <f t="shared" si="24"/>
        <v>1</v>
      </c>
      <c r="M75" s="5" t="b">
        <f t="shared" si="24"/>
        <v>1</v>
      </c>
      <c r="N75" s="5" t="b">
        <f t="shared" si="24"/>
        <v>1</v>
      </c>
      <c r="O75" s="5" t="b">
        <f t="shared" si="24"/>
        <v>1</v>
      </c>
      <c r="P75" s="5" t="b">
        <f t="shared" si="24"/>
        <v>1</v>
      </c>
      <c r="Q75" s="5" t="b">
        <f t="shared" si="24"/>
        <v>1</v>
      </c>
      <c r="R75" s="5" t="b">
        <f t="shared" si="24"/>
        <v>1</v>
      </c>
      <c r="S75" s="5" t="b">
        <f t="shared" si="24"/>
        <v>1</v>
      </c>
      <c r="T75" s="5" t="b">
        <f t="shared" si="24"/>
        <v>1</v>
      </c>
      <c r="U75" s="5" t="b">
        <f t="shared" si="24"/>
        <v>1</v>
      </c>
      <c r="V75" s="5" t="b">
        <f t="shared" si="24"/>
        <v>1</v>
      </c>
      <c r="W75" s="5" t="b">
        <f t="shared" si="24"/>
        <v>1</v>
      </c>
      <c r="X75" s="5" t="b">
        <f t="shared" si="24"/>
        <v>1</v>
      </c>
      <c r="Y75" s="5" t="b">
        <f t="shared" si="24"/>
        <v>1</v>
      </c>
      <c r="AE75" s="5" t="b">
        <f t="shared" si="24"/>
        <v>1</v>
      </c>
      <c r="AF75" s="5" t="b">
        <f t="shared" si="24"/>
        <v>1</v>
      </c>
      <c r="AG75" s="5" t="b">
        <f t="shared" si="24"/>
        <v>1</v>
      </c>
      <c r="AH75" s="5" t="b">
        <f t="shared" si="24"/>
        <v>1</v>
      </c>
      <c r="AI75" s="5" t="b">
        <f t="shared" si="24"/>
        <v>1</v>
      </c>
      <c r="AJ75" s="5" t="b">
        <f t="shared" si="24"/>
        <v>1</v>
      </c>
      <c r="AK75" s="5" t="b">
        <f t="shared" si="24"/>
        <v>1</v>
      </c>
      <c r="AL75" s="5" t="b">
        <f t="shared" si="24"/>
        <v>1</v>
      </c>
      <c r="AM75" s="5" t="b">
        <f t="shared" si="24"/>
        <v>1</v>
      </c>
      <c r="AN75" s="5" t="b">
        <f t="shared" si="24"/>
        <v>1</v>
      </c>
      <c r="AO75" s="5" t="b">
        <f t="shared" si="24"/>
        <v>1</v>
      </c>
      <c r="AP75" s="5" t="b">
        <f t="shared" si="24"/>
        <v>1</v>
      </c>
      <c r="AQ75" s="5" t="b">
        <f t="shared" si="24"/>
        <v>1</v>
      </c>
      <c r="AR75" s="5" t="b">
        <f t="shared" si="24"/>
        <v>1</v>
      </c>
      <c r="AS75" s="5" t="b">
        <f t="shared" si="24"/>
        <v>1</v>
      </c>
      <c r="AT75" s="5" t="b">
        <f t="shared" si="24"/>
        <v>1</v>
      </c>
      <c r="AU75" s="5" t="b">
        <f t="shared" si="24"/>
        <v>1</v>
      </c>
      <c r="BA75" s="5" t="b">
        <f t="shared" si="24"/>
        <v>1</v>
      </c>
      <c r="BB75" s="5" t="b">
        <f t="shared" si="24"/>
        <v>1</v>
      </c>
      <c r="BC75" s="5" t="b">
        <f t="shared" si="24"/>
        <v>1</v>
      </c>
      <c r="BD75" s="5" t="b">
        <f t="shared" si="24"/>
        <v>1</v>
      </c>
      <c r="BE75" s="5" t="b">
        <f t="shared" si="24"/>
        <v>1</v>
      </c>
      <c r="BF75" s="5" t="b">
        <f t="shared" si="24"/>
        <v>1</v>
      </c>
      <c r="BG75" s="5" t="b">
        <f t="shared" si="24"/>
        <v>1</v>
      </c>
      <c r="BH75" s="5" t="b">
        <f t="shared" si="24"/>
        <v>1</v>
      </c>
      <c r="BI75" s="5" t="b">
        <f t="shared" si="24"/>
        <v>1</v>
      </c>
      <c r="BJ75" s="5" t="b">
        <f t="shared" si="24"/>
        <v>1</v>
      </c>
      <c r="BK75" s="5" t="b">
        <f t="shared" si="24"/>
        <v>1</v>
      </c>
      <c r="BL75" s="5" t="b">
        <f t="shared" si="24"/>
        <v>1</v>
      </c>
      <c r="BM75" s="5" t="b">
        <f t="shared" si="24"/>
        <v>1</v>
      </c>
      <c r="BN75" s="5" t="b">
        <f t="shared" si="24"/>
        <v>1</v>
      </c>
      <c r="BO75" s="5" t="b">
        <f t="shared" si="24"/>
        <v>1</v>
      </c>
      <c r="BP75" s="5" t="b">
        <f t="shared" si="24"/>
        <v>1</v>
      </c>
      <c r="BQ75" s="5" t="b">
        <f t="shared" ref="BQ75:CL75" si="25">BQ71=BQ74</f>
        <v>1</v>
      </c>
      <c r="BW75" s="5" t="b">
        <f t="shared" si="25"/>
        <v>1</v>
      </c>
      <c r="BX75" s="5" t="b">
        <f t="shared" si="25"/>
        <v>1</v>
      </c>
      <c r="BY75" s="5" t="b">
        <f t="shared" si="25"/>
        <v>1</v>
      </c>
      <c r="BZ75" s="5" t="b">
        <f t="shared" si="25"/>
        <v>1</v>
      </c>
      <c r="CA75" s="5" t="b">
        <f t="shared" si="25"/>
        <v>1</v>
      </c>
      <c r="CB75" s="5" t="b">
        <f t="shared" si="25"/>
        <v>1</v>
      </c>
      <c r="CC75" s="5" t="b">
        <f t="shared" si="25"/>
        <v>1</v>
      </c>
      <c r="CD75" s="5" t="b">
        <f t="shared" si="25"/>
        <v>1</v>
      </c>
      <c r="CE75" s="5" t="b">
        <f t="shared" si="25"/>
        <v>1</v>
      </c>
      <c r="CF75" s="5" t="b">
        <f t="shared" si="25"/>
        <v>1</v>
      </c>
      <c r="CG75" s="5" t="b">
        <f t="shared" si="25"/>
        <v>1</v>
      </c>
      <c r="CH75" s="5" t="b">
        <f t="shared" si="25"/>
        <v>1</v>
      </c>
      <c r="CI75" s="5" t="b">
        <f t="shared" si="25"/>
        <v>1</v>
      </c>
      <c r="CJ75" s="5" t="b">
        <f t="shared" si="25"/>
        <v>1</v>
      </c>
      <c r="CK75" s="5" t="b">
        <f t="shared" si="25"/>
        <v>1</v>
      </c>
      <c r="CL75" s="5" t="b">
        <f t="shared" si="25"/>
        <v>1</v>
      </c>
    </row>
    <row r="77" spans="1:92" ht="12.75" customHeight="1" x14ac:dyDescent="0.15">
      <c r="H77" s="48"/>
    </row>
  </sheetData>
  <autoFilter ref="A7:CN71"/>
  <mergeCells count="61">
    <mergeCell ref="S4:T4"/>
    <mergeCell ref="L5:L7"/>
    <mergeCell ref="M5:M7"/>
    <mergeCell ref="N5:N7"/>
    <mergeCell ref="O5:O7"/>
    <mergeCell ref="S5:S7"/>
    <mergeCell ref="T5:T7"/>
    <mergeCell ref="P5:P7"/>
    <mergeCell ref="B4:B7"/>
    <mergeCell ref="D4:H4"/>
    <mergeCell ref="I4:M4"/>
    <mergeCell ref="N4:R4"/>
    <mergeCell ref="Q5:Q7"/>
    <mergeCell ref="R5:R7"/>
    <mergeCell ref="AQ4:AT4"/>
    <mergeCell ref="AV4:AV7"/>
    <mergeCell ref="AX4:AZ4"/>
    <mergeCell ref="BA4:BH4"/>
    <mergeCell ref="BC5:BD6"/>
    <mergeCell ref="BE5:BF6"/>
    <mergeCell ref="BG5:BH6"/>
    <mergeCell ref="V5:V7"/>
    <mergeCell ref="W5:W7"/>
    <mergeCell ref="X5:X7"/>
    <mergeCell ref="AE5:AF6"/>
    <mergeCell ref="U4:V4"/>
    <mergeCell ref="W4:X4"/>
    <mergeCell ref="Z4:Z7"/>
    <mergeCell ref="AB4:AD4"/>
    <mergeCell ref="AE4:AL4"/>
    <mergeCell ref="U5:U7"/>
    <mergeCell ref="AM4:AP4"/>
    <mergeCell ref="CE4:CH4"/>
    <mergeCell ref="CI4:CL4"/>
    <mergeCell ref="D5:D7"/>
    <mergeCell ref="E5:E7"/>
    <mergeCell ref="F5:F7"/>
    <mergeCell ref="G5:G7"/>
    <mergeCell ref="H5:H7"/>
    <mergeCell ref="I5:I7"/>
    <mergeCell ref="J5:J7"/>
    <mergeCell ref="K5:K7"/>
    <mergeCell ref="BI4:BL4"/>
    <mergeCell ref="BM4:BP4"/>
    <mergeCell ref="BR4:BR7"/>
    <mergeCell ref="BT4:BV4"/>
    <mergeCell ref="BW4:CD4"/>
    <mergeCell ref="CA5:CB6"/>
    <mergeCell ref="CC5:CD6"/>
    <mergeCell ref="CH5:CH7"/>
    <mergeCell ref="CL5:CL7"/>
    <mergeCell ref="AG5:AH6"/>
    <mergeCell ref="AI5:AJ6"/>
    <mergeCell ref="AK5:AL6"/>
    <mergeCell ref="AP5:AP7"/>
    <mergeCell ref="AT5:AT7"/>
    <mergeCell ref="BA5:BB6"/>
    <mergeCell ref="BL5:BL7"/>
    <mergeCell ref="BP5:BP7"/>
    <mergeCell ref="BW5:BX6"/>
    <mergeCell ref="BY5:BZ6"/>
  </mergeCells>
  <phoneticPr fontId="4"/>
  <pageMargins left="0.59055118110236227" right="0.59055118110236227" top="0.59055118110236227" bottom="0.59055118110236227" header="0.31496062992125984" footer="0.31496062992125984"/>
  <pageSetup paperSize="9" scale="80" firstPageNumber="78" orientation="portrait" useFirstPageNumber="1" r:id="rId1"/>
  <colBreaks count="3" manualBreakCount="3">
    <brk id="24" max="1048575" man="1"/>
    <brk id="46" max="1048575" man="1"/>
    <brk id="6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1"/>
  <sheetViews>
    <sheetView tabSelected="1" view="pageBreakPreview" zoomScale="70" zoomScaleNormal="100" zoomScaleSheetLayoutView="70" workbookViewId="0">
      <pane ySplit="7" topLeftCell="A53" activePane="bottomLeft" state="frozenSplit"/>
      <selection pane="bottomLeft" activeCell="F77" sqref="F77"/>
    </sheetView>
  </sheetViews>
  <sheetFormatPr defaultRowHeight="13.5" x14ac:dyDescent="0.15"/>
  <cols>
    <col min="1" max="1" width="1.25" style="56" customWidth="1"/>
    <col min="2" max="2" width="7.625" style="56" bestFit="1" customWidth="1"/>
    <col min="3" max="3" width="1.25" style="56" customWidth="1"/>
    <col min="4" max="5" width="8.125" style="55" customWidth="1"/>
    <col min="6" max="6" width="8.125" style="54" customWidth="1"/>
    <col min="7" max="9" width="13.625" style="54" customWidth="1"/>
    <col min="10" max="11" width="8.125" style="55" customWidth="1"/>
    <col min="12" max="12" width="8.125" style="54" customWidth="1"/>
    <col min="13" max="15" width="13.625" style="54" customWidth="1"/>
    <col min="16" max="17" width="8.125" style="55" customWidth="1"/>
    <col min="18" max="19" width="8.125" style="54" customWidth="1"/>
    <col min="254" max="254" width="1.25" customWidth="1"/>
    <col min="255" max="255" width="7.625" bestFit="1" customWidth="1"/>
    <col min="256" max="256" width="1.25" customWidth="1"/>
    <col min="257" max="259" width="8.125" customWidth="1"/>
    <col min="260" max="262" width="13.625" customWidth="1"/>
    <col min="263" max="265" width="8.125" customWidth="1"/>
    <col min="266" max="266" width="13.625" customWidth="1"/>
    <col min="267" max="267" width="1.25" customWidth="1"/>
    <col min="268" max="268" width="7.625" bestFit="1" customWidth="1"/>
    <col min="269" max="269" width="1.25" customWidth="1"/>
    <col min="270" max="271" width="13.625" customWidth="1"/>
    <col min="272" max="275" width="8.125" customWidth="1"/>
    <col min="510" max="510" width="1.25" customWidth="1"/>
    <col min="511" max="511" width="7.625" bestFit="1" customWidth="1"/>
    <col min="512" max="512" width="1.25" customWidth="1"/>
    <col min="513" max="515" width="8.125" customWidth="1"/>
    <col min="516" max="518" width="13.625" customWidth="1"/>
    <col min="519" max="521" width="8.125" customWidth="1"/>
    <col min="522" max="522" width="13.625" customWidth="1"/>
    <col min="523" max="523" width="1.25" customWidth="1"/>
    <col min="524" max="524" width="7.625" bestFit="1" customWidth="1"/>
    <col min="525" max="525" width="1.25" customWidth="1"/>
    <col min="526" max="527" width="13.625" customWidth="1"/>
    <col min="528" max="531" width="8.125" customWidth="1"/>
    <col min="766" max="766" width="1.25" customWidth="1"/>
    <col min="767" max="767" width="7.625" bestFit="1" customWidth="1"/>
    <col min="768" max="768" width="1.25" customWidth="1"/>
    <col min="769" max="771" width="8.125" customWidth="1"/>
    <col min="772" max="774" width="13.625" customWidth="1"/>
    <col min="775" max="777" width="8.125" customWidth="1"/>
    <col min="778" max="778" width="13.625" customWidth="1"/>
    <col min="779" max="779" width="1.25" customWidth="1"/>
    <col min="780" max="780" width="7.625" bestFit="1" customWidth="1"/>
    <col min="781" max="781" width="1.25" customWidth="1"/>
    <col min="782" max="783" width="13.625" customWidth="1"/>
    <col min="784" max="787" width="8.125" customWidth="1"/>
    <col min="1022" max="1022" width="1.25" customWidth="1"/>
    <col min="1023" max="1023" width="7.625" bestFit="1" customWidth="1"/>
    <col min="1024" max="1024" width="1.25" customWidth="1"/>
    <col min="1025" max="1027" width="8.125" customWidth="1"/>
    <col min="1028" max="1030" width="13.625" customWidth="1"/>
    <col min="1031" max="1033" width="8.125" customWidth="1"/>
    <col min="1034" max="1034" width="13.625" customWidth="1"/>
    <col min="1035" max="1035" width="1.25" customWidth="1"/>
    <col min="1036" max="1036" width="7.625" bestFit="1" customWidth="1"/>
    <col min="1037" max="1037" width="1.25" customWidth="1"/>
    <col min="1038" max="1039" width="13.625" customWidth="1"/>
    <col min="1040" max="1043" width="8.125" customWidth="1"/>
    <col min="1278" max="1278" width="1.25" customWidth="1"/>
    <col min="1279" max="1279" width="7.625" bestFit="1" customWidth="1"/>
    <col min="1280" max="1280" width="1.25" customWidth="1"/>
    <col min="1281" max="1283" width="8.125" customWidth="1"/>
    <col min="1284" max="1286" width="13.625" customWidth="1"/>
    <col min="1287" max="1289" width="8.125" customWidth="1"/>
    <col min="1290" max="1290" width="13.625" customWidth="1"/>
    <col min="1291" max="1291" width="1.25" customWidth="1"/>
    <col min="1292" max="1292" width="7.625" bestFit="1" customWidth="1"/>
    <col min="1293" max="1293" width="1.25" customWidth="1"/>
    <col min="1294" max="1295" width="13.625" customWidth="1"/>
    <col min="1296" max="1299" width="8.125" customWidth="1"/>
    <col min="1534" max="1534" width="1.25" customWidth="1"/>
    <col min="1535" max="1535" width="7.625" bestFit="1" customWidth="1"/>
    <col min="1536" max="1536" width="1.25" customWidth="1"/>
    <col min="1537" max="1539" width="8.125" customWidth="1"/>
    <col min="1540" max="1542" width="13.625" customWidth="1"/>
    <col min="1543" max="1545" width="8.125" customWidth="1"/>
    <col min="1546" max="1546" width="13.625" customWidth="1"/>
    <col min="1547" max="1547" width="1.25" customWidth="1"/>
    <col min="1548" max="1548" width="7.625" bestFit="1" customWidth="1"/>
    <col min="1549" max="1549" width="1.25" customWidth="1"/>
    <col min="1550" max="1551" width="13.625" customWidth="1"/>
    <col min="1552" max="1555" width="8.125" customWidth="1"/>
    <col min="1790" max="1790" width="1.25" customWidth="1"/>
    <col min="1791" max="1791" width="7.625" bestFit="1" customWidth="1"/>
    <col min="1792" max="1792" width="1.25" customWidth="1"/>
    <col min="1793" max="1795" width="8.125" customWidth="1"/>
    <col min="1796" max="1798" width="13.625" customWidth="1"/>
    <col min="1799" max="1801" width="8.125" customWidth="1"/>
    <col min="1802" max="1802" width="13.625" customWidth="1"/>
    <col min="1803" max="1803" width="1.25" customWidth="1"/>
    <col min="1804" max="1804" width="7.625" bestFit="1" customWidth="1"/>
    <col min="1805" max="1805" width="1.25" customWidth="1"/>
    <col min="1806" max="1807" width="13.625" customWidth="1"/>
    <col min="1808" max="1811" width="8.125" customWidth="1"/>
    <col min="2046" max="2046" width="1.25" customWidth="1"/>
    <col min="2047" max="2047" width="7.625" bestFit="1" customWidth="1"/>
    <col min="2048" max="2048" width="1.25" customWidth="1"/>
    <col min="2049" max="2051" width="8.125" customWidth="1"/>
    <col min="2052" max="2054" width="13.625" customWidth="1"/>
    <col min="2055" max="2057" width="8.125" customWidth="1"/>
    <col min="2058" max="2058" width="13.625" customWidth="1"/>
    <col min="2059" max="2059" width="1.25" customWidth="1"/>
    <col min="2060" max="2060" width="7.625" bestFit="1" customWidth="1"/>
    <col min="2061" max="2061" width="1.25" customWidth="1"/>
    <col min="2062" max="2063" width="13.625" customWidth="1"/>
    <col min="2064" max="2067" width="8.125" customWidth="1"/>
    <col min="2302" max="2302" width="1.25" customWidth="1"/>
    <col min="2303" max="2303" width="7.625" bestFit="1" customWidth="1"/>
    <col min="2304" max="2304" width="1.25" customWidth="1"/>
    <col min="2305" max="2307" width="8.125" customWidth="1"/>
    <col min="2308" max="2310" width="13.625" customWidth="1"/>
    <col min="2311" max="2313" width="8.125" customWidth="1"/>
    <col min="2314" max="2314" width="13.625" customWidth="1"/>
    <col min="2315" max="2315" width="1.25" customWidth="1"/>
    <col min="2316" max="2316" width="7.625" bestFit="1" customWidth="1"/>
    <col min="2317" max="2317" width="1.25" customWidth="1"/>
    <col min="2318" max="2319" width="13.625" customWidth="1"/>
    <col min="2320" max="2323" width="8.125" customWidth="1"/>
    <col min="2558" max="2558" width="1.25" customWidth="1"/>
    <col min="2559" max="2559" width="7.625" bestFit="1" customWidth="1"/>
    <col min="2560" max="2560" width="1.25" customWidth="1"/>
    <col min="2561" max="2563" width="8.125" customWidth="1"/>
    <col min="2564" max="2566" width="13.625" customWidth="1"/>
    <col min="2567" max="2569" width="8.125" customWidth="1"/>
    <col min="2570" max="2570" width="13.625" customWidth="1"/>
    <col min="2571" max="2571" width="1.25" customWidth="1"/>
    <col min="2572" max="2572" width="7.625" bestFit="1" customWidth="1"/>
    <col min="2573" max="2573" width="1.25" customWidth="1"/>
    <col min="2574" max="2575" width="13.625" customWidth="1"/>
    <col min="2576" max="2579" width="8.125" customWidth="1"/>
    <col min="2814" max="2814" width="1.25" customWidth="1"/>
    <col min="2815" max="2815" width="7.625" bestFit="1" customWidth="1"/>
    <col min="2816" max="2816" width="1.25" customWidth="1"/>
    <col min="2817" max="2819" width="8.125" customWidth="1"/>
    <col min="2820" max="2822" width="13.625" customWidth="1"/>
    <col min="2823" max="2825" width="8.125" customWidth="1"/>
    <col min="2826" max="2826" width="13.625" customWidth="1"/>
    <col min="2827" max="2827" width="1.25" customWidth="1"/>
    <col min="2828" max="2828" width="7.625" bestFit="1" customWidth="1"/>
    <col min="2829" max="2829" width="1.25" customWidth="1"/>
    <col min="2830" max="2831" width="13.625" customWidth="1"/>
    <col min="2832" max="2835" width="8.125" customWidth="1"/>
    <col min="3070" max="3070" width="1.25" customWidth="1"/>
    <col min="3071" max="3071" width="7.625" bestFit="1" customWidth="1"/>
    <col min="3072" max="3072" width="1.25" customWidth="1"/>
    <col min="3073" max="3075" width="8.125" customWidth="1"/>
    <col min="3076" max="3078" width="13.625" customWidth="1"/>
    <col min="3079" max="3081" width="8.125" customWidth="1"/>
    <col min="3082" max="3082" width="13.625" customWidth="1"/>
    <col min="3083" max="3083" width="1.25" customWidth="1"/>
    <col min="3084" max="3084" width="7.625" bestFit="1" customWidth="1"/>
    <col min="3085" max="3085" width="1.25" customWidth="1"/>
    <col min="3086" max="3087" width="13.625" customWidth="1"/>
    <col min="3088" max="3091" width="8.125" customWidth="1"/>
    <col min="3326" max="3326" width="1.25" customWidth="1"/>
    <col min="3327" max="3327" width="7.625" bestFit="1" customWidth="1"/>
    <col min="3328" max="3328" width="1.25" customWidth="1"/>
    <col min="3329" max="3331" width="8.125" customWidth="1"/>
    <col min="3332" max="3334" width="13.625" customWidth="1"/>
    <col min="3335" max="3337" width="8.125" customWidth="1"/>
    <col min="3338" max="3338" width="13.625" customWidth="1"/>
    <col min="3339" max="3339" width="1.25" customWidth="1"/>
    <col min="3340" max="3340" width="7.625" bestFit="1" customWidth="1"/>
    <col min="3341" max="3341" width="1.25" customWidth="1"/>
    <col min="3342" max="3343" width="13.625" customWidth="1"/>
    <col min="3344" max="3347" width="8.125" customWidth="1"/>
    <col min="3582" max="3582" width="1.25" customWidth="1"/>
    <col min="3583" max="3583" width="7.625" bestFit="1" customWidth="1"/>
    <col min="3584" max="3584" width="1.25" customWidth="1"/>
    <col min="3585" max="3587" width="8.125" customWidth="1"/>
    <col min="3588" max="3590" width="13.625" customWidth="1"/>
    <col min="3591" max="3593" width="8.125" customWidth="1"/>
    <col min="3594" max="3594" width="13.625" customWidth="1"/>
    <col min="3595" max="3595" width="1.25" customWidth="1"/>
    <col min="3596" max="3596" width="7.625" bestFit="1" customWidth="1"/>
    <col min="3597" max="3597" width="1.25" customWidth="1"/>
    <col min="3598" max="3599" width="13.625" customWidth="1"/>
    <col min="3600" max="3603" width="8.125" customWidth="1"/>
    <col min="3838" max="3838" width="1.25" customWidth="1"/>
    <col min="3839" max="3839" width="7.625" bestFit="1" customWidth="1"/>
    <col min="3840" max="3840" width="1.25" customWidth="1"/>
    <col min="3841" max="3843" width="8.125" customWidth="1"/>
    <col min="3844" max="3846" width="13.625" customWidth="1"/>
    <col min="3847" max="3849" width="8.125" customWidth="1"/>
    <col min="3850" max="3850" width="13.625" customWidth="1"/>
    <col min="3851" max="3851" width="1.25" customWidth="1"/>
    <col min="3852" max="3852" width="7.625" bestFit="1" customWidth="1"/>
    <col min="3853" max="3853" width="1.25" customWidth="1"/>
    <col min="3854" max="3855" width="13.625" customWidth="1"/>
    <col min="3856" max="3859" width="8.125" customWidth="1"/>
    <col min="4094" max="4094" width="1.25" customWidth="1"/>
    <col min="4095" max="4095" width="7.625" bestFit="1" customWidth="1"/>
    <col min="4096" max="4096" width="1.25" customWidth="1"/>
    <col min="4097" max="4099" width="8.125" customWidth="1"/>
    <col min="4100" max="4102" width="13.625" customWidth="1"/>
    <col min="4103" max="4105" width="8.125" customWidth="1"/>
    <col min="4106" max="4106" width="13.625" customWidth="1"/>
    <col min="4107" max="4107" width="1.25" customWidth="1"/>
    <col min="4108" max="4108" width="7.625" bestFit="1" customWidth="1"/>
    <col min="4109" max="4109" width="1.25" customWidth="1"/>
    <col min="4110" max="4111" width="13.625" customWidth="1"/>
    <col min="4112" max="4115" width="8.125" customWidth="1"/>
    <col min="4350" max="4350" width="1.25" customWidth="1"/>
    <col min="4351" max="4351" width="7.625" bestFit="1" customWidth="1"/>
    <col min="4352" max="4352" width="1.25" customWidth="1"/>
    <col min="4353" max="4355" width="8.125" customWidth="1"/>
    <col min="4356" max="4358" width="13.625" customWidth="1"/>
    <col min="4359" max="4361" width="8.125" customWidth="1"/>
    <col min="4362" max="4362" width="13.625" customWidth="1"/>
    <col min="4363" max="4363" width="1.25" customWidth="1"/>
    <col min="4364" max="4364" width="7.625" bestFit="1" customWidth="1"/>
    <col min="4365" max="4365" width="1.25" customWidth="1"/>
    <col min="4366" max="4367" width="13.625" customWidth="1"/>
    <col min="4368" max="4371" width="8.125" customWidth="1"/>
    <col min="4606" max="4606" width="1.25" customWidth="1"/>
    <col min="4607" max="4607" width="7.625" bestFit="1" customWidth="1"/>
    <col min="4608" max="4608" width="1.25" customWidth="1"/>
    <col min="4609" max="4611" width="8.125" customWidth="1"/>
    <col min="4612" max="4614" width="13.625" customWidth="1"/>
    <col min="4615" max="4617" width="8.125" customWidth="1"/>
    <col min="4618" max="4618" width="13.625" customWidth="1"/>
    <col min="4619" max="4619" width="1.25" customWidth="1"/>
    <col min="4620" max="4620" width="7.625" bestFit="1" customWidth="1"/>
    <col min="4621" max="4621" width="1.25" customWidth="1"/>
    <col min="4622" max="4623" width="13.625" customWidth="1"/>
    <col min="4624" max="4627" width="8.125" customWidth="1"/>
    <col min="4862" max="4862" width="1.25" customWidth="1"/>
    <col min="4863" max="4863" width="7.625" bestFit="1" customWidth="1"/>
    <col min="4864" max="4864" width="1.25" customWidth="1"/>
    <col min="4865" max="4867" width="8.125" customWidth="1"/>
    <col min="4868" max="4870" width="13.625" customWidth="1"/>
    <col min="4871" max="4873" width="8.125" customWidth="1"/>
    <col min="4874" max="4874" width="13.625" customWidth="1"/>
    <col min="4875" max="4875" width="1.25" customWidth="1"/>
    <col min="4876" max="4876" width="7.625" bestFit="1" customWidth="1"/>
    <col min="4877" max="4877" width="1.25" customWidth="1"/>
    <col min="4878" max="4879" width="13.625" customWidth="1"/>
    <col min="4880" max="4883" width="8.125" customWidth="1"/>
    <col min="5118" max="5118" width="1.25" customWidth="1"/>
    <col min="5119" max="5119" width="7.625" bestFit="1" customWidth="1"/>
    <col min="5120" max="5120" width="1.25" customWidth="1"/>
    <col min="5121" max="5123" width="8.125" customWidth="1"/>
    <col min="5124" max="5126" width="13.625" customWidth="1"/>
    <col min="5127" max="5129" width="8.125" customWidth="1"/>
    <col min="5130" max="5130" width="13.625" customWidth="1"/>
    <col min="5131" max="5131" width="1.25" customWidth="1"/>
    <col min="5132" max="5132" width="7.625" bestFit="1" customWidth="1"/>
    <col min="5133" max="5133" width="1.25" customWidth="1"/>
    <col min="5134" max="5135" width="13.625" customWidth="1"/>
    <col min="5136" max="5139" width="8.125" customWidth="1"/>
    <col min="5374" max="5374" width="1.25" customWidth="1"/>
    <col min="5375" max="5375" width="7.625" bestFit="1" customWidth="1"/>
    <col min="5376" max="5376" width="1.25" customWidth="1"/>
    <col min="5377" max="5379" width="8.125" customWidth="1"/>
    <col min="5380" max="5382" width="13.625" customWidth="1"/>
    <col min="5383" max="5385" width="8.125" customWidth="1"/>
    <col min="5386" max="5386" width="13.625" customWidth="1"/>
    <col min="5387" max="5387" width="1.25" customWidth="1"/>
    <col min="5388" max="5388" width="7.625" bestFit="1" customWidth="1"/>
    <col min="5389" max="5389" width="1.25" customWidth="1"/>
    <col min="5390" max="5391" width="13.625" customWidth="1"/>
    <col min="5392" max="5395" width="8.125" customWidth="1"/>
    <col min="5630" max="5630" width="1.25" customWidth="1"/>
    <col min="5631" max="5631" width="7.625" bestFit="1" customWidth="1"/>
    <col min="5632" max="5632" width="1.25" customWidth="1"/>
    <col min="5633" max="5635" width="8.125" customWidth="1"/>
    <col min="5636" max="5638" width="13.625" customWidth="1"/>
    <col min="5639" max="5641" width="8.125" customWidth="1"/>
    <col min="5642" max="5642" width="13.625" customWidth="1"/>
    <col min="5643" max="5643" width="1.25" customWidth="1"/>
    <col min="5644" max="5644" width="7.625" bestFit="1" customWidth="1"/>
    <col min="5645" max="5645" width="1.25" customWidth="1"/>
    <col min="5646" max="5647" width="13.625" customWidth="1"/>
    <col min="5648" max="5651" width="8.125" customWidth="1"/>
    <col min="5886" max="5886" width="1.25" customWidth="1"/>
    <col min="5887" max="5887" width="7.625" bestFit="1" customWidth="1"/>
    <col min="5888" max="5888" width="1.25" customWidth="1"/>
    <col min="5889" max="5891" width="8.125" customWidth="1"/>
    <col min="5892" max="5894" width="13.625" customWidth="1"/>
    <col min="5895" max="5897" width="8.125" customWidth="1"/>
    <col min="5898" max="5898" width="13.625" customWidth="1"/>
    <col min="5899" max="5899" width="1.25" customWidth="1"/>
    <col min="5900" max="5900" width="7.625" bestFit="1" customWidth="1"/>
    <col min="5901" max="5901" width="1.25" customWidth="1"/>
    <col min="5902" max="5903" width="13.625" customWidth="1"/>
    <col min="5904" max="5907" width="8.125" customWidth="1"/>
    <col min="6142" max="6142" width="1.25" customWidth="1"/>
    <col min="6143" max="6143" width="7.625" bestFit="1" customWidth="1"/>
    <col min="6144" max="6144" width="1.25" customWidth="1"/>
    <col min="6145" max="6147" width="8.125" customWidth="1"/>
    <col min="6148" max="6150" width="13.625" customWidth="1"/>
    <col min="6151" max="6153" width="8.125" customWidth="1"/>
    <col min="6154" max="6154" width="13.625" customWidth="1"/>
    <col min="6155" max="6155" width="1.25" customWidth="1"/>
    <col min="6156" max="6156" width="7.625" bestFit="1" customWidth="1"/>
    <col min="6157" max="6157" width="1.25" customWidth="1"/>
    <col min="6158" max="6159" width="13.625" customWidth="1"/>
    <col min="6160" max="6163" width="8.125" customWidth="1"/>
    <col min="6398" max="6398" width="1.25" customWidth="1"/>
    <col min="6399" max="6399" width="7.625" bestFit="1" customWidth="1"/>
    <col min="6400" max="6400" width="1.25" customWidth="1"/>
    <col min="6401" max="6403" width="8.125" customWidth="1"/>
    <col min="6404" max="6406" width="13.625" customWidth="1"/>
    <col min="6407" max="6409" width="8.125" customWidth="1"/>
    <col min="6410" max="6410" width="13.625" customWidth="1"/>
    <col min="6411" max="6411" width="1.25" customWidth="1"/>
    <col min="6412" max="6412" width="7.625" bestFit="1" customWidth="1"/>
    <col min="6413" max="6413" width="1.25" customWidth="1"/>
    <col min="6414" max="6415" width="13.625" customWidth="1"/>
    <col min="6416" max="6419" width="8.125" customWidth="1"/>
    <col min="6654" max="6654" width="1.25" customWidth="1"/>
    <col min="6655" max="6655" width="7.625" bestFit="1" customWidth="1"/>
    <col min="6656" max="6656" width="1.25" customWidth="1"/>
    <col min="6657" max="6659" width="8.125" customWidth="1"/>
    <col min="6660" max="6662" width="13.625" customWidth="1"/>
    <col min="6663" max="6665" width="8.125" customWidth="1"/>
    <col min="6666" max="6666" width="13.625" customWidth="1"/>
    <col min="6667" max="6667" width="1.25" customWidth="1"/>
    <col min="6668" max="6668" width="7.625" bestFit="1" customWidth="1"/>
    <col min="6669" max="6669" width="1.25" customWidth="1"/>
    <col min="6670" max="6671" width="13.625" customWidth="1"/>
    <col min="6672" max="6675" width="8.125" customWidth="1"/>
    <col min="6910" max="6910" width="1.25" customWidth="1"/>
    <col min="6911" max="6911" width="7.625" bestFit="1" customWidth="1"/>
    <col min="6912" max="6912" width="1.25" customWidth="1"/>
    <col min="6913" max="6915" width="8.125" customWidth="1"/>
    <col min="6916" max="6918" width="13.625" customWidth="1"/>
    <col min="6919" max="6921" width="8.125" customWidth="1"/>
    <col min="6922" max="6922" width="13.625" customWidth="1"/>
    <col min="6923" max="6923" width="1.25" customWidth="1"/>
    <col min="6924" max="6924" width="7.625" bestFit="1" customWidth="1"/>
    <col min="6925" max="6925" width="1.25" customWidth="1"/>
    <col min="6926" max="6927" width="13.625" customWidth="1"/>
    <col min="6928" max="6931" width="8.125" customWidth="1"/>
    <col min="7166" max="7166" width="1.25" customWidth="1"/>
    <col min="7167" max="7167" width="7.625" bestFit="1" customWidth="1"/>
    <col min="7168" max="7168" width="1.25" customWidth="1"/>
    <col min="7169" max="7171" width="8.125" customWidth="1"/>
    <col min="7172" max="7174" width="13.625" customWidth="1"/>
    <col min="7175" max="7177" width="8.125" customWidth="1"/>
    <col min="7178" max="7178" width="13.625" customWidth="1"/>
    <col min="7179" max="7179" width="1.25" customWidth="1"/>
    <col min="7180" max="7180" width="7.625" bestFit="1" customWidth="1"/>
    <col min="7181" max="7181" width="1.25" customWidth="1"/>
    <col min="7182" max="7183" width="13.625" customWidth="1"/>
    <col min="7184" max="7187" width="8.125" customWidth="1"/>
    <col min="7422" max="7422" width="1.25" customWidth="1"/>
    <col min="7423" max="7423" width="7.625" bestFit="1" customWidth="1"/>
    <col min="7424" max="7424" width="1.25" customWidth="1"/>
    <col min="7425" max="7427" width="8.125" customWidth="1"/>
    <col min="7428" max="7430" width="13.625" customWidth="1"/>
    <col min="7431" max="7433" width="8.125" customWidth="1"/>
    <col min="7434" max="7434" width="13.625" customWidth="1"/>
    <col min="7435" max="7435" width="1.25" customWidth="1"/>
    <col min="7436" max="7436" width="7.625" bestFit="1" customWidth="1"/>
    <col min="7437" max="7437" width="1.25" customWidth="1"/>
    <col min="7438" max="7439" width="13.625" customWidth="1"/>
    <col min="7440" max="7443" width="8.125" customWidth="1"/>
    <col min="7678" max="7678" width="1.25" customWidth="1"/>
    <col min="7679" max="7679" width="7.625" bestFit="1" customWidth="1"/>
    <col min="7680" max="7680" width="1.25" customWidth="1"/>
    <col min="7681" max="7683" width="8.125" customWidth="1"/>
    <col min="7684" max="7686" width="13.625" customWidth="1"/>
    <col min="7687" max="7689" width="8.125" customWidth="1"/>
    <col min="7690" max="7690" width="13.625" customWidth="1"/>
    <col min="7691" max="7691" width="1.25" customWidth="1"/>
    <col min="7692" max="7692" width="7.625" bestFit="1" customWidth="1"/>
    <col min="7693" max="7693" width="1.25" customWidth="1"/>
    <col min="7694" max="7695" width="13.625" customWidth="1"/>
    <col min="7696" max="7699" width="8.125" customWidth="1"/>
    <col min="7934" max="7934" width="1.25" customWidth="1"/>
    <col min="7935" max="7935" width="7.625" bestFit="1" customWidth="1"/>
    <col min="7936" max="7936" width="1.25" customWidth="1"/>
    <col min="7937" max="7939" width="8.125" customWidth="1"/>
    <col min="7940" max="7942" width="13.625" customWidth="1"/>
    <col min="7943" max="7945" width="8.125" customWidth="1"/>
    <col min="7946" max="7946" width="13.625" customWidth="1"/>
    <col min="7947" max="7947" width="1.25" customWidth="1"/>
    <col min="7948" max="7948" width="7.625" bestFit="1" customWidth="1"/>
    <col min="7949" max="7949" width="1.25" customWidth="1"/>
    <col min="7950" max="7951" width="13.625" customWidth="1"/>
    <col min="7952" max="7955" width="8.125" customWidth="1"/>
    <col min="8190" max="8190" width="1.25" customWidth="1"/>
    <col min="8191" max="8191" width="7.625" bestFit="1" customWidth="1"/>
    <col min="8192" max="8192" width="1.25" customWidth="1"/>
    <col min="8193" max="8195" width="8.125" customWidth="1"/>
    <col min="8196" max="8198" width="13.625" customWidth="1"/>
    <col min="8199" max="8201" width="8.125" customWidth="1"/>
    <col min="8202" max="8202" width="13.625" customWidth="1"/>
    <col min="8203" max="8203" width="1.25" customWidth="1"/>
    <col min="8204" max="8204" width="7.625" bestFit="1" customWidth="1"/>
    <col min="8205" max="8205" width="1.25" customWidth="1"/>
    <col min="8206" max="8207" width="13.625" customWidth="1"/>
    <col min="8208" max="8211" width="8.125" customWidth="1"/>
    <col min="8446" max="8446" width="1.25" customWidth="1"/>
    <col min="8447" max="8447" width="7.625" bestFit="1" customWidth="1"/>
    <col min="8448" max="8448" width="1.25" customWidth="1"/>
    <col min="8449" max="8451" width="8.125" customWidth="1"/>
    <col min="8452" max="8454" width="13.625" customWidth="1"/>
    <col min="8455" max="8457" width="8.125" customWidth="1"/>
    <col min="8458" max="8458" width="13.625" customWidth="1"/>
    <col min="8459" max="8459" width="1.25" customWidth="1"/>
    <col min="8460" max="8460" width="7.625" bestFit="1" customWidth="1"/>
    <col min="8461" max="8461" width="1.25" customWidth="1"/>
    <col min="8462" max="8463" width="13.625" customWidth="1"/>
    <col min="8464" max="8467" width="8.125" customWidth="1"/>
    <col min="8702" max="8702" width="1.25" customWidth="1"/>
    <col min="8703" max="8703" width="7.625" bestFit="1" customWidth="1"/>
    <col min="8704" max="8704" width="1.25" customWidth="1"/>
    <col min="8705" max="8707" width="8.125" customWidth="1"/>
    <col min="8708" max="8710" width="13.625" customWidth="1"/>
    <col min="8711" max="8713" width="8.125" customWidth="1"/>
    <col min="8714" max="8714" width="13.625" customWidth="1"/>
    <col min="8715" max="8715" width="1.25" customWidth="1"/>
    <col min="8716" max="8716" width="7.625" bestFit="1" customWidth="1"/>
    <col min="8717" max="8717" width="1.25" customWidth="1"/>
    <col min="8718" max="8719" width="13.625" customWidth="1"/>
    <col min="8720" max="8723" width="8.125" customWidth="1"/>
    <col min="8958" max="8958" width="1.25" customWidth="1"/>
    <col min="8959" max="8959" width="7.625" bestFit="1" customWidth="1"/>
    <col min="8960" max="8960" width="1.25" customWidth="1"/>
    <col min="8961" max="8963" width="8.125" customWidth="1"/>
    <col min="8964" max="8966" width="13.625" customWidth="1"/>
    <col min="8967" max="8969" width="8.125" customWidth="1"/>
    <col min="8970" max="8970" width="13.625" customWidth="1"/>
    <col min="8971" max="8971" width="1.25" customWidth="1"/>
    <col min="8972" max="8972" width="7.625" bestFit="1" customWidth="1"/>
    <col min="8973" max="8973" width="1.25" customWidth="1"/>
    <col min="8974" max="8975" width="13.625" customWidth="1"/>
    <col min="8976" max="8979" width="8.125" customWidth="1"/>
    <col min="9214" max="9214" width="1.25" customWidth="1"/>
    <col min="9215" max="9215" width="7.625" bestFit="1" customWidth="1"/>
    <col min="9216" max="9216" width="1.25" customWidth="1"/>
    <col min="9217" max="9219" width="8.125" customWidth="1"/>
    <col min="9220" max="9222" width="13.625" customWidth="1"/>
    <col min="9223" max="9225" width="8.125" customWidth="1"/>
    <col min="9226" max="9226" width="13.625" customWidth="1"/>
    <col min="9227" max="9227" width="1.25" customWidth="1"/>
    <col min="9228" max="9228" width="7.625" bestFit="1" customWidth="1"/>
    <col min="9229" max="9229" width="1.25" customWidth="1"/>
    <col min="9230" max="9231" width="13.625" customWidth="1"/>
    <col min="9232" max="9235" width="8.125" customWidth="1"/>
    <col min="9470" max="9470" width="1.25" customWidth="1"/>
    <col min="9471" max="9471" width="7.625" bestFit="1" customWidth="1"/>
    <col min="9472" max="9472" width="1.25" customWidth="1"/>
    <col min="9473" max="9475" width="8.125" customWidth="1"/>
    <col min="9476" max="9478" width="13.625" customWidth="1"/>
    <col min="9479" max="9481" width="8.125" customWidth="1"/>
    <col min="9482" max="9482" width="13.625" customWidth="1"/>
    <col min="9483" max="9483" width="1.25" customWidth="1"/>
    <col min="9484" max="9484" width="7.625" bestFit="1" customWidth="1"/>
    <col min="9485" max="9485" width="1.25" customWidth="1"/>
    <col min="9486" max="9487" width="13.625" customWidth="1"/>
    <col min="9488" max="9491" width="8.125" customWidth="1"/>
    <col min="9726" max="9726" width="1.25" customWidth="1"/>
    <col min="9727" max="9727" width="7.625" bestFit="1" customWidth="1"/>
    <col min="9728" max="9728" width="1.25" customWidth="1"/>
    <col min="9729" max="9731" width="8.125" customWidth="1"/>
    <col min="9732" max="9734" width="13.625" customWidth="1"/>
    <col min="9735" max="9737" width="8.125" customWidth="1"/>
    <col min="9738" max="9738" width="13.625" customWidth="1"/>
    <col min="9739" max="9739" width="1.25" customWidth="1"/>
    <col min="9740" max="9740" width="7.625" bestFit="1" customWidth="1"/>
    <col min="9741" max="9741" width="1.25" customWidth="1"/>
    <col min="9742" max="9743" width="13.625" customWidth="1"/>
    <col min="9744" max="9747" width="8.125" customWidth="1"/>
    <col min="9982" max="9982" width="1.25" customWidth="1"/>
    <col min="9983" max="9983" width="7.625" bestFit="1" customWidth="1"/>
    <col min="9984" max="9984" width="1.25" customWidth="1"/>
    <col min="9985" max="9987" width="8.125" customWidth="1"/>
    <col min="9988" max="9990" width="13.625" customWidth="1"/>
    <col min="9991" max="9993" width="8.125" customWidth="1"/>
    <col min="9994" max="9994" width="13.625" customWidth="1"/>
    <col min="9995" max="9995" width="1.25" customWidth="1"/>
    <col min="9996" max="9996" width="7.625" bestFit="1" customWidth="1"/>
    <col min="9997" max="9997" width="1.25" customWidth="1"/>
    <col min="9998" max="9999" width="13.625" customWidth="1"/>
    <col min="10000" max="10003" width="8.125" customWidth="1"/>
    <col min="10238" max="10238" width="1.25" customWidth="1"/>
    <col min="10239" max="10239" width="7.625" bestFit="1" customWidth="1"/>
    <col min="10240" max="10240" width="1.25" customWidth="1"/>
    <col min="10241" max="10243" width="8.125" customWidth="1"/>
    <col min="10244" max="10246" width="13.625" customWidth="1"/>
    <col min="10247" max="10249" width="8.125" customWidth="1"/>
    <col min="10250" max="10250" width="13.625" customWidth="1"/>
    <col min="10251" max="10251" width="1.25" customWidth="1"/>
    <col min="10252" max="10252" width="7.625" bestFit="1" customWidth="1"/>
    <col min="10253" max="10253" width="1.25" customWidth="1"/>
    <col min="10254" max="10255" width="13.625" customWidth="1"/>
    <col min="10256" max="10259" width="8.125" customWidth="1"/>
    <col min="10494" max="10494" width="1.25" customWidth="1"/>
    <col min="10495" max="10495" width="7.625" bestFit="1" customWidth="1"/>
    <col min="10496" max="10496" width="1.25" customWidth="1"/>
    <col min="10497" max="10499" width="8.125" customWidth="1"/>
    <col min="10500" max="10502" width="13.625" customWidth="1"/>
    <col min="10503" max="10505" width="8.125" customWidth="1"/>
    <col min="10506" max="10506" width="13.625" customWidth="1"/>
    <col min="10507" max="10507" width="1.25" customWidth="1"/>
    <col min="10508" max="10508" width="7.625" bestFit="1" customWidth="1"/>
    <col min="10509" max="10509" width="1.25" customWidth="1"/>
    <col min="10510" max="10511" width="13.625" customWidth="1"/>
    <col min="10512" max="10515" width="8.125" customWidth="1"/>
    <col min="10750" max="10750" width="1.25" customWidth="1"/>
    <col min="10751" max="10751" width="7.625" bestFit="1" customWidth="1"/>
    <col min="10752" max="10752" width="1.25" customWidth="1"/>
    <col min="10753" max="10755" width="8.125" customWidth="1"/>
    <col min="10756" max="10758" width="13.625" customWidth="1"/>
    <col min="10759" max="10761" width="8.125" customWidth="1"/>
    <col min="10762" max="10762" width="13.625" customWidth="1"/>
    <col min="10763" max="10763" width="1.25" customWidth="1"/>
    <col min="10764" max="10764" width="7.625" bestFit="1" customWidth="1"/>
    <col min="10765" max="10765" width="1.25" customWidth="1"/>
    <col min="10766" max="10767" width="13.625" customWidth="1"/>
    <col min="10768" max="10771" width="8.125" customWidth="1"/>
    <col min="11006" max="11006" width="1.25" customWidth="1"/>
    <col min="11007" max="11007" width="7.625" bestFit="1" customWidth="1"/>
    <col min="11008" max="11008" width="1.25" customWidth="1"/>
    <col min="11009" max="11011" width="8.125" customWidth="1"/>
    <col min="11012" max="11014" width="13.625" customWidth="1"/>
    <col min="11015" max="11017" width="8.125" customWidth="1"/>
    <col min="11018" max="11018" width="13.625" customWidth="1"/>
    <col min="11019" max="11019" width="1.25" customWidth="1"/>
    <col min="11020" max="11020" width="7.625" bestFit="1" customWidth="1"/>
    <col min="11021" max="11021" width="1.25" customWidth="1"/>
    <col min="11022" max="11023" width="13.625" customWidth="1"/>
    <col min="11024" max="11027" width="8.125" customWidth="1"/>
    <col min="11262" max="11262" width="1.25" customWidth="1"/>
    <col min="11263" max="11263" width="7.625" bestFit="1" customWidth="1"/>
    <col min="11264" max="11264" width="1.25" customWidth="1"/>
    <col min="11265" max="11267" width="8.125" customWidth="1"/>
    <col min="11268" max="11270" width="13.625" customWidth="1"/>
    <col min="11271" max="11273" width="8.125" customWidth="1"/>
    <col min="11274" max="11274" width="13.625" customWidth="1"/>
    <col min="11275" max="11275" width="1.25" customWidth="1"/>
    <col min="11276" max="11276" width="7.625" bestFit="1" customWidth="1"/>
    <col min="11277" max="11277" width="1.25" customWidth="1"/>
    <col min="11278" max="11279" width="13.625" customWidth="1"/>
    <col min="11280" max="11283" width="8.125" customWidth="1"/>
    <col min="11518" max="11518" width="1.25" customWidth="1"/>
    <col min="11519" max="11519" width="7.625" bestFit="1" customWidth="1"/>
    <col min="11520" max="11520" width="1.25" customWidth="1"/>
    <col min="11521" max="11523" width="8.125" customWidth="1"/>
    <col min="11524" max="11526" width="13.625" customWidth="1"/>
    <col min="11527" max="11529" width="8.125" customWidth="1"/>
    <col min="11530" max="11530" width="13.625" customWidth="1"/>
    <col min="11531" max="11531" width="1.25" customWidth="1"/>
    <col min="11532" max="11532" width="7.625" bestFit="1" customWidth="1"/>
    <col min="11533" max="11533" width="1.25" customWidth="1"/>
    <col min="11534" max="11535" width="13.625" customWidth="1"/>
    <col min="11536" max="11539" width="8.125" customWidth="1"/>
    <col min="11774" max="11774" width="1.25" customWidth="1"/>
    <col min="11775" max="11775" width="7.625" bestFit="1" customWidth="1"/>
    <col min="11776" max="11776" width="1.25" customWidth="1"/>
    <col min="11777" max="11779" width="8.125" customWidth="1"/>
    <col min="11780" max="11782" width="13.625" customWidth="1"/>
    <col min="11783" max="11785" width="8.125" customWidth="1"/>
    <col min="11786" max="11786" width="13.625" customWidth="1"/>
    <col min="11787" max="11787" width="1.25" customWidth="1"/>
    <col min="11788" max="11788" width="7.625" bestFit="1" customWidth="1"/>
    <col min="11789" max="11789" width="1.25" customWidth="1"/>
    <col min="11790" max="11791" width="13.625" customWidth="1"/>
    <col min="11792" max="11795" width="8.125" customWidth="1"/>
    <col min="12030" max="12030" width="1.25" customWidth="1"/>
    <col min="12031" max="12031" width="7.625" bestFit="1" customWidth="1"/>
    <col min="12032" max="12032" width="1.25" customWidth="1"/>
    <col min="12033" max="12035" width="8.125" customWidth="1"/>
    <col min="12036" max="12038" width="13.625" customWidth="1"/>
    <col min="12039" max="12041" width="8.125" customWidth="1"/>
    <col min="12042" max="12042" width="13.625" customWidth="1"/>
    <col min="12043" max="12043" width="1.25" customWidth="1"/>
    <col min="12044" max="12044" width="7.625" bestFit="1" customWidth="1"/>
    <col min="12045" max="12045" width="1.25" customWidth="1"/>
    <col min="12046" max="12047" width="13.625" customWidth="1"/>
    <col min="12048" max="12051" width="8.125" customWidth="1"/>
    <col min="12286" max="12286" width="1.25" customWidth="1"/>
    <col min="12287" max="12287" width="7.625" bestFit="1" customWidth="1"/>
    <col min="12288" max="12288" width="1.25" customWidth="1"/>
    <col min="12289" max="12291" width="8.125" customWidth="1"/>
    <col min="12292" max="12294" width="13.625" customWidth="1"/>
    <col min="12295" max="12297" width="8.125" customWidth="1"/>
    <col min="12298" max="12298" width="13.625" customWidth="1"/>
    <col min="12299" max="12299" width="1.25" customWidth="1"/>
    <col min="12300" max="12300" width="7.625" bestFit="1" customWidth="1"/>
    <col min="12301" max="12301" width="1.25" customWidth="1"/>
    <col min="12302" max="12303" width="13.625" customWidth="1"/>
    <col min="12304" max="12307" width="8.125" customWidth="1"/>
    <col min="12542" max="12542" width="1.25" customWidth="1"/>
    <col min="12543" max="12543" width="7.625" bestFit="1" customWidth="1"/>
    <col min="12544" max="12544" width="1.25" customWidth="1"/>
    <col min="12545" max="12547" width="8.125" customWidth="1"/>
    <col min="12548" max="12550" width="13.625" customWidth="1"/>
    <col min="12551" max="12553" width="8.125" customWidth="1"/>
    <col min="12554" max="12554" width="13.625" customWidth="1"/>
    <col min="12555" max="12555" width="1.25" customWidth="1"/>
    <col min="12556" max="12556" width="7.625" bestFit="1" customWidth="1"/>
    <col min="12557" max="12557" width="1.25" customWidth="1"/>
    <col min="12558" max="12559" width="13.625" customWidth="1"/>
    <col min="12560" max="12563" width="8.125" customWidth="1"/>
    <col min="12798" max="12798" width="1.25" customWidth="1"/>
    <col min="12799" max="12799" width="7.625" bestFit="1" customWidth="1"/>
    <col min="12800" max="12800" width="1.25" customWidth="1"/>
    <col min="12801" max="12803" width="8.125" customWidth="1"/>
    <col min="12804" max="12806" width="13.625" customWidth="1"/>
    <col min="12807" max="12809" width="8.125" customWidth="1"/>
    <col min="12810" max="12810" width="13.625" customWidth="1"/>
    <col min="12811" max="12811" width="1.25" customWidth="1"/>
    <col min="12812" max="12812" width="7.625" bestFit="1" customWidth="1"/>
    <col min="12813" max="12813" width="1.25" customWidth="1"/>
    <col min="12814" max="12815" width="13.625" customWidth="1"/>
    <col min="12816" max="12819" width="8.125" customWidth="1"/>
    <col min="13054" max="13054" width="1.25" customWidth="1"/>
    <col min="13055" max="13055" width="7.625" bestFit="1" customWidth="1"/>
    <col min="13056" max="13056" width="1.25" customWidth="1"/>
    <col min="13057" max="13059" width="8.125" customWidth="1"/>
    <col min="13060" max="13062" width="13.625" customWidth="1"/>
    <col min="13063" max="13065" width="8.125" customWidth="1"/>
    <col min="13066" max="13066" width="13.625" customWidth="1"/>
    <col min="13067" max="13067" width="1.25" customWidth="1"/>
    <col min="13068" max="13068" width="7.625" bestFit="1" customWidth="1"/>
    <col min="13069" max="13069" width="1.25" customWidth="1"/>
    <col min="13070" max="13071" width="13.625" customWidth="1"/>
    <col min="13072" max="13075" width="8.125" customWidth="1"/>
    <col min="13310" max="13310" width="1.25" customWidth="1"/>
    <col min="13311" max="13311" width="7.625" bestFit="1" customWidth="1"/>
    <col min="13312" max="13312" width="1.25" customWidth="1"/>
    <col min="13313" max="13315" width="8.125" customWidth="1"/>
    <col min="13316" max="13318" width="13.625" customWidth="1"/>
    <col min="13319" max="13321" width="8.125" customWidth="1"/>
    <col min="13322" max="13322" width="13.625" customWidth="1"/>
    <col min="13323" max="13323" width="1.25" customWidth="1"/>
    <col min="13324" max="13324" width="7.625" bestFit="1" customWidth="1"/>
    <col min="13325" max="13325" width="1.25" customWidth="1"/>
    <col min="13326" max="13327" width="13.625" customWidth="1"/>
    <col min="13328" max="13331" width="8.125" customWidth="1"/>
    <col min="13566" max="13566" width="1.25" customWidth="1"/>
    <col min="13567" max="13567" width="7.625" bestFit="1" customWidth="1"/>
    <col min="13568" max="13568" width="1.25" customWidth="1"/>
    <col min="13569" max="13571" width="8.125" customWidth="1"/>
    <col min="13572" max="13574" width="13.625" customWidth="1"/>
    <col min="13575" max="13577" width="8.125" customWidth="1"/>
    <col min="13578" max="13578" width="13.625" customWidth="1"/>
    <col min="13579" max="13579" width="1.25" customWidth="1"/>
    <col min="13580" max="13580" width="7.625" bestFit="1" customWidth="1"/>
    <col min="13581" max="13581" width="1.25" customWidth="1"/>
    <col min="13582" max="13583" width="13.625" customWidth="1"/>
    <col min="13584" max="13587" width="8.125" customWidth="1"/>
    <col min="13822" max="13822" width="1.25" customWidth="1"/>
    <col min="13823" max="13823" width="7.625" bestFit="1" customWidth="1"/>
    <col min="13824" max="13824" width="1.25" customWidth="1"/>
    <col min="13825" max="13827" width="8.125" customWidth="1"/>
    <col min="13828" max="13830" width="13.625" customWidth="1"/>
    <col min="13831" max="13833" width="8.125" customWidth="1"/>
    <col min="13834" max="13834" width="13.625" customWidth="1"/>
    <col min="13835" max="13835" width="1.25" customWidth="1"/>
    <col min="13836" max="13836" width="7.625" bestFit="1" customWidth="1"/>
    <col min="13837" max="13837" width="1.25" customWidth="1"/>
    <col min="13838" max="13839" width="13.625" customWidth="1"/>
    <col min="13840" max="13843" width="8.125" customWidth="1"/>
    <col min="14078" max="14078" width="1.25" customWidth="1"/>
    <col min="14079" max="14079" width="7.625" bestFit="1" customWidth="1"/>
    <col min="14080" max="14080" width="1.25" customWidth="1"/>
    <col min="14081" max="14083" width="8.125" customWidth="1"/>
    <col min="14084" max="14086" width="13.625" customWidth="1"/>
    <col min="14087" max="14089" width="8.125" customWidth="1"/>
    <col min="14090" max="14090" width="13.625" customWidth="1"/>
    <col min="14091" max="14091" width="1.25" customWidth="1"/>
    <col min="14092" max="14092" width="7.625" bestFit="1" customWidth="1"/>
    <col min="14093" max="14093" width="1.25" customWidth="1"/>
    <col min="14094" max="14095" width="13.625" customWidth="1"/>
    <col min="14096" max="14099" width="8.125" customWidth="1"/>
    <col min="14334" max="14334" width="1.25" customWidth="1"/>
    <col min="14335" max="14335" width="7.625" bestFit="1" customWidth="1"/>
    <col min="14336" max="14336" width="1.25" customWidth="1"/>
    <col min="14337" max="14339" width="8.125" customWidth="1"/>
    <col min="14340" max="14342" width="13.625" customWidth="1"/>
    <col min="14343" max="14345" width="8.125" customWidth="1"/>
    <col min="14346" max="14346" width="13.625" customWidth="1"/>
    <col min="14347" max="14347" width="1.25" customWidth="1"/>
    <col min="14348" max="14348" width="7.625" bestFit="1" customWidth="1"/>
    <col min="14349" max="14349" width="1.25" customWidth="1"/>
    <col min="14350" max="14351" width="13.625" customWidth="1"/>
    <col min="14352" max="14355" width="8.125" customWidth="1"/>
    <col min="14590" max="14590" width="1.25" customWidth="1"/>
    <col min="14591" max="14591" width="7.625" bestFit="1" customWidth="1"/>
    <col min="14592" max="14592" width="1.25" customWidth="1"/>
    <col min="14593" max="14595" width="8.125" customWidth="1"/>
    <col min="14596" max="14598" width="13.625" customWidth="1"/>
    <col min="14599" max="14601" width="8.125" customWidth="1"/>
    <col min="14602" max="14602" width="13.625" customWidth="1"/>
    <col min="14603" max="14603" width="1.25" customWidth="1"/>
    <col min="14604" max="14604" width="7.625" bestFit="1" customWidth="1"/>
    <col min="14605" max="14605" width="1.25" customWidth="1"/>
    <col min="14606" max="14607" width="13.625" customWidth="1"/>
    <col min="14608" max="14611" width="8.125" customWidth="1"/>
    <col min="14846" max="14846" width="1.25" customWidth="1"/>
    <col min="14847" max="14847" width="7.625" bestFit="1" customWidth="1"/>
    <col min="14848" max="14848" width="1.25" customWidth="1"/>
    <col min="14849" max="14851" width="8.125" customWidth="1"/>
    <col min="14852" max="14854" width="13.625" customWidth="1"/>
    <col min="14855" max="14857" width="8.125" customWidth="1"/>
    <col min="14858" max="14858" width="13.625" customWidth="1"/>
    <col min="14859" max="14859" width="1.25" customWidth="1"/>
    <col min="14860" max="14860" width="7.625" bestFit="1" customWidth="1"/>
    <col min="14861" max="14861" width="1.25" customWidth="1"/>
    <col min="14862" max="14863" width="13.625" customWidth="1"/>
    <col min="14864" max="14867" width="8.125" customWidth="1"/>
    <col min="15102" max="15102" width="1.25" customWidth="1"/>
    <col min="15103" max="15103" width="7.625" bestFit="1" customWidth="1"/>
    <col min="15104" max="15104" width="1.25" customWidth="1"/>
    <col min="15105" max="15107" width="8.125" customWidth="1"/>
    <col min="15108" max="15110" width="13.625" customWidth="1"/>
    <col min="15111" max="15113" width="8.125" customWidth="1"/>
    <col min="15114" max="15114" width="13.625" customWidth="1"/>
    <col min="15115" max="15115" width="1.25" customWidth="1"/>
    <col min="15116" max="15116" width="7.625" bestFit="1" customWidth="1"/>
    <col min="15117" max="15117" width="1.25" customWidth="1"/>
    <col min="15118" max="15119" width="13.625" customWidth="1"/>
    <col min="15120" max="15123" width="8.125" customWidth="1"/>
    <col min="15358" max="15358" width="1.25" customWidth="1"/>
    <col min="15359" max="15359" width="7.625" bestFit="1" customWidth="1"/>
    <col min="15360" max="15360" width="1.25" customWidth="1"/>
    <col min="15361" max="15363" width="8.125" customWidth="1"/>
    <col min="15364" max="15366" width="13.625" customWidth="1"/>
    <col min="15367" max="15369" width="8.125" customWidth="1"/>
    <col min="15370" max="15370" width="13.625" customWidth="1"/>
    <col min="15371" max="15371" width="1.25" customWidth="1"/>
    <col min="15372" max="15372" width="7.625" bestFit="1" customWidth="1"/>
    <col min="15373" max="15373" width="1.25" customWidth="1"/>
    <col min="15374" max="15375" width="13.625" customWidth="1"/>
    <col min="15376" max="15379" width="8.125" customWidth="1"/>
    <col min="15614" max="15614" width="1.25" customWidth="1"/>
    <col min="15615" max="15615" width="7.625" bestFit="1" customWidth="1"/>
    <col min="15616" max="15616" width="1.25" customWidth="1"/>
    <col min="15617" max="15619" width="8.125" customWidth="1"/>
    <col min="15620" max="15622" width="13.625" customWidth="1"/>
    <col min="15623" max="15625" width="8.125" customWidth="1"/>
    <col min="15626" max="15626" width="13.625" customWidth="1"/>
    <col min="15627" max="15627" width="1.25" customWidth="1"/>
    <col min="15628" max="15628" width="7.625" bestFit="1" customWidth="1"/>
    <col min="15629" max="15629" width="1.25" customWidth="1"/>
    <col min="15630" max="15631" width="13.625" customWidth="1"/>
    <col min="15632" max="15635" width="8.125" customWidth="1"/>
    <col min="15870" max="15870" width="1.25" customWidth="1"/>
    <col min="15871" max="15871" width="7.625" bestFit="1" customWidth="1"/>
    <col min="15872" max="15872" width="1.25" customWidth="1"/>
    <col min="15873" max="15875" width="8.125" customWidth="1"/>
    <col min="15876" max="15878" width="13.625" customWidth="1"/>
    <col min="15879" max="15881" width="8.125" customWidth="1"/>
    <col min="15882" max="15882" width="13.625" customWidth="1"/>
    <col min="15883" max="15883" width="1.25" customWidth="1"/>
    <col min="15884" max="15884" width="7.625" bestFit="1" customWidth="1"/>
    <col min="15885" max="15885" width="1.25" customWidth="1"/>
    <col min="15886" max="15887" width="13.625" customWidth="1"/>
    <col min="15888" max="15891" width="8.125" customWidth="1"/>
    <col min="16126" max="16126" width="1.25" customWidth="1"/>
    <col min="16127" max="16127" width="7.625" bestFit="1" customWidth="1"/>
    <col min="16128" max="16128" width="1.25" customWidth="1"/>
    <col min="16129" max="16131" width="8.125" customWidth="1"/>
    <col min="16132" max="16134" width="13.625" customWidth="1"/>
    <col min="16135" max="16137" width="8.125" customWidth="1"/>
    <col min="16138" max="16138" width="13.625" customWidth="1"/>
    <col min="16139" max="16139" width="1.25" customWidth="1"/>
    <col min="16140" max="16140" width="7.625" bestFit="1" customWidth="1"/>
    <col min="16141" max="16141" width="1.25" customWidth="1"/>
    <col min="16142" max="16143" width="13.625" customWidth="1"/>
    <col min="16144" max="16147" width="8.125" customWidth="1"/>
  </cols>
  <sheetData>
    <row r="1" spans="1:19" ht="13.5" customHeight="1" x14ac:dyDescent="0.15"/>
    <row r="2" spans="1:19" ht="13.5" customHeight="1" x14ac:dyDescent="0.15">
      <c r="A2" s="118" t="s">
        <v>127</v>
      </c>
      <c r="D2" s="116"/>
      <c r="J2" s="116"/>
      <c r="P2" s="116"/>
    </row>
    <row r="3" spans="1:19" ht="13.5" customHeight="1" x14ac:dyDescent="0.15">
      <c r="A3" s="117"/>
      <c r="B3" s="117"/>
      <c r="C3" s="117"/>
      <c r="D3" s="116"/>
      <c r="J3" s="116"/>
      <c r="P3" s="116"/>
    </row>
    <row r="4" spans="1:19" ht="13.5" customHeight="1" x14ac:dyDescent="0.15">
      <c r="A4" s="115"/>
      <c r="B4" s="139" t="s">
        <v>9</v>
      </c>
      <c r="C4" s="114"/>
      <c r="D4" s="143" t="s">
        <v>126</v>
      </c>
      <c r="E4" s="144"/>
      <c r="F4" s="144"/>
      <c r="G4" s="144"/>
      <c r="H4" s="144"/>
      <c r="I4" s="145"/>
      <c r="J4" s="146" t="s">
        <v>125</v>
      </c>
      <c r="K4" s="147"/>
      <c r="L4" s="147"/>
      <c r="M4" s="147"/>
      <c r="N4" s="113" t="s">
        <v>124</v>
      </c>
      <c r="O4" s="112"/>
      <c r="P4" s="157" t="s">
        <v>123</v>
      </c>
      <c r="Q4" s="158"/>
      <c r="R4" s="158"/>
      <c r="S4" s="159"/>
    </row>
    <row r="5" spans="1:19" ht="13.5" customHeight="1" x14ac:dyDescent="0.15">
      <c r="A5" s="111"/>
      <c r="B5" s="140"/>
      <c r="C5" s="110"/>
      <c r="D5" s="148" t="s">
        <v>120</v>
      </c>
      <c r="E5" s="150" t="s">
        <v>119</v>
      </c>
      <c r="F5" s="152" t="s">
        <v>118</v>
      </c>
      <c r="G5" s="154" t="s">
        <v>122</v>
      </c>
      <c r="H5" s="155"/>
      <c r="I5" s="160"/>
      <c r="J5" s="148" t="s">
        <v>120</v>
      </c>
      <c r="K5" s="150" t="s">
        <v>119</v>
      </c>
      <c r="L5" s="152" t="s">
        <v>118</v>
      </c>
      <c r="M5" s="154" t="s">
        <v>121</v>
      </c>
      <c r="N5" s="155"/>
      <c r="O5" s="156"/>
      <c r="P5" s="165" t="s">
        <v>120</v>
      </c>
      <c r="Q5" s="165" t="s">
        <v>119</v>
      </c>
      <c r="R5" s="161" t="s">
        <v>118</v>
      </c>
      <c r="S5" s="163" t="s">
        <v>117</v>
      </c>
    </row>
    <row r="6" spans="1:19" ht="13.5" customHeight="1" x14ac:dyDescent="0.15">
      <c r="A6" s="109"/>
      <c r="B6" s="141"/>
      <c r="C6" s="108"/>
      <c r="D6" s="149"/>
      <c r="E6" s="151"/>
      <c r="F6" s="153"/>
      <c r="G6" s="107" t="s">
        <v>116</v>
      </c>
      <c r="H6" s="105" t="s">
        <v>115</v>
      </c>
      <c r="I6" s="105" t="s">
        <v>114</v>
      </c>
      <c r="J6" s="149"/>
      <c r="K6" s="151"/>
      <c r="L6" s="153"/>
      <c r="M6" s="106" t="s">
        <v>116</v>
      </c>
      <c r="N6" s="105" t="s">
        <v>115</v>
      </c>
      <c r="O6" s="105" t="s">
        <v>114</v>
      </c>
      <c r="P6" s="166"/>
      <c r="Q6" s="166"/>
      <c r="R6" s="162"/>
      <c r="S6" s="164"/>
    </row>
    <row r="7" spans="1:19" ht="13.5" customHeight="1" x14ac:dyDescent="0.15">
      <c r="A7" s="104"/>
      <c r="B7" s="142"/>
      <c r="C7" s="103"/>
      <c r="D7" s="101" t="s">
        <v>113</v>
      </c>
      <c r="E7" s="101" t="s">
        <v>113</v>
      </c>
      <c r="F7" s="100" t="s">
        <v>112</v>
      </c>
      <c r="G7" s="100" t="s">
        <v>112</v>
      </c>
      <c r="H7" s="100" t="s">
        <v>112</v>
      </c>
      <c r="I7" s="100" t="s">
        <v>112</v>
      </c>
      <c r="J7" s="101" t="s">
        <v>113</v>
      </c>
      <c r="K7" s="101" t="s">
        <v>113</v>
      </c>
      <c r="L7" s="100" t="s">
        <v>112</v>
      </c>
      <c r="M7" s="102" t="s">
        <v>112</v>
      </c>
      <c r="N7" s="100" t="s">
        <v>112</v>
      </c>
      <c r="O7" s="100" t="s">
        <v>112</v>
      </c>
      <c r="P7" s="101" t="s">
        <v>113</v>
      </c>
      <c r="Q7" s="101" t="s">
        <v>113</v>
      </c>
      <c r="R7" s="100" t="s">
        <v>112</v>
      </c>
      <c r="S7" s="99" t="s">
        <v>112</v>
      </c>
    </row>
    <row r="8" spans="1:19" ht="13.5" customHeight="1" x14ac:dyDescent="0.15">
      <c r="A8" s="70"/>
      <c r="B8" s="80" t="s">
        <v>42</v>
      </c>
      <c r="C8" s="68"/>
      <c r="D8" s="97">
        <v>7.76</v>
      </c>
      <c r="E8" s="97">
        <v>0</v>
      </c>
      <c r="F8" s="98">
        <v>20290</v>
      </c>
      <c r="G8" s="98">
        <v>24440</v>
      </c>
      <c r="H8" s="98">
        <v>12220</v>
      </c>
      <c r="I8" s="98">
        <v>18330</v>
      </c>
      <c r="J8" s="97">
        <v>3.11</v>
      </c>
      <c r="K8" s="97">
        <v>0</v>
      </c>
      <c r="L8" s="72">
        <v>7840</v>
      </c>
      <c r="M8" s="98">
        <v>9440</v>
      </c>
      <c r="N8" s="71">
        <v>4720</v>
      </c>
      <c r="O8" s="71">
        <v>7080</v>
      </c>
      <c r="P8" s="97">
        <v>3.03</v>
      </c>
      <c r="Q8" s="97">
        <v>0</v>
      </c>
      <c r="R8" s="72">
        <v>8990</v>
      </c>
      <c r="S8" s="71">
        <v>7950</v>
      </c>
    </row>
    <row r="9" spans="1:19" ht="13.5" customHeight="1" x14ac:dyDescent="0.15">
      <c r="A9" s="70"/>
      <c r="B9" s="80" t="s">
        <v>43</v>
      </c>
      <c r="C9" s="68"/>
      <c r="D9" s="78">
        <v>7.82</v>
      </c>
      <c r="E9" s="78">
        <v>0</v>
      </c>
      <c r="F9" s="79">
        <v>21814</v>
      </c>
      <c r="G9" s="79">
        <v>22020</v>
      </c>
      <c r="H9" s="79">
        <v>11010</v>
      </c>
      <c r="I9" s="79">
        <v>16515</v>
      </c>
      <c r="J9" s="78">
        <v>3.05</v>
      </c>
      <c r="K9" s="78">
        <v>0</v>
      </c>
      <c r="L9" s="65">
        <v>8099</v>
      </c>
      <c r="M9" s="79">
        <v>8175</v>
      </c>
      <c r="N9" s="64">
        <v>4088</v>
      </c>
      <c r="O9" s="64">
        <v>6132</v>
      </c>
      <c r="P9" s="78">
        <v>3.06</v>
      </c>
      <c r="Q9" s="78">
        <v>0</v>
      </c>
      <c r="R9" s="65">
        <v>9737</v>
      </c>
      <c r="S9" s="64">
        <v>7448</v>
      </c>
    </row>
    <row r="10" spans="1:19" ht="13.5" customHeight="1" x14ac:dyDescent="0.15">
      <c r="A10" s="70"/>
      <c r="B10" s="80" t="s">
        <v>44</v>
      </c>
      <c r="C10" s="68"/>
      <c r="D10" s="78">
        <v>9.3000000000000007</v>
      </c>
      <c r="E10" s="78">
        <v>0</v>
      </c>
      <c r="F10" s="79">
        <v>19900</v>
      </c>
      <c r="G10" s="79">
        <v>22400</v>
      </c>
      <c r="H10" s="79">
        <v>11200</v>
      </c>
      <c r="I10" s="79">
        <v>16800</v>
      </c>
      <c r="J10" s="78">
        <v>2.95</v>
      </c>
      <c r="K10" s="78">
        <v>0</v>
      </c>
      <c r="L10" s="65">
        <v>6200</v>
      </c>
      <c r="M10" s="79">
        <v>7000</v>
      </c>
      <c r="N10" s="64">
        <v>3500</v>
      </c>
      <c r="O10" s="64">
        <v>5250</v>
      </c>
      <c r="P10" s="78">
        <v>3.15</v>
      </c>
      <c r="Q10" s="78">
        <v>0</v>
      </c>
      <c r="R10" s="65">
        <v>14200</v>
      </c>
      <c r="S10" s="64">
        <v>0</v>
      </c>
    </row>
    <row r="11" spans="1:19" ht="13.5" customHeight="1" x14ac:dyDescent="0.15">
      <c r="A11" s="70"/>
      <c r="B11" s="80" t="s">
        <v>45</v>
      </c>
      <c r="C11" s="68"/>
      <c r="D11" s="78">
        <v>9.3699999999999992</v>
      </c>
      <c r="E11" s="78">
        <v>0</v>
      </c>
      <c r="F11" s="79">
        <v>27200</v>
      </c>
      <c r="G11" s="79">
        <v>22200</v>
      </c>
      <c r="H11" s="79">
        <v>11100</v>
      </c>
      <c r="I11" s="79">
        <v>16650</v>
      </c>
      <c r="J11" s="78">
        <v>2.66</v>
      </c>
      <c r="K11" s="78">
        <v>0</v>
      </c>
      <c r="L11" s="65">
        <v>7500</v>
      </c>
      <c r="M11" s="79">
        <v>6400</v>
      </c>
      <c r="N11" s="64">
        <v>3200</v>
      </c>
      <c r="O11" s="64">
        <v>4800</v>
      </c>
      <c r="P11" s="78">
        <v>2.11</v>
      </c>
      <c r="Q11" s="78">
        <v>0</v>
      </c>
      <c r="R11" s="65">
        <v>14700</v>
      </c>
      <c r="S11" s="64">
        <v>0</v>
      </c>
    </row>
    <row r="12" spans="1:19" ht="13.5" customHeight="1" x14ac:dyDescent="0.15">
      <c r="A12" s="94"/>
      <c r="B12" s="93" t="s">
        <v>46</v>
      </c>
      <c r="C12" s="92"/>
      <c r="D12" s="90">
        <v>9.4499999999999993</v>
      </c>
      <c r="E12" s="90">
        <v>0</v>
      </c>
      <c r="F12" s="91">
        <v>22500</v>
      </c>
      <c r="G12" s="91">
        <v>23300</v>
      </c>
      <c r="H12" s="91">
        <v>11650</v>
      </c>
      <c r="I12" s="91">
        <v>17475</v>
      </c>
      <c r="J12" s="90">
        <v>3.3</v>
      </c>
      <c r="K12" s="90">
        <v>0</v>
      </c>
      <c r="L12" s="89">
        <v>7700</v>
      </c>
      <c r="M12" s="91">
        <v>8000</v>
      </c>
      <c r="N12" s="88">
        <v>4000</v>
      </c>
      <c r="O12" s="88">
        <v>6000</v>
      </c>
      <c r="P12" s="90">
        <v>3.3</v>
      </c>
      <c r="Q12" s="90">
        <v>0</v>
      </c>
      <c r="R12" s="89">
        <v>15300</v>
      </c>
      <c r="S12" s="88">
        <v>0</v>
      </c>
    </row>
    <row r="13" spans="1:19" ht="13.5" customHeight="1" x14ac:dyDescent="0.15">
      <c r="A13" s="70"/>
      <c r="B13" s="80" t="s">
        <v>47</v>
      </c>
      <c r="C13" s="68"/>
      <c r="D13" s="78">
        <v>6.8</v>
      </c>
      <c r="E13" s="78">
        <v>0</v>
      </c>
      <c r="F13" s="79">
        <v>21000</v>
      </c>
      <c r="G13" s="79">
        <v>23000</v>
      </c>
      <c r="H13" s="79">
        <v>11500</v>
      </c>
      <c r="I13" s="79">
        <v>17250</v>
      </c>
      <c r="J13" s="78">
        <v>2.8</v>
      </c>
      <c r="K13" s="78">
        <v>0</v>
      </c>
      <c r="L13" s="65">
        <v>8100</v>
      </c>
      <c r="M13" s="79">
        <v>8800</v>
      </c>
      <c r="N13" s="64">
        <v>4400</v>
      </c>
      <c r="O13" s="64">
        <v>6600</v>
      </c>
      <c r="P13" s="78">
        <v>2.6</v>
      </c>
      <c r="Q13" s="78">
        <v>0</v>
      </c>
      <c r="R13" s="65">
        <v>9100</v>
      </c>
      <c r="S13" s="64">
        <v>6700</v>
      </c>
    </row>
    <row r="14" spans="1:19" ht="13.5" customHeight="1" x14ac:dyDescent="0.15">
      <c r="A14" s="70"/>
      <c r="B14" s="80" t="s">
        <v>48</v>
      </c>
      <c r="C14" s="68"/>
      <c r="D14" s="78">
        <v>6.63</v>
      </c>
      <c r="E14" s="78">
        <v>0</v>
      </c>
      <c r="F14" s="79">
        <v>20915</v>
      </c>
      <c r="G14" s="79">
        <v>17882</v>
      </c>
      <c r="H14" s="79">
        <v>8941</v>
      </c>
      <c r="I14" s="79">
        <v>13411</v>
      </c>
      <c r="J14" s="78">
        <v>4.97</v>
      </c>
      <c r="K14" s="78">
        <v>0</v>
      </c>
      <c r="L14" s="65">
        <v>15674</v>
      </c>
      <c r="M14" s="79">
        <v>13401</v>
      </c>
      <c r="N14" s="64">
        <v>6700</v>
      </c>
      <c r="O14" s="64">
        <v>10050</v>
      </c>
      <c r="P14" s="78">
        <v>3.67</v>
      </c>
      <c r="Q14" s="78">
        <v>0</v>
      </c>
      <c r="R14" s="65">
        <v>14568</v>
      </c>
      <c r="S14" s="64">
        <v>8856</v>
      </c>
    </row>
    <row r="15" spans="1:19" ht="13.5" customHeight="1" x14ac:dyDescent="0.15">
      <c r="A15" s="70"/>
      <c r="B15" s="80" t="s">
        <v>49</v>
      </c>
      <c r="C15" s="68"/>
      <c r="D15" s="78">
        <v>8.5</v>
      </c>
      <c r="E15" s="78">
        <v>0</v>
      </c>
      <c r="F15" s="79">
        <v>29000</v>
      </c>
      <c r="G15" s="79">
        <v>31000</v>
      </c>
      <c r="H15" s="79">
        <v>15500</v>
      </c>
      <c r="I15" s="79">
        <v>23250</v>
      </c>
      <c r="J15" s="78">
        <v>2.57</v>
      </c>
      <c r="K15" s="78">
        <v>0</v>
      </c>
      <c r="L15" s="65">
        <v>9067</v>
      </c>
      <c r="M15" s="79">
        <v>9711</v>
      </c>
      <c r="N15" s="64">
        <v>4856</v>
      </c>
      <c r="O15" s="64">
        <v>7284</v>
      </c>
      <c r="P15" s="78">
        <v>2.38</v>
      </c>
      <c r="Q15" s="78">
        <v>0</v>
      </c>
      <c r="R15" s="65">
        <v>10789</v>
      </c>
      <c r="S15" s="64">
        <v>8446</v>
      </c>
    </row>
    <row r="16" spans="1:19" ht="13.5" customHeight="1" x14ac:dyDescent="0.15">
      <c r="A16" s="70"/>
      <c r="B16" s="80" t="s">
        <v>50</v>
      </c>
      <c r="C16" s="68"/>
      <c r="D16" s="78">
        <v>8.1999999999999993</v>
      </c>
      <c r="E16" s="78">
        <v>0</v>
      </c>
      <c r="F16" s="79">
        <v>24000</v>
      </c>
      <c r="G16" s="79">
        <v>24000</v>
      </c>
      <c r="H16" s="79">
        <v>12000</v>
      </c>
      <c r="I16" s="79">
        <v>18000</v>
      </c>
      <c r="J16" s="78">
        <v>2.7</v>
      </c>
      <c r="K16" s="78">
        <v>0</v>
      </c>
      <c r="L16" s="65">
        <v>7300</v>
      </c>
      <c r="M16" s="79">
        <v>7000</v>
      </c>
      <c r="N16" s="64">
        <v>3500</v>
      </c>
      <c r="O16" s="64">
        <v>5250</v>
      </c>
      <c r="P16" s="78">
        <v>2.2999999999999998</v>
      </c>
      <c r="Q16" s="78">
        <v>0</v>
      </c>
      <c r="R16" s="65">
        <v>9000</v>
      </c>
      <c r="S16" s="64">
        <v>7000</v>
      </c>
    </row>
    <row r="17" spans="1:19" ht="13.5" customHeight="1" x14ac:dyDescent="0.15">
      <c r="A17" s="94"/>
      <c r="B17" s="93" t="s">
        <v>51</v>
      </c>
      <c r="C17" s="92"/>
      <c r="D17" s="90">
        <v>8.3000000000000007</v>
      </c>
      <c r="E17" s="90">
        <v>0</v>
      </c>
      <c r="F17" s="91">
        <v>29000</v>
      </c>
      <c r="G17" s="91">
        <v>31000</v>
      </c>
      <c r="H17" s="91">
        <v>15500</v>
      </c>
      <c r="I17" s="91">
        <v>23250</v>
      </c>
      <c r="J17" s="90">
        <v>2.6</v>
      </c>
      <c r="K17" s="90">
        <v>0</v>
      </c>
      <c r="L17" s="89">
        <v>8000</v>
      </c>
      <c r="M17" s="91">
        <v>9000</v>
      </c>
      <c r="N17" s="88">
        <v>4500</v>
      </c>
      <c r="O17" s="88">
        <v>6750</v>
      </c>
      <c r="P17" s="90">
        <v>2.2999999999999998</v>
      </c>
      <c r="Q17" s="90">
        <v>0</v>
      </c>
      <c r="R17" s="89">
        <v>10000</v>
      </c>
      <c r="S17" s="88">
        <v>7000</v>
      </c>
    </row>
    <row r="18" spans="1:19" ht="13.5" customHeight="1" x14ac:dyDescent="0.15">
      <c r="A18" s="70"/>
      <c r="B18" s="80" t="s">
        <v>52</v>
      </c>
      <c r="C18" s="68"/>
      <c r="D18" s="78">
        <v>8.9</v>
      </c>
      <c r="E18" s="78">
        <v>0</v>
      </c>
      <c r="F18" s="79">
        <v>29000</v>
      </c>
      <c r="G18" s="79">
        <v>32000</v>
      </c>
      <c r="H18" s="79">
        <v>16000</v>
      </c>
      <c r="I18" s="79">
        <v>24000</v>
      </c>
      <c r="J18" s="78">
        <v>2.56</v>
      </c>
      <c r="K18" s="78">
        <v>0</v>
      </c>
      <c r="L18" s="65">
        <v>9000</v>
      </c>
      <c r="M18" s="79">
        <v>10000</v>
      </c>
      <c r="N18" s="64">
        <v>5000</v>
      </c>
      <c r="O18" s="64">
        <v>7500</v>
      </c>
      <c r="P18" s="78">
        <v>2.27</v>
      </c>
      <c r="Q18" s="78">
        <v>0</v>
      </c>
      <c r="R18" s="65">
        <v>10000</v>
      </c>
      <c r="S18" s="64">
        <v>9000</v>
      </c>
    </row>
    <row r="19" spans="1:19" ht="13.5" customHeight="1" x14ac:dyDescent="0.15">
      <c r="A19" s="70"/>
      <c r="B19" s="80" t="s">
        <v>53</v>
      </c>
      <c r="C19" s="68"/>
      <c r="D19" s="78">
        <v>8.65</v>
      </c>
      <c r="E19" s="78">
        <v>0</v>
      </c>
      <c r="F19" s="79">
        <v>24900</v>
      </c>
      <c r="G19" s="79">
        <v>27900</v>
      </c>
      <c r="H19" s="79">
        <v>13950</v>
      </c>
      <c r="I19" s="79">
        <v>20925</v>
      </c>
      <c r="J19" s="78">
        <v>2.4900000000000002</v>
      </c>
      <c r="K19" s="78">
        <v>0</v>
      </c>
      <c r="L19" s="65">
        <v>8700</v>
      </c>
      <c r="M19" s="79">
        <v>9400</v>
      </c>
      <c r="N19" s="64">
        <v>4700</v>
      </c>
      <c r="O19" s="64">
        <v>7050</v>
      </c>
      <c r="P19" s="78">
        <v>2.33</v>
      </c>
      <c r="Q19" s="78">
        <v>0</v>
      </c>
      <c r="R19" s="65">
        <v>10500</v>
      </c>
      <c r="S19" s="64">
        <v>8200</v>
      </c>
    </row>
    <row r="20" spans="1:19" ht="13.5" customHeight="1" x14ac:dyDescent="0.15">
      <c r="A20" s="70"/>
      <c r="B20" s="80" t="s">
        <v>54</v>
      </c>
      <c r="C20" s="68"/>
      <c r="D20" s="78">
        <v>7.3</v>
      </c>
      <c r="E20" s="78">
        <v>0</v>
      </c>
      <c r="F20" s="79">
        <v>21000</v>
      </c>
      <c r="G20" s="79">
        <v>27000</v>
      </c>
      <c r="H20" s="79">
        <v>13500</v>
      </c>
      <c r="I20" s="79">
        <v>20250</v>
      </c>
      <c r="J20" s="78">
        <v>3.1</v>
      </c>
      <c r="K20" s="78">
        <v>0</v>
      </c>
      <c r="L20" s="65">
        <v>8000</v>
      </c>
      <c r="M20" s="79">
        <v>6000</v>
      </c>
      <c r="N20" s="64">
        <v>3000</v>
      </c>
      <c r="O20" s="64">
        <v>4500</v>
      </c>
      <c r="P20" s="78">
        <v>2.1</v>
      </c>
      <c r="Q20" s="78">
        <v>0</v>
      </c>
      <c r="R20" s="65">
        <v>9000</v>
      </c>
      <c r="S20" s="64">
        <v>4000</v>
      </c>
    </row>
    <row r="21" spans="1:19" ht="13.5" customHeight="1" x14ac:dyDescent="0.15">
      <c r="A21" s="70"/>
      <c r="B21" s="80" t="s">
        <v>55</v>
      </c>
      <c r="C21" s="68"/>
      <c r="D21" s="78">
        <v>8.5</v>
      </c>
      <c r="E21" s="78">
        <v>0</v>
      </c>
      <c r="F21" s="79">
        <v>24500</v>
      </c>
      <c r="G21" s="79">
        <v>25000</v>
      </c>
      <c r="H21" s="79">
        <v>12500</v>
      </c>
      <c r="I21" s="79">
        <v>18750</v>
      </c>
      <c r="J21" s="78">
        <v>3</v>
      </c>
      <c r="K21" s="78">
        <v>0</v>
      </c>
      <c r="L21" s="65">
        <v>8800</v>
      </c>
      <c r="M21" s="79">
        <v>6300</v>
      </c>
      <c r="N21" s="64">
        <v>3150</v>
      </c>
      <c r="O21" s="64">
        <v>4725</v>
      </c>
      <c r="P21" s="78">
        <v>2.2000000000000002</v>
      </c>
      <c r="Q21" s="78">
        <v>0</v>
      </c>
      <c r="R21" s="65">
        <v>7000</v>
      </c>
      <c r="S21" s="64">
        <v>4500</v>
      </c>
    </row>
    <row r="22" spans="1:19" ht="13.5" customHeight="1" x14ac:dyDescent="0.15">
      <c r="A22" s="94"/>
      <c r="B22" s="93" t="s">
        <v>56</v>
      </c>
      <c r="C22" s="92"/>
      <c r="D22" s="90">
        <v>8.1</v>
      </c>
      <c r="E22" s="90">
        <v>0</v>
      </c>
      <c r="F22" s="91">
        <v>25500</v>
      </c>
      <c r="G22" s="91">
        <v>27000</v>
      </c>
      <c r="H22" s="91">
        <v>13500</v>
      </c>
      <c r="I22" s="91">
        <v>20250</v>
      </c>
      <c r="J22" s="90">
        <v>2.63</v>
      </c>
      <c r="K22" s="90">
        <v>0</v>
      </c>
      <c r="L22" s="89">
        <v>8400</v>
      </c>
      <c r="M22" s="91">
        <v>9000</v>
      </c>
      <c r="N22" s="88">
        <v>4500</v>
      </c>
      <c r="O22" s="88">
        <v>6750</v>
      </c>
      <c r="P22" s="90">
        <v>2.4</v>
      </c>
      <c r="Q22" s="90">
        <v>0</v>
      </c>
      <c r="R22" s="89">
        <v>10000</v>
      </c>
      <c r="S22" s="88">
        <v>8000</v>
      </c>
    </row>
    <row r="23" spans="1:19" ht="13.5" customHeight="1" x14ac:dyDescent="0.15">
      <c r="A23" s="70"/>
      <c r="B23" s="80" t="s">
        <v>57</v>
      </c>
      <c r="C23" s="68"/>
      <c r="D23" s="78">
        <v>7.2</v>
      </c>
      <c r="E23" s="78">
        <v>0</v>
      </c>
      <c r="F23" s="79">
        <v>25000</v>
      </c>
      <c r="G23" s="79">
        <v>24000</v>
      </c>
      <c r="H23" s="79">
        <v>12000</v>
      </c>
      <c r="I23" s="79">
        <v>18000</v>
      </c>
      <c r="J23" s="78">
        <v>2</v>
      </c>
      <c r="K23" s="78">
        <v>0</v>
      </c>
      <c r="L23" s="65">
        <v>7000</v>
      </c>
      <c r="M23" s="79">
        <v>7000</v>
      </c>
      <c r="N23" s="64">
        <v>3500</v>
      </c>
      <c r="O23" s="64">
        <v>5250</v>
      </c>
      <c r="P23" s="78">
        <v>1.6</v>
      </c>
      <c r="Q23" s="78">
        <v>0</v>
      </c>
      <c r="R23" s="65">
        <v>12000</v>
      </c>
      <c r="S23" s="64">
        <v>0</v>
      </c>
    </row>
    <row r="24" spans="1:19" ht="13.5" customHeight="1" x14ac:dyDescent="0.15">
      <c r="A24" s="70"/>
      <c r="B24" s="80" t="s">
        <v>58</v>
      </c>
      <c r="C24" s="68"/>
      <c r="D24" s="78">
        <v>7.1</v>
      </c>
      <c r="E24" s="78">
        <v>0</v>
      </c>
      <c r="F24" s="79">
        <v>26000</v>
      </c>
      <c r="G24" s="79">
        <v>26000</v>
      </c>
      <c r="H24" s="79">
        <v>13000</v>
      </c>
      <c r="I24" s="79">
        <v>19500</v>
      </c>
      <c r="J24" s="78">
        <v>2.4</v>
      </c>
      <c r="K24" s="78">
        <v>0</v>
      </c>
      <c r="L24" s="65">
        <v>8000</v>
      </c>
      <c r="M24" s="79">
        <v>8000</v>
      </c>
      <c r="N24" s="64">
        <v>4000</v>
      </c>
      <c r="O24" s="64">
        <v>6000</v>
      </c>
      <c r="P24" s="78">
        <v>2.2000000000000002</v>
      </c>
      <c r="Q24" s="78">
        <v>0</v>
      </c>
      <c r="R24" s="65">
        <v>15000</v>
      </c>
      <c r="S24" s="64">
        <v>0</v>
      </c>
    </row>
    <row r="25" spans="1:19" ht="13.5" customHeight="1" x14ac:dyDescent="0.15">
      <c r="A25" s="70"/>
      <c r="B25" s="80" t="s">
        <v>59</v>
      </c>
      <c r="C25" s="68"/>
      <c r="D25" s="78">
        <v>6.9</v>
      </c>
      <c r="E25" s="78">
        <v>0</v>
      </c>
      <c r="F25" s="79">
        <v>24000</v>
      </c>
      <c r="G25" s="79">
        <v>24000</v>
      </c>
      <c r="H25" s="79">
        <v>12000</v>
      </c>
      <c r="I25" s="79">
        <v>18000</v>
      </c>
      <c r="J25" s="78">
        <v>1.7</v>
      </c>
      <c r="K25" s="78">
        <v>0</v>
      </c>
      <c r="L25" s="65">
        <v>6000</v>
      </c>
      <c r="M25" s="79">
        <v>6000</v>
      </c>
      <c r="N25" s="64">
        <v>3000</v>
      </c>
      <c r="O25" s="64">
        <v>4500</v>
      </c>
      <c r="P25" s="78">
        <v>1.3</v>
      </c>
      <c r="Q25" s="78">
        <v>0</v>
      </c>
      <c r="R25" s="65">
        <v>11000</v>
      </c>
      <c r="S25" s="64">
        <v>0</v>
      </c>
    </row>
    <row r="26" spans="1:19" ht="13.5" customHeight="1" x14ac:dyDescent="0.15">
      <c r="A26" s="70"/>
      <c r="B26" s="80" t="s">
        <v>60</v>
      </c>
      <c r="C26" s="68"/>
      <c r="D26" s="78">
        <v>7.4</v>
      </c>
      <c r="E26" s="78">
        <v>0</v>
      </c>
      <c r="F26" s="79">
        <v>24900</v>
      </c>
      <c r="G26" s="79">
        <v>24900</v>
      </c>
      <c r="H26" s="79">
        <v>12450</v>
      </c>
      <c r="I26" s="79">
        <v>18675</v>
      </c>
      <c r="J26" s="78">
        <v>2.6</v>
      </c>
      <c r="K26" s="78">
        <v>0</v>
      </c>
      <c r="L26" s="65">
        <v>8500</v>
      </c>
      <c r="M26" s="79">
        <v>8500</v>
      </c>
      <c r="N26" s="64">
        <v>4250</v>
      </c>
      <c r="O26" s="64">
        <v>6375</v>
      </c>
      <c r="P26" s="78">
        <v>2.6</v>
      </c>
      <c r="Q26" s="78">
        <v>0</v>
      </c>
      <c r="R26" s="65">
        <v>15400</v>
      </c>
      <c r="S26" s="64">
        <v>0</v>
      </c>
    </row>
    <row r="27" spans="1:19" ht="13.5" customHeight="1" x14ac:dyDescent="0.15">
      <c r="A27" s="94"/>
      <c r="B27" s="93" t="s">
        <v>61</v>
      </c>
      <c r="C27" s="92"/>
      <c r="D27" s="90">
        <v>7.37</v>
      </c>
      <c r="E27" s="90">
        <v>0</v>
      </c>
      <c r="F27" s="91">
        <v>26500</v>
      </c>
      <c r="G27" s="91">
        <v>28000</v>
      </c>
      <c r="H27" s="91">
        <v>14000</v>
      </c>
      <c r="I27" s="91">
        <v>21000</v>
      </c>
      <c r="J27" s="90">
        <v>2.4700000000000002</v>
      </c>
      <c r="K27" s="90">
        <v>0</v>
      </c>
      <c r="L27" s="89">
        <v>8300</v>
      </c>
      <c r="M27" s="91">
        <v>9200</v>
      </c>
      <c r="N27" s="88">
        <v>4600</v>
      </c>
      <c r="O27" s="88">
        <v>6900</v>
      </c>
      <c r="P27" s="90">
        <v>2.1</v>
      </c>
      <c r="Q27" s="90">
        <v>0</v>
      </c>
      <c r="R27" s="89">
        <v>16200</v>
      </c>
      <c r="S27" s="88">
        <v>0</v>
      </c>
    </row>
    <row r="28" spans="1:19" ht="13.5" customHeight="1" x14ac:dyDescent="0.15">
      <c r="A28" s="70"/>
      <c r="B28" s="80" t="s">
        <v>62</v>
      </c>
      <c r="C28" s="68"/>
      <c r="D28" s="78">
        <v>8.4</v>
      </c>
      <c r="E28" s="78">
        <v>0</v>
      </c>
      <c r="F28" s="79">
        <v>23400</v>
      </c>
      <c r="G28" s="79">
        <v>23500</v>
      </c>
      <c r="H28" s="79">
        <v>11750</v>
      </c>
      <c r="I28" s="79">
        <v>17625</v>
      </c>
      <c r="J28" s="78">
        <v>2.9</v>
      </c>
      <c r="K28" s="78">
        <v>0</v>
      </c>
      <c r="L28" s="65">
        <v>8400</v>
      </c>
      <c r="M28" s="79">
        <v>8500</v>
      </c>
      <c r="N28" s="64">
        <v>4250</v>
      </c>
      <c r="O28" s="64">
        <v>6375</v>
      </c>
      <c r="P28" s="78">
        <v>2.4</v>
      </c>
      <c r="Q28" s="78">
        <v>0</v>
      </c>
      <c r="R28" s="65">
        <v>13200</v>
      </c>
      <c r="S28" s="64">
        <v>0</v>
      </c>
    </row>
    <row r="29" spans="1:19" ht="13.5" customHeight="1" x14ac:dyDescent="0.15">
      <c r="A29" s="70"/>
      <c r="B29" s="80" t="s">
        <v>63</v>
      </c>
      <c r="C29" s="68"/>
      <c r="D29" s="78">
        <v>8</v>
      </c>
      <c r="E29" s="78">
        <v>0</v>
      </c>
      <c r="F29" s="79">
        <v>26700</v>
      </c>
      <c r="G29" s="79">
        <v>26700</v>
      </c>
      <c r="H29" s="79">
        <v>13350</v>
      </c>
      <c r="I29" s="79">
        <v>20025</v>
      </c>
      <c r="J29" s="78">
        <v>2.5</v>
      </c>
      <c r="K29" s="78">
        <v>0</v>
      </c>
      <c r="L29" s="65">
        <v>8000</v>
      </c>
      <c r="M29" s="79">
        <v>8000</v>
      </c>
      <c r="N29" s="64">
        <v>4000</v>
      </c>
      <c r="O29" s="64">
        <v>6000</v>
      </c>
      <c r="P29" s="78">
        <v>2.2000000000000002</v>
      </c>
      <c r="Q29" s="78">
        <v>0</v>
      </c>
      <c r="R29" s="65">
        <v>13100</v>
      </c>
      <c r="S29" s="64">
        <v>0</v>
      </c>
    </row>
    <row r="30" spans="1:19" ht="13.5" customHeight="1" x14ac:dyDescent="0.15">
      <c r="A30" s="96"/>
      <c r="B30" s="80" t="s">
        <v>64</v>
      </c>
      <c r="C30" s="95"/>
      <c r="D30" s="78">
        <v>10</v>
      </c>
      <c r="E30" s="78">
        <v>7.5</v>
      </c>
      <c r="F30" s="79">
        <v>27000</v>
      </c>
      <c r="G30" s="79">
        <v>24000</v>
      </c>
      <c r="H30" s="79">
        <v>12000</v>
      </c>
      <c r="I30" s="79">
        <v>18000</v>
      </c>
      <c r="J30" s="78">
        <v>2.7</v>
      </c>
      <c r="K30" s="78">
        <v>0</v>
      </c>
      <c r="L30" s="65">
        <v>8000</v>
      </c>
      <c r="M30" s="79">
        <v>6000</v>
      </c>
      <c r="N30" s="64">
        <v>3000</v>
      </c>
      <c r="O30" s="64">
        <v>4500</v>
      </c>
      <c r="P30" s="78">
        <v>2.2999999999999998</v>
      </c>
      <c r="Q30" s="78">
        <v>0</v>
      </c>
      <c r="R30" s="65">
        <v>12000</v>
      </c>
      <c r="S30" s="64">
        <v>0</v>
      </c>
    </row>
    <row r="31" spans="1:19" ht="13.5" customHeight="1" x14ac:dyDescent="0.15">
      <c r="A31" s="70"/>
      <c r="B31" s="80" t="s">
        <v>65</v>
      </c>
      <c r="C31" s="68"/>
      <c r="D31" s="78">
        <v>9.1999999999999993</v>
      </c>
      <c r="E31" s="78">
        <v>15</v>
      </c>
      <c r="F31" s="79">
        <v>22000</v>
      </c>
      <c r="G31" s="79">
        <v>23500</v>
      </c>
      <c r="H31" s="79">
        <v>11750</v>
      </c>
      <c r="I31" s="79">
        <v>17625</v>
      </c>
      <c r="J31" s="78">
        <v>3</v>
      </c>
      <c r="K31" s="78">
        <v>0</v>
      </c>
      <c r="L31" s="65">
        <v>7800</v>
      </c>
      <c r="M31" s="79">
        <v>6500</v>
      </c>
      <c r="N31" s="64">
        <v>3250</v>
      </c>
      <c r="O31" s="64">
        <v>4875</v>
      </c>
      <c r="P31" s="78">
        <v>3</v>
      </c>
      <c r="Q31" s="78">
        <v>3.19</v>
      </c>
      <c r="R31" s="65">
        <v>7900</v>
      </c>
      <c r="S31" s="64">
        <v>5600</v>
      </c>
    </row>
    <row r="32" spans="1:19" ht="13.5" customHeight="1" x14ac:dyDescent="0.15">
      <c r="A32" s="87"/>
      <c r="B32" s="86" t="s">
        <v>66</v>
      </c>
      <c r="C32" s="85"/>
      <c r="D32" s="83">
        <v>8.5</v>
      </c>
      <c r="E32" s="83">
        <v>30</v>
      </c>
      <c r="F32" s="84">
        <v>20000</v>
      </c>
      <c r="G32" s="84">
        <v>23000</v>
      </c>
      <c r="H32" s="84">
        <v>11500</v>
      </c>
      <c r="I32" s="84">
        <v>17250</v>
      </c>
      <c r="J32" s="83">
        <v>3.5</v>
      </c>
      <c r="K32" s="83">
        <v>20</v>
      </c>
      <c r="L32" s="82">
        <v>6500</v>
      </c>
      <c r="M32" s="84">
        <v>6500</v>
      </c>
      <c r="N32" s="81">
        <v>3250</v>
      </c>
      <c r="O32" s="81">
        <v>4875</v>
      </c>
      <c r="P32" s="83">
        <v>1.5</v>
      </c>
      <c r="Q32" s="83">
        <v>0</v>
      </c>
      <c r="R32" s="82">
        <v>10500</v>
      </c>
      <c r="S32" s="81">
        <v>0</v>
      </c>
    </row>
    <row r="33" spans="1:19" ht="13.5" customHeight="1" x14ac:dyDescent="0.15">
      <c r="A33" s="70"/>
      <c r="B33" s="80" t="s">
        <v>67</v>
      </c>
      <c r="C33" s="68"/>
      <c r="D33" s="78">
        <v>8.6</v>
      </c>
      <c r="E33" s="78">
        <v>0</v>
      </c>
      <c r="F33" s="79">
        <v>28000</v>
      </c>
      <c r="G33" s="79">
        <v>26000</v>
      </c>
      <c r="H33" s="79">
        <v>13000</v>
      </c>
      <c r="I33" s="79">
        <v>19500</v>
      </c>
      <c r="J33" s="78">
        <v>2.9</v>
      </c>
      <c r="K33" s="78">
        <v>0</v>
      </c>
      <c r="L33" s="65">
        <v>8000</v>
      </c>
      <c r="M33" s="79">
        <v>9000</v>
      </c>
      <c r="N33" s="64">
        <v>4500</v>
      </c>
      <c r="O33" s="64">
        <v>6750</v>
      </c>
      <c r="P33" s="78">
        <v>2</v>
      </c>
      <c r="Q33" s="78">
        <v>0</v>
      </c>
      <c r="R33" s="65">
        <v>10000</v>
      </c>
      <c r="S33" s="64">
        <v>15000</v>
      </c>
    </row>
    <row r="34" spans="1:19" ht="13.5" customHeight="1" x14ac:dyDescent="0.15">
      <c r="A34" s="70"/>
      <c r="B34" s="80" t="s">
        <v>68</v>
      </c>
      <c r="C34" s="68"/>
      <c r="D34" s="78">
        <v>8.6300000000000008</v>
      </c>
      <c r="E34" s="78">
        <v>0</v>
      </c>
      <c r="F34" s="79">
        <v>31098</v>
      </c>
      <c r="G34" s="79">
        <v>33306</v>
      </c>
      <c r="H34" s="79">
        <v>16653</v>
      </c>
      <c r="I34" s="79">
        <v>24979</v>
      </c>
      <c r="J34" s="78">
        <v>2.5299999999999998</v>
      </c>
      <c r="K34" s="78">
        <v>0</v>
      </c>
      <c r="L34" s="65">
        <v>8940</v>
      </c>
      <c r="M34" s="79">
        <v>9575</v>
      </c>
      <c r="N34" s="64">
        <v>4787</v>
      </c>
      <c r="O34" s="64">
        <v>7181</v>
      </c>
      <c r="P34" s="78">
        <v>2.16</v>
      </c>
      <c r="Q34" s="78">
        <v>0</v>
      </c>
      <c r="R34" s="65">
        <v>9819</v>
      </c>
      <c r="S34" s="64">
        <v>7687</v>
      </c>
    </row>
    <row r="35" spans="1:19" ht="13.5" customHeight="1" x14ac:dyDescent="0.15">
      <c r="A35" s="70"/>
      <c r="B35" s="80" t="s">
        <v>69</v>
      </c>
      <c r="C35" s="68"/>
      <c r="D35" s="78">
        <v>8</v>
      </c>
      <c r="E35" s="78">
        <v>0</v>
      </c>
      <c r="F35" s="79">
        <v>24700</v>
      </c>
      <c r="G35" s="79">
        <v>20500</v>
      </c>
      <c r="H35" s="79">
        <v>10250</v>
      </c>
      <c r="I35" s="79">
        <v>15375</v>
      </c>
      <c r="J35" s="78">
        <v>2.4</v>
      </c>
      <c r="K35" s="78">
        <v>0</v>
      </c>
      <c r="L35" s="65">
        <v>7500</v>
      </c>
      <c r="M35" s="79">
        <v>6200</v>
      </c>
      <c r="N35" s="64">
        <v>3100</v>
      </c>
      <c r="O35" s="64">
        <v>4650</v>
      </c>
      <c r="P35" s="78">
        <v>2.2000000000000002</v>
      </c>
      <c r="Q35" s="78">
        <v>0</v>
      </c>
      <c r="R35" s="65">
        <v>12700</v>
      </c>
      <c r="S35" s="64">
        <v>0</v>
      </c>
    </row>
    <row r="36" spans="1:19" ht="13.5" customHeight="1" x14ac:dyDescent="0.15">
      <c r="A36" s="70"/>
      <c r="B36" s="80" t="s">
        <v>106</v>
      </c>
      <c r="C36" s="68"/>
      <c r="D36" s="78">
        <v>6.9</v>
      </c>
      <c r="E36" s="78">
        <v>0</v>
      </c>
      <c r="F36" s="79">
        <v>25000</v>
      </c>
      <c r="G36" s="79">
        <v>25000</v>
      </c>
      <c r="H36" s="79">
        <v>12500</v>
      </c>
      <c r="I36" s="79">
        <v>18750</v>
      </c>
      <c r="J36" s="78">
        <v>1.7</v>
      </c>
      <c r="K36" s="78">
        <v>0</v>
      </c>
      <c r="L36" s="65">
        <v>6500</v>
      </c>
      <c r="M36" s="79">
        <v>6500</v>
      </c>
      <c r="N36" s="64">
        <v>3250</v>
      </c>
      <c r="O36" s="64">
        <v>4875</v>
      </c>
      <c r="P36" s="78">
        <v>1.3</v>
      </c>
      <c r="Q36" s="78">
        <v>0</v>
      </c>
      <c r="R36" s="65">
        <v>13000</v>
      </c>
      <c r="S36" s="64">
        <v>0</v>
      </c>
    </row>
    <row r="37" spans="1:19" ht="13.5" customHeight="1" x14ac:dyDescent="0.15">
      <c r="A37" s="94"/>
      <c r="B37" s="93" t="s">
        <v>70</v>
      </c>
      <c r="C37" s="92"/>
      <c r="D37" s="90">
        <v>9.0500000000000007</v>
      </c>
      <c r="E37" s="90">
        <v>0</v>
      </c>
      <c r="F37" s="91">
        <v>28000</v>
      </c>
      <c r="G37" s="91">
        <v>29000</v>
      </c>
      <c r="H37" s="91">
        <v>14500</v>
      </c>
      <c r="I37" s="91">
        <v>21750</v>
      </c>
      <c r="J37" s="90">
        <v>2.5</v>
      </c>
      <c r="K37" s="90">
        <v>0</v>
      </c>
      <c r="L37" s="89">
        <v>8000</v>
      </c>
      <c r="M37" s="91">
        <v>9000</v>
      </c>
      <c r="N37" s="88">
        <v>4500</v>
      </c>
      <c r="O37" s="88">
        <v>6750</v>
      </c>
      <c r="P37" s="90">
        <v>2.1</v>
      </c>
      <c r="Q37" s="90">
        <v>0</v>
      </c>
      <c r="R37" s="89">
        <v>10000</v>
      </c>
      <c r="S37" s="88">
        <v>7000</v>
      </c>
    </row>
    <row r="38" spans="1:19" ht="13.5" customHeight="1" x14ac:dyDescent="0.15">
      <c r="A38" s="70"/>
      <c r="B38" s="80" t="s">
        <v>71</v>
      </c>
      <c r="C38" s="68"/>
      <c r="D38" s="78">
        <v>7.8</v>
      </c>
      <c r="E38" s="78">
        <v>0</v>
      </c>
      <c r="F38" s="79">
        <v>28000</v>
      </c>
      <c r="G38" s="79">
        <v>30000</v>
      </c>
      <c r="H38" s="79">
        <v>15000</v>
      </c>
      <c r="I38" s="79">
        <v>22500</v>
      </c>
      <c r="J38" s="78">
        <v>2.5</v>
      </c>
      <c r="K38" s="78">
        <v>0</v>
      </c>
      <c r="L38" s="65">
        <v>8800</v>
      </c>
      <c r="M38" s="79">
        <v>9400</v>
      </c>
      <c r="N38" s="64">
        <v>4700</v>
      </c>
      <c r="O38" s="64">
        <v>7050</v>
      </c>
      <c r="P38" s="78">
        <v>2.2999999999999998</v>
      </c>
      <c r="Q38" s="78">
        <v>0</v>
      </c>
      <c r="R38" s="65">
        <v>10600</v>
      </c>
      <c r="S38" s="64">
        <v>8300</v>
      </c>
    </row>
    <row r="39" spans="1:19" ht="13.5" customHeight="1" x14ac:dyDescent="0.15">
      <c r="A39" s="70"/>
      <c r="B39" s="80" t="s">
        <v>72</v>
      </c>
      <c r="C39" s="68"/>
      <c r="D39" s="78">
        <v>7</v>
      </c>
      <c r="E39" s="78">
        <v>0</v>
      </c>
      <c r="F39" s="79">
        <v>23000</v>
      </c>
      <c r="G39" s="79">
        <v>26500</v>
      </c>
      <c r="H39" s="79">
        <v>13250</v>
      </c>
      <c r="I39" s="79">
        <v>19875</v>
      </c>
      <c r="J39" s="78">
        <v>2.5</v>
      </c>
      <c r="K39" s="78">
        <v>0</v>
      </c>
      <c r="L39" s="65">
        <v>9000</v>
      </c>
      <c r="M39" s="79">
        <v>9500</v>
      </c>
      <c r="N39" s="64">
        <v>4750</v>
      </c>
      <c r="O39" s="64">
        <v>7125</v>
      </c>
      <c r="P39" s="78">
        <v>2.2999999999999998</v>
      </c>
      <c r="Q39" s="78">
        <v>0</v>
      </c>
      <c r="R39" s="65">
        <v>10000</v>
      </c>
      <c r="S39" s="64">
        <v>8000</v>
      </c>
    </row>
    <row r="40" spans="1:19" ht="13.5" customHeight="1" x14ac:dyDescent="0.15">
      <c r="A40" s="70"/>
      <c r="B40" s="80" t="s">
        <v>73</v>
      </c>
      <c r="C40" s="68"/>
      <c r="D40" s="78">
        <v>8.4</v>
      </c>
      <c r="E40" s="78">
        <v>0</v>
      </c>
      <c r="F40" s="79">
        <v>27000</v>
      </c>
      <c r="G40" s="79">
        <v>28000</v>
      </c>
      <c r="H40" s="79">
        <v>14000</v>
      </c>
      <c r="I40" s="79">
        <v>21000</v>
      </c>
      <c r="J40" s="78">
        <v>2.4</v>
      </c>
      <c r="K40" s="78">
        <v>0</v>
      </c>
      <c r="L40" s="65">
        <v>7000</v>
      </c>
      <c r="M40" s="79">
        <v>8000</v>
      </c>
      <c r="N40" s="64">
        <v>4000</v>
      </c>
      <c r="O40" s="64">
        <v>6000</v>
      </c>
      <c r="P40" s="78">
        <v>2.1</v>
      </c>
      <c r="Q40" s="78">
        <v>0</v>
      </c>
      <c r="R40" s="65">
        <v>8000</v>
      </c>
      <c r="S40" s="64">
        <v>7000</v>
      </c>
    </row>
    <row r="41" spans="1:19" ht="13.5" customHeight="1" x14ac:dyDescent="0.15">
      <c r="A41" s="70"/>
      <c r="B41" s="80" t="s">
        <v>74</v>
      </c>
      <c r="C41" s="68"/>
      <c r="D41" s="78">
        <v>7.9</v>
      </c>
      <c r="E41" s="78">
        <v>0</v>
      </c>
      <c r="F41" s="79">
        <v>28000</v>
      </c>
      <c r="G41" s="79">
        <v>30000</v>
      </c>
      <c r="H41" s="79">
        <v>15000</v>
      </c>
      <c r="I41" s="79">
        <v>22250</v>
      </c>
      <c r="J41" s="78">
        <v>2.5</v>
      </c>
      <c r="K41" s="78">
        <v>0</v>
      </c>
      <c r="L41" s="65">
        <v>9000</v>
      </c>
      <c r="M41" s="79">
        <v>9000</v>
      </c>
      <c r="N41" s="64">
        <v>4500</v>
      </c>
      <c r="O41" s="64">
        <v>6750</v>
      </c>
      <c r="P41" s="78">
        <v>2.2000000000000002</v>
      </c>
      <c r="Q41" s="78">
        <v>0</v>
      </c>
      <c r="R41" s="65">
        <v>10000</v>
      </c>
      <c r="S41" s="64">
        <v>8000</v>
      </c>
    </row>
    <row r="42" spans="1:19" ht="13.5" customHeight="1" x14ac:dyDescent="0.15">
      <c r="A42" s="94"/>
      <c r="B42" s="93" t="s">
        <v>75</v>
      </c>
      <c r="C42" s="92"/>
      <c r="D42" s="90">
        <v>8.85</v>
      </c>
      <c r="E42" s="90">
        <v>0</v>
      </c>
      <c r="F42" s="91">
        <v>35000</v>
      </c>
      <c r="G42" s="91">
        <v>0</v>
      </c>
      <c r="H42" s="91">
        <v>0</v>
      </c>
      <c r="I42" s="91">
        <v>0</v>
      </c>
      <c r="J42" s="90">
        <v>2.5</v>
      </c>
      <c r="K42" s="90">
        <v>0</v>
      </c>
      <c r="L42" s="89">
        <v>11000</v>
      </c>
      <c r="M42" s="91">
        <v>0</v>
      </c>
      <c r="N42" s="88">
        <v>0</v>
      </c>
      <c r="O42" s="88">
        <v>0</v>
      </c>
      <c r="P42" s="90">
        <v>1.6</v>
      </c>
      <c r="Q42" s="90">
        <v>0</v>
      </c>
      <c r="R42" s="89">
        <v>13000</v>
      </c>
      <c r="S42" s="88">
        <v>0</v>
      </c>
    </row>
    <row r="43" spans="1:19" ht="13.5" customHeight="1" x14ac:dyDescent="0.15">
      <c r="A43" s="70"/>
      <c r="B43" s="80" t="s">
        <v>76</v>
      </c>
      <c r="C43" s="68"/>
      <c r="D43" s="78">
        <v>7.28</v>
      </c>
      <c r="E43" s="78">
        <v>0</v>
      </c>
      <c r="F43" s="79">
        <v>24000</v>
      </c>
      <c r="G43" s="79">
        <v>28000</v>
      </c>
      <c r="H43" s="79">
        <v>14000</v>
      </c>
      <c r="I43" s="79">
        <v>21000</v>
      </c>
      <c r="J43" s="78">
        <v>2.2200000000000002</v>
      </c>
      <c r="K43" s="78">
        <v>0</v>
      </c>
      <c r="L43" s="65">
        <v>8000</v>
      </c>
      <c r="M43" s="79">
        <v>8000</v>
      </c>
      <c r="N43" s="64">
        <v>4000</v>
      </c>
      <c r="O43" s="64">
        <v>6000</v>
      </c>
      <c r="P43" s="78">
        <v>1.9</v>
      </c>
      <c r="Q43" s="78">
        <v>0</v>
      </c>
      <c r="R43" s="65">
        <v>9000</v>
      </c>
      <c r="S43" s="64">
        <v>6000</v>
      </c>
    </row>
    <row r="44" spans="1:19" ht="13.5" customHeight="1" x14ac:dyDescent="0.15">
      <c r="A44" s="70"/>
      <c r="B44" s="80" t="s">
        <v>77</v>
      </c>
      <c r="C44" s="68"/>
      <c r="D44" s="78">
        <v>7.6</v>
      </c>
      <c r="E44" s="78">
        <v>0</v>
      </c>
      <c r="F44" s="79">
        <v>20000</v>
      </c>
      <c r="G44" s="79">
        <v>23000</v>
      </c>
      <c r="H44" s="79">
        <v>11500</v>
      </c>
      <c r="I44" s="79">
        <v>17250</v>
      </c>
      <c r="J44" s="78">
        <v>2.1</v>
      </c>
      <c r="K44" s="78">
        <v>0</v>
      </c>
      <c r="L44" s="65">
        <v>5600</v>
      </c>
      <c r="M44" s="79">
        <v>6500</v>
      </c>
      <c r="N44" s="64">
        <v>3250</v>
      </c>
      <c r="O44" s="64">
        <v>4875</v>
      </c>
      <c r="P44" s="78">
        <v>1.4</v>
      </c>
      <c r="Q44" s="78">
        <v>0</v>
      </c>
      <c r="R44" s="65">
        <v>5500</v>
      </c>
      <c r="S44" s="64">
        <v>4000</v>
      </c>
    </row>
    <row r="45" spans="1:19" ht="13.5" customHeight="1" x14ac:dyDescent="0.15">
      <c r="A45" s="70"/>
      <c r="B45" s="80" t="s">
        <v>78</v>
      </c>
      <c r="C45" s="68"/>
      <c r="D45" s="78">
        <v>8</v>
      </c>
      <c r="E45" s="78">
        <v>0</v>
      </c>
      <c r="F45" s="79">
        <v>20000</v>
      </c>
      <c r="G45" s="79">
        <v>25500</v>
      </c>
      <c r="H45" s="79">
        <v>12750</v>
      </c>
      <c r="I45" s="79">
        <v>19125</v>
      </c>
      <c r="J45" s="78">
        <v>2</v>
      </c>
      <c r="K45" s="78">
        <v>0</v>
      </c>
      <c r="L45" s="65">
        <v>5000</v>
      </c>
      <c r="M45" s="79">
        <v>9000</v>
      </c>
      <c r="N45" s="64">
        <v>4500</v>
      </c>
      <c r="O45" s="64">
        <v>6750</v>
      </c>
      <c r="P45" s="78">
        <v>1.6</v>
      </c>
      <c r="Q45" s="78">
        <v>0</v>
      </c>
      <c r="R45" s="65">
        <v>7000</v>
      </c>
      <c r="S45" s="64">
        <v>6500</v>
      </c>
    </row>
    <row r="46" spans="1:19" ht="13.5" customHeight="1" x14ac:dyDescent="0.15">
      <c r="A46" s="70"/>
      <c r="B46" s="80" t="s">
        <v>79</v>
      </c>
      <c r="C46" s="68"/>
      <c r="D46" s="78">
        <v>6.2</v>
      </c>
      <c r="E46" s="78">
        <v>0</v>
      </c>
      <c r="F46" s="79">
        <v>22700</v>
      </c>
      <c r="G46" s="79">
        <v>26100</v>
      </c>
      <c r="H46" s="79">
        <v>13050</v>
      </c>
      <c r="I46" s="79">
        <v>19575</v>
      </c>
      <c r="J46" s="78">
        <v>2.2999999999999998</v>
      </c>
      <c r="K46" s="78">
        <v>0</v>
      </c>
      <c r="L46" s="65">
        <v>8000</v>
      </c>
      <c r="M46" s="79">
        <v>9400</v>
      </c>
      <c r="N46" s="64">
        <v>4700</v>
      </c>
      <c r="O46" s="64">
        <v>7050</v>
      </c>
      <c r="P46" s="78">
        <v>2.1</v>
      </c>
      <c r="Q46" s="78">
        <v>0</v>
      </c>
      <c r="R46" s="65">
        <v>8700</v>
      </c>
      <c r="S46" s="64">
        <v>7000</v>
      </c>
    </row>
    <row r="47" spans="1:19" ht="13.5" customHeight="1" x14ac:dyDescent="0.15">
      <c r="A47" s="94"/>
      <c r="B47" s="93" t="s">
        <v>80</v>
      </c>
      <c r="C47" s="92"/>
      <c r="D47" s="90">
        <v>7.9</v>
      </c>
      <c r="E47" s="90">
        <v>0</v>
      </c>
      <c r="F47" s="91">
        <v>23000</v>
      </c>
      <c r="G47" s="91">
        <v>23000</v>
      </c>
      <c r="H47" s="91">
        <v>11500</v>
      </c>
      <c r="I47" s="91">
        <v>17250</v>
      </c>
      <c r="J47" s="90">
        <v>2.2999999999999998</v>
      </c>
      <c r="K47" s="90">
        <v>0</v>
      </c>
      <c r="L47" s="89">
        <v>7200</v>
      </c>
      <c r="M47" s="91">
        <v>7600</v>
      </c>
      <c r="N47" s="88">
        <v>3800</v>
      </c>
      <c r="O47" s="88">
        <v>5700</v>
      </c>
      <c r="P47" s="90">
        <v>2.2000000000000002</v>
      </c>
      <c r="Q47" s="90">
        <v>0</v>
      </c>
      <c r="R47" s="89">
        <v>8500</v>
      </c>
      <c r="S47" s="88">
        <v>4600</v>
      </c>
    </row>
    <row r="48" spans="1:19" ht="13.5" customHeight="1" x14ac:dyDescent="0.15">
      <c r="A48" s="70"/>
      <c r="B48" s="80" t="s">
        <v>81</v>
      </c>
      <c r="C48" s="68"/>
      <c r="D48" s="78">
        <v>9.6999999999999993</v>
      </c>
      <c r="E48" s="78">
        <v>0</v>
      </c>
      <c r="F48" s="79">
        <v>27000</v>
      </c>
      <c r="G48" s="79">
        <v>25000</v>
      </c>
      <c r="H48" s="79">
        <v>12500</v>
      </c>
      <c r="I48" s="79">
        <v>18750</v>
      </c>
      <c r="J48" s="78">
        <v>3.3</v>
      </c>
      <c r="K48" s="78">
        <v>0</v>
      </c>
      <c r="L48" s="65">
        <v>9500</v>
      </c>
      <c r="M48" s="79">
        <v>6000</v>
      </c>
      <c r="N48" s="64">
        <v>3000</v>
      </c>
      <c r="O48" s="64">
        <v>4500</v>
      </c>
      <c r="P48" s="78">
        <v>2.6</v>
      </c>
      <c r="Q48" s="78">
        <v>0</v>
      </c>
      <c r="R48" s="65">
        <v>8300</v>
      </c>
      <c r="S48" s="64">
        <v>5600</v>
      </c>
    </row>
    <row r="49" spans="1:19" ht="13.5" customHeight="1" x14ac:dyDescent="0.15">
      <c r="A49" s="70"/>
      <c r="B49" s="80" t="s">
        <v>82</v>
      </c>
      <c r="C49" s="68"/>
      <c r="D49" s="78">
        <v>7.9</v>
      </c>
      <c r="E49" s="78">
        <v>0</v>
      </c>
      <c r="F49" s="79">
        <v>21000</v>
      </c>
      <c r="G49" s="79">
        <v>23100</v>
      </c>
      <c r="H49" s="79">
        <v>11550</v>
      </c>
      <c r="I49" s="79">
        <v>17325</v>
      </c>
      <c r="J49" s="78">
        <v>2.9</v>
      </c>
      <c r="K49" s="78">
        <v>0</v>
      </c>
      <c r="L49" s="65">
        <v>7600</v>
      </c>
      <c r="M49" s="79">
        <v>8600</v>
      </c>
      <c r="N49" s="64">
        <v>4300</v>
      </c>
      <c r="O49" s="64">
        <v>6450</v>
      </c>
      <c r="P49" s="78">
        <v>2.1</v>
      </c>
      <c r="Q49" s="78">
        <v>0</v>
      </c>
      <c r="R49" s="65">
        <v>7000</v>
      </c>
      <c r="S49" s="64">
        <v>5400</v>
      </c>
    </row>
    <row r="50" spans="1:19" ht="13.5" customHeight="1" x14ac:dyDescent="0.15">
      <c r="A50" s="70"/>
      <c r="B50" s="80" t="s">
        <v>83</v>
      </c>
      <c r="C50" s="68"/>
      <c r="D50" s="78">
        <v>8.8000000000000007</v>
      </c>
      <c r="E50" s="78">
        <v>23</v>
      </c>
      <c r="F50" s="79">
        <v>26500</v>
      </c>
      <c r="G50" s="79">
        <v>27000</v>
      </c>
      <c r="H50" s="79">
        <v>13500</v>
      </c>
      <c r="I50" s="79">
        <v>20250</v>
      </c>
      <c r="J50" s="78">
        <v>3.8</v>
      </c>
      <c r="K50" s="78">
        <v>12</v>
      </c>
      <c r="L50" s="65">
        <v>6000</v>
      </c>
      <c r="M50" s="79">
        <v>5000</v>
      </c>
      <c r="N50" s="64">
        <v>2500</v>
      </c>
      <c r="O50" s="64">
        <v>3750</v>
      </c>
      <c r="P50" s="78">
        <v>1.05</v>
      </c>
      <c r="Q50" s="78">
        <v>7.9</v>
      </c>
      <c r="R50" s="65">
        <v>6600</v>
      </c>
      <c r="S50" s="64">
        <v>3700</v>
      </c>
    </row>
    <row r="51" spans="1:19" ht="13.5" customHeight="1" x14ac:dyDescent="0.15">
      <c r="A51" s="70"/>
      <c r="B51" s="80" t="s">
        <v>84</v>
      </c>
      <c r="C51" s="68"/>
      <c r="D51" s="78">
        <v>8</v>
      </c>
      <c r="E51" s="78">
        <v>0</v>
      </c>
      <c r="F51" s="79">
        <v>27000</v>
      </c>
      <c r="G51" s="79">
        <v>27000</v>
      </c>
      <c r="H51" s="79">
        <v>13500</v>
      </c>
      <c r="I51" s="79">
        <v>20250</v>
      </c>
      <c r="J51" s="78">
        <v>2.7</v>
      </c>
      <c r="K51" s="78">
        <v>0</v>
      </c>
      <c r="L51" s="65">
        <v>8000</v>
      </c>
      <c r="M51" s="79">
        <v>9000</v>
      </c>
      <c r="N51" s="64">
        <v>4500</v>
      </c>
      <c r="O51" s="64">
        <v>6750</v>
      </c>
      <c r="P51" s="78">
        <v>2.1</v>
      </c>
      <c r="Q51" s="78">
        <v>0</v>
      </c>
      <c r="R51" s="65">
        <v>9000</v>
      </c>
      <c r="S51" s="64">
        <v>4000</v>
      </c>
    </row>
    <row r="52" spans="1:19" ht="13.5" customHeight="1" x14ac:dyDescent="0.15">
      <c r="A52" s="94"/>
      <c r="B52" s="93" t="s">
        <v>85</v>
      </c>
      <c r="C52" s="92"/>
      <c r="D52" s="90">
        <v>7.7</v>
      </c>
      <c r="E52" s="90">
        <v>0</v>
      </c>
      <c r="F52" s="91">
        <v>20200</v>
      </c>
      <c r="G52" s="91">
        <v>21200</v>
      </c>
      <c r="H52" s="91">
        <v>10600</v>
      </c>
      <c r="I52" s="91">
        <v>15900</v>
      </c>
      <c r="J52" s="90">
        <v>2.1</v>
      </c>
      <c r="K52" s="90">
        <v>0</v>
      </c>
      <c r="L52" s="89">
        <v>5600</v>
      </c>
      <c r="M52" s="91">
        <v>5900</v>
      </c>
      <c r="N52" s="88">
        <v>2950</v>
      </c>
      <c r="O52" s="88">
        <v>4425</v>
      </c>
      <c r="P52" s="90">
        <v>1.8</v>
      </c>
      <c r="Q52" s="90">
        <v>0</v>
      </c>
      <c r="R52" s="89">
        <v>10000</v>
      </c>
      <c r="S52" s="88">
        <v>2600</v>
      </c>
    </row>
    <row r="53" spans="1:19" ht="13.5" customHeight="1" x14ac:dyDescent="0.15">
      <c r="A53" s="70"/>
      <c r="B53" s="80" t="s">
        <v>86</v>
      </c>
      <c r="C53" s="68"/>
      <c r="D53" s="78">
        <v>8.5</v>
      </c>
      <c r="E53" s="78">
        <v>0</v>
      </c>
      <c r="F53" s="79">
        <v>25000</v>
      </c>
      <c r="G53" s="79">
        <v>25000</v>
      </c>
      <c r="H53" s="79">
        <v>12500</v>
      </c>
      <c r="I53" s="79">
        <v>18750</v>
      </c>
      <c r="J53" s="78">
        <v>2.2000000000000002</v>
      </c>
      <c r="K53" s="78">
        <v>0</v>
      </c>
      <c r="L53" s="65">
        <v>7000</v>
      </c>
      <c r="M53" s="79">
        <v>7000</v>
      </c>
      <c r="N53" s="64">
        <v>3500</v>
      </c>
      <c r="O53" s="64">
        <v>5250</v>
      </c>
      <c r="P53" s="78">
        <v>1.8</v>
      </c>
      <c r="Q53" s="78">
        <v>0</v>
      </c>
      <c r="R53" s="65">
        <v>14000</v>
      </c>
      <c r="S53" s="64">
        <v>0</v>
      </c>
    </row>
    <row r="54" spans="1:19" ht="13.5" customHeight="1" x14ac:dyDescent="0.15">
      <c r="A54" s="70"/>
      <c r="B54" s="80" t="s">
        <v>87</v>
      </c>
      <c r="C54" s="68"/>
      <c r="D54" s="78">
        <v>8.5</v>
      </c>
      <c r="E54" s="78">
        <v>10</v>
      </c>
      <c r="F54" s="79">
        <v>27000</v>
      </c>
      <c r="G54" s="79">
        <v>24000</v>
      </c>
      <c r="H54" s="79">
        <v>12000</v>
      </c>
      <c r="I54" s="79">
        <v>18000</v>
      </c>
      <c r="J54" s="78">
        <v>2.4</v>
      </c>
      <c r="K54" s="78">
        <v>0</v>
      </c>
      <c r="L54" s="65">
        <v>7000</v>
      </c>
      <c r="M54" s="79">
        <v>6000</v>
      </c>
      <c r="N54" s="64">
        <v>3000</v>
      </c>
      <c r="O54" s="64">
        <v>4500</v>
      </c>
      <c r="P54" s="78">
        <v>2.1</v>
      </c>
      <c r="Q54" s="78">
        <v>0</v>
      </c>
      <c r="R54" s="65">
        <v>9000</v>
      </c>
      <c r="S54" s="64">
        <v>5000</v>
      </c>
    </row>
    <row r="55" spans="1:19" ht="13.5" customHeight="1" x14ac:dyDescent="0.15">
      <c r="A55" s="70"/>
      <c r="B55" s="80" t="s">
        <v>88</v>
      </c>
      <c r="C55" s="68"/>
      <c r="D55" s="78">
        <v>6.3</v>
      </c>
      <c r="E55" s="78">
        <v>29.5</v>
      </c>
      <c r="F55" s="79">
        <v>22000</v>
      </c>
      <c r="G55" s="79">
        <v>28200</v>
      </c>
      <c r="H55" s="79">
        <v>14100</v>
      </c>
      <c r="I55" s="79">
        <v>21150</v>
      </c>
      <c r="J55" s="78">
        <v>2.5</v>
      </c>
      <c r="K55" s="78">
        <v>8.5</v>
      </c>
      <c r="L55" s="65">
        <v>7000</v>
      </c>
      <c r="M55" s="79">
        <v>7000</v>
      </c>
      <c r="N55" s="64">
        <v>3500</v>
      </c>
      <c r="O55" s="64">
        <v>5250</v>
      </c>
      <c r="P55" s="78">
        <v>2.1</v>
      </c>
      <c r="Q55" s="78">
        <v>4</v>
      </c>
      <c r="R55" s="65">
        <v>10000</v>
      </c>
      <c r="S55" s="64">
        <v>6000</v>
      </c>
    </row>
    <row r="56" spans="1:19" ht="13.5" customHeight="1" x14ac:dyDescent="0.15">
      <c r="A56" s="70"/>
      <c r="B56" s="80" t="s">
        <v>89</v>
      </c>
      <c r="C56" s="68"/>
      <c r="D56" s="78">
        <v>8.6</v>
      </c>
      <c r="E56" s="78">
        <v>0</v>
      </c>
      <c r="F56" s="79">
        <v>26900</v>
      </c>
      <c r="G56" s="79">
        <v>29200</v>
      </c>
      <c r="H56" s="79">
        <v>14600</v>
      </c>
      <c r="I56" s="79">
        <v>21900</v>
      </c>
      <c r="J56" s="78">
        <v>2.5</v>
      </c>
      <c r="K56" s="78">
        <v>0</v>
      </c>
      <c r="L56" s="65">
        <v>8100</v>
      </c>
      <c r="M56" s="79">
        <v>8800</v>
      </c>
      <c r="N56" s="64">
        <v>4400</v>
      </c>
      <c r="O56" s="64">
        <v>6600</v>
      </c>
      <c r="P56" s="78">
        <v>2.1</v>
      </c>
      <c r="Q56" s="78">
        <v>0</v>
      </c>
      <c r="R56" s="65">
        <v>9400</v>
      </c>
      <c r="S56" s="64">
        <v>6900</v>
      </c>
    </row>
    <row r="57" spans="1:19" ht="13.5" customHeight="1" x14ac:dyDescent="0.15">
      <c r="A57" s="87"/>
      <c r="B57" s="86" t="s">
        <v>90</v>
      </c>
      <c r="C57" s="85"/>
      <c r="D57" s="83">
        <v>7.4</v>
      </c>
      <c r="E57" s="83">
        <v>0</v>
      </c>
      <c r="F57" s="84">
        <v>22000</v>
      </c>
      <c r="G57" s="84">
        <v>22000</v>
      </c>
      <c r="H57" s="84">
        <v>11000</v>
      </c>
      <c r="I57" s="84">
        <v>16500</v>
      </c>
      <c r="J57" s="83">
        <v>2.4</v>
      </c>
      <c r="K57" s="83">
        <v>0</v>
      </c>
      <c r="L57" s="82">
        <v>8500</v>
      </c>
      <c r="M57" s="84">
        <v>8000</v>
      </c>
      <c r="N57" s="81">
        <v>4000</v>
      </c>
      <c r="O57" s="81">
        <v>6000</v>
      </c>
      <c r="P57" s="83">
        <v>2.2999999999999998</v>
      </c>
      <c r="Q57" s="83">
        <v>0</v>
      </c>
      <c r="R57" s="82">
        <v>7500</v>
      </c>
      <c r="S57" s="81">
        <v>5500</v>
      </c>
    </row>
    <row r="58" spans="1:19" ht="13.5" customHeight="1" x14ac:dyDescent="0.15">
      <c r="A58" s="70"/>
      <c r="B58" s="80" t="s">
        <v>91</v>
      </c>
      <c r="C58" s="68"/>
      <c r="D58" s="78">
        <v>7.2</v>
      </c>
      <c r="E58" s="78">
        <v>0</v>
      </c>
      <c r="F58" s="79">
        <v>23000</v>
      </c>
      <c r="G58" s="79">
        <v>24000</v>
      </c>
      <c r="H58" s="79">
        <v>12000</v>
      </c>
      <c r="I58" s="79">
        <v>18000</v>
      </c>
      <c r="J58" s="78">
        <v>4</v>
      </c>
      <c r="K58" s="78">
        <v>0</v>
      </c>
      <c r="L58" s="65">
        <v>10000</v>
      </c>
      <c r="M58" s="79">
        <v>8000</v>
      </c>
      <c r="N58" s="64">
        <v>4000</v>
      </c>
      <c r="O58" s="64">
        <v>6000</v>
      </c>
      <c r="P58" s="78">
        <v>3</v>
      </c>
      <c r="Q58" s="78">
        <v>0</v>
      </c>
      <c r="R58" s="65">
        <v>7000</v>
      </c>
      <c r="S58" s="64">
        <v>6000</v>
      </c>
    </row>
    <row r="59" spans="1:19" ht="13.5" customHeight="1" x14ac:dyDescent="0.15">
      <c r="A59" s="70"/>
      <c r="B59" s="80" t="s">
        <v>92</v>
      </c>
      <c r="C59" s="68"/>
      <c r="D59" s="78">
        <v>10</v>
      </c>
      <c r="E59" s="78">
        <v>0</v>
      </c>
      <c r="F59" s="79">
        <v>23000</v>
      </c>
      <c r="G59" s="79">
        <v>24000</v>
      </c>
      <c r="H59" s="79">
        <v>12000</v>
      </c>
      <c r="I59" s="79">
        <v>18000</v>
      </c>
      <c r="J59" s="78">
        <v>1.8</v>
      </c>
      <c r="K59" s="78">
        <v>0</v>
      </c>
      <c r="L59" s="65">
        <v>7000</v>
      </c>
      <c r="M59" s="79">
        <v>11000</v>
      </c>
      <c r="N59" s="64">
        <v>5500</v>
      </c>
      <c r="O59" s="64">
        <v>8250</v>
      </c>
      <c r="P59" s="78">
        <v>1.6</v>
      </c>
      <c r="Q59" s="78">
        <v>0</v>
      </c>
      <c r="R59" s="65">
        <v>6000</v>
      </c>
      <c r="S59" s="64">
        <v>4000</v>
      </c>
    </row>
    <row r="60" spans="1:19" ht="13.5" customHeight="1" x14ac:dyDescent="0.15">
      <c r="A60" s="70"/>
      <c r="B60" s="80" t="s">
        <v>93</v>
      </c>
      <c r="C60" s="68"/>
      <c r="D60" s="78">
        <v>10.5</v>
      </c>
      <c r="E60" s="78">
        <v>0</v>
      </c>
      <c r="F60" s="79">
        <v>24000</v>
      </c>
      <c r="G60" s="79">
        <v>27000</v>
      </c>
      <c r="H60" s="79">
        <v>13500</v>
      </c>
      <c r="I60" s="79">
        <v>20250</v>
      </c>
      <c r="J60" s="78">
        <v>2.4</v>
      </c>
      <c r="K60" s="78">
        <v>0</v>
      </c>
      <c r="L60" s="65">
        <v>9000</v>
      </c>
      <c r="M60" s="79">
        <v>7000</v>
      </c>
      <c r="N60" s="64">
        <v>3500</v>
      </c>
      <c r="O60" s="64">
        <v>5250</v>
      </c>
      <c r="P60" s="78">
        <v>2.1</v>
      </c>
      <c r="Q60" s="78">
        <v>0</v>
      </c>
      <c r="R60" s="65">
        <v>8000</v>
      </c>
      <c r="S60" s="64">
        <v>6000</v>
      </c>
    </row>
    <row r="61" spans="1:19" ht="13.5" customHeight="1" x14ac:dyDescent="0.15">
      <c r="A61" s="70"/>
      <c r="B61" s="80" t="s">
        <v>94</v>
      </c>
      <c r="C61" s="68"/>
      <c r="D61" s="78">
        <v>8.5</v>
      </c>
      <c r="E61" s="78">
        <v>20</v>
      </c>
      <c r="F61" s="79">
        <v>19500</v>
      </c>
      <c r="G61" s="79">
        <v>22500</v>
      </c>
      <c r="H61" s="79">
        <v>11250</v>
      </c>
      <c r="I61" s="79">
        <v>16875</v>
      </c>
      <c r="J61" s="78">
        <v>3</v>
      </c>
      <c r="K61" s="78">
        <v>2</v>
      </c>
      <c r="L61" s="65">
        <v>6000</v>
      </c>
      <c r="M61" s="79">
        <v>7000</v>
      </c>
      <c r="N61" s="64">
        <v>3500</v>
      </c>
      <c r="O61" s="64">
        <v>5250</v>
      </c>
      <c r="P61" s="78">
        <v>3</v>
      </c>
      <c r="Q61" s="78">
        <v>3</v>
      </c>
      <c r="R61" s="65">
        <v>8200</v>
      </c>
      <c r="S61" s="64">
        <v>6000</v>
      </c>
    </row>
    <row r="62" spans="1:19" ht="13.5" customHeight="1" x14ac:dyDescent="0.15">
      <c r="A62" s="87"/>
      <c r="B62" s="86" t="s">
        <v>95</v>
      </c>
      <c r="C62" s="85"/>
      <c r="D62" s="83">
        <v>7.2</v>
      </c>
      <c r="E62" s="83">
        <v>0</v>
      </c>
      <c r="F62" s="84">
        <v>24000</v>
      </c>
      <c r="G62" s="84">
        <v>26000</v>
      </c>
      <c r="H62" s="84">
        <v>13000</v>
      </c>
      <c r="I62" s="84">
        <v>19500</v>
      </c>
      <c r="J62" s="83">
        <v>2.63</v>
      </c>
      <c r="K62" s="83">
        <v>0</v>
      </c>
      <c r="L62" s="82">
        <v>9000</v>
      </c>
      <c r="M62" s="84">
        <v>10000</v>
      </c>
      <c r="N62" s="81">
        <v>5000</v>
      </c>
      <c r="O62" s="81">
        <v>7500</v>
      </c>
      <c r="P62" s="83">
        <v>2.52</v>
      </c>
      <c r="Q62" s="83">
        <v>0</v>
      </c>
      <c r="R62" s="82">
        <v>9000</v>
      </c>
      <c r="S62" s="81">
        <v>7000</v>
      </c>
    </row>
    <row r="63" spans="1:19" ht="13.5" customHeight="1" x14ac:dyDescent="0.15">
      <c r="A63" s="70"/>
      <c r="B63" s="80" t="s">
        <v>96</v>
      </c>
      <c r="C63" s="68"/>
      <c r="D63" s="78">
        <v>7.69</v>
      </c>
      <c r="E63" s="78">
        <v>0</v>
      </c>
      <c r="F63" s="79">
        <v>25000</v>
      </c>
      <c r="G63" s="79">
        <v>28000</v>
      </c>
      <c r="H63" s="79">
        <v>14000</v>
      </c>
      <c r="I63" s="79">
        <v>21000</v>
      </c>
      <c r="J63" s="78">
        <v>2.6</v>
      </c>
      <c r="K63" s="78">
        <v>0</v>
      </c>
      <c r="L63" s="65">
        <v>8400</v>
      </c>
      <c r="M63" s="79">
        <v>9200</v>
      </c>
      <c r="N63" s="64">
        <v>4600</v>
      </c>
      <c r="O63" s="64">
        <v>6900</v>
      </c>
      <c r="P63" s="78">
        <v>2.4</v>
      </c>
      <c r="Q63" s="78">
        <v>0</v>
      </c>
      <c r="R63" s="65">
        <v>9200</v>
      </c>
      <c r="S63" s="64">
        <v>8000</v>
      </c>
    </row>
    <row r="64" spans="1:19" ht="13.5" customHeight="1" x14ac:dyDescent="0.15">
      <c r="A64" s="70"/>
      <c r="B64" s="80" t="s">
        <v>97</v>
      </c>
      <c r="C64" s="68"/>
      <c r="D64" s="78">
        <v>7.5</v>
      </c>
      <c r="E64" s="78">
        <v>20</v>
      </c>
      <c r="F64" s="79">
        <v>20000</v>
      </c>
      <c r="G64" s="79">
        <v>20000</v>
      </c>
      <c r="H64" s="79">
        <v>10000</v>
      </c>
      <c r="I64" s="79">
        <v>15000</v>
      </c>
      <c r="J64" s="78">
        <v>2</v>
      </c>
      <c r="K64" s="78">
        <v>5</v>
      </c>
      <c r="L64" s="65">
        <v>6000</v>
      </c>
      <c r="M64" s="79">
        <v>7000</v>
      </c>
      <c r="N64" s="64">
        <v>3500</v>
      </c>
      <c r="O64" s="64">
        <v>5250</v>
      </c>
      <c r="P64" s="78">
        <v>1.5</v>
      </c>
      <c r="Q64" s="78">
        <v>5</v>
      </c>
      <c r="R64" s="65">
        <v>7000</v>
      </c>
      <c r="S64" s="64">
        <v>4000</v>
      </c>
    </row>
    <row r="65" spans="1:19" ht="13.5" customHeight="1" x14ac:dyDescent="0.15">
      <c r="A65" s="70"/>
      <c r="B65" s="80" t="s">
        <v>98</v>
      </c>
      <c r="C65" s="68"/>
      <c r="D65" s="78">
        <v>7</v>
      </c>
      <c r="E65" s="78">
        <v>0</v>
      </c>
      <c r="F65" s="79">
        <v>20000</v>
      </c>
      <c r="G65" s="79">
        <v>20000</v>
      </c>
      <c r="H65" s="79">
        <v>10000</v>
      </c>
      <c r="I65" s="79">
        <v>15000</v>
      </c>
      <c r="J65" s="78">
        <v>3</v>
      </c>
      <c r="K65" s="78">
        <v>0</v>
      </c>
      <c r="L65" s="65">
        <v>8000</v>
      </c>
      <c r="M65" s="79">
        <v>6000</v>
      </c>
      <c r="N65" s="64">
        <v>3000</v>
      </c>
      <c r="O65" s="64">
        <v>4500</v>
      </c>
      <c r="P65" s="78">
        <v>2</v>
      </c>
      <c r="Q65" s="78">
        <v>0</v>
      </c>
      <c r="R65" s="65">
        <v>8000</v>
      </c>
      <c r="S65" s="64">
        <v>4000</v>
      </c>
    </row>
    <row r="66" spans="1:19" ht="13.5" customHeight="1" x14ac:dyDescent="0.15">
      <c r="A66" s="70"/>
      <c r="B66" s="80" t="s">
        <v>99</v>
      </c>
      <c r="C66" s="68"/>
      <c r="D66" s="78">
        <v>7.1</v>
      </c>
      <c r="E66" s="78">
        <v>0</v>
      </c>
      <c r="F66" s="79">
        <v>18500</v>
      </c>
      <c r="G66" s="79">
        <v>17400</v>
      </c>
      <c r="H66" s="79">
        <v>8700</v>
      </c>
      <c r="I66" s="79">
        <v>13050</v>
      </c>
      <c r="J66" s="78">
        <v>2.9</v>
      </c>
      <c r="K66" s="78">
        <v>0</v>
      </c>
      <c r="L66" s="65">
        <v>7100</v>
      </c>
      <c r="M66" s="79">
        <v>8300</v>
      </c>
      <c r="N66" s="64">
        <v>4150</v>
      </c>
      <c r="O66" s="64">
        <v>6225</v>
      </c>
      <c r="P66" s="78">
        <v>2</v>
      </c>
      <c r="Q66" s="78">
        <v>0</v>
      </c>
      <c r="R66" s="65">
        <v>7400</v>
      </c>
      <c r="S66" s="64">
        <v>5300</v>
      </c>
    </row>
    <row r="67" spans="1:19" ht="13.5" customHeight="1" x14ac:dyDescent="0.15">
      <c r="A67" s="70"/>
      <c r="B67" s="80" t="s">
        <v>100</v>
      </c>
      <c r="C67" s="68"/>
      <c r="D67" s="78">
        <v>9</v>
      </c>
      <c r="E67" s="78">
        <v>0</v>
      </c>
      <c r="F67" s="79">
        <v>21000</v>
      </c>
      <c r="G67" s="79">
        <v>22000</v>
      </c>
      <c r="H67" s="79">
        <v>11000</v>
      </c>
      <c r="I67" s="79">
        <v>16500</v>
      </c>
      <c r="J67" s="78">
        <v>3.2</v>
      </c>
      <c r="K67" s="78">
        <v>0</v>
      </c>
      <c r="L67" s="65">
        <v>6000</v>
      </c>
      <c r="M67" s="79">
        <v>7000</v>
      </c>
      <c r="N67" s="64">
        <v>3500</v>
      </c>
      <c r="O67" s="64">
        <v>5250</v>
      </c>
      <c r="P67" s="78">
        <v>3.3</v>
      </c>
      <c r="Q67" s="78">
        <v>0</v>
      </c>
      <c r="R67" s="65">
        <v>9500</v>
      </c>
      <c r="S67" s="64">
        <v>4500</v>
      </c>
    </row>
    <row r="68" spans="1:19" ht="13.5" customHeight="1" x14ac:dyDescent="0.15">
      <c r="A68" s="77"/>
      <c r="B68" s="76" t="s">
        <v>111</v>
      </c>
      <c r="C68" s="75"/>
      <c r="D68" s="73">
        <f>ROUND(SUM(D8:D9)/2,2)</f>
        <v>7.79</v>
      </c>
      <c r="E68" s="73">
        <f>ROUND(SUM(E8:E9)/2,2)</f>
        <v>0</v>
      </c>
      <c r="F68" s="72">
        <f>ROUND(SUM(F8:F9)/2,1)</f>
        <v>21052</v>
      </c>
      <c r="G68" s="72">
        <f>ROUND(SUM(G8:G9)/2,1)</f>
        <v>23230</v>
      </c>
      <c r="H68" s="72">
        <f>ROUND(SUM(H8:H9)/2,1)</f>
        <v>11615</v>
      </c>
      <c r="I68" s="72">
        <f>ROUND(SUM(I8:I9)/2,1)</f>
        <v>17422.5</v>
      </c>
      <c r="J68" s="73">
        <f>ROUND(SUM(J8:J9)/2,2)</f>
        <v>3.08</v>
      </c>
      <c r="K68" s="73">
        <f>ROUND(SUM(K8:K9)/2,2)</f>
        <v>0</v>
      </c>
      <c r="L68" s="72">
        <f>ROUND(SUM(L8:L9)/2,1)</f>
        <v>7969.5</v>
      </c>
      <c r="M68" s="74">
        <f>ROUND(SUM(M8:M9)/2,1)</f>
        <v>8807.5</v>
      </c>
      <c r="N68" s="71">
        <f>ROUND(SUM(N8:N9)/2,1)</f>
        <v>4404</v>
      </c>
      <c r="O68" s="71">
        <f>ROUND(SUM(O8:O9)/2,1)</f>
        <v>6606</v>
      </c>
      <c r="P68" s="73">
        <f>ROUND(SUM(P8:P9)/2,2)</f>
        <v>3.05</v>
      </c>
      <c r="Q68" s="73">
        <f>ROUND(SUM(Q8:Q9)/2,2)</f>
        <v>0</v>
      </c>
      <c r="R68" s="72">
        <f>ROUND(SUM(R8:R9)/2,1)</f>
        <v>9363.5</v>
      </c>
      <c r="S68" s="71">
        <f>ROUND(SUM(S8:S9)/2,1)</f>
        <v>7699</v>
      </c>
    </row>
    <row r="69" spans="1:19" ht="13.5" customHeight="1" x14ac:dyDescent="0.15">
      <c r="A69" s="70"/>
      <c r="B69" s="69" t="s">
        <v>110</v>
      </c>
      <c r="C69" s="68"/>
      <c r="D69" s="66">
        <f>ROUND(SUM(D10:D36)/27,2)</f>
        <v>8.16</v>
      </c>
      <c r="E69" s="66">
        <f>ROUND(SUM(E10:E36)/27,2)</f>
        <v>1.94</v>
      </c>
      <c r="F69" s="65">
        <f>ROUND(SUM(F10:F36)/27,1)</f>
        <v>24915.3</v>
      </c>
      <c r="G69" s="65">
        <f>ROUND(SUM(G10:G36)/27,1)</f>
        <v>25410.7</v>
      </c>
      <c r="H69" s="65">
        <f>ROUND(SUM(H10:H36)/27,1)</f>
        <v>12705.3</v>
      </c>
      <c r="I69" s="65">
        <f>ROUND(SUM(I10:I36)/27,1)</f>
        <v>19058</v>
      </c>
      <c r="J69" s="66">
        <f>ROUND(SUM(J10:J36)/27,2)</f>
        <v>2.73</v>
      </c>
      <c r="K69" s="66">
        <f>ROUND(SUM(K10:K36)/27,2)</f>
        <v>0.74</v>
      </c>
      <c r="L69" s="65">
        <f>ROUND(SUM(L10:L36)/27,1)</f>
        <v>8143.7</v>
      </c>
      <c r="M69" s="67">
        <f>ROUND(SUM(M10:M36)/27,1)</f>
        <v>7981</v>
      </c>
      <c r="N69" s="64">
        <f>ROUND(SUM(N10:N36)/27,1)</f>
        <v>3990.5</v>
      </c>
      <c r="O69" s="64">
        <f>ROUND(SUM(O10:O36)/27,1)</f>
        <v>5985.7</v>
      </c>
      <c r="P69" s="66">
        <f>ROUND(SUM(P10:P36)/27,2)</f>
        <v>2.2999999999999998</v>
      </c>
      <c r="Q69" s="66">
        <f>ROUND(SUM(Q10:Q36)/27,2)</f>
        <v>0.12</v>
      </c>
      <c r="R69" s="65">
        <f>ROUND(SUM(R10:R36)/27,1)</f>
        <v>11702.8</v>
      </c>
      <c r="S69" s="64">
        <f>ROUND(SUM(S10:S36)/27,1)</f>
        <v>3703.3</v>
      </c>
    </row>
    <row r="70" spans="1:19" ht="13.5" customHeight="1" x14ac:dyDescent="0.15">
      <c r="A70" s="70"/>
      <c r="B70" s="69" t="s">
        <v>109</v>
      </c>
      <c r="C70" s="68"/>
      <c r="D70" s="66">
        <f>ROUND(SUM(D37:D67)/31,2)</f>
        <v>8.0299999999999994</v>
      </c>
      <c r="E70" s="66">
        <f>ROUND(SUM(E37:E67)/31,2)</f>
        <v>3.31</v>
      </c>
      <c r="F70" s="65">
        <f>ROUND(SUM(F37:F67)/31,1)</f>
        <v>23912.9</v>
      </c>
      <c r="G70" s="65">
        <f>ROUND(SUM(G37:G67)/31,1)</f>
        <v>24248.400000000001</v>
      </c>
      <c r="H70" s="65">
        <f>ROUND(SUM(H37:H67)/31,1)</f>
        <v>12124.2</v>
      </c>
      <c r="I70" s="65">
        <f>ROUND(SUM(I37:I67)/31,1)</f>
        <v>18178.2</v>
      </c>
      <c r="J70" s="66">
        <f>ROUND(SUM(J37:J67)/31,2)</f>
        <v>2.59</v>
      </c>
      <c r="K70" s="66">
        <f>ROUND(SUM(K37:K67)/31,2)</f>
        <v>0.89</v>
      </c>
      <c r="L70" s="65">
        <f>ROUND(SUM(L37:L67)/31,1)</f>
        <v>7658.1</v>
      </c>
      <c r="M70" s="67">
        <f>ROUND(SUM(M37:M67)/31,1)</f>
        <v>7651.6</v>
      </c>
      <c r="N70" s="64">
        <f>ROUND(SUM(N37:N67)/31,1)</f>
        <v>3825.8</v>
      </c>
      <c r="O70" s="64">
        <f>ROUND(SUM(O37:O67)/31,1)</f>
        <v>5738.7</v>
      </c>
      <c r="P70" s="66">
        <f>ROUND(SUM(P37:P67)/31,2)</f>
        <v>2.11</v>
      </c>
      <c r="Q70" s="66">
        <f>ROUND(SUM(Q37:Q67)/31,2)</f>
        <v>0.64</v>
      </c>
      <c r="R70" s="65">
        <f>ROUND(SUM(R37:R67)/31,1)</f>
        <v>8722.6</v>
      </c>
      <c r="S70" s="64">
        <f>ROUND(SUM(S37:S67)/31,1)</f>
        <v>5351.6</v>
      </c>
    </row>
    <row r="71" spans="1:19" ht="13.5" customHeight="1" x14ac:dyDescent="0.15">
      <c r="A71" s="63"/>
      <c r="B71" s="62" t="s">
        <v>108</v>
      </c>
      <c r="C71" s="61"/>
      <c r="D71" s="59">
        <f>ROUND(SUM(D8:D67)/60,2)</f>
        <v>8.08</v>
      </c>
      <c r="E71" s="59">
        <f>ROUND(SUM(E8:E67)/60,2)</f>
        <v>2.58</v>
      </c>
      <c r="F71" s="58">
        <f>ROUND(SUM(F8:F67)/60,1)</f>
        <v>24268.6</v>
      </c>
      <c r="G71" s="58">
        <f>ROUND(SUM(G8:G67)/60,1)</f>
        <v>24737.5</v>
      </c>
      <c r="H71" s="58">
        <f>ROUND(SUM(H8:H67)/60,1)</f>
        <v>12368.7</v>
      </c>
      <c r="I71" s="58">
        <f>ROUND(SUM(I8:I67)/60,1)</f>
        <v>18548.900000000001</v>
      </c>
      <c r="J71" s="59">
        <f>ROUND(SUM(J8:J67)/60,2)</f>
        <v>2.67</v>
      </c>
      <c r="K71" s="59">
        <f>ROUND(SUM(K8:K67)/60,2)</f>
        <v>0.79</v>
      </c>
      <c r="L71" s="58">
        <f>ROUND(SUM(L8:L67)/60,1)</f>
        <v>7887</v>
      </c>
      <c r="M71" s="60">
        <f>ROUND(SUM(M8:M67)/60,1)</f>
        <v>7838.4</v>
      </c>
      <c r="N71" s="57">
        <f>ROUND(SUM(N8:N67)/60,1)</f>
        <v>3919.2</v>
      </c>
      <c r="O71" s="57">
        <f>ROUND(SUM(O8:O67)/60,1)</f>
        <v>5878.8</v>
      </c>
      <c r="P71" s="59">
        <f>ROUND(SUM(P8:P67)/60,2)</f>
        <v>2.2200000000000002</v>
      </c>
      <c r="Q71" s="59">
        <f>ROUND(SUM(Q8:Q67)/60,2)</f>
        <v>0.38</v>
      </c>
      <c r="R71" s="58">
        <f>ROUND(SUM(R8:R67)/60,1)</f>
        <v>10085.1</v>
      </c>
      <c r="S71" s="57">
        <f>ROUND(SUM(S8:S67)/60,1)</f>
        <v>4688.1000000000004</v>
      </c>
    </row>
  </sheetData>
  <mergeCells count="16">
    <mergeCell ref="P4:S4"/>
    <mergeCell ref="D5:D6"/>
    <mergeCell ref="E5:E6"/>
    <mergeCell ref="F5:F6"/>
    <mergeCell ref="G5:I5"/>
    <mergeCell ref="R5:R6"/>
    <mergeCell ref="S5:S6"/>
    <mergeCell ref="P5:P6"/>
    <mergeCell ref="Q5:Q6"/>
    <mergeCell ref="B4:B7"/>
    <mergeCell ref="D4:I4"/>
    <mergeCell ref="J4:M4"/>
    <mergeCell ref="J5:J6"/>
    <mergeCell ref="K5:K6"/>
    <mergeCell ref="L5:L6"/>
    <mergeCell ref="M5:O5"/>
  </mergeCells>
  <phoneticPr fontId="4"/>
  <pageMargins left="0.59055118110236227" right="0.59055118110236227" top="0.59055118110236227" bottom="0.59055118110236227" header="0.31496062992125984" footer="0.31496062992125984"/>
  <pageSetup paperSize="9" scale="80" firstPageNumber="86" orientation="portrait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23-1&amp;2</vt:lpstr>
      <vt:lpstr>23-3</vt:lpstr>
      <vt:lpstr>'23-1&amp;2'!Print_Area</vt:lpstr>
      <vt:lpstr>'23-3'!Print_Area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2021-01-27T03:10:27Z</cp:lastPrinted>
  <dcterms:created xsi:type="dcterms:W3CDTF">2015-08-12T06:01:54Z</dcterms:created>
  <dcterms:modified xsi:type="dcterms:W3CDTF">2022-03-17T01:35:21Z</dcterms:modified>
</cp:coreProperties>
</file>