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9075" windowHeight="4590" tabRatio="834" activeTab="4"/>
  </bookViews>
  <sheets>
    <sheet name="3 わい性台りんご" sheetId="1" r:id="rId1"/>
    <sheet name="4 ぶどう用途別" sheetId="2" r:id="rId2"/>
    <sheet name="5-1 うめ用途別（小梅）" sheetId="3" r:id="rId3"/>
    <sheet name="5-2　うめ用途別（普通梅）" sheetId="4" r:id="rId4"/>
    <sheet name="6 干し柿" sheetId="5" r:id="rId5"/>
  </sheets>
  <definedNames>
    <definedName name="_Regression_Int" localSheetId="4" hidden="1">1</definedName>
    <definedName name="\a" localSheetId="4">'6 干し柿'!#REF!</definedName>
    <definedName name="\a">#REF!</definedName>
    <definedName name="_xlnm.Print_Area" localSheetId="0">'3 わい性台りんご'!$A$1:$M$13</definedName>
    <definedName name="_xlnm.Print_Area" localSheetId="2">'5-1 うめ用途別（小梅）'!$A$1:$I$23</definedName>
    <definedName name="_xlnm.Print_Area" localSheetId="3">'5-2　うめ用途別（普通梅）'!$A$1:$I$66</definedName>
    <definedName name="_xlnm.Print_Area" localSheetId="4">'6 干し柿'!$A$1:$J$18</definedName>
    <definedName name="Print_Area_MI" localSheetId="4">'6 干し柿'!#REF!</definedName>
  </definedNames>
  <calcPr fullCalcOnLoad="1"/>
</workbook>
</file>

<file path=xl/sharedStrings.xml><?xml version="1.0" encoding="utf-8"?>
<sst xmlns="http://schemas.openxmlformats.org/spreadsheetml/2006/main" count="224" uniqueCount="113">
  <si>
    <t xml:space="preserve"> 市町村名</t>
  </si>
  <si>
    <t>品種名</t>
  </si>
  <si>
    <t>計</t>
  </si>
  <si>
    <t>台木</t>
  </si>
  <si>
    <t>系統名</t>
  </si>
  <si>
    <t>用　途　別　仕　向　量　（t）</t>
  </si>
  <si>
    <t>栽培品種名</t>
  </si>
  <si>
    <t>青梅用</t>
  </si>
  <si>
    <t>梅干・梅漬け用</t>
  </si>
  <si>
    <t>梅酒等飲料用</t>
  </si>
  <si>
    <t>光陽</t>
  </si>
  <si>
    <t>甲州最小</t>
  </si>
  <si>
    <t>小梅</t>
  </si>
  <si>
    <t>小梅計</t>
  </si>
  <si>
    <t>伊那豊後</t>
  </si>
  <si>
    <t>鶯宿</t>
  </si>
  <si>
    <t>古城</t>
  </si>
  <si>
    <t>南高</t>
  </si>
  <si>
    <t>白加賀</t>
  </si>
  <si>
    <t>普通梅計</t>
  </si>
  <si>
    <t>農林計</t>
  </si>
  <si>
    <t>※　その他の台木系統がある場合は、具体的な系統名をあげて記入すること。</t>
  </si>
  <si>
    <t>加　　工　　向　　け</t>
  </si>
  <si>
    <t>（単位：ｈａ）</t>
  </si>
  <si>
    <t>普通梅</t>
  </si>
  <si>
    <t>小梅</t>
  </si>
  <si>
    <t>紅陽</t>
  </si>
  <si>
    <t>秋映</t>
  </si>
  <si>
    <t>ぐんま名月</t>
  </si>
  <si>
    <t>市町村名</t>
  </si>
  <si>
    <t>　　用　途　別　仕　向　量　（t）</t>
  </si>
  <si>
    <t>　品種名</t>
  </si>
  <si>
    <t>生食向け</t>
  </si>
  <si>
    <t>加　　　工　　　向　　　け</t>
  </si>
  <si>
    <t>缶詰用</t>
  </si>
  <si>
    <t>醸造用</t>
  </si>
  <si>
    <t>果汁用</t>
  </si>
  <si>
    <t>計</t>
  </si>
  <si>
    <t>巨峰</t>
  </si>
  <si>
    <t>品種名</t>
  </si>
  <si>
    <t>品　　名</t>
  </si>
  <si>
    <t>市町村名</t>
  </si>
  <si>
    <t>干し柿用仕向量（t）</t>
  </si>
  <si>
    <t>干し柿出荷量（t）</t>
  </si>
  <si>
    <t>　乾 燥 方 法（％）</t>
  </si>
  <si>
    <t>干し柿生産量（t）</t>
  </si>
  <si>
    <t xml:space="preserve"> 自　　然</t>
  </si>
  <si>
    <t xml:space="preserve"> 人　　工</t>
  </si>
  <si>
    <t>西条</t>
  </si>
  <si>
    <t>川底</t>
  </si>
  <si>
    <t>※　その他の品種がある場合は、具体的な品種名をあげて記入すること。</t>
  </si>
  <si>
    <t>3　わい性台りんご苗普及実績調査　（令和元年産）</t>
  </si>
  <si>
    <t>４　ぶどう用途別仕向実績調査　（令和元年産）</t>
  </si>
  <si>
    <t>５　うめ用途別仕向実績調査　（令和元年産）</t>
  </si>
  <si>
    <t>６　干し柿生産出荷実績調査　（令和元年産）</t>
  </si>
  <si>
    <t>八女市</t>
  </si>
  <si>
    <t>串柿</t>
  </si>
  <si>
    <t>福岡市</t>
  </si>
  <si>
    <t>福岡農林計</t>
  </si>
  <si>
    <t>筑後農林計</t>
  </si>
  <si>
    <t>久留米市</t>
  </si>
  <si>
    <t>うきは市</t>
  </si>
  <si>
    <t>朝倉市</t>
  </si>
  <si>
    <t>北九州市</t>
  </si>
  <si>
    <t>北九州市</t>
  </si>
  <si>
    <t>岡垣町</t>
  </si>
  <si>
    <t>八幡農林計</t>
  </si>
  <si>
    <t>北九州市</t>
  </si>
  <si>
    <t>メルロー</t>
  </si>
  <si>
    <t>ピノ・ノワール</t>
  </si>
  <si>
    <t>カベルネ・ソーヴィニョン</t>
  </si>
  <si>
    <t>シャルドネ</t>
  </si>
  <si>
    <t>シュナン・ブラン</t>
  </si>
  <si>
    <t>朝倉農林計</t>
  </si>
  <si>
    <t>岡垣町</t>
  </si>
  <si>
    <t>川崎町</t>
  </si>
  <si>
    <t>つがる</t>
  </si>
  <si>
    <t>ふ　じ</t>
  </si>
  <si>
    <t>王　林</t>
  </si>
  <si>
    <t>ひめかみ</t>
  </si>
  <si>
    <t>シナノ</t>
  </si>
  <si>
    <t>シナノ</t>
  </si>
  <si>
    <t>ドルチェ</t>
  </si>
  <si>
    <t>スイート</t>
  </si>
  <si>
    <t>Ｍ９</t>
  </si>
  <si>
    <t>飯塚市</t>
  </si>
  <si>
    <t>飯塚農林計</t>
  </si>
  <si>
    <t>赤村</t>
  </si>
  <si>
    <t>香春町</t>
  </si>
  <si>
    <t>豊後</t>
  </si>
  <si>
    <t>大任町</t>
  </si>
  <si>
    <t>葉隠</t>
  </si>
  <si>
    <t>生干し柿</t>
  </si>
  <si>
    <t>豊前市</t>
  </si>
  <si>
    <t>行橋農林計</t>
  </si>
  <si>
    <t>上毛町</t>
  </si>
  <si>
    <t>県計</t>
  </si>
  <si>
    <t>筑後農林計</t>
  </si>
  <si>
    <t>朝倉農林計</t>
  </si>
  <si>
    <t>飯塚農林計</t>
  </si>
  <si>
    <t>行橋農林計</t>
  </si>
  <si>
    <t>玉英</t>
  </si>
  <si>
    <t>四捨五入の関係により、総計と内訳が一致しないことがある。</t>
  </si>
  <si>
    <t>県計</t>
  </si>
  <si>
    <t>栽培面積
（ha)</t>
  </si>
  <si>
    <t>収穫量
(t)</t>
  </si>
  <si>
    <t xml:space="preserve"> 栽培面積
(ha)</t>
  </si>
  <si>
    <t>キャンベル
アーリー</t>
  </si>
  <si>
    <t>マスカット
ベリーＡ</t>
  </si>
  <si>
    <t>その他
ワイン用品種</t>
  </si>
  <si>
    <t>その他
（　輝梅　）</t>
  </si>
  <si>
    <t>その他
（不明）</t>
  </si>
  <si>
    <t>県計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</si>
</sst>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.0_);[Red]\(#,##0.0\)"/>
    <numFmt numFmtId="180" formatCode="#,##0.0_ "/>
    <numFmt numFmtId="181" formatCode="0.0_ "/>
    <numFmt numFmtId="182" formatCode="0_);[Red]\(0\)"/>
    <numFmt numFmtId="183" formatCode="0_ "/>
    <numFmt numFmtId="184" formatCode="0.0%"/>
    <numFmt numFmtId="185" formatCode="#,##0.00_);[Red]\(#,##0.00\)"/>
    <numFmt numFmtId="186" formatCode="#,##0_);[Red]\(#,##0\)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2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明朝"/>
      <family val="1"/>
    </font>
    <font>
      <b/>
      <sz val="22"/>
      <name val="ＭＳ Ｐ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DejaVu Sans"/>
      <family val="2"/>
    </font>
    <font>
      <sz val="16"/>
      <name val="ＭＳ Ｐゴシック"/>
      <family val="3"/>
    </font>
    <font>
      <sz val="16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6" fontId="0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78" fontId="3" fillId="0" borderId="10" xfId="0" applyNumberFormat="1" applyFont="1" applyBorder="1" applyAlignment="1" applyProtection="1">
      <alignment horizontal="center" vertical="center" shrinkToFit="1"/>
      <protection/>
    </xf>
    <xf numFmtId="178" fontId="3" fillId="0" borderId="11" xfId="0" applyNumberFormat="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 applyProtection="1">
      <alignment horizontal="left" vertical="center" shrinkToFit="1"/>
      <protection/>
    </xf>
    <xf numFmtId="0" fontId="3" fillId="0" borderId="16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6" fillId="0" borderId="0" xfId="0" applyNumberFormat="1" applyFont="1" applyAlignment="1">
      <alignment horizontal="right" vertical="center"/>
    </xf>
    <xf numFmtId="180" fontId="3" fillId="0" borderId="14" xfId="0" applyNumberFormat="1" applyFont="1" applyBorder="1" applyAlignment="1" applyProtection="1">
      <alignment horizontal="right" vertical="center"/>
      <protection/>
    </xf>
    <xf numFmtId="180" fontId="3" fillId="0" borderId="17" xfId="0" applyNumberFormat="1" applyFont="1" applyBorder="1" applyAlignment="1" applyProtection="1">
      <alignment horizontal="right" vertical="center"/>
      <protection/>
    </xf>
    <xf numFmtId="179" fontId="3" fillId="0" borderId="18" xfId="0" applyNumberFormat="1" applyFont="1" applyBorder="1" applyAlignment="1" applyProtection="1">
      <alignment horizontal="right" vertical="center"/>
      <protection/>
    </xf>
    <xf numFmtId="179" fontId="3" fillId="0" borderId="19" xfId="0" applyNumberFormat="1" applyFont="1" applyBorder="1" applyAlignment="1" applyProtection="1">
      <alignment horizontal="right" vertical="center"/>
      <protection/>
    </xf>
    <xf numFmtId="179" fontId="3" fillId="0" borderId="18" xfId="0" applyNumberFormat="1" applyFont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 shrinkToFit="1"/>
      <protection/>
    </xf>
    <xf numFmtId="178" fontId="3" fillId="0" borderId="1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 applyProtection="1">
      <alignment horizontal="center" vertical="center"/>
      <protection/>
    </xf>
    <xf numFmtId="179" fontId="3" fillId="0" borderId="2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5" xfId="0" applyFont="1" applyBorder="1" applyAlignment="1" applyProtection="1">
      <alignment horizontal="center" vertical="center" shrinkToFit="1"/>
      <protection/>
    </xf>
    <xf numFmtId="179" fontId="3" fillId="0" borderId="26" xfId="0" applyNumberFormat="1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79" fontId="3" fillId="0" borderId="28" xfId="51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>
      <alignment horizontal="center" vertical="center" shrinkToFit="1"/>
    </xf>
    <xf numFmtId="178" fontId="3" fillId="0" borderId="30" xfId="0" applyNumberFormat="1" applyFont="1" applyBorder="1" applyAlignment="1">
      <alignment vertical="center"/>
    </xf>
    <xf numFmtId="178" fontId="3" fillId="0" borderId="31" xfId="0" applyNumberFormat="1" applyFont="1" applyBorder="1" applyAlignment="1" applyProtection="1">
      <alignment horizontal="left" vertical="center"/>
      <protection/>
    </xf>
    <xf numFmtId="178" fontId="3" fillId="0" borderId="31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11" xfId="0" applyNumberFormat="1" applyFont="1" applyBorder="1" applyAlignment="1" applyProtection="1">
      <alignment horizontal="center" vertical="center"/>
      <protection/>
    </xf>
    <xf numFmtId="179" fontId="3" fillId="0" borderId="33" xfId="0" applyNumberFormat="1" applyFont="1" applyBorder="1" applyAlignment="1" applyProtection="1">
      <alignment horizontal="right" vertical="center"/>
      <protection/>
    </xf>
    <xf numFmtId="179" fontId="3" fillId="0" borderId="34" xfId="0" applyNumberFormat="1" applyFont="1" applyBorder="1" applyAlignment="1" applyProtection="1">
      <alignment horizontal="right" vertical="center"/>
      <protection/>
    </xf>
    <xf numFmtId="179" fontId="3" fillId="0" borderId="35" xfId="0" applyNumberFormat="1" applyFont="1" applyBorder="1" applyAlignment="1" applyProtection="1">
      <alignment horizontal="right" vertical="center"/>
      <protection/>
    </xf>
    <xf numFmtId="179" fontId="3" fillId="0" borderId="36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4" xfId="51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 applyProtection="1">
      <alignment horizontal="centerContinuous" vertical="center" shrinkToFit="1"/>
      <protection/>
    </xf>
    <xf numFmtId="178" fontId="3" fillId="0" borderId="38" xfId="0" applyNumberFormat="1" applyFont="1" applyBorder="1" applyAlignment="1">
      <alignment horizontal="centerContinuous" vertical="center" shrinkToFit="1"/>
    </xf>
    <xf numFmtId="178" fontId="3" fillId="0" borderId="21" xfId="0" applyNumberFormat="1" applyFont="1" applyBorder="1" applyAlignment="1" applyProtection="1">
      <alignment horizontal="center" vertical="center" shrinkToFit="1"/>
      <protection/>
    </xf>
    <xf numFmtId="179" fontId="3" fillId="0" borderId="21" xfId="0" applyNumberFormat="1" applyFont="1" applyBorder="1" applyAlignment="1" applyProtection="1">
      <alignment horizontal="right" vertical="center"/>
      <protection/>
    </xf>
    <xf numFmtId="179" fontId="3" fillId="0" borderId="21" xfId="51" applyNumberFormat="1" applyFont="1" applyBorder="1" applyAlignment="1" applyProtection="1">
      <alignment horizontal="right" vertical="center"/>
      <protection/>
    </xf>
    <xf numFmtId="179" fontId="3" fillId="0" borderId="21" xfId="51" applyNumberFormat="1" applyFont="1" applyBorder="1" applyAlignment="1">
      <alignment horizontal="right" vertical="center"/>
    </xf>
    <xf numFmtId="179" fontId="3" fillId="0" borderId="28" xfId="0" applyNumberFormat="1" applyFont="1" applyBorder="1" applyAlignment="1" applyProtection="1">
      <alignment horizontal="right" vertical="center"/>
      <protection/>
    </xf>
    <xf numFmtId="179" fontId="3" fillId="0" borderId="22" xfId="0" applyNumberFormat="1" applyFont="1" applyBorder="1" applyAlignment="1" applyProtection="1">
      <alignment horizontal="right" vertical="center"/>
      <protection/>
    </xf>
    <xf numFmtId="179" fontId="3" fillId="0" borderId="37" xfId="51" applyNumberFormat="1" applyFont="1" applyBorder="1" applyAlignment="1" applyProtection="1">
      <alignment horizontal="right" vertical="center"/>
      <protection/>
    </xf>
    <xf numFmtId="179" fontId="3" fillId="0" borderId="37" xfId="0" applyNumberFormat="1" applyFont="1" applyBorder="1" applyAlignment="1" applyProtection="1">
      <alignment horizontal="right" vertical="center"/>
      <protection/>
    </xf>
    <xf numFmtId="179" fontId="3" fillId="0" borderId="36" xfId="0" applyNumberFormat="1" applyFont="1" applyBorder="1" applyAlignment="1" applyProtection="1">
      <alignment horizontal="right" vertical="center"/>
      <protection/>
    </xf>
    <xf numFmtId="179" fontId="3" fillId="0" borderId="26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 applyProtection="1">
      <alignment horizontal="right" vertical="center"/>
      <protection/>
    </xf>
    <xf numFmtId="179" fontId="3" fillId="0" borderId="37" xfId="51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horizontal="right" vertical="center"/>
    </xf>
    <xf numFmtId="179" fontId="3" fillId="0" borderId="39" xfId="51" applyNumberFormat="1" applyFont="1" applyBorder="1" applyAlignment="1" applyProtection="1">
      <alignment horizontal="right" vertical="center"/>
      <protection/>
    </xf>
    <xf numFmtId="179" fontId="3" fillId="0" borderId="39" xfId="51" applyNumberFormat="1" applyFont="1" applyBorder="1" applyAlignment="1">
      <alignment horizontal="right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>
      <alignment vertical="center"/>
    </xf>
    <xf numFmtId="179" fontId="3" fillId="0" borderId="27" xfId="0" applyNumberFormat="1" applyFont="1" applyBorder="1" applyAlignment="1" applyProtection="1">
      <alignment horizontal="right" vertical="center"/>
      <protection/>
    </xf>
    <xf numFmtId="179" fontId="3" fillId="0" borderId="40" xfId="0" applyNumberFormat="1" applyFont="1" applyBorder="1" applyAlignment="1" applyProtection="1">
      <alignment horizontal="right" vertical="center"/>
      <protection/>
    </xf>
    <xf numFmtId="179" fontId="3" fillId="0" borderId="41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179" fontId="3" fillId="0" borderId="40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 applyProtection="1">
      <alignment horizontal="right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 applyProtection="1">
      <alignment horizontal="center" vertical="center"/>
      <protection/>
    </xf>
    <xf numFmtId="179" fontId="3" fillId="0" borderId="41" xfId="0" applyNumberFormat="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shrinkToFit="1"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179" fontId="3" fillId="0" borderId="14" xfId="0" applyNumberFormat="1" applyFont="1" applyBorder="1" applyAlignment="1" applyProtection="1">
      <alignment horizontal="right" vertical="center"/>
      <protection/>
    </xf>
    <xf numFmtId="184" fontId="3" fillId="0" borderId="14" xfId="0" applyNumberFormat="1" applyFont="1" applyBorder="1" applyAlignment="1" applyProtection="1">
      <alignment horizontal="right" vertical="center"/>
      <protection/>
    </xf>
    <xf numFmtId="184" fontId="3" fillId="0" borderId="35" xfId="0" applyNumberFormat="1" applyFont="1" applyBorder="1" applyAlignment="1" applyProtection="1">
      <alignment horizontal="right" vertical="center"/>
      <protection/>
    </xf>
    <xf numFmtId="184" fontId="3" fillId="0" borderId="21" xfId="0" applyNumberFormat="1" applyFont="1" applyBorder="1" applyAlignment="1" applyProtection="1">
      <alignment horizontal="right" vertical="center"/>
      <protection/>
    </xf>
    <xf numFmtId="179" fontId="3" fillId="0" borderId="21" xfId="0" applyNumberFormat="1" applyFont="1" applyFill="1" applyBorder="1" applyAlignment="1" applyProtection="1">
      <alignment horizontal="right" vertical="center"/>
      <protection/>
    </xf>
    <xf numFmtId="184" fontId="3" fillId="0" borderId="37" xfId="0" applyNumberFormat="1" applyFont="1" applyBorder="1" applyAlignment="1" applyProtection="1">
      <alignment horizontal="right" vertical="center"/>
      <protection/>
    </xf>
    <xf numFmtId="184" fontId="3" fillId="0" borderId="34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 applyProtection="1">
      <alignment horizontal="right" vertical="center"/>
      <protection/>
    </xf>
    <xf numFmtId="184" fontId="3" fillId="0" borderId="28" xfId="0" applyNumberFormat="1" applyFont="1" applyFill="1" applyBorder="1" applyAlignment="1">
      <alignment horizontal="right" vertical="center"/>
    </xf>
    <xf numFmtId="179" fontId="3" fillId="0" borderId="22" xfId="0" applyNumberFormat="1" applyFont="1" applyFill="1" applyBorder="1" applyAlignment="1" applyProtection="1">
      <alignment horizontal="right" vertical="center"/>
      <protection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4" xfId="0" applyNumberFormat="1" applyFont="1" applyFill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0" fontId="3" fillId="0" borderId="53" xfId="0" applyFont="1" applyBorder="1" applyAlignment="1" applyProtection="1">
      <alignment horizontal="center" vertical="center" shrinkToFit="1"/>
      <protection/>
    </xf>
    <xf numFmtId="180" fontId="3" fillId="0" borderId="37" xfId="0" applyNumberFormat="1" applyFont="1" applyBorder="1" applyAlignment="1">
      <alignment horizontal="right" vertical="center"/>
    </xf>
    <xf numFmtId="180" fontId="3" fillId="0" borderId="30" xfId="0" applyNumberFormat="1" applyFont="1" applyBorder="1" applyAlignment="1">
      <alignment horizontal="right" vertical="center"/>
    </xf>
    <xf numFmtId="180" fontId="3" fillId="0" borderId="46" xfId="0" applyNumberFormat="1" applyFont="1" applyBorder="1" applyAlignment="1" applyProtection="1">
      <alignment horizontal="right" vertical="center"/>
      <protection/>
    </xf>
    <xf numFmtId="180" fontId="3" fillId="0" borderId="36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37" xfId="0" applyNumberFormat="1" applyFont="1" applyFill="1" applyBorder="1" applyAlignment="1">
      <alignment horizontal="right" vertical="center"/>
    </xf>
    <xf numFmtId="180" fontId="3" fillId="0" borderId="30" xfId="0" applyNumberFormat="1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 applyProtection="1">
      <alignment horizontal="right" vertical="center"/>
      <protection/>
    </xf>
    <xf numFmtId="180" fontId="3" fillId="0" borderId="22" xfId="0" applyNumberFormat="1" applyFont="1" applyFill="1" applyBorder="1" applyAlignment="1">
      <alignment horizontal="right" vertical="center"/>
    </xf>
    <xf numFmtId="180" fontId="3" fillId="0" borderId="54" xfId="0" applyNumberFormat="1" applyFont="1" applyFill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54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177" fontId="14" fillId="0" borderId="0" xfId="0" applyNumberFormat="1" applyFont="1" applyFill="1" applyAlignment="1" applyProtection="1">
      <alignment horizontal="center" vertical="center"/>
      <protection locked="0"/>
    </xf>
    <xf numFmtId="177" fontId="14" fillId="0" borderId="0" xfId="0" applyNumberFormat="1" applyFont="1" applyFill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180" fontId="3" fillId="0" borderId="17" xfId="0" applyNumberFormat="1" applyFont="1" applyBorder="1" applyAlignment="1">
      <alignment horizontal="right" vertical="center"/>
    </xf>
    <xf numFmtId="180" fontId="3" fillId="0" borderId="50" xfId="0" applyNumberFormat="1" applyFont="1" applyFill="1" applyBorder="1" applyAlignment="1">
      <alignment horizontal="right" vertical="center"/>
    </xf>
    <xf numFmtId="180" fontId="3" fillId="0" borderId="50" xfId="0" applyNumberFormat="1" applyFont="1" applyBorder="1" applyAlignment="1">
      <alignment horizontal="right" vertical="center"/>
    </xf>
    <xf numFmtId="179" fontId="3" fillId="0" borderId="20" xfId="51" applyNumberFormat="1" applyFont="1" applyBorder="1" applyAlignment="1" applyProtection="1">
      <alignment horizontal="right" vertical="center"/>
      <protection/>
    </xf>
    <xf numFmtId="179" fontId="3" fillId="0" borderId="20" xfId="51" applyNumberFormat="1" applyFont="1" applyBorder="1" applyAlignment="1">
      <alignment horizontal="right" vertical="center"/>
    </xf>
    <xf numFmtId="179" fontId="3" fillId="0" borderId="33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 applyProtection="1">
      <alignment horizontal="center" vertical="center" shrinkToFit="1"/>
      <protection/>
    </xf>
    <xf numFmtId="178" fontId="3" fillId="0" borderId="22" xfId="0" applyNumberFormat="1" applyFont="1" applyBorder="1" applyAlignment="1">
      <alignment vertical="center" shrinkToFit="1"/>
    </xf>
    <xf numFmtId="178" fontId="3" fillId="0" borderId="26" xfId="0" applyNumberFormat="1" applyFont="1" applyBorder="1" applyAlignment="1" applyProtection="1">
      <alignment horizontal="center" vertical="center" shrinkToFit="1"/>
      <protection/>
    </xf>
    <xf numFmtId="179" fontId="3" fillId="0" borderId="34" xfId="0" applyNumberFormat="1" applyFont="1" applyBorder="1" applyAlignment="1">
      <alignment horizontal="right" vertical="center"/>
    </xf>
    <xf numFmtId="0" fontId="14" fillId="0" borderId="27" xfId="0" applyFont="1" applyBorder="1" applyAlignment="1" applyProtection="1">
      <alignment horizontal="center" vertical="center"/>
      <protection/>
    </xf>
    <xf numFmtId="179" fontId="3" fillId="0" borderId="21" xfId="0" applyNumberFormat="1" applyFont="1" applyFill="1" applyBorder="1" applyAlignment="1">
      <alignment horizontal="right" vertical="center"/>
    </xf>
    <xf numFmtId="179" fontId="3" fillId="0" borderId="21" xfId="49" applyNumberFormat="1" applyFont="1" applyFill="1" applyBorder="1" applyAlignment="1">
      <alignment horizontal="right" vertical="center"/>
    </xf>
    <xf numFmtId="179" fontId="3" fillId="0" borderId="21" xfId="49" applyNumberFormat="1" applyFont="1" applyFill="1" applyBorder="1" applyAlignment="1" applyProtection="1">
      <alignment horizontal="right" vertical="center"/>
      <protection/>
    </xf>
    <xf numFmtId="179" fontId="3" fillId="0" borderId="28" xfId="49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20" xfId="33" applyNumberFormat="1" applyFont="1" applyBorder="1" applyAlignment="1" applyProtection="1">
      <alignment horizontal="right" vertical="center"/>
      <protection/>
    </xf>
    <xf numFmtId="179" fontId="3" fillId="0" borderId="33" xfId="33" applyNumberFormat="1" applyFont="1" applyBorder="1" applyAlignment="1" applyProtection="1">
      <alignment horizontal="right" vertical="center"/>
      <protection/>
    </xf>
    <xf numFmtId="179" fontId="3" fillId="0" borderId="37" xfId="33" applyNumberFormat="1" applyFont="1" applyBorder="1" applyAlignment="1" applyProtection="1">
      <alignment horizontal="right" vertical="center"/>
      <protection/>
    </xf>
    <xf numFmtId="179" fontId="3" fillId="0" borderId="34" xfId="33" applyNumberFormat="1" applyFont="1" applyBorder="1" applyAlignment="1" applyProtection="1">
      <alignment horizontal="right" vertical="center"/>
      <protection/>
    </xf>
    <xf numFmtId="179" fontId="3" fillId="0" borderId="22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horizontal="right" vertical="center"/>
    </xf>
    <xf numFmtId="179" fontId="3" fillId="0" borderId="37" xfId="33" applyNumberFormat="1" applyFont="1" applyFill="1" applyBorder="1" applyAlignment="1" applyProtection="1">
      <alignment horizontal="right" vertical="center"/>
      <protection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0" xfId="49" applyNumberFormat="1" applyFont="1" applyFill="1" applyBorder="1" applyAlignment="1">
      <alignment horizontal="right" vertical="center"/>
    </xf>
    <xf numFmtId="179" fontId="3" fillId="0" borderId="33" xfId="49" applyNumberFormat="1" applyFont="1" applyFill="1" applyBorder="1" applyAlignment="1">
      <alignment horizontal="right" vertical="center"/>
    </xf>
    <xf numFmtId="179" fontId="3" fillId="0" borderId="39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 applyProtection="1">
      <alignment horizontal="center" vertical="center" shrinkToFit="1"/>
      <protection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41" xfId="0" applyFont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 shrinkToFit="1"/>
      <protection/>
    </xf>
    <xf numFmtId="0" fontId="14" fillId="0" borderId="43" xfId="0" applyFont="1" applyBorder="1" applyAlignment="1" applyProtection="1">
      <alignment horizontal="center" vertical="center" shrinkToFit="1"/>
      <protection/>
    </xf>
    <xf numFmtId="0" fontId="14" fillId="0" borderId="40" xfId="0" applyFont="1" applyBorder="1" applyAlignment="1" applyProtection="1">
      <alignment horizontal="center" vertical="center" shrinkToFit="1"/>
      <protection/>
    </xf>
    <xf numFmtId="0" fontId="14" fillId="0" borderId="44" xfId="0" applyFont="1" applyBorder="1" applyAlignment="1" applyProtection="1">
      <alignment horizontal="center" vertical="center" shrinkToFit="1"/>
      <protection/>
    </xf>
    <xf numFmtId="0" fontId="14" fillId="0" borderId="42" xfId="0" applyFont="1" applyBorder="1" applyAlignment="1" applyProtection="1">
      <alignment horizontal="center" vertical="center" shrinkToFit="1"/>
      <protection/>
    </xf>
    <xf numFmtId="0" fontId="14" fillId="0" borderId="50" xfId="0" applyFont="1" applyBorder="1" applyAlignment="1" applyProtection="1">
      <alignment horizontal="center" vertical="center"/>
      <protection/>
    </xf>
    <xf numFmtId="179" fontId="3" fillId="0" borderId="43" xfId="0" applyNumberFormat="1" applyFont="1" applyBorder="1" applyAlignment="1" applyProtection="1">
      <alignment horizontal="right" vertical="center"/>
      <protection/>
    </xf>
    <xf numFmtId="179" fontId="3" fillId="0" borderId="56" xfId="0" applyNumberFormat="1" applyFont="1" applyBorder="1" applyAlignment="1">
      <alignment horizontal="right" vertical="center"/>
    </xf>
    <xf numFmtId="179" fontId="3" fillId="0" borderId="57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9" fontId="3" fillId="0" borderId="58" xfId="0" applyNumberFormat="1" applyFont="1" applyBorder="1" applyAlignment="1" applyProtection="1">
      <alignment horizontal="right" vertical="center"/>
      <protection/>
    </xf>
    <xf numFmtId="0" fontId="14" fillId="0" borderId="4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178" fontId="3" fillId="0" borderId="52" xfId="0" applyNumberFormat="1" applyFont="1" applyBorder="1" applyAlignment="1" applyProtection="1">
      <alignment horizontal="center" vertical="center"/>
      <protection/>
    </xf>
    <xf numFmtId="178" fontId="3" fillId="0" borderId="61" xfId="0" applyNumberFormat="1" applyFont="1" applyBorder="1" applyAlignment="1" applyProtection="1">
      <alignment horizontal="center" vertical="center"/>
      <protection/>
    </xf>
    <xf numFmtId="178" fontId="3" fillId="0" borderId="62" xfId="0" applyNumberFormat="1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78" fontId="3" fillId="0" borderId="63" xfId="0" applyNumberFormat="1" applyFont="1" applyBorder="1" applyAlignment="1" applyProtection="1">
      <alignment horizontal="center" vertical="center" wrapText="1"/>
      <protection/>
    </xf>
    <xf numFmtId="178" fontId="3" fillId="0" borderId="56" xfId="0" applyNumberFormat="1" applyFont="1" applyBorder="1" applyAlignment="1" applyProtection="1">
      <alignment horizontal="center" vertical="center"/>
      <protection/>
    </xf>
    <xf numFmtId="178" fontId="3" fillId="0" borderId="45" xfId="0" applyNumberFormat="1" applyFont="1" applyBorder="1" applyAlignment="1" applyProtection="1">
      <alignment horizontal="center" vertical="center"/>
      <protection/>
    </xf>
    <xf numFmtId="178" fontId="3" fillId="0" borderId="60" xfId="0" applyNumberFormat="1" applyFont="1" applyBorder="1" applyAlignment="1" applyProtection="1">
      <alignment horizontal="center" vertical="center" wrapText="1"/>
      <protection/>
    </xf>
    <xf numFmtId="178" fontId="3" fillId="0" borderId="57" xfId="0" applyNumberFormat="1" applyFont="1" applyBorder="1" applyAlignment="1" applyProtection="1">
      <alignment horizontal="center" vertical="center"/>
      <protection/>
    </xf>
    <xf numFmtId="178" fontId="3" fillId="0" borderId="36" xfId="0" applyNumberFormat="1" applyFont="1" applyBorder="1" applyAlignment="1" applyProtection="1">
      <alignment horizontal="center" vertical="center"/>
      <protection/>
    </xf>
    <xf numFmtId="49" fontId="11" fillId="0" borderId="4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3" fillId="0" borderId="21" xfId="0" applyNumberFormat="1" applyFont="1" applyBorder="1" applyAlignment="1" applyProtection="1">
      <alignment horizontal="center" vertical="center" shrinkToFit="1"/>
      <protection/>
    </xf>
    <xf numFmtId="178" fontId="3" fillId="0" borderId="28" xfId="0" applyNumberFormat="1" applyFont="1" applyBorder="1" applyAlignment="1" applyProtection="1">
      <alignment horizontal="center" vertical="center" shrinkToFit="1"/>
      <protection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 horizontal="center" vertical="center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wrapText="1" shrinkToFit="1"/>
      <protection/>
    </xf>
    <xf numFmtId="0" fontId="3" fillId="0" borderId="57" xfId="0" applyFont="1" applyBorder="1" applyAlignment="1" applyProtection="1">
      <alignment horizontal="center" vertical="center" shrinkToFit="1"/>
      <protection/>
    </xf>
    <xf numFmtId="178" fontId="3" fillId="0" borderId="60" xfId="0" applyNumberFormat="1" applyFont="1" applyBorder="1" applyAlignment="1" applyProtection="1">
      <alignment horizontal="center" vertical="center" wrapText="1" shrinkToFit="1"/>
      <protection/>
    </xf>
    <xf numFmtId="178" fontId="3" fillId="0" borderId="57" xfId="0" applyNumberFormat="1" applyFont="1" applyBorder="1" applyAlignment="1" applyProtection="1">
      <alignment horizontal="center" vertical="center" shrinkToFit="1"/>
      <protection/>
    </xf>
    <xf numFmtId="178" fontId="3" fillId="0" borderId="36" xfId="0" applyNumberFormat="1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178" fontId="3" fillId="0" borderId="30" xfId="0" applyNumberFormat="1" applyFont="1" applyBorder="1" applyAlignment="1" applyProtection="1">
      <alignment horizontal="center" vertical="center" shrinkToFit="1"/>
      <protection/>
    </xf>
    <xf numFmtId="178" fontId="3" fillId="0" borderId="32" xfId="0" applyNumberFormat="1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65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>
      <alignment horizontal="right" vertical="center"/>
    </xf>
    <xf numFmtId="179" fontId="3" fillId="0" borderId="4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view="pageBreakPreview" zoomScale="75" zoomScaleNormal="50" zoomScaleSheetLayoutView="75" zoomScalePageLayoutView="0" workbookViewId="0" topLeftCell="A1">
      <selection activeCell="I4" sqref="I4:I5"/>
    </sheetView>
  </sheetViews>
  <sheetFormatPr defaultColWidth="10.58203125" defaultRowHeight="30" customHeight="1"/>
  <cols>
    <col min="1" max="1" width="1.66015625" style="1" customWidth="1"/>
    <col min="2" max="3" width="15.66015625" style="1" customWidth="1"/>
    <col min="4" max="10" width="10.58203125" style="1" customWidth="1"/>
    <col min="11" max="11" width="10.66015625" style="1" customWidth="1"/>
    <col min="12" max="12" width="10.58203125" style="1" customWidth="1"/>
    <col min="13" max="13" width="2.58203125" style="1" customWidth="1"/>
    <col min="14" max="16384" width="10.58203125" style="1" customWidth="1"/>
  </cols>
  <sheetData>
    <row r="1" spans="2:10" ht="30" customHeight="1">
      <c r="B1" s="2"/>
      <c r="J1" s="22"/>
    </row>
    <row r="2" ht="30" customHeight="1">
      <c r="B2" s="2" t="s">
        <v>51</v>
      </c>
    </row>
    <row r="3" spans="2:12" ht="30" customHeight="1" thickBot="1">
      <c r="B3" s="4"/>
      <c r="C3" s="4"/>
      <c r="D3" s="4"/>
      <c r="E3" s="4"/>
      <c r="F3" s="4"/>
      <c r="G3" s="4"/>
      <c r="H3" s="4"/>
      <c r="I3" s="4"/>
      <c r="K3" s="4"/>
      <c r="L3" s="49" t="s">
        <v>23</v>
      </c>
    </row>
    <row r="4" spans="2:12" ht="30" customHeight="1">
      <c r="B4" s="32" t="s">
        <v>3</v>
      </c>
      <c r="C4" s="50" t="s">
        <v>1</v>
      </c>
      <c r="D4" s="210" t="s">
        <v>76</v>
      </c>
      <c r="E4" s="210" t="s">
        <v>77</v>
      </c>
      <c r="F4" s="210" t="s">
        <v>78</v>
      </c>
      <c r="G4" s="210" t="s">
        <v>79</v>
      </c>
      <c r="H4" s="210" t="s">
        <v>27</v>
      </c>
      <c r="I4" s="210" t="s">
        <v>28</v>
      </c>
      <c r="J4" s="45" t="s">
        <v>80</v>
      </c>
      <c r="K4" s="126" t="s">
        <v>81</v>
      </c>
      <c r="L4" s="203" t="s">
        <v>2</v>
      </c>
    </row>
    <row r="5" spans="2:12" ht="30" customHeight="1" thickBot="1">
      <c r="B5" s="51" t="s">
        <v>4</v>
      </c>
      <c r="C5" s="17" t="s">
        <v>0</v>
      </c>
      <c r="D5" s="211"/>
      <c r="E5" s="211"/>
      <c r="F5" s="211"/>
      <c r="G5" s="211"/>
      <c r="H5" s="211"/>
      <c r="I5" s="211"/>
      <c r="J5" s="16" t="s">
        <v>82</v>
      </c>
      <c r="K5" s="139" t="s">
        <v>83</v>
      </c>
      <c r="L5" s="204"/>
    </row>
    <row r="6" spans="2:12" ht="30" customHeight="1">
      <c r="B6" s="205" t="s">
        <v>84</v>
      </c>
      <c r="C6" s="142" t="s">
        <v>63</v>
      </c>
      <c r="D6" s="127">
        <v>0.2</v>
      </c>
      <c r="E6" s="127">
        <v>0.3</v>
      </c>
      <c r="F6" s="127">
        <v>0</v>
      </c>
      <c r="G6" s="127">
        <v>0.1</v>
      </c>
      <c r="H6" s="127">
        <v>0.2</v>
      </c>
      <c r="I6" s="127">
        <v>0.3</v>
      </c>
      <c r="J6" s="128">
        <v>0.1</v>
      </c>
      <c r="K6" s="128">
        <v>0.2</v>
      </c>
      <c r="L6" s="129">
        <f>SUM(D6:K6)</f>
        <v>1.4000000000000001</v>
      </c>
    </row>
    <row r="7" spans="2:12" ht="30" customHeight="1" thickBot="1">
      <c r="B7" s="206"/>
      <c r="C7" s="143" t="s">
        <v>66</v>
      </c>
      <c r="D7" s="130">
        <f>SUM(D6)</f>
        <v>0.2</v>
      </c>
      <c r="E7" s="130">
        <f aca="true" t="shared" si="0" ref="E7:L7">SUM(E6)</f>
        <v>0.3</v>
      </c>
      <c r="F7" s="130">
        <f t="shared" si="0"/>
        <v>0</v>
      </c>
      <c r="G7" s="130">
        <f t="shared" si="0"/>
        <v>0.1</v>
      </c>
      <c r="H7" s="130">
        <f t="shared" si="0"/>
        <v>0.2</v>
      </c>
      <c r="I7" s="130">
        <f t="shared" si="0"/>
        <v>0.3</v>
      </c>
      <c r="J7" s="130">
        <f t="shared" si="0"/>
        <v>0.1</v>
      </c>
      <c r="K7" s="131">
        <f t="shared" si="0"/>
        <v>0.2</v>
      </c>
      <c r="L7" s="149">
        <f t="shared" si="0"/>
        <v>1.4000000000000001</v>
      </c>
    </row>
    <row r="8" spans="1:14" ht="30" customHeight="1">
      <c r="A8" s="11"/>
      <c r="B8" s="206"/>
      <c r="C8" s="144" t="s">
        <v>75</v>
      </c>
      <c r="D8" s="132">
        <v>0.5</v>
      </c>
      <c r="E8" s="132">
        <v>0.5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3">
        <v>0</v>
      </c>
      <c r="L8" s="134">
        <f>SUM(D8:I8)</f>
        <v>1</v>
      </c>
      <c r="M8" s="4"/>
      <c r="N8" s="4"/>
    </row>
    <row r="9" spans="1:14" ht="30" customHeight="1" thickBot="1">
      <c r="A9" s="4"/>
      <c r="B9" s="206"/>
      <c r="C9" s="145" t="s">
        <v>86</v>
      </c>
      <c r="D9" s="135">
        <f>D8</f>
        <v>0.5</v>
      </c>
      <c r="E9" s="135">
        <f aca="true" t="shared" si="1" ref="E9:L9">E8</f>
        <v>0.5</v>
      </c>
      <c r="F9" s="135">
        <f t="shared" si="1"/>
        <v>0</v>
      </c>
      <c r="G9" s="135">
        <f t="shared" si="1"/>
        <v>0</v>
      </c>
      <c r="H9" s="135">
        <f t="shared" si="1"/>
        <v>0</v>
      </c>
      <c r="I9" s="135">
        <f t="shared" si="1"/>
        <v>0</v>
      </c>
      <c r="J9" s="135">
        <f t="shared" si="1"/>
        <v>0</v>
      </c>
      <c r="K9" s="136">
        <f t="shared" si="1"/>
        <v>0</v>
      </c>
      <c r="L9" s="150">
        <f t="shared" si="1"/>
        <v>1</v>
      </c>
      <c r="M9" s="4"/>
      <c r="N9" s="4"/>
    </row>
    <row r="10" spans="2:14" ht="30" customHeight="1">
      <c r="B10" s="206"/>
      <c r="C10" s="142" t="s">
        <v>93</v>
      </c>
      <c r="D10" s="127">
        <v>0.1</v>
      </c>
      <c r="E10" s="127">
        <v>0.1</v>
      </c>
      <c r="F10" s="127">
        <v>0.1</v>
      </c>
      <c r="G10" s="127">
        <v>0</v>
      </c>
      <c r="H10" s="127">
        <v>0</v>
      </c>
      <c r="I10" s="127">
        <v>0</v>
      </c>
      <c r="J10" s="128">
        <v>0</v>
      </c>
      <c r="K10" s="128">
        <v>0</v>
      </c>
      <c r="L10" s="129">
        <f>SUM(D10:K10)</f>
        <v>0.30000000000000004</v>
      </c>
      <c r="M10" s="4"/>
      <c r="N10" s="4"/>
    </row>
    <row r="11" spans="2:14" ht="30" customHeight="1" thickBot="1">
      <c r="B11" s="207"/>
      <c r="C11" s="146" t="s">
        <v>94</v>
      </c>
      <c r="D11" s="137">
        <f>D10</f>
        <v>0.1</v>
      </c>
      <c r="E11" s="137">
        <f aca="true" t="shared" si="2" ref="E11:L11">E10</f>
        <v>0.1</v>
      </c>
      <c r="F11" s="137">
        <f t="shared" si="2"/>
        <v>0.1</v>
      </c>
      <c r="G11" s="137">
        <f t="shared" si="2"/>
        <v>0</v>
      </c>
      <c r="H11" s="137">
        <f t="shared" si="2"/>
        <v>0</v>
      </c>
      <c r="I11" s="137">
        <f t="shared" si="2"/>
        <v>0</v>
      </c>
      <c r="J11" s="137">
        <f t="shared" si="2"/>
        <v>0</v>
      </c>
      <c r="K11" s="138">
        <f t="shared" si="2"/>
        <v>0</v>
      </c>
      <c r="L11" s="151">
        <f t="shared" si="2"/>
        <v>0.30000000000000004</v>
      </c>
      <c r="M11" s="4"/>
      <c r="N11" s="4"/>
    </row>
    <row r="12" spans="2:12" ht="30" customHeight="1" thickBot="1">
      <c r="B12" s="208" t="s">
        <v>20</v>
      </c>
      <c r="C12" s="209"/>
      <c r="D12" s="23">
        <f>SUM(D7,D9,D11)</f>
        <v>0.7999999999999999</v>
      </c>
      <c r="E12" s="23">
        <f aca="true" t="shared" si="3" ref="E12:L12">SUM(E7,E9,E11)</f>
        <v>0.9</v>
      </c>
      <c r="F12" s="23">
        <f t="shared" si="3"/>
        <v>0.1</v>
      </c>
      <c r="G12" s="23">
        <f t="shared" si="3"/>
        <v>0.1</v>
      </c>
      <c r="H12" s="23">
        <f t="shared" si="3"/>
        <v>0.2</v>
      </c>
      <c r="I12" s="23">
        <f t="shared" si="3"/>
        <v>0.3</v>
      </c>
      <c r="J12" s="23">
        <f t="shared" si="3"/>
        <v>0.1</v>
      </c>
      <c r="K12" s="23">
        <f t="shared" si="3"/>
        <v>0.2</v>
      </c>
      <c r="L12" s="24">
        <f t="shared" si="3"/>
        <v>2.7</v>
      </c>
    </row>
    <row r="13" s="140" customFormat="1" ht="54" customHeight="1">
      <c r="B13" s="141" t="s">
        <v>102</v>
      </c>
    </row>
    <row r="14" spans="2:10" ht="30" customHeight="1">
      <c r="B14" s="6"/>
      <c r="C14" s="7"/>
      <c r="D14" s="14"/>
      <c r="E14" s="12"/>
      <c r="F14" s="12"/>
      <c r="G14" s="12"/>
      <c r="H14" s="12"/>
      <c r="I14" s="12"/>
      <c r="J14" s="12"/>
    </row>
    <row r="15" ht="30" customHeight="1">
      <c r="B15" s="2" t="s">
        <v>50</v>
      </c>
    </row>
    <row r="16" ht="30" customHeight="1">
      <c r="B16" s="1" t="s">
        <v>21</v>
      </c>
    </row>
    <row r="28" ht="30" customHeight="1">
      <c r="J28" s="13"/>
    </row>
    <row r="29" ht="30" customHeight="1">
      <c r="J29" s="13"/>
    </row>
    <row r="30" ht="30" customHeight="1">
      <c r="J30" s="13"/>
    </row>
  </sheetData>
  <sheetProtection/>
  <mergeCells count="9">
    <mergeCell ref="L4:L5"/>
    <mergeCell ref="B6:B11"/>
    <mergeCell ref="B12:C12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showGridLines="0" view="pageBreakPreview" zoomScale="75" zoomScaleNormal="50" zoomScaleSheetLayoutView="75" zoomScalePageLayoutView="0" workbookViewId="0" topLeftCell="A31">
      <selection activeCell="A40" sqref="A40:IV40"/>
    </sheetView>
  </sheetViews>
  <sheetFormatPr defaultColWidth="10.58203125" defaultRowHeight="30" customHeight="1"/>
  <cols>
    <col min="1" max="1" width="1.66015625" style="1" customWidth="1"/>
    <col min="2" max="3" width="14.66015625" style="1" customWidth="1"/>
    <col min="4" max="10" width="14.66015625" style="3" customWidth="1"/>
    <col min="11" max="11" width="1.66015625" style="1" customWidth="1"/>
    <col min="12" max="16384" width="10.58203125" style="1" customWidth="1"/>
  </cols>
  <sheetData>
    <row r="1" spans="2:10" ht="30" customHeight="1">
      <c r="B1" s="2"/>
      <c r="J1" s="22"/>
    </row>
    <row r="2" ht="30" customHeight="1">
      <c r="B2" s="2" t="s">
        <v>52</v>
      </c>
    </row>
    <row r="3" spans="2:10" ht="30" customHeight="1" thickBot="1">
      <c r="B3" s="10"/>
      <c r="C3" s="10"/>
      <c r="D3" s="33"/>
      <c r="E3" s="33"/>
      <c r="F3" s="33"/>
      <c r="G3" s="33"/>
      <c r="H3" s="33"/>
      <c r="I3" s="33"/>
      <c r="J3" s="33"/>
    </row>
    <row r="4" spans="2:11" ht="30" customHeight="1">
      <c r="B4" s="205" t="s">
        <v>31</v>
      </c>
      <c r="C4" s="83"/>
      <c r="D4" s="228" t="s">
        <v>106</v>
      </c>
      <c r="E4" s="231" t="s">
        <v>105</v>
      </c>
      <c r="F4" s="52"/>
      <c r="G4" s="53" t="s">
        <v>30</v>
      </c>
      <c r="H4" s="54"/>
      <c r="I4" s="54"/>
      <c r="J4" s="55"/>
      <c r="K4" s="4"/>
    </row>
    <row r="5" spans="2:11" ht="30" customHeight="1">
      <c r="B5" s="206"/>
      <c r="C5" s="84" t="s">
        <v>0</v>
      </c>
      <c r="D5" s="229"/>
      <c r="E5" s="232"/>
      <c r="F5" s="36" t="s">
        <v>32</v>
      </c>
      <c r="G5" s="212" t="s">
        <v>33</v>
      </c>
      <c r="H5" s="213"/>
      <c r="I5" s="213"/>
      <c r="J5" s="214"/>
      <c r="K5" s="4"/>
    </row>
    <row r="6" spans="2:11" ht="30" customHeight="1" thickBot="1">
      <c r="B6" s="207"/>
      <c r="C6" s="85"/>
      <c r="D6" s="230"/>
      <c r="E6" s="233"/>
      <c r="F6" s="35"/>
      <c r="G6" s="36" t="s">
        <v>34</v>
      </c>
      <c r="H6" s="36" t="s">
        <v>35</v>
      </c>
      <c r="I6" s="36" t="s">
        <v>36</v>
      </c>
      <c r="J6" s="56" t="s">
        <v>37</v>
      </c>
      <c r="K6" s="4"/>
    </row>
    <row r="7" spans="2:11" ht="30" customHeight="1">
      <c r="B7" s="215" t="s">
        <v>38</v>
      </c>
      <c r="C7" s="94" t="s">
        <v>60</v>
      </c>
      <c r="D7" s="103">
        <v>0.8</v>
      </c>
      <c r="E7" s="73">
        <v>9.8</v>
      </c>
      <c r="F7" s="73">
        <v>0</v>
      </c>
      <c r="G7" s="74">
        <v>0</v>
      </c>
      <c r="H7" s="74">
        <v>7</v>
      </c>
      <c r="I7" s="62">
        <v>2.8</v>
      </c>
      <c r="J7" s="58">
        <f>SUM(G7:I7)</f>
        <v>9.8</v>
      </c>
      <c r="K7" s="4"/>
    </row>
    <row r="8" spans="2:12" ht="30" customHeight="1">
      <c r="B8" s="216"/>
      <c r="C8" s="95" t="s">
        <v>62</v>
      </c>
      <c r="D8" s="86">
        <v>2.39</v>
      </c>
      <c r="E8" s="69">
        <v>22.8</v>
      </c>
      <c r="F8" s="69">
        <v>22.8</v>
      </c>
      <c r="G8" s="68">
        <v>0</v>
      </c>
      <c r="H8" s="68">
        <v>0</v>
      </c>
      <c r="I8" s="30">
        <v>0</v>
      </c>
      <c r="J8" s="71">
        <v>0</v>
      </c>
      <c r="K8" s="5" t="e">
        <f>SUM(#REF!)</f>
        <v>#REF!</v>
      </c>
      <c r="L8" s="4"/>
    </row>
    <row r="9" spans="2:12" ht="30" customHeight="1" thickBot="1">
      <c r="B9" s="216"/>
      <c r="C9" s="194" t="s">
        <v>73</v>
      </c>
      <c r="D9" s="195">
        <f aca="true" t="shared" si="0" ref="D9:J9">SUM(D7:D8)</f>
        <v>3.1900000000000004</v>
      </c>
      <c r="E9" s="72">
        <f t="shared" si="0"/>
        <v>32.6</v>
      </c>
      <c r="F9" s="72">
        <f t="shared" si="0"/>
        <v>22.8</v>
      </c>
      <c r="G9" s="72">
        <f t="shared" si="0"/>
        <v>0</v>
      </c>
      <c r="H9" s="72">
        <f t="shared" si="0"/>
        <v>7</v>
      </c>
      <c r="I9" s="72">
        <f t="shared" si="0"/>
        <v>2.8</v>
      </c>
      <c r="J9" s="46">
        <f t="shared" si="0"/>
        <v>9.8</v>
      </c>
      <c r="K9" s="5"/>
      <c r="L9" s="4"/>
    </row>
    <row r="10" spans="2:10" ht="30" customHeight="1">
      <c r="B10" s="216"/>
      <c r="C10" s="98" t="s">
        <v>64</v>
      </c>
      <c r="D10" s="103">
        <v>2.6</v>
      </c>
      <c r="E10" s="74">
        <v>26.7</v>
      </c>
      <c r="F10" s="62">
        <v>26.7</v>
      </c>
      <c r="G10" s="74">
        <v>0</v>
      </c>
      <c r="H10" s="74">
        <v>0</v>
      </c>
      <c r="I10" s="74">
        <v>0</v>
      </c>
      <c r="J10" s="58">
        <v>0</v>
      </c>
    </row>
    <row r="11" spans="2:10" ht="30" customHeight="1">
      <c r="B11" s="216"/>
      <c r="C11" s="95" t="s">
        <v>65</v>
      </c>
      <c r="D11" s="86">
        <v>2.8</v>
      </c>
      <c r="E11" s="69">
        <v>25</v>
      </c>
      <c r="F11" s="69">
        <v>25</v>
      </c>
      <c r="G11" s="68">
        <v>0</v>
      </c>
      <c r="H11" s="68">
        <v>0</v>
      </c>
      <c r="I11" s="30">
        <v>0</v>
      </c>
      <c r="J11" s="71">
        <v>0</v>
      </c>
    </row>
    <row r="12" spans="2:10" ht="30" customHeight="1" thickBot="1">
      <c r="B12" s="216"/>
      <c r="C12" s="194" t="s">
        <v>66</v>
      </c>
      <c r="D12" s="195">
        <f>SUM(D10:D11)</f>
        <v>5.4</v>
      </c>
      <c r="E12" s="72">
        <f aca="true" t="shared" si="1" ref="E12:J12">SUM(E10:E11)</f>
        <v>51.7</v>
      </c>
      <c r="F12" s="72">
        <f t="shared" si="1"/>
        <v>51.7</v>
      </c>
      <c r="G12" s="72">
        <f t="shared" si="1"/>
        <v>0</v>
      </c>
      <c r="H12" s="72">
        <f t="shared" si="1"/>
        <v>0</v>
      </c>
      <c r="I12" s="72">
        <f t="shared" si="1"/>
        <v>0</v>
      </c>
      <c r="J12" s="46">
        <f t="shared" si="1"/>
        <v>0</v>
      </c>
    </row>
    <row r="13" spans="2:10" ht="30" customHeight="1" thickBot="1">
      <c r="B13" s="217"/>
      <c r="C13" s="97" t="s">
        <v>96</v>
      </c>
      <c r="D13" s="87">
        <f>SUM(D9,D12)</f>
        <v>8.59</v>
      </c>
      <c r="E13" s="26">
        <f aca="true" t="shared" si="2" ref="E13:J13">SUM(E9,E12)</f>
        <v>84.30000000000001</v>
      </c>
      <c r="F13" s="26">
        <f t="shared" si="2"/>
        <v>74.5</v>
      </c>
      <c r="G13" s="26">
        <f t="shared" si="2"/>
        <v>0</v>
      </c>
      <c r="H13" s="26">
        <f t="shared" si="2"/>
        <v>7</v>
      </c>
      <c r="I13" s="26">
        <f t="shared" si="2"/>
        <v>2.8</v>
      </c>
      <c r="J13" s="25">
        <f t="shared" si="2"/>
        <v>9.8</v>
      </c>
    </row>
    <row r="14" spans="2:10" ht="30" customHeight="1">
      <c r="B14" s="242" t="s">
        <v>107</v>
      </c>
      <c r="C14" s="98" t="s">
        <v>64</v>
      </c>
      <c r="D14" s="88">
        <v>1.5</v>
      </c>
      <c r="E14" s="73">
        <v>15.8</v>
      </c>
      <c r="F14" s="78">
        <v>15.8</v>
      </c>
      <c r="G14" s="62">
        <v>0</v>
      </c>
      <c r="H14" s="62">
        <v>0</v>
      </c>
      <c r="I14" s="62">
        <v>0</v>
      </c>
      <c r="J14" s="58">
        <v>0</v>
      </c>
    </row>
    <row r="15" spans="2:10" ht="30" customHeight="1" thickBot="1">
      <c r="B15" s="243"/>
      <c r="C15" s="96" t="s">
        <v>65</v>
      </c>
      <c r="D15" s="89">
        <v>0.3</v>
      </c>
      <c r="E15" s="80">
        <v>2</v>
      </c>
      <c r="F15" s="81">
        <v>2</v>
      </c>
      <c r="G15" s="79">
        <v>0</v>
      </c>
      <c r="H15" s="79">
        <v>0</v>
      </c>
      <c r="I15" s="79">
        <v>0</v>
      </c>
      <c r="J15" s="77">
        <v>0</v>
      </c>
    </row>
    <row r="16" spans="2:10" ht="30" customHeight="1" thickBot="1">
      <c r="B16" s="243"/>
      <c r="C16" s="97" t="s">
        <v>66</v>
      </c>
      <c r="D16" s="90">
        <f>SUM(D14:D15)</f>
        <v>1.8</v>
      </c>
      <c r="E16" s="28">
        <f aca="true" t="shared" si="3" ref="E16:J16">SUM(E14:E15)</f>
        <v>17.8</v>
      </c>
      <c r="F16" s="28">
        <f t="shared" si="3"/>
        <v>17.8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7">
        <f t="shared" si="3"/>
        <v>0</v>
      </c>
    </row>
    <row r="17" spans="2:10" ht="30" customHeight="1" thickBot="1">
      <c r="B17" s="244"/>
      <c r="C17" s="97" t="s">
        <v>96</v>
      </c>
      <c r="D17" s="90">
        <f>SUM(D16)</f>
        <v>1.8</v>
      </c>
      <c r="E17" s="28">
        <f aca="true" t="shared" si="4" ref="E17:J17">SUM(E16)</f>
        <v>17.8</v>
      </c>
      <c r="F17" s="28">
        <f t="shared" si="4"/>
        <v>17.8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7">
        <f t="shared" si="4"/>
        <v>0</v>
      </c>
    </row>
    <row r="18" spans="2:10" ht="30" customHeight="1">
      <c r="B18" s="218" t="s">
        <v>108</v>
      </c>
      <c r="C18" s="98" t="s">
        <v>67</v>
      </c>
      <c r="D18" s="88">
        <v>0.7</v>
      </c>
      <c r="E18" s="73">
        <v>7.1</v>
      </c>
      <c r="F18" s="78">
        <v>7.1</v>
      </c>
      <c r="G18" s="62">
        <v>0</v>
      </c>
      <c r="H18" s="62">
        <v>0</v>
      </c>
      <c r="I18" s="62">
        <v>0</v>
      </c>
      <c r="J18" s="58">
        <v>0</v>
      </c>
    </row>
    <row r="19" spans="2:10" ht="30" customHeight="1" thickBot="1">
      <c r="B19" s="219"/>
      <c r="C19" s="199" t="s">
        <v>66</v>
      </c>
      <c r="D19" s="196">
        <f>SUM(D18)</f>
        <v>0.7</v>
      </c>
      <c r="E19" s="197">
        <f aca="true" t="shared" si="5" ref="E19:J19">SUM(E18)</f>
        <v>7.1</v>
      </c>
      <c r="F19" s="197">
        <f t="shared" si="5"/>
        <v>7.1</v>
      </c>
      <c r="G19" s="197">
        <f t="shared" si="5"/>
        <v>0</v>
      </c>
      <c r="H19" s="197">
        <f t="shared" si="5"/>
        <v>0</v>
      </c>
      <c r="I19" s="197">
        <f t="shared" si="5"/>
        <v>0</v>
      </c>
      <c r="J19" s="300">
        <f t="shared" si="5"/>
        <v>0</v>
      </c>
    </row>
    <row r="20" spans="2:10" ht="30" customHeight="1" thickBot="1">
      <c r="B20" s="220"/>
      <c r="C20" s="99" t="s">
        <v>96</v>
      </c>
      <c r="D20" s="198">
        <f>D19</f>
        <v>0.7</v>
      </c>
      <c r="E20" s="28">
        <f aca="true" t="shared" si="6" ref="E20:J20">E19</f>
        <v>7.1</v>
      </c>
      <c r="F20" s="28">
        <f t="shared" si="6"/>
        <v>7.1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7">
        <f t="shared" si="6"/>
        <v>0</v>
      </c>
    </row>
    <row r="21" spans="2:10" ht="30" customHeight="1">
      <c r="B21" s="221" t="s">
        <v>68</v>
      </c>
      <c r="C21" s="94" t="s">
        <v>67</v>
      </c>
      <c r="D21" s="88">
        <v>0.4</v>
      </c>
      <c r="E21" s="73">
        <v>1.3</v>
      </c>
      <c r="F21" s="78">
        <v>0</v>
      </c>
      <c r="G21" s="62">
        <v>0</v>
      </c>
      <c r="H21" s="62">
        <v>1.3</v>
      </c>
      <c r="I21" s="62">
        <v>0</v>
      </c>
      <c r="J21" s="58">
        <f>SUM(G21:I21)</f>
        <v>1.3</v>
      </c>
    </row>
    <row r="22" spans="2:10" ht="30" customHeight="1" thickBot="1">
      <c r="B22" s="222"/>
      <c r="C22" s="200" t="s">
        <v>66</v>
      </c>
      <c r="D22" s="301">
        <f>SUM(D21)</f>
        <v>0.4</v>
      </c>
      <c r="E22" s="60">
        <f aca="true" t="shared" si="7" ref="E22:J23">SUM(E21)</f>
        <v>1.3</v>
      </c>
      <c r="F22" s="60">
        <f t="shared" si="7"/>
        <v>0</v>
      </c>
      <c r="G22" s="60">
        <f t="shared" si="7"/>
        <v>0</v>
      </c>
      <c r="H22" s="60">
        <f t="shared" si="7"/>
        <v>1.3</v>
      </c>
      <c r="I22" s="60">
        <f t="shared" si="7"/>
        <v>0</v>
      </c>
      <c r="J22" s="61">
        <f t="shared" si="7"/>
        <v>1.3</v>
      </c>
    </row>
    <row r="23" spans="2:10" ht="30" customHeight="1" thickBot="1">
      <c r="B23" s="223"/>
      <c r="C23" s="99" t="s">
        <v>96</v>
      </c>
      <c r="D23" s="90">
        <f>SUM(D22)</f>
        <v>0.4</v>
      </c>
      <c r="E23" s="28">
        <f t="shared" si="7"/>
        <v>1.3</v>
      </c>
      <c r="F23" s="28">
        <f t="shared" si="7"/>
        <v>0</v>
      </c>
      <c r="G23" s="28">
        <f t="shared" si="7"/>
        <v>0</v>
      </c>
      <c r="H23" s="28">
        <f t="shared" si="7"/>
        <v>1.3</v>
      </c>
      <c r="I23" s="28">
        <f t="shared" si="7"/>
        <v>0</v>
      </c>
      <c r="J23" s="27">
        <f t="shared" si="7"/>
        <v>1.3</v>
      </c>
    </row>
    <row r="24" spans="2:10" ht="30" customHeight="1">
      <c r="B24" s="224" t="s">
        <v>69</v>
      </c>
      <c r="C24" s="94" t="s">
        <v>67</v>
      </c>
      <c r="D24" s="88">
        <v>0.2</v>
      </c>
      <c r="E24" s="73">
        <v>0.6</v>
      </c>
      <c r="F24" s="78">
        <v>0</v>
      </c>
      <c r="G24" s="62">
        <v>0</v>
      </c>
      <c r="H24" s="62">
        <v>0.6</v>
      </c>
      <c r="I24" s="62">
        <v>0</v>
      </c>
      <c r="J24" s="58">
        <f>SUM(G24:I24)</f>
        <v>0.6</v>
      </c>
    </row>
    <row r="25" spans="2:10" ht="30" customHeight="1" thickBot="1">
      <c r="B25" s="219"/>
      <c r="C25" s="100" t="s">
        <v>66</v>
      </c>
      <c r="D25" s="89">
        <f>SUM(D24)</f>
        <v>0.2</v>
      </c>
      <c r="E25" s="79">
        <f aca="true" t="shared" si="8" ref="E25:J26">SUM(E24)</f>
        <v>0.6</v>
      </c>
      <c r="F25" s="79">
        <f t="shared" si="8"/>
        <v>0</v>
      </c>
      <c r="G25" s="79">
        <f t="shared" si="8"/>
        <v>0</v>
      </c>
      <c r="H25" s="79">
        <f t="shared" si="8"/>
        <v>0.6</v>
      </c>
      <c r="I25" s="79">
        <f t="shared" si="8"/>
        <v>0</v>
      </c>
      <c r="J25" s="37">
        <f t="shared" si="8"/>
        <v>0.6</v>
      </c>
    </row>
    <row r="26" spans="2:10" ht="30" customHeight="1" thickBot="1">
      <c r="B26" s="220"/>
      <c r="C26" s="99" t="s">
        <v>96</v>
      </c>
      <c r="D26" s="90">
        <f>SUM(D25)</f>
        <v>0.2</v>
      </c>
      <c r="E26" s="28">
        <f t="shared" si="8"/>
        <v>0.6</v>
      </c>
      <c r="F26" s="28">
        <f t="shared" si="8"/>
        <v>0</v>
      </c>
      <c r="G26" s="28">
        <f t="shared" si="8"/>
        <v>0</v>
      </c>
      <c r="H26" s="28">
        <f t="shared" si="8"/>
        <v>0.6</v>
      </c>
      <c r="I26" s="28">
        <f t="shared" si="8"/>
        <v>0</v>
      </c>
      <c r="J26" s="27">
        <f t="shared" si="8"/>
        <v>0.6</v>
      </c>
    </row>
    <row r="27" spans="2:10" ht="30" customHeight="1">
      <c r="B27" s="225" t="s">
        <v>70</v>
      </c>
      <c r="C27" s="94" t="s">
        <v>67</v>
      </c>
      <c r="D27" s="88">
        <v>0.1</v>
      </c>
      <c r="E27" s="73">
        <v>0.3</v>
      </c>
      <c r="F27" s="78">
        <v>0</v>
      </c>
      <c r="G27" s="62">
        <v>0</v>
      </c>
      <c r="H27" s="62">
        <v>0.3</v>
      </c>
      <c r="I27" s="62">
        <v>0</v>
      </c>
      <c r="J27" s="58">
        <f>SUM(G27:I27)</f>
        <v>0.3</v>
      </c>
    </row>
    <row r="28" spans="2:10" ht="30" customHeight="1" thickBot="1">
      <c r="B28" s="226"/>
      <c r="C28" s="101" t="s">
        <v>66</v>
      </c>
      <c r="D28" s="91">
        <f>SUM(D27)</f>
        <v>0.1</v>
      </c>
      <c r="E28" s="31">
        <f aca="true" t="shared" si="9" ref="E28:J29">SUM(E27)</f>
        <v>0.3</v>
      </c>
      <c r="F28" s="31">
        <f t="shared" si="9"/>
        <v>0</v>
      </c>
      <c r="G28" s="31">
        <f t="shared" si="9"/>
        <v>0</v>
      </c>
      <c r="H28" s="31">
        <f t="shared" si="9"/>
        <v>0.3</v>
      </c>
      <c r="I28" s="31">
        <f t="shared" si="9"/>
        <v>0</v>
      </c>
      <c r="J28" s="76">
        <f t="shared" si="9"/>
        <v>0.3</v>
      </c>
    </row>
    <row r="29" spans="2:10" ht="30" customHeight="1" thickBot="1">
      <c r="B29" s="227"/>
      <c r="C29" s="200" t="s">
        <v>96</v>
      </c>
      <c r="D29" s="301">
        <f>SUM(D28)</f>
        <v>0.1</v>
      </c>
      <c r="E29" s="60">
        <f t="shared" si="9"/>
        <v>0.3</v>
      </c>
      <c r="F29" s="60">
        <f t="shared" si="9"/>
        <v>0</v>
      </c>
      <c r="G29" s="60">
        <f t="shared" si="9"/>
        <v>0</v>
      </c>
      <c r="H29" s="60">
        <f t="shared" si="9"/>
        <v>0.3</v>
      </c>
      <c r="I29" s="60">
        <f t="shared" si="9"/>
        <v>0</v>
      </c>
      <c r="J29" s="61">
        <f t="shared" si="9"/>
        <v>0.3</v>
      </c>
    </row>
    <row r="30" spans="2:10" ht="30" customHeight="1">
      <c r="B30" s="221" t="s">
        <v>71</v>
      </c>
      <c r="C30" s="94" t="s">
        <v>67</v>
      </c>
      <c r="D30" s="88">
        <v>0.1</v>
      </c>
      <c r="E30" s="73">
        <v>0.3</v>
      </c>
      <c r="F30" s="78">
        <v>0</v>
      </c>
      <c r="G30" s="62">
        <v>0</v>
      </c>
      <c r="H30" s="62">
        <v>0.3</v>
      </c>
      <c r="I30" s="62">
        <v>0</v>
      </c>
      <c r="J30" s="58">
        <f>SUM(G30:I30)</f>
        <v>0.3</v>
      </c>
    </row>
    <row r="31" spans="2:10" ht="30" customHeight="1" thickBot="1">
      <c r="B31" s="222"/>
      <c r="C31" s="101" t="s">
        <v>66</v>
      </c>
      <c r="D31" s="91">
        <f>SUM(D30)</f>
        <v>0.1</v>
      </c>
      <c r="E31" s="31">
        <f aca="true" t="shared" si="10" ref="E31:J31">SUM(E30)</f>
        <v>0.3</v>
      </c>
      <c r="F31" s="31">
        <f t="shared" si="10"/>
        <v>0</v>
      </c>
      <c r="G31" s="31">
        <f t="shared" si="10"/>
        <v>0</v>
      </c>
      <c r="H31" s="31">
        <f t="shared" si="10"/>
        <v>0.3</v>
      </c>
      <c r="I31" s="31">
        <f t="shared" si="10"/>
        <v>0</v>
      </c>
      <c r="J31" s="76">
        <f t="shared" si="10"/>
        <v>0.3</v>
      </c>
    </row>
    <row r="32" spans="2:10" ht="30" customHeight="1" thickBot="1">
      <c r="B32" s="223"/>
      <c r="C32" s="200" t="s">
        <v>96</v>
      </c>
      <c r="D32" s="301">
        <f>SUM(D31)</f>
        <v>0.1</v>
      </c>
      <c r="E32" s="60">
        <f aca="true" t="shared" si="11" ref="E32:J32">SUM(E31)</f>
        <v>0.3</v>
      </c>
      <c r="F32" s="60">
        <f t="shared" si="11"/>
        <v>0</v>
      </c>
      <c r="G32" s="60">
        <f t="shared" si="11"/>
        <v>0</v>
      </c>
      <c r="H32" s="60">
        <f t="shared" si="11"/>
        <v>0.3</v>
      </c>
      <c r="I32" s="60">
        <f t="shared" si="11"/>
        <v>0</v>
      </c>
      <c r="J32" s="61">
        <f t="shared" si="11"/>
        <v>0.3</v>
      </c>
    </row>
    <row r="33" spans="2:10" ht="30" customHeight="1">
      <c r="B33" s="234" t="s">
        <v>72</v>
      </c>
      <c r="C33" s="94" t="s">
        <v>67</v>
      </c>
      <c r="D33" s="88">
        <v>0.1</v>
      </c>
      <c r="E33" s="78">
        <v>0.3</v>
      </c>
      <c r="F33" s="78">
        <v>0</v>
      </c>
      <c r="G33" s="62">
        <v>0</v>
      </c>
      <c r="H33" s="62">
        <v>0.3</v>
      </c>
      <c r="I33" s="62">
        <v>0</v>
      </c>
      <c r="J33" s="58">
        <f>SUM(G33:I33)</f>
        <v>0.3</v>
      </c>
    </row>
    <row r="34" spans="2:10" ht="30" customHeight="1" thickBot="1">
      <c r="B34" s="235"/>
      <c r="C34" s="101" t="s">
        <v>66</v>
      </c>
      <c r="D34" s="91">
        <f>SUM(D33)</f>
        <v>0.1</v>
      </c>
      <c r="E34" s="31">
        <f aca="true" t="shared" si="12" ref="E34:J34">SUM(E33)</f>
        <v>0.3</v>
      </c>
      <c r="F34" s="31">
        <f t="shared" si="12"/>
        <v>0</v>
      </c>
      <c r="G34" s="31">
        <f t="shared" si="12"/>
        <v>0</v>
      </c>
      <c r="H34" s="31">
        <f t="shared" si="12"/>
        <v>0.3</v>
      </c>
      <c r="I34" s="31">
        <f t="shared" si="12"/>
        <v>0</v>
      </c>
      <c r="J34" s="76">
        <f t="shared" si="12"/>
        <v>0.3</v>
      </c>
    </row>
    <row r="35" spans="2:10" ht="30" customHeight="1" thickBot="1">
      <c r="B35" s="236"/>
      <c r="C35" s="200" t="s">
        <v>96</v>
      </c>
      <c r="D35" s="301">
        <f>SUM(D34)</f>
        <v>0.1</v>
      </c>
      <c r="E35" s="60">
        <f aca="true" t="shared" si="13" ref="E35:J35">SUM(E34)</f>
        <v>0.3</v>
      </c>
      <c r="F35" s="60">
        <f t="shared" si="13"/>
        <v>0</v>
      </c>
      <c r="G35" s="60">
        <f t="shared" si="13"/>
        <v>0</v>
      </c>
      <c r="H35" s="60">
        <f t="shared" si="13"/>
        <v>0.3</v>
      </c>
      <c r="I35" s="60">
        <f t="shared" si="13"/>
        <v>0</v>
      </c>
      <c r="J35" s="61">
        <f t="shared" si="13"/>
        <v>0.3</v>
      </c>
    </row>
    <row r="36" spans="2:10" ht="30" customHeight="1">
      <c r="B36" s="237" t="s">
        <v>109</v>
      </c>
      <c r="C36" s="102" t="s">
        <v>67</v>
      </c>
      <c r="D36" s="92">
        <v>0.1</v>
      </c>
      <c r="E36" s="29">
        <v>0.2</v>
      </c>
      <c r="F36" s="29">
        <v>0</v>
      </c>
      <c r="G36" s="29">
        <v>0</v>
      </c>
      <c r="H36" s="29">
        <v>0.2</v>
      </c>
      <c r="I36" s="29">
        <v>0</v>
      </c>
      <c r="J36" s="57">
        <f>SUM(G36:I36)</f>
        <v>0.2</v>
      </c>
    </row>
    <row r="37" spans="2:10" ht="30" customHeight="1" thickBot="1">
      <c r="B37" s="238"/>
      <c r="C37" s="100" t="s">
        <v>66</v>
      </c>
      <c r="D37" s="89">
        <f>SUM(D36)</f>
        <v>0.1</v>
      </c>
      <c r="E37" s="79">
        <f aca="true" t="shared" si="14" ref="E37:J38">SUM(E36)</f>
        <v>0.2</v>
      </c>
      <c r="F37" s="79">
        <f t="shared" si="14"/>
        <v>0</v>
      </c>
      <c r="G37" s="79">
        <f t="shared" si="14"/>
        <v>0</v>
      </c>
      <c r="H37" s="79">
        <f t="shared" si="14"/>
        <v>0.2</v>
      </c>
      <c r="I37" s="79">
        <f t="shared" si="14"/>
        <v>0</v>
      </c>
      <c r="J37" s="37">
        <f t="shared" si="14"/>
        <v>0.2</v>
      </c>
    </row>
    <row r="38" spans="2:10" ht="30" customHeight="1" thickBot="1">
      <c r="B38" s="239"/>
      <c r="C38" s="99" t="s">
        <v>96</v>
      </c>
      <c r="D38" s="90">
        <f>SUM(D37)</f>
        <v>0.1</v>
      </c>
      <c r="E38" s="28">
        <f t="shared" si="14"/>
        <v>0.2</v>
      </c>
      <c r="F38" s="28">
        <f t="shared" si="14"/>
        <v>0</v>
      </c>
      <c r="G38" s="28">
        <f t="shared" si="14"/>
        <v>0</v>
      </c>
      <c r="H38" s="28">
        <f t="shared" si="14"/>
        <v>0.2</v>
      </c>
      <c r="I38" s="28">
        <f t="shared" si="14"/>
        <v>0</v>
      </c>
      <c r="J38" s="27">
        <f t="shared" si="14"/>
        <v>0.2</v>
      </c>
    </row>
    <row r="39" spans="2:10" ht="30" customHeight="1" thickBot="1">
      <c r="B39" s="240" t="s">
        <v>96</v>
      </c>
      <c r="C39" s="241"/>
      <c r="D39" s="93">
        <f>SUM(D13,D17,D20,D23,D26,D29,D32,D35,D38)</f>
        <v>12.089999999999998</v>
      </c>
      <c r="E39" s="75">
        <f aca="true" t="shared" si="15" ref="E39:J39">SUM(E13,E17,E20,E23,E26,E29,E32,E35,E38)</f>
        <v>112.19999999999999</v>
      </c>
      <c r="F39" s="75">
        <f t="shared" si="15"/>
        <v>99.39999999999999</v>
      </c>
      <c r="G39" s="75">
        <f t="shared" si="15"/>
        <v>0</v>
      </c>
      <c r="H39" s="75">
        <f t="shared" si="15"/>
        <v>10.000000000000002</v>
      </c>
      <c r="I39" s="75">
        <f t="shared" si="15"/>
        <v>2.8</v>
      </c>
      <c r="J39" s="59">
        <f t="shared" si="15"/>
        <v>12.800000000000002</v>
      </c>
    </row>
    <row r="40" s="140" customFormat="1" ht="36.75" customHeight="1">
      <c r="B40" s="141" t="s">
        <v>102</v>
      </c>
    </row>
  </sheetData>
  <sheetProtection/>
  <mergeCells count="14">
    <mergeCell ref="B30:B32"/>
    <mergeCell ref="B33:B35"/>
    <mergeCell ref="B36:B38"/>
    <mergeCell ref="B39:C39"/>
    <mergeCell ref="B4:B6"/>
    <mergeCell ref="B14:B17"/>
    <mergeCell ref="G5:J5"/>
    <mergeCell ref="B7:B13"/>
    <mergeCell ref="B18:B20"/>
    <mergeCell ref="B21:B23"/>
    <mergeCell ref="B24:B26"/>
    <mergeCell ref="B27:B29"/>
    <mergeCell ref="D4:D6"/>
    <mergeCell ref="E4:E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showGridLines="0" view="pageBreakPreview" zoomScale="75" zoomScaleNormal="50" zoomScaleSheetLayoutView="75" zoomScalePageLayoutView="0" workbookViewId="0" topLeftCell="A22">
      <selection activeCell="E29" sqref="E29"/>
    </sheetView>
  </sheetViews>
  <sheetFormatPr defaultColWidth="10.58203125" defaultRowHeight="18"/>
  <cols>
    <col min="1" max="1" width="1.66015625" style="1" customWidth="1"/>
    <col min="2" max="4" width="16.58203125" style="1" customWidth="1"/>
    <col min="5" max="8" width="16.58203125" style="3" customWidth="1"/>
    <col min="9" max="9" width="1.66015625" style="1" customWidth="1"/>
    <col min="10" max="16384" width="10.58203125" style="1" customWidth="1"/>
  </cols>
  <sheetData>
    <row r="1" spans="2:8" ht="30" customHeight="1">
      <c r="B1" s="2"/>
      <c r="H1" s="22"/>
    </row>
    <row r="2" ht="30" customHeight="1">
      <c r="B2" s="2" t="s">
        <v>53</v>
      </c>
    </row>
    <row r="3" spans="2:8" ht="30" customHeight="1" thickBot="1">
      <c r="B3" s="4" t="s">
        <v>25</v>
      </c>
      <c r="C3" s="4"/>
      <c r="D3" s="4"/>
      <c r="E3" s="5"/>
      <c r="F3" s="5"/>
      <c r="G3" s="5"/>
      <c r="H3" s="5"/>
    </row>
    <row r="4" spans="2:9" ht="30" customHeight="1">
      <c r="B4" s="18"/>
      <c r="C4" s="255" t="s">
        <v>29</v>
      </c>
      <c r="D4" s="258" t="s">
        <v>104</v>
      </c>
      <c r="E4" s="260" t="s">
        <v>105</v>
      </c>
      <c r="F4" s="65" t="s">
        <v>5</v>
      </c>
      <c r="G4" s="65"/>
      <c r="H4" s="66"/>
      <c r="I4" s="4"/>
    </row>
    <row r="5" spans="2:9" ht="30" customHeight="1">
      <c r="B5" s="19" t="s">
        <v>6</v>
      </c>
      <c r="C5" s="256"/>
      <c r="D5" s="259"/>
      <c r="E5" s="261"/>
      <c r="F5" s="67" t="s">
        <v>7</v>
      </c>
      <c r="G5" s="245" t="s">
        <v>22</v>
      </c>
      <c r="H5" s="246"/>
      <c r="I5" s="4"/>
    </row>
    <row r="6" spans="2:9" ht="30" customHeight="1" thickBot="1">
      <c r="B6" s="20"/>
      <c r="C6" s="257"/>
      <c r="D6" s="211"/>
      <c r="E6" s="262"/>
      <c r="F6" s="156"/>
      <c r="G6" s="155" t="s">
        <v>8</v>
      </c>
      <c r="H6" s="157" t="s">
        <v>9</v>
      </c>
      <c r="I6" s="4"/>
    </row>
    <row r="7" spans="2:9" ht="30" customHeight="1">
      <c r="B7" s="247" t="s">
        <v>12</v>
      </c>
      <c r="C7" s="142" t="s">
        <v>61</v>
      </c>
      <c r="D7" s="74">
        <v>1</v>
      </c>
      <c r="E7" s="73">
        <v>3.7</v>
      </c>
      <c r="F7" s="78">
        <v>3</v>
      </c>
      <c r="G7" s="62">
        <v>0.7</v>
      </c>
      <c r="H7" s="158">
        <v>0</v>
      </c>
      <c r="I7" s="4"/>
    </row>
    <row r="8" spans="2:9" ht="30" customHeight="1">
      <c r="B8" s="248"/>
      <c r="C8" s="159" t="s">
        <v>62</v>
      </c>
      <c r="D8" s="68">
        <v>0.8</v>
      </c>
      <c r="E8" s="69">
        <v>3.2</v>
      </c>
      <c r="F8" s="70">
        <v>2.9</v>
      </c>
      <c r="G8" s="30">
        <v>0.3</v>
      </c>
      <c r="H8" s="64">
        <v>0</v>
      </c>
      <c r="I8" s="4"/>
    </row>
    <row r="9" spans="2:9" ht="30" customHeight="1" thickBot="1">
      <c r="B9" s="248"/>
      <c r="C9" s="146" t="s">
        <v>73</v>
      </c>
      <c r="D9" s="72">
        <f>SUM(D7:D8)</f>
        <v>1.8</v>
      </c>
      <c r="E9" s="72">
        <f>SUM(E7:E8)</f>
        <v>6.9</v>
      </c>
      <c r="F9" s="72">
        <f>SUM(F7:F8)</f>
        <v>5.9</v>
      </c>
      <c r="G9" s="72">
        <f>SUM(G7:G8)</f>
        <v>1</v>
      </c>
      <c r="H9" s="46">
        <f>SUM(H7:H8)</f>
        <v>0</v>
      </c>
      <c r="I9" s="4"/>
    </row>
    <row r="10" spans="2:9" ht="30" customHeight="1">
      <c r="B10" s="248"/>
      <c r="C10" s="142" t="s">
        <v>65</v>
      </c>
      <c r="D10" s="74">
        <v>0.1</v>
      </c>
      <c r="E10" s="73">
        <v>0.2</v>
      </c>
      <c r="F10" s="78">
        <v>0.2</v>
      </c>
      <c r="G10" s="62">
        <v>0</v>
      </c>
      <c r="H10" s="158">
        <v>0</v>
      </c>
      <c r="I10" s="4"/>
    </row>
    <row r="11" spans="2:9" ht="30" customHeight="1" thickBot="1">
      <c r="B11" s="248"/>
      <c r="C11" s="146" t="s">
        <v>66</v>
      </c>
      <c r="D11" s="72">
        <f>SUM(D10)</f>
        <v>0.1</v>
      </c>
      <c r="E11" s="72">
        <f>SUM(E10)</f>
        <v>0.2</v>
      </c>
      <c r="F11" s="72">
        <f>SUM(F10)</f>
        <v>0.2</v>
      </c>
      <c r="G11" s="72">
        <f>SUM(G10)</f>
        <v>0</v>
      </c>
      <c r="H11" s="46">
        <f>SUM(H10)</f>
        <v>0</v>
      </c>
      <c r="I11" s="4"/>
    </row>
    <row r="12" spans="2:9" ht="30" customHeight="1" thickBot="1">
      <c r="B12" s="249"/>
      <c r="C12" s="147" t="s">
        <v>96</v>
      </c>
      <c r="D12" s="75">
        <f>SUM(D9,D11)</f>
        <v>1.9000000000000001</v>
      </c>
      <c r="E12" s="75">
        <f>SUM(E9,E11)</f>
        <v>7.1000000000000005</v>
      </c>
      <c r="F12" s="75">
        <f>SUM(F9,F11)</f>
        <v>6.1000000000000005</v>
      </c>
      <c r="G12" s="75">
        <f>SUM(G9,G11)</f>
        <v>1</v>
      </c>
      <c r="H12" s="59">
        <f>SUM(H9,H11)</f>
        <v>0</v>
      </c>
      <c r="I12" s="4"/>
    </row>
    <row r="13" spans="2:8" ht="30" customHeight="1">
      <c r="B13" s="250" t="s">
        <v>11</v>
      </c>
      <c r="C13" s="142" t="s">
        <v>93</v>
      </c>
      <c r="D13" s="74">
        <v>0.5</v>
      </c>
      <c r="E13" s="73">
        <v>1.5</v>
      </c>
      <c r="F13" s="73">
        <v>0.2</v>
      </c>
      <c r="G13" s="74">
        <v>1</v>
      </c>
      <c r="H13" s="58">
        <v>0</v>
      </c>
    </row>
    <row r="14" spans="2:8" ht="30" customHeight="1" thickBot="1">
      <c r="B14" s="250"/>
      <c r="C14" s="146" t="s">
        <v>94</v>
      </c>
      <c r="D14" s="72">
        <f>SUM(D13)</f>
        <v>0.5</v>
      </c>
      <c r="E14" s="72">
        <f aca="true" t="shared" si="0" ref="E14:G15">SUM(E13)</f>
        <v>1.5</v>
      </c>
      <c r="F14" s="72">
        <f t="shared" si="0"/>
        <v>0.2</v>
      </c>
      <c r="G14" s="72">
        <f t="shared" si="0"/>
        <v>1</v>
      </c>
      <c r="H14" s="46">
        <v>0</v>
      </c>
    </row>
    <row r="15" spans="2:8" ht="30" customHeight="1" thickBot="1">
      <c r="B15" s="251"/>
      <c r="C15" s="143" t="s">
        <v>96</v>
      </c>
      <c r="D15" s="75">
        <f>SUM(D14)</f>
        <v>0.5</v>
      </c>
      <c r="E15" s="75">
        <f t="shared" si="0"/>
        <v>1.5</v>
      </c>
      <c r="F15" s="75">
        <f t="shared" si="0"/>
        <v>0.2</v>
      </c>
      <c r="G15" s="75">
        <f t="shared" si="0"/>
        <v>1</v>
      </c>
      <c r="H15" s="59">
        <f>SUM(H14)</f>
        <v>0</v>
      </c>
    </row>
    <row r="16" spans="2:8" ht="30" customHeight="1">
      <c r="B16" s="252" t="s">
        <v>10</v>
      </c>
      <c r="C16" s="142" t="s">
        <v>55</v>
      </c>
      <c r="D16" s="74">
        <v>10.7</v>
      </c>
      <c r="E16" s="73">
        <v>68</v>
      </c>
      <c r="F16" s="73">
        <v>58</v>
      </c>
      <c r="G16" s="74">
        <v>10</v>
      </c>
      <c r="H16" s="58">
        <v>0</v>
      </c>
    </row>
    <row r="17" spans="2:8" ht="30" customHeight="1" thickBot="1">
      <c r="B17" s="250"/>
      <c r="C17" s="146" t="s">
        <v>97</v>
      </c>
      <c r="D17" s="72">
        <f>SUM(D16)</f>
        <v>10.7</v>
      </c>
      <c r="E17" s="72">
        <f aca="true" t="shared" si="1" ref="E17:H18">SUM(E16)</f>
        <v>68</v>
      </c>
      <c r="F17" s="72">
        <f t="shared" si="1"/>
        <v>58</v>
      </c>
      <c r="G17" s="72">
        <f t="shared" si="1"/>
        <v>10</v>
      </c>
      <c r="H17" s="46">
        <f t="shared" si="1"/>
        <v>0</v>
      </c>
    </row>
    <row r="18" spans="2:8" ht="30" customHeight="1" thickBot="1">
      <c r="B18" s="251"/>
      <c r="C18" s="148" t="s">
        <v>96</v>
      </c>
      <c r="D18" s="26">
        <f>SUM(D17)</f>
        <v>10.7</v>
      </c>
      <c r="E18" s="26">
        <f t="shared" si="1"/>
        <v>68</v>
      </c>
      <c r="F18" s="26">
        <f t="shared" si="1"/>
        <v>58</v>
      </c>
      <c r="G18" s="26">
        <f t="shared" si="1"/>
        <v>10</v>
      </c>
      <c r="H18" s="25">
        <f t="shared" si="1"/>
        <v>0</v>
      </c>
    </row>
    <row r="19" spans="2:8" ht="30" customHeight="1">
      <c r="B19" s="247" t="s">
        <v>26</v>
      </c>
      <c r="C19" s="142" t="s">
        <v>57</v>
      </c>
      <c r="D19" s="74">
        <v>0.25</v>
      </c>
      <c r="E19" s="78">
        <v>1.6</v>
      </c>
      <c r="F19" s="78">
        <v>1.6</v>
      </c>
      <c r="G19" s="78">
        <v>0</v>
      </c>
      <c r="H19" s="63">
        <v>0</v>
      </c>
    </row>
    <row r="20" spans="2:8" ht="26.25" thickBot="1">
      <c r="B20" s="248"/>
      <c r="C20" s="146" t="s">
        <v>58</v>
      </c>
      <c r="D20" s="72">
        <f>SUM(D19)</f>
        <v>0.25</v>
      </c>
      <c r="E20" s="72">
        <f>SUM(E19)</f>
        <v>1.6</v>
      </c>
      <c r="F20" s="72">
        <f>SUM(F19)</f>
        <v>1.6</v>
      </c>
      <c r="G20" s="72">
        <f>SUM(G19)</f>
        <v>0</v>
      </c>
      <c r="H20" s="46">
        <f>SUM(H19)</f>
        <v>0</v>
      </c>
    </row>
    <row r="21" spans="2:8" ht="26.25" thickBot="1">
      <c r="B21" s="249"/>
      <c r="C21" s="148" t="s">
        <v>96</v>
      </c>
      <c r="D21" s="26">
        <f>D20</f>
        <v>0.25</v>
      </c>
      <c r="E21" s="26">
        <f>E20</f>
        <v>1.6</v>
      </c>
      <c r="F21" s="26">
        <f>F20</f>
        <v>1.6</v>
      </c>
      <c r="G21" s="26">
        <f>G20</f>
        <v>0</v>
      </c>
      <c r="H21" s="25">
        <f>H20</f>
        <v>0</v>
      </c>
    </row>
    <row r="22" spans="2:8" ht="26.25" thickBot="1">
      <c r="B22" s="253" t="s">
        <v>13</v>
      </c>
      <c r="C22" s="254"/>
      <c r="D22" s="201">
        <f>SUM(D21,D18,D15,D12)</f>
        <v>13.35</v>
      </c>
      <c r="E22" s="26">
        <f>SUM(E21,E18,E15,E12)</f>
        <v>78.19999999999999</v>
      </c>
      <c r="F22" s="26">
        <f>SUM(F21,F18,F15,F12)</f>
        <v>65.9</v>
      </c>
      <c r="G22" s="26">
        <f>SUM(G21,G18,G15,G12)</f>
        <v>12</v>
      </c>
      <c r="H22" s="25">
        <f>SUM(H21,H18,H15,H12)</f>
        <v>0</v>
      </c>
    </row>
    <row r="23" s="140" customFormat="1" ht="36.75" customHeight="1">
      <c r="B23" s="141" t="s">
        <v>102</v>
      </c>
    </row>
    <row r="24" spans="5:8" ht="25.5">
      <c r="E24" s="1"/>
      <c r="F24" s="1"/>
      <c r="G24" s="1"/>
      <c r="H24" s="1"/>
    </row>
    <row r="25" spans="5:8" ht="25.5">
      <c r="E25" s="1"/>
      <c r="F25" s="1"/>
      <c r="G25" s="1"/>
      <c r="H25" s="1"/>
    </row>
    <row r="26" spans="5:8" ht="25.5">
      <c r="E26" s="1"/>
      <c r="F26" s="1"/>
      <c r="G26" s="1"/>
      <c r="H26" s="1"/>
    </row>
    <row r="27" spans="5:8" ht="25.5">
      <c r="E27" s="1"/>
      <c r="F27" s="1"/>
      <c r="G27" s="1"/>
      <c r="H27" s="1"/>
    </row>
    <row r="28" spans="5:8" ht="25.5">
      <c r="E28" s="1"/>
      <c r="F28" s="1"/>
      <c r="G28" s="1"/>
      <c r="H28" s="1"/>
    </row>
    <row r="29" spans="5:8" ht="25.5">
      <c r="E29" s="1"/>
      <c r="F29" s="1"/>
      <c r="G29" s="1"/>
      <c r="H29" s="1"/>
    </row>
    <row r="30" spans="5:8" ht="25.5">
      <c r="E30" s="1"/>
      <c r="F30" s="1"/>
      <c r="G30" s="1"/>
      <c r="H30" s="1"/>
    </row>
  </sheetData>
  <sheetProtection/>
  <mergeCells count="9">
    <mergeCell ref="G5:H5"/>
    <mergeCell ref="B7:B12"/>
    <mergeCell ref="B13:B15"/>
    <mergeCell ref="B16:B18"/>
    <mergeCell ref="B19:B21"/>
    <mergeCell ref="B22:C22"/>
    <mergeCell ref="C4:C6"/>
    <mergeCell ref="D4:D6"/>
    <mergeCell ref="E4:E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view="pageBreakPreview" zoomScale="75" zoomScaleNormal="50" zoomScaleSheetLayoutView="75" zoomScalePageLayoutView="0" workbookViewId="0" topLeftCell="A58">
      <selection activeCell="A66" sqref="A66:IV66"/>
    </sheetView>
  </sheetViews>
  <sheetFormatPr defaultColWidth="10.58203125" defaultRowHeight="18"/>
  <cols>
    <col min="1" max="1" width="1.66015625" style="1" customWidth="1"/>
    <col min="2" max="4" width="16.58203125" style="1" customWidth="1"/>
    <col min="5" max="8" width="16.58203125" style="3" customWidth="1"/>
    <col min="9" max="9" width="1.66015625" style="1" customWidth="1"/>
    <col min="10" max="16384" width="10.58203125" style="1" customWidth="1"/>
  </cols>
  <sheetData>
    <row r="1" spans="2:8" ht="30" customHeight="1">
      <c r="B1" s="2"/>
      <c r="H1" s="22"/>
    </row>
    <row r="2" ht="30" customHeight="1">
      <c r="B2" s="2" t="s">
        <v>53</v>
      </c>
    </row>
    <row r="3" spans="2:8" ht="30" customHeight="1" thickBot="1">
      <c r="B3" s="4" t="s">
        <v>24</v>
      </c>
      <c r="C3" s="4"/>
      <c r="D3" s="4"/>
      <c r="E3" s="5"/>
      <c r="F3" s="5"/>
      <c r="G3" s="5"/>
      <c r="H3" s="5"/>
    </row>
    <row r="4" spans="2:9" ht="30" customHeight="1" thickBot="1">
      <c r="B4" s="18"/>
      <c r="C4" s="255" t="s">
        <v>29</v>
      </c>
      <c r="D4" s="258" t="s">
        <v>104</v>
      </c>
      <c r="E4" s="260" t="s">
        <v>105</v>
      </c>
      <c r="F4" s="65" t="s">
        <v>5</v>
      </c>
      <c r="G4" s="65"/>
      <c r="H4" s="66"/>
      <c r="I4" s="4"/>
    </row>
    <row r="5" spans="2:9" ht="30" customHeight="1">
      <c r="B5" s="19" t="s">
        <v>6</v>
      </c>
      <c r="C5" s="256"/>
      <c r="D5" s="259"/>
      <c r="E5" s="261"/>
      <c r="F5" s="179" t="s">
        <v>7</v>
      </c>
      <c r="G5" s="268" t="s">
        <v>22</v>
      </c>
      <c r="H5" s="269"/>
      <c r="I5" s="4"/>
    </row>
    <row r="6" spans="2:9" ht="30" customHeight="1" thickBot="1">
      <c r="B6" s="20"/>
      <c r="C6" s="257"/>
      <c r="D6" s="211"/>
      <c r="E6" s="262"/>
      <c r="F6" s="21"/>
      <c r="G6" s="8" t="s">
        <v>8</v>
      </c>
      <c r="H6" s="9" t="s">
        <v>9</v>
      </c>
      <c r="I6" s="4"/>
    </row>
    <row r="7" spans="2:9" ht="30" customHeight="1">
      <c r="B7" s="270" t="s">
        <v>14</v>
      </c>
      <c r="C7" s="180" t="s">
        <v>62</v>
      </c>
      <c r="D7" s="62">
        <v>0.8</v>
      </c>
      <c r="E7" s="74">
        <v>3.2</v>
      </c>
      <c r="F7" s="62">
        <v>2.9</v>
      </c>
      <c r="G7" s="74">
        <v>0.3</v>
      </c>
      <c r="H7" s="58">
        <v>0</v>
      </c>
      <c r="I7" s="4"/>
    </row>
    <row r="8" spans="2:9" ht="30" customHeight="1" thickBot="1">
      <c r="B8" s="264"/>
      <c r="C8" s="181" t="s">
        <v>98</v>
      </c>
      <c r="D8" s="31">
        <f>SUM(D7)</f>
        <v>0.8</v>
      </c>
      <c r="E8" s="31">
        <f>SUM(E7)</f>
        <v>3.2</v>
      </c>
      <c r="F8" s="31">
        <f>SUM(F7)</f>
        <v>2.9</v>
      </c>
      <c r="G8" s="31">
        <f>SUM(G7)</f>
        <v>0.3</v>
      </c>
      <c r="H8" s="76">
        <f>SUM(H7)</f>
        <v>0</v>
      </c>
      <c r="I8" s="4"/>
    </row>
    <row r="9" spans="2:9" ht="30" customHeight="1" thickBot="1">
      <c r="B9" s="265"/>
      <c r="C9" s="202" t="s">
        <v>103</v>
      </c>
      <c r="D9" s="60">
        <f>D8</f>
        <v>0.8</v>
      </c>
      <c r="E9" s="60">
        <f>E8</f>
        <v>3.2</v>
      </c>
      <c r="F9" s="60">
        <f>F8</f>
        <v>2.9</v>
      </c>
      <c r="G9" s="60">
        <f>G8</f>
        <v>0.3</v>
      </c>
      <c r="H9" s="61">
        <f>H8</f>
        <v>0</v>
      </c>
      <c r="I9" s="4"/>
    </row>
    <row r="10" spans="2:9" ht="30" customHeight="1">
      <c r="B10" s="203" t="s">
        <v>15</v>
      </c>
      <c r="C10" s="142" t="s">
        <v>57</v>
      </c>
      <c r="D10" s="62">
        <v>0.2</v>
      </c>
      <c r="E10" s="78">
        <v>1.2</v>
      </c>
      <c r="F10" s="78">
        <v>1.2</v>
      </c>
      <c r="G10" s="78">
        <v>0</v>
      </c>
      <c r="H10" s="63">
        <v>0</v>
      </c>
      <c r="I10" s="4"/>
    </row>
    <row r="11" spans="2:9" ht="30" customHeight="1" thickBot="1">
      <c r="B11" s="271"/>
      <c r="C11" s="146" t="s">
        <v>58</v>
      </c>
      <c r="D11" s="31">
        <f>SUM(D10)</f>
        <v>0.2</v>
      </c>
      <c r="E11" s="31">
        <f>SUM(E10)</f>
        <v>1.2</v>
      </c>
      <c r="F11" s="31">
        <f>SUM(F10)</f>
        <v>1.2</v>
      </c>
      <c r="G11" s="31">
        <f>SUM(G10)</f>
        <v>0</v>
      </c>
      <c r="H11" s="76">
        <f>SUM(H10)</f>
        <v>0</v>
      </c>
      <c r="I11" s="4"/>
    </row>
    <row r="12" spans="1:9" ht="30" customHeight="1">
      <c r="A12" s="4"/>
      <c r="B12" s="271"/>
      <c r="C12" s="142" t="s">
        <v>63</v>
      </c>
      <c r="D12" s="62">
        <v>0.2</v>
      </c>
      <c r="E12" s="78">
        <v>0.7</v>
      </c>
      <c r="F12" s="78">
        <v>0.7</v>
      </c>
      <c r="G12" s="78">
        <v>0</v>
      </c>
      <c r="H12" s="63">
        <v>0</v>
      </c>
      <c r="I12" s="4"/>
    </row>
    <row r="13" spans="2:9" ht="30" customHeight="1">
      <c r="B13" s="271"/>
      <c r="C13" s="159" t="s">
        <v>65</v>
      </c>
      <c r="D13" s="30">
        <v>0.2</v>
      </c>
      <c r="E13" s="70">
        <v>0.4</v>
      </c>
      <c r="F13" s="70">
        <v>0.4</v>
      </c>
      <c r="G13" s="70">
        <v>0</v>
      </c>
      <c r="H13" s="48">
        <v>0</v>
      </c>
      <c r="I13" s="4"/>
    </row>
    <row r="14" spans="2:9" ht="30" customHeight="1" thickBot="1">
      <c r="B14" s="271"/>
      <c r="C14" s="146" t="s">
        <v>66</v>
      </c>
      <c r="D14" s="31">
        <f>SUM(D12:D13)</f>
        <v>0.4</v>
      </c>
      <c r="E14" s="31">
        <f>SUM(E12:E13)</f>
        <v>1.1</v>
      </c>
      <c r="F14" s="31">
        <f>SUM(F12:F13)</f>
        <v>1.1</v>
      </c>
      <c r="G14" s="31">
        <f>SUM(G12:G13)</f>
        <v>0</v>
      </c>
      <c r="H14" s="76">
        <f>SUM(H12:H13)</f>
        <v>0</v>
      </c>
      <c r="I14" s="4"/>
    </row>
    <row r="15" spans="2:9" ht="30" customHeight="1">
      <c r="B15" s="271"/>
      <c r="C15" s="182" t="s">
        <v>85</v>
      </c>
      <c r="D15" s="62">
        <v>0.6000000000000001</v>
      </c>
      <c r="E15" s="167">
        <v>7</v>
      </c>
      <c r="F15" s="167">
        <v>7</v>
      </c>
      <c r="G15" s="167">
        <v>0</v>
      </c>
      <c r="H15" s="168">
        <v>0</v>
      </c>
      <c r="I15" s="4"/>
    </row>
    <row r="16" spans="1:9" ht="30" customHeight="1">
      <c r="A16" s="4"/>
      <c r="B16" s="271"/>
      <c r="C16" s="183" t="s">
        <v>75</v>
      </c>
      <c r="D16" s="160">
        <v>2</v>
      </c>
      <c r="E16" s="161">
        <v>5.5</v>
      </c>
      <c r="F16" s="161">
        <v>2</v>
      </c>
      <c r="G16" s="161">
        <v>1</v>
      </c>
      <c r="H16" s="163">
        <v>0</v>
      </c>
      <c r="I16" s="4"/>
    </row>
    <row r="17" spans="1:9" ht="30" customHeight="1" thickBot="1">
      <c r="A17" s="4"/>
      <c r="B17" s="271"/>
      <c r="C17" s="145" t="s">
        <v>86</v>
      </c>
      <c r="D17" s="169">
        <f>SUM(D15:D16)</f>
        <v>2.6</v>
      </c>
      <c r="E17" s="169">
        <f>SUM(E15:E16)</f>
        <v>12.5</v>
      </c>
      <c r="F17" s="169">
        <f>SUM(F15:F16)</f>
        <v>9</v>
      </c>
      <c r="G17" s="169">
        <f>SUM(G15:G16)</f>
        <v>1</v>
      </c>
      <c r="H17" s="170">
        <f>SUM(H15:H16)</f>
        <v>0</v>
      </c>
      <c r="I17" s="4"/>
    </row>
    <row r="18" spans="2:8" ht="30" customHeight="1">
      <c r="B18" s="271"/>
      <c r="C18" s="142" t="s">
        <v>55</v>
      </c>
      <c r="D18" s="62">
        <v>6.5</v>
      </c>
      <c r="E18" s="78">
        <v>35</v>
      </c>
      <c r="F18" s="78">
        <v>35</v>
      </c>
      <c r="G18" s="78">
        <v>0</v>
      </c>
      <c r="H18" s="63">
        <v>0</v>
      </c>
    </row>
    <row r="19" spans="2:8" ht="30" customHeight="1" thickBot="1">
      <c r="B19" s="271"/>
      <c r="C19" s="146" t="s">
        <v>59</v>
      </c>
      <c r="D19" s="31">
        <f>SUM(D18)</f>
        <v>6.5</v>
      </c>
      <c r="E19" s="31">
        <f>SUM(E18)</f>
        <v>35</v>
      </c>
      <c r="F19" s="31">
        <f>SUM(F18)</f>
        <v>35</v>
      </c>
      <c r="G19" s="31">
        <f>SUM(G18)</f>
        <v>0</v>
      </c>
      <c r="H19" s="76">
        <f>SUM(H18)</f>
        <v>0</v>
      </c>
    </row>
    <row r="20" spans="2:8" ht="30" customHeight="1">
      <c r="B20" s="271"/>
      <c r="C20" s="142" t="s">
        <v>93</v>
      </c>
      <c r="D20" s="62">
        <v>0.5</v>
      </c>
      <c r="E20" s="78">
        <v>1.5</v>
      </c>
      <c r="F20" s="78">
        <v>0</v>
      </c>
      <c r="G20" s="78">
        <v>1</v>
      </c>
      <c r="H20" s="63">
        <v>0</v>
      </c>
    </row>
    <row r="21" spans="2:8" ht="30" customHeight="1" thickBot="1">
      <c r="B21" s="271"/>
      <c r="C21" s="146" t="s">
        <v>94</v>
      </c>
      <c r="D21" s="31">
        <f>SUM(D20)</f>
        <v>0.5</v>
      </c>
      <c r="E21" s="31">
        <f>SUM(E20)</f>
        <v>1.5</v>
      </c>
      <c r="F21" s="31">
        <f>SUM(F20)</f>
        <v>0</v>
      </c>
      <c r="G21" s="31">
        <f>SUM(G20)</f>
        <v>1</v>
      </c>
      <c r="H21" s="76">
        <f>SUM(H20)</f>
        <v>0</v>
      </c>
    </row>
    <row r="22" spans="2:8" ht="30" customHeight="1" thickBot="1">
      <c r="B22" s="204"/>
      <c r="C22" s="148" t="s">
        <v>103</v>
      </c>
      <c r="D22" s="28">
        <f>SUM(D11,D14,,D17,D19,D21)</f>
        <v>10.2</v>
      </c>
      <c r="E22" s="28">
        <f>SUM(E11,E14,,E17,E19,E21)</f>
        <v>51.3</v>
      </c>
      <c r="F22" s="28">
        <f>SUM(F11,F14,,F17,F19,F21)</f>
        <v>46.3</v>
      </c>
      <c r="G22" s="28">
        <f>SUM(G11,G14,,G17,G19,G21)</f>
        <v>2</v>
      </c>
      <c r="H22" s="27">
        <f>SUM(H11,H14,,H17,H19,H21)</f>
        <v>0</v>
      </c>
    </row>
    <row r="23" spans="2:8" ht="30" customHeight="1">
      <c r="B23" s="270" t="s">
        <v>101</v>
      </c>
      <c r="C23" s="182" t="s">
        <v>85</v>
      </c>
      <c r="D23" s="62">
        <v>0.2</v>
      </c>
      <c r="E23" s="171">
        <v>1</v>
      </c>
      <c r="F23" s="171">
        <v>1</v>
      </c>
      <c r="G23" s="167">
        <v>0</v>
      </c>
      <c r="H23" s="168">
        <v>0</v>
      </c>
    </row>
    <row r="24" spans="2:8" ht="30" customHeight="1" thickBot="1">
      <c r="B24" s="264"/>
      <c r="C24" s="146" t="s">
        <v>86</v>
      </c>
      <c r="D24" s="31">
        <f>SUM(D23)</f>
        <v>0.2</v>
      </c>
      <c r="E24" s="31">
        <f>SUM(E23)</f>
        <v>1</v>
      </c>
      <c r="F24" s="31">
        <f>SUM(F23)</f>
        <v>1</v>
      </c>
      <c r="G24" s="31">
        <f>SUM(G23)</f>
        <v>0</v>
      </c>
      <c r="H24" s="76">
        <f>SUM(H23)</f>
        <v>0</v>
      </c>
    </row>
    <row r="25" spans="2:9" ht="30" customHeight="1">
      <c r="B25" s="264"/>
      <c r="C25" s="142" t="s">
        <v>55</v>
      </c>
      <c r="D25" s="62">
        <v>8.6</v>
      </c>
      <c r="E25" s="78">
        <v>57</v>
      </c>
      <c r="F25" s="78">
        <v>52</v>
      </c>
      <c r="G25" s="78">
        <v>0</v>
      </c>
      <c r="H25" s="63">
        <v>5</v>
      </c>
      <c r="I25" s="4"/>
    </row>
    <row r="26" spans="2:9" ht="30" customHeight="1" thickBot="1">
      <c r="B26" s="264"/>
      <c r="C26" s="146" t="s">
        <v>59</v>
      </c>
      <c r="D26" s="31">
        <f>SUM(D25)</f>
        <v>8.6</v>
      </c>
      <c r="E26" s="31">
        <f>SUM(E25)</f>
        <v>57</v>
      </c>
      <c r="F26" s="31">
        <f>SUM(F25)</f>
        <v>52</v>
      </c>
      <c r="G26" s="31">
        <f>SUM(G25)</f>
        <v>0</v>
      </c>
      <c r="H26" s="76">
        <f>SUM(H25)</f>
        <v>5</v>
      </c>
      <c r="I26" s="4"/>
    </row>
    <row r="27" spans="2:9" ht="30" customHeight="1" thickBot="1">
      <c r="B27" s="265"/>
      <c r="C27" s="148" t="s">
        <v>103</v>
      </c>
      <c r="D27" s="28">
        <f>SUM(D24,D26)</f>
        <v>8.799999999999999</v>
      </c>
      <c r="E27" s="28">
        <f>SUM(E24,E26)</f>
        <v>58</v>
      </c>
      <c r="F27" s="28">
        <f>SUM(F24,F26)</f>
        <v>53</v>
      </c>
      <c r="G27" s="28">
        <f>SUM(G24,G26)</f>
        <v>0</v>
      </c>
      <c r="H27" s="27">
        <f>SUM(H24,H26)</f>
        <v>5</v>
      </c>
      <c r="I27" s="4"/>
    </row>
    <row r="28" spans="2:9" ht="30" customHeight="1">
      <c r="B28" s="274" t="s">
        <v>16</v>
      </c>
      <c r="C28" s="184" t="s">
        <v>87</v>
      </c>
      <c r="D28" s="172">
        <v>1</v>
      </c>
      <c r="E28" s="173">
        <v>2</v>
      </c>
      <c r="F28" s="173">
        <v>2</v>
      </c>
      <c r="G28" s="173">
        <v>0</v>
      </c>
      <c r="H28" s="174">
        <v>0</v>
      </c>
      <c r="I28" s="4"/>
    </row>
    <row r="29" spans="2:9" ht="30" customHeight="1" thickBot="1">
      <c r="B29" s="275"/>
      <c r="C29" s="185" t="s">
        <v>86</v>
      </c>
      <c r="D29" s="175">
        <f>SUM(D28)</f>
        <v>1</v>
      </c>
      <c r="E29" s="175">
        <f>SUM(E28)</f>
        <v>2</v>
      </c>
      <c r="F29" s="175">
        <f>SUM(F28)</f>
        <v>2</v>
      </c>
      <c r="G29" s="175">
        <f>SUM(G28)</f>
        <v>0</v>
      </c>
      <c r="H29" s="176">
        <f>SUM(H28)</f>
        <v>0</v>
      </c>
      <c r="I29" s="4"/>
    </row>
    <row r="30" spans="2:9" ht="30" customHeight="1" thickBot="1">
      <c r="B30" s="276"/>
      <c r="C30" s="186" t="s">
        <v>103</v>
      </c>
      <c r="D30" s="177">
        <f>D29</f>
        <v>1</v>
      </c>
      <c r="E30" s="177">
        <f>E29</f>
        <v>2</v>
      </c>
      <c r="F30" s="177">
        <f>F29</f>
        <v>2</v>
      </c>
      <c r="G30" s="177">
        <f>G29</f>
        <v>0</v>
      </c>
      <c r="H30" s="178">
        <f>H29</f>
        <v>0</v>
      </c>
      <c r="I30" s="4"/>
    </row>
    <row r="31" spans="2:8" ht="30" customHeight="1">
      <c r="B31" s="270" t="s">
        <v>18</v>
      </c>
      <c r="C31" s="142" t="s">
        <v>61</v>
      </c>
      <c r="D31" s="62">
        <v>4</v>
      </c>
      <c r="E31" s="73">
        <v>14.6</v>
      </c>
      <c r="F31" s="78">
        <v>12</v>
      </c>
      <c r="G31" s="62">
        <v>2</v>
      </c>
      <c r="H31" s="158">
        <v>0.6</v>
      </c>
    </row>
    <row r="32" spans="2:8" ht="30" customHeight="1">
      <c r="B32" s="264"/>
      <c r="C32" s="159" t="s">
        <v>62</v>
      </c>
      <c r="D32" s="30">
        <v>1.6</v>
      </c>
      <c r="E32" s="69">
        <v>7.4</v>
      </c>
      <c r="F32" s="70">
        <v>6.7</v>
      </c>
      <c r="G32" s="30">
        <v>0.7</v>
      </c>
      <c r="H32" s="64">
        <v>0</v>
      </c>
    </row>
    <row r="33" spans="2:8" ht="26.25" thickBot="1">
      <c r="B33" s="264"/>
      <c r="C33" s="146" t="s">
        <v>73</v>
      </c>
      <c r="D33" s="31">
        <f>SUM(D31:D32)</f>
        <v>5.6</v>
      </c>
      <c r="E33" s="31">
        <f>SUM(E31:E32)</f>
        <v>22</v>
      </c>
      <c r="F33" s="31">
        <f>SUM(F31:F32)</f>
        <v>18.7</v>
      </c>
      <c r="G33" s="31">
        <f>SUM(G31:G32)</f>
        <v>2.7</v>
      </c>
      <c r="H33" s="76">
        <f>SUM(H31:H32)</f>
        <v>0.6</v>
      </c>
    </row>
    <row r="34" spans="2:8" ht="25.5">
      <c r="B34" s="264"/>
      <c r="C34" s="142" t="s">
        <v>63</v>
      </c>
      <c r="D34" s="62">
        <v>0.3</v>
      </c>
      <c r="E34" s="73">
        <v>1.1</v>
      </c>
      <c r="F34" s="78">
        <v>1.1</v>
      </c>
      <c r="G34" s="62">
        <v>0</v>
      </c>
      <c r="H34" s="158">
        <v>0</v>
      </c>
    </row>
    <row r="35" spans="2:8" ht="25.5">
      <c r="B35" s="264"/>
      <c r="C35" s="159" t="s">
        <v>65</v>
      </c>
      <c r="D35" s="30">
        <v>0.3</v>
      </c>
      <c r="E35" s="69">
        <v>0.6</v>
      </c>
      <c r="F35" s="70">
        <v>0.6</v>
      </c>
      <c r="G35" s="30">
        <v>0</v>
      </c>
      <c r="H35" s="64">
        <v>0</v>
      </c>
    </row>
    <row r="36" spans="2:8" ht="26.25" thickBot="1">
      <c r="B36" s="264"/>
      <c r="C36" s="146" t="s">
        <v>66</v>
      </c>
      <c r="D36" s="31">
        <f>SUM(D34:D35)</f>
        <v>0.6</v>
      </c>
      <c r="E36" s="31">
        <f>SUM(E34:E35)</f>
        <v>1.7000000000000002</v>
      </c>
      <c r="F36" s="31">
        <f>SUM(F34:F35)</f>
        <v>1.7000000000000002</v>
      </c>
      <c r="G36" s="31">
        <f>SUM(G34:G35)</f>
        <v>0</v>
      </c>
      <c r="H36" s="76">
        <f>SUM(H34:H35)</f>
        <v>0</v>
      </c>
    </row>
    <row r="37" spans="2:8" ht="25.5">
      <c r="B37" s="264"/>
      <c r="C37" s="142" t="s">
        <v>88</v>
      </c>
      <c r="D37" s="62">
        <v>1</v>
      </c>
      <c r="E37" s="167">
        <v>2.2</v>
      </c>
      <c r="F37" s="167">
        <v>0.7</v>
      </c>
      <c r="G37" s="62">
        <v>1.5</v>
      </c>
      <c r="H37" s="158">
        <v>0</v>
      </c>
    </row>
    <row r="38" spans="2:8" ht="25.5">
      <c r="B38" s="264"/>
      <c r="C38" s="183" t="s">
        <v>75</v>
      </c>
      <c r="D38" s="160">
        <v>5</v>
      </c>
      <c r="E38" s="162">
        <v>11.3</v>
      </c>
      <c r="F38" s="161">
        <v>5.3</v>
      </c>
      <c r="G38" s="160">
        <v>4</v>
      </c>
      <c r="H38" s="164">
        <v>2</v>
      </c>
    </row>
    <row r="39" spans="2:8" ht="26.25" thickBot="1">
      <c r="B39" s="264"/>
      <c r="C39" s="145" t="s">
        <v>86</v>
      </c>
      <c r="D39" s="169">
        <f>SUM(D37:D38)</f>
        <v>6</v>
      </c>
      <c r="E39" s="169">
        <f>SUM(E37:E38)</f>
        <v>13.5</v>
      </c>
      <c r="F39" s="169">
        <f>SUM(F37:F38)</f>
        <v>6</v>
      </c>
      <c r="G39" s="169">
        <f>SUM(G37:G38)</f>
        <v>5.5</v>
      </c>
      <c r="H39" s="170">
        <f>SUM(H37:H38)</f>
        <v>2</v>
      </c>
    </row>
    <row r="40" spans="2:8" ht="25.5">
      <c r="B40" s="264"/>
      <c r="C40" s="187" t="s">
        <v>93</v>
      </c>
      <c r="D40" s="29">
        <v>1</v>
      </c>
      <c r="E40" s="152">
        <v>3</v>
      </c>
      <c r="F40" s="153">
        <v>0.2</v>
      </c>
      <c r="G40" s="29">
        <v>2.5</v>
      </c>
      <c r="H40" s="154">
        <v>0</v>
      </c>
    </row>
    <row r="41" spans="2:8" ht="26.25" thickBot="1">
      <c r="B41" s="264"/>
      <c r="C41" s="188" t="s">
        <v>94</v>
      </c>
      <c r="D41" s="79">
        <f>SUM(D40)</f>
        <v>1</v>
      </c>
      <c r="E41" s="79">
        <f>SUM(E40)</f>
        <v>3</v>
      </c>
      <c r="F41" s="79">
        <f>SUM(F40)</f>
        <v>0.2</v>
      </c>
      <c r="G41" s="79">
        <f>SUM(G40)</f>
        <v>2.5</v>
      </c>
      <c r="H41" s="37">
        <f>SUM(H40)</f>
        <v>0</v>
      </c>
    </row>
    <row r="42" spans="2:8" ht="26.25" thickBot="1">
      <c r="B42" s="265"/>
      <c r="C42" s="148" t="s">
        <v>103</v>
      </c>
      <c r="D42" s="28">
        <f>SUM(D33,D36,D39,D41)</f>
        <v>13.2</v>
      </c>
      <c r="E42" s="28">
        <f>SUM(E33,E36,E39,E41)</f>
        <v>40.2</v>
      </c>
      <c r="F42" s="28">
        <f>SUM(F33,F36,F39,F41)</f>
        <v>26.599999999999998</v>
      </c>
      <c r="G42" s="28">
        <f>SUM(G33,G36,G39,G41)</f>
        <v>10.7</v>
      </c>
      <c r="H42" s="27">
        <f>SUM(H33,H36,H39,H41)</f>
        <v>2.6</v>
      </c>
    </row>
    <row r="43" spans="2:8" ht="25.5">
      <c r="B43" s="270" t="s">
        <v>17</v>
      </c>
      <c r="C43" s="142" t="s">
        <v>57</v>
      </c>
      <c r="D43" s="62">
        <v>0.05</v>
      </c>
      <c r="E43" s="74">
        <v>0.3</v>
      </c>
      <c r="F43" s="62">
        <v>0.3</v>
      </c>
      <c r="G43" s="62">
        <v>0</v>
      </c>
      <c r="H43" s="158">
        <v>0</v>
      </c>
    </row>
    <row r="44" spans="2:8" ht="26.25" thickBot="1">
      <c r="B44" s="264"/>
      <c r="C44" s="146" t="s">
        <v>58</v>
      </c>
      <c r="D44" s="31">
        <f>SUM(D43)</f>
        <v>0.05</v>
      </c>
      <c r="E44" s="31">
        <f>SUM(E43)</f>
        <v>0.3</v>
      </c>
      <c r="F44" s="31">
        <f>SUM(F43)</f>
        <v>0.3</v>
      </c>
      <c r="G44" s="31">
        <f>SUM(G43)</f>
        <v>0</v>
      </c>
      <c r="H44" s="76">
        <f>SUM(H43)</f>
        <v>0</v>
      </c>
    </row>
    <row r="45" spans="2:8" ht="25.5">
      <c r="B45" s="264"/>
      <c r="C45" s="142" t="s">
        <v>63</v>
      </c>
      <c r="D45" s="62">
        <v>0.5</v>
      </c>
      <c r="E45" s="73">
        <v>1.8</v>
      </c>
      <c r="F45" s="78">
        <v>1.8</v>
      </c>
      <c r="G45" s="62">
        <v>0</v>
      </c>
      <c r="H45" s="158">
        <v>0</v>
      </c>
    </row>
    <row r="46" spans="2:8" ht="25.5">
      <c r="B46" s="264"/>
      <c r="C46" s="159" t="s">
        <v>65</v>
      </c>
      <c r="D46" s="30">
        <v>0.5</v>
      </c>
      <c r="E46" s="69">
        <v>1.1</v>
      </c>
      <c r="F46" s="70">
        <v>1.1</v>
      </c>
      <c r="G46" s="30">
        <v>0</v>
      </c>
      <c r="H46" s="64">
        <v>0</v>
      </c>
    </row>
    <row r="47" spans="2:8" ht="26.25" thickBot="1">
      <c r="B47" s="264"/>
      <c r="C47" s="146" t="s">
        <v>66</v>
      </c>
      <c r="D47" s="31">
        <f>SUM(D45:D46)</f>
        <v>1</v>
      </c>
      <c r="E47" s="31">
        <f>SUM(E45:E46)</f>
        <v>2.9000000000000004</v>
      </c>
      <c r="F47" s="31">
        <f>SUM(F45:F46)</f>
        <v>2.9000000000000004</v>
      </c>
      <c r="G47" s="31">
        <f>SUM(G45:G46)</f>
        <v>0</v>
      </c>
      <c r="H47" s="76">
        <f>SUM(H45:H46)</f>
        <v>0</v>
      </c>
    </row>
    <row r="48" spans="2:8" ht="25.5">
      <c r="B48" s="264"/>
      <c r="C48" s="182" t="s">
        <v>85</v>
      </c>
      <c r="D48" s="62">
        <v>0.5</v>
      </c>
      <c r="E48" s="167">
        <v>5</v>
      </c>
      <c r="F48" s="167">
        <v>5</v>
      </c>
      <c r="G48" s="62">
        <v>0</v>
      </c>
      <c r="H48" s="158">
        <v>0</v>
      </c>
    </row>
    <row r="49" spans="2:8" ht="25.5">
      <c r="B49" s="264"/>
      <c r="C49" s="183" t="s">
        <v>75</v>
      </c>
      <c r="D49" s="160">
        <v>1.5</v>
      </c>
      <c r="E49" s="162">
        <v>4.5</v>
      </c>
      <c r="F49" s="161">
        <v>2</v>
      </c>
      <c r="G49" s="160">
        <v>1</v>
      </c>
      <c r="H49" s="164">
        <v>0</v>
      </c>
    </row>
    <row r="50" spans="2:8" ht="26.25" thickBot="1">
      <c r="B50" s="264"/>
      <c r="C50" s="145" t="s">
        <v>86</v>
      </c>
      <c r="D50" s="169">
        <f>SUM(D48:D49)</f>
        <v>2</v>
      </c>
      <c r="E50" s="169">
        <f>SUM(E48:E49)</f>
        <v>9.5</v>
      </c>
      <c r="F50" s="169">
        <f>SUM(F48:F49)</f>
        <v>7</v>
      </c>
      <c r="G50" s="169">
        <f>SUM(G48:G49)</f>
        <v>1</v>
      </c>
      <c r="H50" s="170">
        <f>SUM(H48:H49)</f>
        <v>0</v>
      </c>
    </row>
    <row r="51" spans="2:8" ht="25.5">
      <c r="B51" s="264"/>
      <c r="C51" s="142" t="s">
        <v>55</v>
      </c>
      <c r="D51" s="62">
        <v>12.7</v>
      </c>
      <c r="E51" s="73">
        <v>101</v>
      </c>
      <c r="F51" s="78">
        <v>68</v>
      </c>
      <c r="G51" s="62">
        <v>10</v>
      </c>
      <c r="H51" s="158">
        <v>23</v>
      </c>
    </row>
    <row r="52" spans="2:8" ht="26.25" thickBot="1">
      <c r="B52" s="264"/>
      <c r="C52" s="188" t="s">
        <v>59</v>
      </c>
      <c r="D52" s="79">
        <f>SUM(D51)</f>
        <v>12.7</v>
      </c>
      <c r="E52" s="79">
        <f>SUM(E51)</f>
        <v>101</v>
      </c>
      <c r="F52" s="79">
        <f>SUM(F51)</f>
        <v>68</v>
      </c>
      <c r="G52" s="79">
        <f>SUM(G51)</f>
        <v>10</v>
      </c>
      <c r="H52" s="37">
        <f>SUM(H51)</f>
        <v>23</v>
      </c>
    </row>
    <row r="53" spans="2:8" ht="26.25" thickBot="1">
      <c r="B53" s="265"/>
      <c r="C53" s="148" t="s">
        <v>103</v>
      </c>
      <c r="D53" s="28">
        <f>SUM(D44,D47,D50,D52)</f>
        <v>15.75</v>
      </c>
      <c r="E53" s="28">
        <f>SUM(E44,E47,E50,E52)</f>
        <v>113.7</v>
      </c>
      <c r="F53" s="28">
        <f>SUM(F44,F47,F50,F52)</f>
        <v>78.2</v>
      </c>
      <c r="G53" s="28">
        <f>SUM(G44,G47,G50,G52)</f>
        <v>11</v>
      </c>
      <c r="H53" s="27">
        <f>SUM(H44,H47,H50,H52)</f>
        <v>23</v>
      </c>
    </row>
    <row r="54" spans="2:8" ht="27.75" customHeight="1">
      <c r="B54" s="277" t="s">
        <v>89</v>
      </c>
      <c r="C54" s="142" t="s">
        <v>88</v>
      </c>
      <c r="D54" s="62">
        <v>2</v>
      </c>
      <c r="E54" s="167">
        <v>4.4</v>
      </c>
      <c r="F54" s="167">
        <v>1.4</v>
      </c>
      <c r="G54" s="167">
        <v>3</v>
      </c>
      <c r="H54" s="168">
        <v>0</v>
      </c>
    </row>
    <row r="55" spans="2:8" ht="25.5" customHeight="1" thickBot="1">
      <c r="B55" s="278"/>
      <c r="C55" s="146" t="s">
        <v>86</v>
      </c>
      <c r="D55" s="31">
        <f>SUM(D54)</f>
        <v>2</v>
      </c>
      <c r="E55" s="31">
        <f>SUM(E54)</f>
        <v>4.4</v>
      </c>
      <c r="F55" s="31">
        <f>SUM(F54)</f>
        <v>1.4</v>
      </c>
      <c r="G55" s="31">
        <f>SUM(G54)</f>
        <v>3</v>
      </c>
      <c r="H55" s="76">
        <f>SUM(H54)</f>
        <v>0</v>
      </c>
    </row>
    <row r="56" spans="2:8" ht="25.5" customHeight="1">
      <c r="B56" s="278"/>
      <c r="C56" s="142" t="s">
        <v>93</v>
      </c>
      <c r="D56" s="62">
        <v>1</v>
      </c>
      <c r="E56" s="78">
        <v>3</v>
      </c>
      <c r="F56" s="78">
        <v>0.2</v>
      </c>
      <c r="G56" s="78">
        <v>2.5</v>
      </c>
      <c r="H56" s="63">
        <v>0</v>
      </c>
    </row>
    <row r="57" spans="2:8" ht="26.25" customHeight="1" thickBot="1">
      <c r="B57" s="278"/>
      <c r="C57" s="146" t="s">
        <v>94</v>
      </c>
      <c r="D57" s="31">
        <f>SUM(D56)</f>
        <v>1</v>
      </c>
      <c r="E57" s="31">
        <f>SUM(E56)</f>
        <v>3</v>
      </c>
      <c r="F57" s="31">
        <f>SUM(F56)</f>
        <v>0.2</v>
      </c>
      <c r="G57" s="31">
        <f>SUM(G56)</f>
        <v>2.5</v>
      </c>
      <c r="H57" s="76">
        <f>SUM(H56)</f>
        <v>0</v>
      </c>
    </row>
    <row r="58" spans="2:8" ht="26.25" thickBot="1">
      <c r="B58" s="279"/>
      <c r="C58" s="143" t="s">
        <v>103</v>
      </c>
      <c r="D58" s="60">
        <f>SUM(D55,D57)</f>
        <v>3</v>
      </c>
      <c r="E58" s="60">
        <f>SUM(E55,E57)</f>
        <v>7.4</v>
      </c>
      <c r="F58" s="60">
        <f>SUM(F55,F57)</f>
        <v>1.5999999999999999</v>
      </c>
      <c r="G58" s="60">
        <f>SUM(G55,G57)</f>
        <v>5.5</v>
      </c>
      <c r="H58" s="61">
        <f>SUM(H55,H57)</f>
        <v>0</v>
      </c>
    </row>
    <row r="59" spans="2:8" ht="26.25" customHeight="1">
      <c r="B59" s="263" t="s">
        <v>110</v>
      </c>
      <c r="C59" s="189" t="s">
        <v>74</v>
      </c>
      <c r="D59" s="62">
        <v>0.1</v>
      </c>
      <c r="E59" s="78">
        <v>0.2</v>
      </c>
      <c r="F59" s="78">
        <v>0.2</v>
      </c>
      <c r="G59" s="78">
        <v>0</v>
      </c>
      <c r="H59" s="63">
        <v>0</v>
      </c>
    </row>
    <row r="60" spans="2:8" ht="26.25" thickBot="1">
      <c r="B60" s="272"/>
      <c r="C60" s="190" t="s">
        <v>66</v>
      </c>
      <c r="D60" s="31">
        <f>SUM(D59)</f>
        <v>0.1</v>
      </c>
      <c r="E60" s="31">
        <f>SUM(E59)</f>
        <v>0.2</v>
      </c>
      <c r="F60" s="31">
        <f>SUM(F59)</f>
        <v>0.2</v>
      </c>
      <c r="G60" s="31">
        <f>SUM(G59)</f>
        <v>0</v>
      </c>
      <c r="H60" s="76">
        <f>SUM(H59)</f>
        <v>0</v>
      </c>
    </row>
    <row r="61" spans="2:8" ht="26.25" thickBot="1">
      <c r="B61" s="273"/>
      <c r="C61" s="191" t="s">
        <v>103</v>
      </c>
      <c r="D61" s="28">
        <f>D60</f>
        <v>0.1</v>
      </c>
      <c r="E61" s="28">
        <f>E60</f>
        <v>0.2</v>
      </c>
      <c r="F61" s="28">
        <f>F60</f>
        <v>0.2</v>
      </c>
      <c r="G61" s="28">
        <f>G60</f>
        <v>0</v>
      </c>
      <c r="H61" s="27">
        <f>H60</f>
        <v>0</v>
      </c>
    </row>
    <row r="62" spans="2:8" ht="25.5">
      <c r="B62" s="263" t="s">
        <v>111</v>
      </c>
      <c r="C62" s="192" t="s">
        <v>90</v>
      </c>
      <c r="D62" s="29">
        <v>1.9</v>
      </c>
      <c r="E62" s="165">
        <v>5</v>
      </c>
      <c r="F62" s="165">
        <v>1</v>
      </c>
      <c r="G62" s="165">
        <v>3</v>
      </c>
      <c r="H62" s="166">
        <v>1</v>
      </c>
    </row>
    <row r="63" spans="2:8" ht="26.25" thickBot="1">
      <c r="B63" s="264"/>
      <c r="C63" s="193" t="s">
        <v>86</v>
      </c>
      <c r="D63" s="79">
        <f>SUM(D62)</f>
        <v>1.9</v>
      </c>
      <c r="E63" s="79">
        <f>SUM(E62)</f>
        <v>5</v>
      </c>
      <c r="F63" s="79">
        <f>SUM(F62)</f>
        <v>1</v>
      </c>
      <c r="G63" s="79">
        <f>SUM(G62)</f>
        <v>3</v>
      </c>
      <c r="H63" s="37">
        <f>SUM(H62)</f>
        <v>1</v>
      </c>
    </row>
    <row r="64" spans="2:8" ht="26.25" thickBot="1">
      <c r="B64" s="265"/>
      <c r="C64" s="191" t="s">
        <v>103</v>
      </c>
      <c r="D64" s="28">
        <f>D63</f>
        <v>1.9</v>
      </c>
      <c r="E64" s="28">
        <f>E63</f>
        <v>5</v>
      </c>
      <c r="F64" s="28">
        <f>F63</f>
        <v>1</v>
      </c>
      <c r="G64" s="28">
        <f>G63</f>
        <v>3</v>
      </c>
      <c r="H64" s="27">
        <f>H63</f>
        <v>1</v>
      </c>
    </row>
    <row r="65" spans="2:8" ht="26.25" thickBot="1">
      <c r="B65" s="266" t="s">
        <v>19</v>
      </c>
      <c r="C65" s="267"/>
      <c r="D65" s="60">
        <f>SUM(D9,D22,D27,D30,D42,D53,D58,D61,D64)</f>
        <v>54.75</v>
      </c>
      <c r="E65" s="60">
        <f>SUM(E9,E22,E27,E30,E42,E53,E58,E61,E64)</f>
        <v>280.99999999999994</v>
      </c>
      <c r="F65" s="60">
        <f>SUM(F9,F22,F27,F30,F42,F53,F58,F61,F64)</f>
        <v>211.79999999999998</v>
      </c>
      <c r="G65" s="60">
        <f>SUM(G9,G22,G27,G30,G42,G53,G58,G61,G64)</f>
        <v>32.5</v>
      </c>
      <c r="H65" s="61">
        <f>SUM(H9,H22,H27,H30,H42,H53,H58,H61,H64)</f>
        <v>31.6</v>
      </c>
    </row>
    <row r="66" s="140" customFormat="1" ht="36.75" customHeight="1">
      <c r="B66" s="141" t="s">
        <v>102</v>
      </c>
    </row>
    <row r="67" spans="3:4" ht="25.5">
      <c r="C67" s="4"/>
      <c r="D67" s="4"/>
    </row>
    <row r="72" ht="25.5">
      <c r="C72" s="4"/>
    </row>
    <row r="73" ht="25.5">
      <c r="C73" s="4"/>
    </row>
  </sheetData>
  <sheetProtection/>
  <mergeCells count="14">
    <mergeCell ref="B31:B42"/>
    <mergeCell ref="B43:B53"/>
    <mergeCell ref="B54:B58"/>
    <mergeCell ref="C4:C6"/>
    <mergeCell ref="B62:B64"/>
    <mergeCell ref="B65:C65"/>
    <mergeCell ref="G5:H5"/>
    <mergeCell ref="B7:B9"/>
    <mergeCell ref="B10:B22"/>
    <mergeCell ref="D4:D6"/>
    <mergeCell ref="E4:E6"/>
    <mergeCell ref="B59:B61"/>
    <mergeCell ref="B23:B27"/>
    <mergeCell ref="B28:B30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view="pageBreakPreview" zoomScale="75" zoomScaleNormal="75" zoomScaleSheetLayoutView="75" zoomScalePageLayoutView="0" workbookViewId="0" topLeftCell="A10">
      <selection activeCell="B19" sqref="B19:J22"/>
    </sheetView>
  </sheetViews>
  <sheetFormatPr defaultColWidth="10.58203125" defaultRowHeight="30" customHeight="1"/>
  <cols>
    <col min="1" max="1" width="1.58203125" style="38" customWidth="1"/>
    <col min="2" max="2" width="10.58203125" style="38" customWidth="1"/>
    <col min="3" max="3" width="12.16015625" style="38" customWidth="1"/>
    <col min="4" max="4" width="14.66015625" style="38" customWidth="1"/>
    <col min="5" max="5" width="17.58203125" style="38" customWidth="1"/>
    <col min="6" max="6" width="19.58203125" style="38" customWidth="1"/>
    <col min="7" max="7" width="19.91015625" style="38" customWidth="1"/>
    <col min="8" max="8" width="13" style="38" bestFit="1" customWidth="1"/>
    <col min="9" max="9" width="10.58203125" style="38" customWidth="1"/>
    <col min="10" max="10" width="1.66015625" style="38" customWidth="1"/>
    <col min="11" max="16384" width="10.58203125" style="38" customWidth="1"/>
  </cols>
  <sheetData>
    <row r="1" spans="2:10" ht="30" customHeight="1">
      <c r="B1" s="39"/>
      <c r="H1" s="280"/>
      <c r="I1" s="280"/>
      <c r="J1" s="280"/>
    </row>
    <row r="2" spans="1:10" ht="30" customHeight="1">
      <c r="A2" s="1"/>
      <c r="B2" s="40" t="s">
        <v>54</v>
      </c>
      <c r="C2" s="1"/>
      <c r="D2" s="1"/>
      <c r="E2" s="1"/>
      <c r="F2" s="1"/>
      <c r="G2" s="1"/>
      <c r="H2" s="1"/>
      <c r="I2" s="1"/>
      <c r="J2" s="1"/>
    </row>
    <row r="3" spans="1:10" ht="30" customHeight="1" thickBot="1">
      <c r="A3" s="1"/>
      <c r="B3" s="10"/>
      <c r="C3" s="4"/>
      <c r="D3" s="4"/>
      <c r="E3" s="10"/>
      <c r="F3" s="10"/>
      <c r="G3" s="10"/>
      <c r="H3" s="10"/>
      <c r="I3" s="10"/>
      <c r="J3" s="1"/>
    </row>
    <row r="4" spans="1:10" ht="30" customHeight="1">
      <c r="A4" s="1"/>
      <c r="B4" s="203" t="s">
        <v>39</v>
      </c>
      <c r="C4" s="255" t="s">
        <v>40</v>
      </c>
      <c r="D4" s="291" t="s">
        <v>41</v>
      </c>
      <c r="E4" s="281" t="s">
        <v>42</v>
      </c>
      <c r="F4" s="282"/>
      <c r="G4" s="15" t="s">
        <v>43</v>
      </c>
      <c r="H4" s="283" t="s">
        <v>44</v>
      </c>
      <c r="I4" s="284"/>
      <c r="J4" s="34"/>
    </row>
    <row r="5" spans="1:10" ht="30" customHeight="1" thickBot="1">
      <c r="A5" s="1"/>
      <c r="B5" s="271"/>
      <c r="C5" s="256"/>
      <c r="D5" s="292"/>
      <c r="E5" s="105"/>
      <c r="F5" s="106" t="s">
        <v>45</v>
      </c>
      <c r="G5" s="107"/>
      <c r="H5" s="108" t="s">
        <v>46</v>
      </c>
      <c r="I5" s="108" t="s">
        <v>47</v>
      </c>
      <c r="J5" s="34"/>
    </row>
    <row r="6" spans="1:10" ht="30" customHeight="1">
      <c r="A6" s="1"/>
      <c r="B6" s="205" t="s">
        <v>48</v>
      </c>
      <c r="C6" s="104" t="s">
        <v>56</v>
      </c>
      <c r="D6" s="109" t="s">
        <v>55</v>
      </c>
      <c r="E6" s="74">
        <v>0.2</v>
      </c>
      <c r="F6" s="74">
        <v>0.2</v>
      </c>
      <c r="G6" s="74">
        <v>0.2</v>
      </c>
      <c r="H6" s="117">
        <v>1</v>
      </c>
      <c r="I6" s="118">
        <v>0</v>
      </c>
      <c r="J6" s="4"/>
    </row>
    <row r="7" spans="1:10" ht="30" customHeight="1">
      <c r="A7" s="1"/>
      <c r="B7" s="206"/>
      <c r="C7" s="285" t="s">
        <v>59</v>
      </c>
      <c r="D7" s="286"/>
      <c r="E7" s="68">
        <f>SUM(E6)</f>
        <v>0.2</v>
      </c>
      <c r="F7" s="68">
        <f>SUM(F6)</f>
        <v>0.2</v>
      </c>
      <c r="G7" s="68">
        <f>SUM(G6)</f>
        <v>0.2</v>
      </c>
      <c r="H7" s="115">
        <v>1</v>
      </c>
      <c r="I7" s="124">
        <v>0</v>
      </c>
      <c r="J7" s="4"/>
    </row>
    <row r="8" spans="1:10" ht="30" customHeight="1" thickBot="1">
      <c r="A8" s="1"/>
      <c r="B8" s="207"/>
      <c r="C8" s="287" t="s">
        <v>96</v>
      </c>
      <c r="D8" s="288"/>
      <c r="E8" s="72">
        <f>SUM(E7)</f>
        <v>0.2</v>
      </c>
      <c r="F8" s="72">
        <f>SUM(F7)</f>
        <v>0.2</v>
      </c>
      <c r="G8" s="72">
        <f>SUM(G7)</f>
        <v>0.2</v>
      </c>
      <c r="H8" s="119">
        <v>1</v>
      </c>
      <c r="I8" s="125">
        <v>0</v>
      </c>
      <c r="J8" s="4"/>
    </row>
    <row r="9" spans="1:10" ht="30" customHeight="1">
      <c r="A9" s="1"/>
      <c r="B9" s="293" t="s">
        <v>91</v>
      </c>
      <c r="C9" s="104" t="s">
        <v>92</v>
      </c>
      <c r="D9" s="109" t="s">
        <v>88</v>
      </c>
      <c r="E9" s="74">
        <v>2.8</v>
      </c>
      <c r="F9" s="74">
        <v>2.8</v>
      </c>
      <c r="G9" s="74">
        <v>2.8</v>
      </c>
      <c r="H9" s="117">
        <v>1</v>
      </c>
      <c r="I9" s="118">
        <v>0</v>
      </c>
      <c r="J9" s="4"/>
    </row>
    <row r="10" spans="1:10" ht="30" customHeight="1">
      <c r="A10" s="4"/>
      <c r="B10" s="294"/>
      <c r="C10" s="82" t="s">
        <v>92</v>
      </c>
      <c r="D10" s="111" t="s">
        <v>75</v>
      </c>
      <c r="E10" s="116">
        <v>0.5</v>
      </c>
      <c r="F10" s="116">
        <v>0.3</v>
      </c>
      <c r="G10" s="116">
        <v>0.2</v>
      </c>
      <c r="H10" s="115">
        <v>1</v>
      </c>
      <c r="I10" s="120">
        <v>0</v>
      </c>
      <c r="J10" s="4"/>
    </row>
    <row r="11" spans="1:10" ht="30" customHeight="1">
      <c r="A11" s="4"/>
      <c r="B11" s="294"/>
      <c r="C11" s="296" t="s">
        <v>99</v>
      </c>
      <c r="D11" s="297"/>
      <c r="E11" s="116">
        <f>SUM(E9:E10)</f>
        <v>3.3</v>
      </c>
      <c r="F11" s="116">
        <f>SUM(F9:F10)</f>
        <v>3.0999999999999996</v>
      </c>
      <c r="G11" s="116">
        <f>SUM(G9:G10)</f>
        <v>3</v>
      </c>
      <c r="H11" s="115">
        <v>1</v>
      </c>
      <c r="I11" s="120">
        <v>0</v>
      </c>
      <c r="J11" s="4"/>
    </row>
    <row r="12" spans="1:10" ht="30" customHeight="1" thickBot="1">
      <c r="A12" s="4"/>
      <c r="B12" s="295"/>
      <c r="C12" s="298" t="s">
        <v>96</v>
      </c>
      <c r="D12" s="299"/>
      <c r="E12" s="121">
        <f>SUM(E8,E11)</f>
        <v>3.5</v>
      </c>
      <c r="F12" s="121">
        <f>SUM(F8,F11)</f>
        <v>3.3</v>
      </c>
      <c r="G12" s="121">
        <f>SUM(G8,G11)</f>
        <v>3.2</v>
      </c>
      <c r="H12" s="119">
        <v>1</v>
      </c>
      <c r="I12" s="122">
        <v>0</v>
      </c>
      <c r="J12" s="4"/>
    </row>
    <row r="13" spans="1:10" ht="30" customHeight="1">
      <c r="A13" s="1"/>
      <c r="B13" s="205" t="s">
        <v>49</v>
      </c>
      <c r="C13" s="104"/>
      <c r="D13" s="109" t="s">
        <v>93</v>
      </c>
      <c r="E13" s="74">
        <v>1</v>
      </c>
      <c r="F13" s="74">
        <v>1</v>
      </c>
      <c r="G13" s="74">
        <v>1</v>
      </c>
      <c r="H13" s="117">
        <v>1</v>
      </c>
      <c r="I13" s="123">
        <v>0</v>
      </c>
      <c r="J13" s="4"/>
    </row>
    <row r="14" spans="1:10" ht="30" customHeight="1">
      <c r="A14" s="1"/>
      <c r="B14" s="206"/>
      <c r="C14" s="47"/>
      <c r="D14" s="110" t="s">
        <v>95</v>
      </c>
      <c r="E14" s="68">
        <v>30</v>
      </c>
      <c r="F14" s="68">
        <v>10</v>
      </c>
      <c r="G14" s="68">
        <v>10</v>
      </c>
      <c r="H14" s="115">
        <v>0.1</v>
      </c>
      <c r="I14" s="124">
        <v>0.9</v>
      </c>
      <c r="J14" s="4"/>
    </row>
    <row r="15" spans="1:10" ht="30" customHeight="1">
      <c r="A15" s="1"/>
      <c r="B15" s="206"/>
      <c r="C15" s="285" t="s">
        <v>100</v>
      </c>
      <c r="D15" s="286"/>
      <c r="E15" s="68">
        <f>SUM(E13:E14)</f>
        <v>31</v>
      </c>
      <c r="F15" s="68">
        <f>SUM(F13:F14)</f>
        <v>11</v>
      </c>
      <c r="G15" s="68">
        <f>SUM(G13:G14)</f>
        <v>11</v>
      </c>
      <c r="H15" s="115">
        <f>(G13*1+G14*0.1)/11</f>
        <v>0.18181818181818182</v>
      </c>
      <c r="I15" s="124">
        <f>(G14*0.9)/11</f>
        <v>0.8181818181818182</v>
      </c>
      <c r="J15" s="4"/>
    </row>
    <row r="16" spans="1:10" ht="30" customHeight="1" thickBot="1">
      <c r="A16" s="1"/>
      <c r="B16" s="207"/>
      <c r="C16" s="287" t="s">
        <v>96</v>
      </c>
      <c r="D16" s="288"/>
      <c r="E16" s="72">
        <f>SUM(E15)</f>
        <v>31</v>
      </c>
      <c r="F16" s="72">
        <f>SUM(F15)</f>
        <v>11</v>
      </c>
      <c r="G16" s="72">
        <f>SUM(G15)</f>
        <v>11</v>
      </c>
      <c r="H16" s="119">
        <f>H15</f>
        <v>0.18181818181818182</v>
      </c>
      <c r="I16" s="125">
        <f>I15</f>
        <v>0.8181818181818182</v>
      </c>
      <c r="J16" s="4"/>
    </row>
    <row r="17" spans="2:9" ht="30" customHeight="1" thickBot="1">
      <c r="B17" s="266" t="s">
        <v>112</v>
      </c>
      <c r="C17" s="289"/>
      <c r="D17" s="290"/>
      <c r="E17" s="112">
        <f>SUM(E8,E12,E16)</f>
        <v>34.7</v>
      </c>
      <c r="F17" s="112">
        <f>SUM(F8,F12,F16)</f>
        <v>14.5</v>
      </c>
      <c r="G17" s="112">
        <f>SUM(G8,G12,G16)</f>
        <v>14.4</v>
      </c>
      <c r="H17" s="113">
        <f>(G8+G12+G16*0.182)/14.4</f>
        <v>0.3751388888888889</v>
      </c>
      <c r="I17" s="114">
        <f>G16*0.818/14.4</f>
        <v>0.6248611111111111</v>
      </c>
    </row>
    <row r="18" s="140" customFormat="1" ht="36.75" customHeight="1">
      <c r="B18" s="141" t="s">
        <v>102</v>
      </c>
    </row>
    <row r="19" spans="2:9" ht="30" customHeight="1">
      <c r="B19" s="6"/>
      <c r="C19" s="4"/>
      <c r="D19" s="4"/>
      <c r="E19" s="41"/>
      <c r="F19" s="12"/>
      <c r="G19" s="12"/>
      <c r="H19" s="12"/>
      <c r="I19" s="12"/>
    </row>
    <row r="20" spans="2:9" ht="30" customHeight="1">
      <c r="B20" s="2"/>
      <c r="C20" s="1"/>
      <c r="D20" s="1"/>
      <c r="E20" s="1"/>
      <c r="F20" s="1"/>
      <c r="G20" s="1"/>
      <c r="H20" s="1"/>
      <c r="I20" s="1"/>
    </row>
    <row r="21" spans="2:9" ht="30" customHeight="1">
      <c r="B21" s="2"/>
      <c r="C21" s="1"/>
      <c r="D21" s="1"/>
      <c r="E21" s="1"/>
      <c r="F21" s="1"/>
      <c r="G21" s="1"/>
      <c r="H21" s="1"/>
      <c r="I21" s="1"/>
    </row>
    <row r="22" spans="2:9" ht="30" customHeight="1">
      <c r="B22" s="1"/>
      <c r="C22" s="1"/>
      <c r="D22" s="1"/>
      <c r="E22" s="1"/>
      <c r="F22" s="1"/>
      <c r="G22" s="1"/>
      <c r="H22" s="1"/>
      <c r="I22" s="1"/>
    </row>
    <row r="24" ht="30" customHeight="1">
      <c r="B24" s="43"/>
    </row>
    <row r="25" ht="30" customHeight="1">
      <c r="B25" s="43"/>
    </row>
    <row r="26" ht="30" customHeight="1">
      <c r="B26" s="43"/>
    </row>
    <row r="27" ht="30" customHeight="1">
      <c r="B27" s="43"/>
    </row>
    <row r="28" ht="30" customHeight="1">
      <c r="B28" s="43"/>
    </row>
    <row r="29" ht="30" customHeight="1">
      <c r="B29" s="43"/>
    </row>
    <row r="30" ht="30" customHeight="1">
      <c r="B30" s="43"/>
    </row>
    <row r="34" ht="30" customHeight="1">
      <c r="B34" s="43"/>
    </row>
    <row r="35" ht="30" customHeight="1">
      <c r="B35" s="43"/>
    </row>
    <row r="36" ht="30" customHeight="1">
      <c r="B36" s="43"/>
    </row>
    <row r="37" ht="30" customHeight="1">
      <c r="B37" s="43"/>
    </row>
    <row r="38" ht="30" customHeight="1">
      <c r="B38" s="43"/>
    </row>
    <row r="39" ht="30" customHeight="1">
      <c r="B39" s="44"/>
    </row>
    <row r="58" spans="2:8" ht="30" customHeight="1">
      <c r="B58" s="39"/>
      <c r="E58" s="42"/>
      <c r="F58" s="42"/>
      <c r="G58" s="42"/>
      <c r="H58" s="42"/>
    </row>
    <row r="59" ht="30" customHeight="1">
      <c r="B59" s="39"/>
    </row>
  </sheetData>
  <sheetProtection/>
  <mergeCells count="16">
    <mergeCell ref="B17:D17"/>
    <mergeCell ref="B4:B5"/>
    <mergeCell ref="C4:C5"/>
    <mergeCell ref="D4:D5"/>
    <mergeCell ref="B9:B12"/>
    <mergeCell ref="C11:D11"/>
    <mergeCell ref="C12:D12"/>
    <mergeCell ref="B13:B16"/>
    <mergeCell ref="C15:D15"/>
    <mergeCell ref="C16:D16"/>
    <mergeCell ref="H1:J1"/>
    <mergeCell ref="E4:F4"/>
    <mergeCell ref="H4:I4"/>
    <mergeCell ref="B6:B8"/>
    <mergeCell ref="C7:D7"/>
    <mergeCell ref="C8:D8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さる</dc:creator>
  <cp:keywords/>
  <dc:description/>
  <cp:lastModifiedBy>福岡県</cp:lastModifiedBy>
  <cp:lastPrinted>2021-05-25T03:56:21Z</cp:lastPrinted>
  <dcterms:created xsi:type="dcterms:W3CDTF">1999-11-28T07:57:35Z</dcterms:created>
  <dcterms:modified xsi:type="dcterms:W3CDTF">2021-05-25T03:58:15Z</dcterms:modified>
  <cp:category/>
  <cp:version/>
  <cp:contentType/>
  <cp:contentStatus/>
</cp:coreProperties>
</file>