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07523\Desktop\HPアップ用（課税状況調）\"/>
    </mc:Choice>
  </mc:AlternateContent>
  <bookViews>
    <workbookView xWindow="-4170" yWindow="2235" windowWidth="19395" windowHeight="5910"/>
  </bookViews>
  <sheets>
    <sheet name="23-1&amp;2" sheetId="1" r:id="rId1"/>
    <sheet name="23-3" sheetId="2" r:id="rId2"/>
  </sheets>
  <definedNames>
    <definedName name="_xlnm._FilterDatabase" localSheetId="0" hidden="1">'23-1&amp;2'!$A$7:$CN$71</definedName>
    <definedName name="_xlnm.Print_Area" localSheetId="0">'23-1&amp;2'!$A$1:$CL$72</definedName>
    <definedName name="_xlnm.Print_Area" localSheetId="1">'23-3'!$A$1:$S$71</definedName>
  </definedNames>
  <calcPr calcId="152511"/>
</workbook>
</file>

<file path=xl/calcChain.xml><?xml version="1.0" encoding="utf-8"?>
<calcChain xmlns="http://schemas.openxmlformats.org/spreadsheetml/2006/main">
  <c r="D68" i="2" l="1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CK71" i="1" l="1"/>
  <c r="CJ71" i="1"/>
  <c r="CI71" i="1"/>
  <c r="CG71" i="1"/>
  <c r="CF71" i="1"/>
  <c r="CE71" i="1"/>
  <c r="CB71" i="1"/>
  <c r="CA71" i="1"/>
  <c r="BZ71" i="1"/>
  <c r="BY71" i="1"/>
  <c r="BX71" i="1"/>
  <c r="BW71" i="1"/>
  <c r="CK70" i="1"/>
  <c r="CJ70" i="1"/>
  <c r="CI70" i="1"/>
  <c r="CG70" i="1"/>
  <c r="CF70" i="1"/>
  <c r="CE70" i="1"/>
  <c r="CB70" i="1"/>
  <c r="CA70" i="1"/>
  <c r="BZ70" i="1"/>
  <c r="BY70" i="1"/>
  <c r="BX70" i="1"/>
  <c r="BW70" i="1"/>
  <c r="CK69" i="1"/>
  <c r="CJ69" i="1"/>
  <c r="CI69" i="1"/>
  <c r="CG69" i="1"/>
  <c r="CF69" i="1"/>
  <c r="CE69" i="1"/>
  <c r="CB69" i="1"/>
  <c r="CA69" i="1"/>
  <c r="BZ69" i="1"/>
  <c r="BY69" i="1"/>
  <c r="BX69" i="1"/>
  <c r="BW69" i="1"/>
  <c r="CK68" i="1"/>
  <c r="CJ68" i="1"/>
  <c r="CI68" i="1"/>
  <c r="CG68" i="1"/>
  <c r="CF68" i="1"/>
  <c r="CE68" i="1"/>
  <c r="CB68" i="1"/>
  <c r="CA68" i="1"/>
  <c r="BZ68" i="1"/>
  <c r="BY68" i="1"/>
  <c r="BX68" i="1"/>
  <c r="BW68" i="1"/>
  <c r="BO71" i="1"/>
  <c r="BN71" i="1"/>
  <c r="BM71" i="1"/>
  <c r="BK71" i="1"/>
  <c r="BJ71" i="1"/>
  <c r="BI71" i="1"/>
  <c r="BF71" i="1"/>
  <c r="BE71" i="1"/>
  <c r="BD71" i="1"/>
  <c r="BC71" i="1"/>
  <c r="BB71" i="1"/>
  <c r="BA71" i="1"/>
  <c r="AS71" i="1"/>
  <c r="AR71" i="1"/>
  <c r="AQ71" i="1"/>
  <c r="AO71" i="1"/>
  <c r="AN71" i="1"/>
  <c r="AM71" i="1"/>
  <c r="AJ71" i="1"/>
  <c r="AI71" i="1"/>
  <c r="AH71" i="1"/>
  <c r="AG71" i="1"/>
  <c r="AF71" i="1"/>
  <c r="AE71" i="1"/>
  <c r="BO70" i="1"/>
  <c r="BN70" i="1"/>
  <c r="BM70" i="1"/>
  <c r="BK70" i="1"/>
  <c r="BJ70" i="1"/>
  <c r="BI70" i="1"/>
  <c r="BF70" i="1"/>
  <c r="BE70" i="1"/>
  <c r="BD70" i="1"/>
  <c r="BC70" i="1"/>
  <c r="BB70" i="1"/>
  <c r="BA70" i="1"/>
  <c r="AS70" i="1"/>
  <c r="AR70" i="1"/>
  <c r="AQ70" i="1"/>
  <c r="AO70" i="1"/>
  <c r="AN70" i="1"/>
  <c r="AM70" i="1"/>
  <c r="AJ70" i="1"/>
  <c r="AI70" i="1"/>
  <c r="AH70" i="1"/>
  <c r="AG70" i="1"/>
  <c r="AF70" i="1"/>
  <c r="AE70" i="1"/>
  <c r="BO69" i="1"/>
  <c r="BN69" i="1"/>
  <c r="BM69" i="1"/>
  <c r="BK69" i="1"/>
  <c r="BJ69" i="1"/>
  <c r="BI69" i="1"/>
  <c r="BF69" i="1"/>
  <c r="BE69" i="1"/>
  <c r="BD69" i="1"/>
  <c r="BC69" i="1"/>
  <c r="BB69" i="1"/>
  <c r="BA69" i="1"/>
  <c r="AS69" i="1"/>
  <c r="AR69" i="1"/>
  <c r="AQ69" i="1"/>
  <c r="AO69" i="1"/>
  <c r="AN69" i="1"/>
  <c r="AM69" i="1"/>
  <c r="AJ69" i="1"/>
  <c r="AI69" i="1"/>
  <c r="AH69" i="1"/>
  <c r="AG69" i="1"/>
  <c r="AF69" i="1"/>
  <c r="AE69" i="1"/>
  <c r="BO68" i="1"/>
  <c r="BN68" i="1"/>
  <c r="BM68" i="1"/>
  <c r="BK68" i="1"/>
  <c r="BJ68" i="1"/>
  <c r="BI68" i="1"/>
  <c r="BF68" i="1"/>
  <c r="BE68" i="1"/>
  <c r="BD68" i="1"/>
  <c r="BC68" i="1"/>
  <c r="BB68" i="1"/>
  <c r="BA68" i="1"/>
  <c r="AS68" i="1"/>
  <c r="AR68" i="1"/>
  <c r="AQ68" i="1"/>
  <c r="AO68" i="1"/>
  <c r="AN68" i="1"/>
  <c r="AM68" i="1"/>
  <c r="AJ68" i="1"/>
  <c r="AI68" i="1"/>
  <c r="AH68" i="1"/>
  <c r="AG68" i="1"/>
  <c r="AF68" i="1"/>
  <c r="AE68" i="1"/>
  <c r="X71" i="1"/>
  <c r="W71" i="1"/>
  <c r="V71" i="1"/>
  <c r="U71" i="1"/>
  <c r="T71" i="1"/>
  <c r="S71" i="1"/>
  <c r="Q71" i="1"/>
  <c r="P71" i="1"/>
  <c r="O71" i="1"/>
  <c r="N71" i="1"/>
  <c r="L71" i="1"/>
  <c r="K71" i="1"/>
  <c r="J71" i="1"/>
  <c r="I71" i="1"/>
  <c r="G71" i="1"/>
  <c r="F71" i="1"/>
  <c r="E71" i="1"/>
  <c r="X70" i="1"/>
  <c r="W70" i="1"/>
  <c r="V70" i="1"/>
  <c r="U70" i="1"/>
  <c r="T70" i="1"/>
  <c r="S70" i="1"/>
  <c r="Q70" i="1"/>
  <c r="P70" i="1"/>
  <c r="O70" i="1"/>
  <c r="N70" i="1"/>
  <c r="L70" i="1"/>
  <c r="K70" i="1"/>
  <c r="J70" i="1"/>
  <c r="I70" i="1"/>
  <c r="G70" i="1"/>
  <c r="F70" i="1"/>
  <c r="E70" i="1"/>
  <c r="X69" i="1"/>
  <c r="W69" i="1"/>
  <c r="V69" i="1"/>
  <c r="U69" i="1"/>
  <c r="T69" i="1"/>
  <c r="S69" i="1"/>
  <c r="Q69" i="1"/>
  <c r="P69" i="1"/>
  <c r="O69" i="1"/>
  <c r="N69" i="1"/>
  <c r="L69" i="1"/>
  <c r="K69" i="1"/>
  <c r="J69" i="1"/>
  <c r="I69" i="1"/>
  <c r="G69" i="1"/>
  <c r="F69" i="1"/>
  <c r="E69" i="1"/>
  <c r="X68" i="1"/>
  <c r="W68" i="1"/>
  <c r="V68" i="1"/>
  <c r="U68" i="1"/>
  <c r="T68" i="1"/>
  <c r="S68" i="1"/>
  <c r="Q68" i="1"/>
  <c r="P68" i="1"/>
  <c r="O68" i="1"/>
  <c r="N68" i="1"/>
  <c r="L68" i="1"/>
  <c r="K68" i="1"/>
  <c r="J68" i="1"/>
  <c r="I68" i="1"/>
  <c r="G68" i="1"/>
  <c r="F68" i="1"/>
  <c r="E68" i="1"/>
  <c r="D71" i="1"/>
  <c r="D70" i="1"/>
  <c r="D69" i="1"/>
  <c r="D68" i="1"/>
  <c r="H67" i="1" l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9" i="1" l="1"/>
  <c r="M70" i="1"/>
  <c r="M68" i="1"/>
  <c r="M71" i="1"/>
  <c r="H70" i="1"/>
  <c r="H71" i="1"/>
  <c r="H68" i="1"/>
  <c r="H69" i="1"/>
  <c r="BL67" i="1"/>
  <c r="BP67" i="1"/>
  <c r="BP45" i="1"/>
  <c r="BP8" i="1"/>
  <c r="BP66" i="1"/>
  <c r="BP65" i="1"/>
  <c r="BP64" i="1"/>
  <c r="BP63" i="1"/>
  <c r="BP62" i="1"/>
  <c r="BP61" i="1"/>
  <c r="BP60" i="1"/>
  <c r="BP59" i="1"/>
  <c r="BP58" i="1"/>
  <c r="BP57" i="1"/>
  <c r="BP56" i="1"/>
  <c r="BP55" i="1"/>
  <c r="BP54" i="1"/>
  <c r="BP53" i="1"/>
  <c r="BP52" i="1"/>
  <c r="BP51" i="1"/>
  <c r="BP50" i="1"/>
  <c r="BP49" i="1"/>
  <c r="BP48" i="1"/>
  <c r="BP47" i="1"/>
  <c r="BP46" i="1"/>
  <c r="BP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P18" i="1"/>
  <c r="BP17" i="1"/>
  <c r="BP16" i="1"/>
  <c r="BP15" i="1"/>
  <c r="BP14" i="1"/>
  <c r="BP13" i="1"/>
  <c r="BP12" i="1"/>
  <c r="BP11" i="1"/>
  <c r="BP10" i="1"/>
  <c r="BP9" i="1"/>
  <c r="BL8" i="1"/>
  <c r="AT8" i="1"/>
  <c r="CL67" i="1"/>
  <c r="CL45" i="1"/>
  <c r="CL9" i="1"/>
  <c r="CL8" i="1"/>
  <c r="CL66" i="1"/>
  <c r="CL65" i="1"/>
  <c r="CL64" i="1"/>
  <c r="CL63" i="1"/>
  <c r="CL62" i="1"/>
  <c r="CL61" i="1"/>
  <c r="CL60" i="1"/>
  <c r="CL59" i="1"/>
  <c r="CL58" i="1"/>
  <c r="CL57" i="1"/>
  <c r="CL56" i="1"/>
  <c r="CL55" i="1"/>
  <c r="CL54" i="1"/>
  <c r="CL53" i="1"/>
  <c r="CL52" i="1"/>
  <c r="CL51" i="1"/>
  <c r="CL50" i="1"/>
  <c r="CL49" i="1"/>
  <c r="CL48" i="1"/>
  <c r="CL47" i="1"/>
  <c r="CL46" i="1"/>
  <c r="CL44" i="1"/>
  <c r="CL43" i="1"/>
  <c r="CL42" i="1"/>
  <c r="CL41" i="1"/>
  <c r="CL40" i="1"/>
  <c r="CL39" i="1"/>
  <c r="CL38" i="1"/>
  <c r="CL37" i="1"/>
  <c r="CL70" i="1" s="1"/>
  <c r="CL36" i="1"/>
  <c r="CL35" i="1"/>
  <c r="CL34" i="1"/>
  <c r="CL33" i="1"/>
  <c r="CL32" i="1"/>
  <c r="CL31" i="1"/>
  <c r="CL30" i="1"/>
  <c r="CL29" i="1"/>
  <c r="CL28" i="1"/>
  <c r="CL27" i="1"/>
  <c r="CL26" i="1"/>
  <c r="CL25" i="1"/>
  <c r="CL24" i="1"/>
  <c r="CL23" i="1"/>
  <c r="CL22" i="1"/>
  <c r="CL21" i="1"/>
  <c r="CL20" i="1"/>
  <c r="CL19" i="1"/>
  <c r="CL18" i="1"/>
  <c r="CL17" i="1"/>
  <c r="CL16" i="1"/>
  <c r="CL15" i="1"/>
  <c r="CL14" i="1"/>
  <c r="CL13" i="1"/>
  <c r="CL12" i="1"/>
  <c r="CL11" i="1"/>
  <c r="CL10" i="1"/>
  <c r="CL71" i="1" l="1"/>
  <c r="CL68" i="1"/>
  <c r="CL69" i="1"/>
  <c r="BP69" i="1"/>
  <c r="BP71" i="1"/>
  <c r="BP68" i="1"/>
  <c r="BP70" i="1"/>
  <c r="T74" i="1"/>
  <c r="Y74" i="1"/>
  <c r="AU74" i="1"/>
  <c r="AU75" i="1" s="1"/>
  <c r="BQ74" i="1"/>
  <c r="Y75" i="1"/>
  <c r="BQ75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S74" i="1"/>
  <c r="AK68" i="1" l="1"/>
  <c r="AK69" i="1"/>
  <c r="AK71" i="1"/>
  <c r="AK70" i="1"/>
  <c r="CH67" i="1"/>
  <c r="CH66" i="1"/>
  <c r="CH65" i="1"/>
  <c r="CH64" i="1"/>
  <c r="CH63" i="1"/>
  <c r="CH62" i="1"/>
  <c r="CH61" i="1"/>
  <c r="CH60" i="1"/>
  <c r="CH59" i="1"/>
  <c r="CH58" i="1"/>
  <c r="CH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H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BL66" i="1"/>
  <c r="BL65" i="1"/>
  <c r="BL64" i="1"/>
  <c r="BL63" i="1"/>
  <c r="BL62" i="1"/>
  <c r="BL61" i="1"/>
  <c r="BL60" i="1"/>
  <c r="BL59" i="1"/>
  <c r="BL58" i="1"/>
  <c r="BL57" i="1"/>
  <c r="BL56" i="1"/>
  <c r="BL55" i="1"/>
  <c r="BL54" i="1"/>
  <c r="BL53" i="1"/>
  <c r="BL52" i="1"/>
  <c r="BL51" i="1"/>
  <c r="BL50" i="1"/>
  <c r="BL49" i="1"/>
  <c r="BL48" i="1"/>
  <c r="BL47" i="1"/>
  <c r="BL46" i="1"/>
  <c r="BL45" i="1"/>
  <c r="BL44" i="1"/>
  <c r="BL43" i="1"/>
  <c r="BL42" i="1"/>
  <c r="BL41" i="1"/>
  <c r="BL40" i="1"/>
  <c r="BL39" i="1"/>
  <c r="BL38" i="1"/>
  <c r="BL37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CD67" i="1"/>
  <c r="CC67" i="1"/>
  <c r="CD66" i="1"/>
  <c r="CC66" i="1"/>
  <c r="CD65" i="1"/>
  <c r="CC65" i="1"/>
  <c r="CD64" i="1"/>
  <c r="CC64" i="1"/>
  <c r="CD63" i="1"/>
  <c r="CC63" i="1"/>
  <c r="CD62" i="1"/>
  <c r="CC62" i="1"/>
  <c r="CD61" i="1"/>
  <c r="CC61" i="1"/>
  <c r="CD60" i="1"/>
  <c r="CC60" i="1"/>
  <c r="CD59" i="1"/>
  <c r="CC59" i="1"/>
  <c r="CD58" i="1"/>
  <c r="CC58" i="1"/>
  <c r="CD57" i="1"/>
  <c r="CC57" i="1"/>
  <c r="CD56" i="1"/>
  <c r="CC56" i="1"/>
  <c r="CD55" i="1"/>
  <c r="CC55" i="1"/>
  <c r="CD54" i="1"/>
  <c r="CC54" i="1"/>
  <c r="CD53" i="1"/>
  <c r="CC53" i="1"/>
  <c r="CD52" i="1"/>
  <c r="CC52" i="1"/>
  <c r="CD51" i="1"/>
  <c r="CC51" i="1"/>
  <c r="CD50" i="1"/>
  <c r="CC50" i="1"/>
  <c r="CD49" i="1"/>
  <c r="CC49" i="1"/>
  <c r="CD48" i="1"/>
  <c r="CC48" i="1"/>
  <c r="CD47" i="1"/>
  <c r="CC47" i="1"/>
  <c r="CD46" i="1"/>
  <c r="CC46" i="1"/>
  <c r="CD45" i="1"/>
  <c r="CC45" i="1"/>
  <c r="CD44" i="1"/>
  <c r="CC44" i="1"/>
  <c r="CD43" i="1"/>
  <c r="CC43" i="1"/>
  <c r="CD42" i="1"/>
  <c r="CC42" i="1"/>
  <c r="CD41" i="1"/>
  <c r="CC41" i="1"/>
  <c r="CD40" i="1"/>
  <c r="CC40" i="1"/>
  <c r="CD39" i="1"/>
  <c r="CC39" i="1"/>
  <c r="CD38" i="1"/>
  <c r="CC38" i="1"/>
  <c r="CD37" i="1"/>
  <c r="CD70" i="1" s="1"/>
  <c r="CC37" i="1"/>
  <c r="CD36" i="1"/>
  <c r="CC36" i="1"/>
  <c r="CD35" i="1"/>
  <c r="CC35" i="1"/>
  <c r="CD34" i="1"/>
  <c r="CC34" i="1"/>
  <c r="CD33" i="1"/>
  <c r="CC33" i="1"/>
  <c r="CD32" i="1"/>
  <c r="CC32" i="1"/>
  <c r="CD31" i="1"/>
  <c r="CC31" i="1"/>
  <c r="CD30" i="1"/>
  <c r="CC30" i="1"/>
  <c r="CD29" i="1"/>
  <c r="CC29" i="1"/>
  <c r="CD28" i="1"/>
  <c r="CC28" i="1"/>
  <c r="CD27" i="1"/>
  <c r="CC27" i="1"/>
  <c r="CD26" i="1"/>
  <c r="CC26" i="1"/>
  <c r="CD25" i="1"/>
  <c r="CC25" i="1"/>
  <c r="CD24" i="1"/>
  <c r="CC24" i="1"/>
  <c r="CD23" i="1"/>
  <c r="CC23" i="1"/>
  <c r="CD22" i="1"/>
  <c r="CC22" i="1"/>
  <c r="CD21" i="1"/>
  <c r="CC21" i="1"/>
  <c r="CD20" i="1"/>
  <c r="CC20" i="1"/>
  <c r="CD19" i="1"/>
  <c r="CC19" i="1"/>
  <c r="CD18" i="1"/>
  <c r="CC18" i="1"/>
  <c r="CD17" i="1"/>
  <c r="CC17" i="1"/>
  <c r="CD16" i="1"/>
  <c r="CC16" i="1"/>
  <c r="CD15" i="1"/>
  <c r="CC15" i="1"/>
  <c r="CD14" i="1"/>
  <c r="CC14" i="1"/>
  <c r="CD13" i="1"/>
  <c r="CC13" i="1"/>
  <c r="CD12" i="1"/>
  <c r="CC12" i="1"/>
  <c r="CD11" i="1"/>
  <c r="CC11" i="1"/>
  <c r="CD10" i="1"/>
  <c r="CC10" i="1"/>
  <c r="CD9" i="1"/>
  <c r="CC9" i="1"/>
  <c r="BH67" i="1"/>
  <c r="BG67" i="1"/>
  <c r="BH66" i="1"/>
  <c r="BG66" i="1"/>
  <c r="BH65" i="1"/>
  <c r="BG65" i="1"/>
  <c r="BH64" i="1"/>
  <c r="BG64" i="1"/>
  <c r="BH63" i="1"/>
  <c r="BG63" i="1"/>
  <c r="BH62" i="1"/>
  <c r="BG62" i="1"/>
  <c r="BH61" i="1"/>
  <c r="BG61" i="1"/>
  <c r="BH60" i="1"/>
  <c r="BG60" i="1"/>
  <c r="BH59" i="1"/>
  <c r="BG59" i="1"/>
  <c r="BH58" i="1"/>
  <c r="BG58" i="1"/>
  <c r="BH57" i="1"/>
  <c r="BG57" i="1"/>
  <c r="BH56" i="1"/>
  <c r="BG56" i="1"/>
  <c r="BH55" i="1"/>
  <c r="BG55" i="1"/>
  <c r="BH54" i="1"/>
  <c r="BG54" i="1"/>
  <c r="BH53" i="1"/>
  <c r="BG53" i="1"/>
  <c r="BH52" i="1"/>
  <c r="BG52" i="1"/>
  <c r="BH51" i="1"/>
  <c r="BG51" i="1"/>
  <c r="BH50" i="1"/>
  <c r="BG50" i="1"/>
  <c r="BH49" i="1"/>
  <c r="BG49" i="1"/>
  <c r="BH48" i="1"/>
  <c r="BG48" i="1"/>
  <c r="BH47" i="1"/>
  <c r="BG47" i="1"/>
  <c r="BH46" i="1"/>
  <c r="BG46" i="1"/>
  <c r="BH45" i="1"/>
  <c r="BG45" i="1"/>
  <c r="BH44" i="1"/>
  <c r="BG44" i="1"/>
  <c r="BH43" i="1"/>
  <c r="BG43" i="1"/>
  <c r="BH42" i="1"/>
  <c r="BG42" i="1"/>
  <c r="BH41" i="1"/>
  <c r="BG41" i="1"/>
  <c r="BH40" i="1"/>
  <c r="BG40" i="1"/>
  <c r="BH39" i="1"/>
  <c r="BG39" i="1"/>
  <c r="BH38" i="1"/>
  <c r="BG38" i="1"/>
  <c r="BH37" i="1"/>
  <c r="BG37" i="1"/>
  <c r="BH36" i="1"/>
  <c r="BG36" i="1"/>
  <c r="BH35" i="1"/>
  <c r="BG35" i="1"/>
  <c r="BH34" i="1"/>
  <c r="BG34" i="1"/>
  <c r="BH33" i="1"/>
  <c r="BG33" i="1"/>
  <c r="BH32" i="1"/>
  <c r="BG32" i="1"/>
  <c r="BH31" i="1"/>
  <c r="BG31" i="1"/>
  <c r="BH30" i="1"/>
  <c r="BG30" i="1"/>
  <c r="BH29" i="1"/>
  <c r="BG29" i="1"/>
  <c r="BH28" i="1"/>
  <c r="BG28" i="1"/>
  <c r="BH27" i="1"/>
  <c r="BG27" i="1"/>
  <c r="BH26" i="1"/>
  <c r="BG26" i="1"/>
  <c r="BH25" i="1"/>
  <c r="BG25" i="1"/>
  <c r="BH24" i="1"/>
  <c r="BG24" i="1"/>
  <c r="BH23" i="1"/>
  <c r="BG23" i="1"/>
  <c r="BH22" i="1"/>
  <c r="BG22" i="1"/>
  <c r="BH21" i="1"/>
  <c r="BG21" i="1"/>
  <c r="BH20" i="1"/>
  <c r="BG20" i="1"/>
  <c r="BH19" i="1"/>
  <c r="BG19" i="1"/>
  <c r="BH18" i="1"/>
  <c r="BG18" i="1"/>
  <c r="BH17" i="1"/>
  <c r="BG17" i="1"/>
  <c r="BH16" i="1"/>
  <c r="BG16" i="1"/>
  <c r="BH15" i="1"/>
  <c r="BG15" i="1"/>
  <c r="BH14" i="1"/>
  <c r="BG14" i="1"/>
  <c r="BH13" i="1"/>
  <c r="BG13" i="1"/>
  <c r="BH12" i="1"/>
  <c r="BG12" i="1"/>
  <c r="BH11" i="1"/>
  <c r="BG11" i="1"/>
  <c r="BH10" i="1"/>
  <c r="BH69" i="1" s="1"/>
  <c r="BG10" i="1"/>
  <c r="BG69" i="1" s="1"/>
  <c r="BH9" i="1"/>
  <c r="BG9" i="1"/>
  <c r="BH8" i="1"/>
  <c r="BG8" i="1"/>
  <c r="CD8" i="1"/>
  <c r="CC8" i="1"/>
  <c r="AT67" i="1"/>
  <c r="AT66" i="1"/>
  <c r="AT65" i="1"/>
  <c r="AT64" i="1"/>
  <c r="AT63" i="1"/>
  <c r="AT62" i="1"/>
  <c r="AT61" i="1"/>
  <c r="AT60" i="1"/>
  <c r="AT59" i="1"/>
  <c r="AT58" i="1"/>
  <c r="AT57" i="1"/>
  <c r="AT56" i="1"/>
  <c r="AT55" i="1"/>
  <c r="AT54" i="1"/>
  <c r="AT53" i="1"/>
  <c r="AT52" i="1"/>
  <c r="AT51" i="1"/>
  <c r="AT50" i="1"/>
  <c r="AT49" i="1"/>
  <c r="AT48" i="1"/>
  <c r="AT47" i="1"/>
  <c r="AT46" i="1"/>
  <c r="AT45" i="1"/>
  <c r="AT44" i="1"/>
  <c r="AT43" i="1"/>
  <c r="AT42" i="1"/>
  <c r="AT41" i="1"/>
  <c r="AT40" i="1"/>
  <c r="AT39" i="1"/>
  <c r="AT38" i="1"/>
  <c r="AT37" i="1"/>
  <c r="AT36" i="1"/>
  <c r="AT35" i="1"/>
  <c r="AT34" i="1"/>
  <c r="AT33" i="1"/>
  <c r="AT32" i="1"/>
  <c r="AT31" i="1"/>
  <c r="AT30" i="1"/>
  <c r="AT29" i="1"/>
  <c r="AT28" i="1"/>
  <c r="AT27" i="1"/>
  <c r="AT26" i="1"/>
  <c r="AT25" i="1"/>
  <c r="AT24" i="1"/>
  <c r="AT23" i="1"/>
  <c r="AT22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69" i="1" s="1"/>
  <c r="AT9" i="1"/>
  <c r="AP67" i="1"/>
  <c r="AP66" i="1"/>
  <c r="AP65" i="1"/>
  <c r="AP64" i="1"/>
  <c r="AP63" i="1"/>
  <c r="AP62" i="1"/>
  <c r="AP61" i="1"/>
  <c r="AP60" i="1"/>
  <c r="AP59" i="1"/>
  <c r="AP58" i="1"/>
  <c r="AP57" i="1"/>
  <c r="AP56" i="1"/>
  <c r="AP55" i="1"/>
  <c r="AP54" i="1"/>
  <c r="AP53" i="1"/>
  <c r="AP52" i="1"/>
  <c r="AP51" i="1"/>
  <c r="AP50" i="1"/>
  <c r="AP49" i="1"/>
  <c r="AP48" i="1"/>
  <c r="AP47" i="1"/>
  <c r="AP46" i="1"/>
  <c r="AP45" i="1"/>
  <c r="AP44" i="1"/>
  <c r="AP43" i="1"/>
  <c r="AP42" i="1"/>
  <c r="AP41" i="1"/>
  <c r="AP40" i="1"/>
  <c r="AP39" i="1"/>
  <c r="AP38" i="1"/>
  <c r="AP37" i="1"/>
  <c r="AP70" i="1" s="1"/>
  <c r="AP36" i="1"/>
  <c r="AP35" i="1"/>
  <c r="AP34" i="1"/>
  <c r="AP33" i="1"/>
  <c r="AP32" i="1"/>
  <c r="AP31" i="1"/>
  <c r="AP30" i="1"/>
  <c r="AP29" i="1"/>
  <c r="AP28" i="1"/>
  <c r="AP27" i="1"/>
  <c r="AP26" i="1"/>
  <c r="AP25" i="1"/>
  <c r="AP24" i="1"/>
  <c r="AP23" i="1"/>
  <c r="AP22" i="1"/>
  <c r="AP21" i="1"/>
  <c r="AP20" i="1"/>
  <c r="AP19" i="1"/>
  <c r="AP18" i="1"/>
  <c r="AP17" i="1"/>
  <c r="AP16" i="1"/>
  <c r="AP15" i="1"/>
  <c r="AP14" i="1"/>
  <c r="AP13" i="1"/>
  <c r="AP12" i="1"/>
  <c r="AP11" i="1"/>
  <c r="AP10" i="1"/>
  <c r="AP9" i="1"/>
  <c r="AP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CH71" i="1" l="1"/>
  <c r="CH68" i="1"/>
  <c r="CH70" i="1"/>
  <c r="CH69" i="1"/>
  <c r="CH74" i="1" s="1"/>
  <c r="CC70" i="1"/>
  <c r="CC68" i="1"/>
  <c r="CC71" i="1"/>
  <c r="CC69" i="1"/>
  <c r="CC74" i="1" s="1"/>
  <c r="CD71" i="1"/>
  <c r="CD68" i="1"/>
  <c r="CD69" i="1"/>
  <c r="CD74" i="1" s="1"/>
  <c r="CD75" i="1" s="1"/>
  <c r="BL71" i="1"/>
  <c r="BL68" i="1"/>
  <c r="BL70" i="1"/>
  <c r="BL69" i="1"/>
  <c r="CM8" i="1"/>
  <c r="BG71" i="1"/>
  <c r="BG68" i="1"/>
  <c r="BG70" i="1"/>
  <c r="CM70" i="1" s="1"/>
  <c r="BH71" i="1"/>
  <c r="BH68" i="1"/>
  <c r="BH70" i="1"/>
  <c r="BH74" i="1" s="1"/>
  <c r="AT71" i="1"/>
  <c r="AT68" i="1"/>
  <c r="AT74" i="1" s="1"/>
  <c r="AT70" i="1"/>
  <c r="AP69" i="1"/>
  <c r="AP71" i="1"/>
  <c r="AP68" i="1"/>
  <c r="AP74" i="1" s="1"/>
  <c r="AP75" i="1" s="1"/>
  <c r="AL69" i="1"/>
  <c r="AL68" i="1"/>
  <c r="AL71" i="1"/>
  <c r="AL70" i="1"/>
  <c r="R70" i="1"/>
  <c r="R68" i="1"/>
  <c r="R71" i="1"/>
  <c r="R69" i="1"/>
  <c r="R74" i="1" s="1"/>
  <c r="R75" i="1" s="1"/>
  <c r="CN69" i="1"/>
  <c r="CM71" i="1"/>
  <c r="T75" i="1"/>
  <c r="S75" i="1"/>
  <c r="CM69" i="1"/>
  <c r="CL74" i="1"/>
  <c r="CK74" i="1"/>
  <c r="CJ74" i="1"/>
  <c r="CJ75" i="1" s="1"/>
  <c r="CI74" i="1"/>
  <c r="CI75" i="1" s="1"/>
  <c r="CG74" i="1"/>
  <c r="CF74" i="1"/>
  <c r="CF75" i="1" s="1"/>
  <c r="CE74" i="1"/>
  <c r="CE75" i="1" s="1"/>
  <c r="CB74" i="1"/>
  <c r="CA74" i="1"/>
  <c r="BZ74" i="1"/>
  <c r="BZ75" i="1" s="1"/>
  <c r="BY74" i="1"/>
  <c r="BX74" i="1"/>
  <c r="BW74" i="1"/>
  <c r="BP74" i="1"/>
  <c r="BO74" i="1"/>
  <c r="BO75" i="1" s="1"/>
  <c r="BN74" i="1"/>
  <c r="BN75" i="1" s="1"/>
  <c r="BM74" i="1"/>
  <c r="BM75" i="1" s="1"/>
  <c r="BK74" i="1"/>
  <c r="BK75" i="1" s="1"/>
  <c r="BJ74" i="1"/>
  <c r="BJ75" i="1" s="1"/>
  <c r="BI74" i="1"/>
  <c r="BI75" i="1" s="1"/>
  <c r="BF74" i="1"/>
  <c r="BF75" i="1" s="1"/>
  <c r="BE74" i="1"/>
  <c r="BD74" i="1"/>
  <c r="BD75" i="1" s="1"/>
  <c r="BC74" i="1"/>
  <c r="BC75" i="1" s="1"/>
  <c r="BB74" i="1"/>
  <c r="BA74" i="1"/>
  <c r="AS74" i="1"/>
  <c r="AR74" i="1"/>
  <c r="AQ74" i="1"/>
  <c r="AQ75" i="1" s="1"/>
  <c r="AO74" i="1"/>
  <c r="AN74" i="1"/>
  <c r="AN75" i="1" s="1"/>
  <c r="AM74" i="1"/>
  <c r="AM75" i="1" s="1"/>
  <c r="AJ74" i="1"/>
  <c r="AJ75" i="1" s="1"/>
  <c r="AI74" i="1"/>
  <c r="AH74" i="1"/>
  <c r="AH75" i="1" s="1"/>
  <c r="AG74" i="1"/>
  <c r="AG75" i="1" s="1"/>
  <c r="AF74" i="1"/>
  <c r="AF75" i="1" s="1"/>
  <c r="AE74" i="1"/>
  <c r="X74" i="1"/>
  <c r="W74" i="1"/>
  <c r="W75" i="1" s="1"/>
  <c r="V74" i="1"/>
  <c r="V75" i="1" s="1"/>
  <c r="U74" i="1"/>
  <c r="U75" i="1" s="1"/>
  <c r="Q74" i="1"/>
  <c r="Q75" i="1" s="1"/>
  <c r="P74" i="1"/>
  <c r="P75" i="1" s="1"/>
  <c r="O74" i="1"/>
  <c r="O75" i="1" s="1"/>
  <c r="N74" i="1"/>
  <c r="N75" i="1" s="1"/>
  <c r="M74" i="1"/>
  <c r="L74" i="1"/>
  <c r="L75" i="1" s="1"/>
  <c r="K74" i="1"/>
  <c r="J74" i="1"/>
  <c r="J75" i="1" s="1"/>
  <c r="I74" i="1"/>
  <c r="H74" i="1"/>
  <c r="G74" i="1"/>
  <c r="F74" i="1"/>
  <c r="F75" i="1" s="1"/>
  <c r="E74" i="1"/>
  <c r="D74" i="1"/>
  <c r="D75" i="1" s="1"/>
  <c r="CN67" i="1"/>
  <c r="CM67" i="1"/>
  <c r="CN66" i="1"/>
  <c r="CM66" i="1"/>
  <c r="CN65" i="1"/>
  <c r="CM65" i="1"/>
  <c r="CN64" i="1"/>
  <c r="CM64" i="1"/>
  <c r="CN63" i="1"/>
  <c r="CM63" i="1"/>
  <c r="CN62" i="1"/>
  <c r="CM62" i="1"/>
  <c r="CN61" i="1"/>
  <c r="CM61" i="1"/>
  <c r="CN60" i="1"/>
  <c r="CM60" i="1"/>
  <c r="CN59" i="1"/>
  <c r="CM59" i="1"/>
  <c r="CN58" i="1"/>
  <c r="CM58" i="1"/>
  <c r="CN57" i="1"/>
  <c r="CM57" i="1"/>
  <c r="CN56" i="1"/>
  <c r="CM56" i="1"/>
  <c r="CN55" i="1"/>
  <c r="CM55" i="1"/>
  <c r="CN54" i="1"/>
  <c r="CM54" i="1"/>
  <c r="CN53" i="1"/>
  <c r="CM53" i="1"/>
  <c r="CN52" i="1"/>
  <c r="CM52" i="1"/>
  <c r="CN51" i="1"/>
  <c r="CM51" i="1"/>
  <c r="CN50" i="1"/>
  <c r="CM50" i="1"/>
  <c r="CN49" i="1"/>
  <c r="CM49" i="1"/>
  <c r="CN48" i="1"/>
  <c r="CM48" i="1"/>
  <c r="CN47" i="1"/>
  <c r="CM47" i="1"/>
  <c r="CN46" i="1"/>
  <c r="CM46" i="1"/>
  <c r="CN45" i="1"/>
  <c r="CM45" i="1"/>
  <c r="CN44" i="1"/>
  <c r="CM44" i="1"/>
  <c r="CN43" i="1"/>
  <c r="CM43" i="1"/>
  <c r="CN42" i="1"/>
  <c r="CM42" i="1"/>
  <c r="CN41" i="1"/>
  <c r="CM41" i="1"/>
  <c r="CN40" i="1"/>
  <c r="CM40" i="1"/>
  <c r="CN39" i="1"/>
  <c r="CM39" i="1"/>
  <c r="CN38" i="1"/>
  <c r="CM38" i="1"/>
  <c r="CN37" i="1"/>
  <c r="CM37" i="1"/>
  <c r="CN36" i="1"/>
  <c r="CM36" i="1"/>
  <c r="CN35" i="1"/>
  <c r="CM35" i="1"/>
  <c r="CN34" i="1"/>
  <c r="CM34" i="1"/>
  <c r="CN33" i="1"/>
  <c r="CM33" i="1"/>
  <c r="CN32" i="1"/>
  <c r="CM32" i="1"/>
  <c r="CN31" i="1"/>
  <c r="CM31" i="1"/>
  <c r="CN30" i="1"/>
  <c r="CM30" i="1"/>
  <c r="CN29" i="1"/>
  <c r="CM29" i="1"/>
  <c r="CN28" i="1"/>
  <c r="CM28" i="1"/>
  <c r="CN27" i="1"/>
  <c r="CM27" i="1"/>
  <c r="CN26" i="1"/>
  <c r="CM26" i="1"/>
  <c r="CN25" i="1"/>
  <c r="CM25" i="1"/>
  <c r="CN24" i="1"/>
  <c r="CM24" i="1"/>
  <c r="CN23" i="1"/>
  <c r="CM23" i="1"/>
  <c r="CN22" i="1"/>
  <c r="CM22" i="1"/>
  <c r="CN21" i="1"/>
  <c r="CM21" i="1"/>
  <c r="CN20" i="1"/>
  <c r="CM20" i="1"/>
  <c r="CN19" i="1"/>
  <c r="CM19" i="1"/>
  <c r="CN18" i="1"/>
  <c r="CM18" i="1"/>
  <c r="CN17" i="1"/>
  <c r="CM17" i="1"/>
  <c r="CN16" i="1"/>
  <c r="CM16" i="1"/>
  <c r="CN15" i="1"/>
  <c r="CM15" i="1"/>
  <c r="CN14" i="1"/>
  <c r="CM14" i="1"/>
  <c r="CN13" i="1"/>
  <c r="CM13" i="1"/>
  <c r="CN12" i="1"/>
  <c r="CM12" i="1"/>
  <c r="CN11" i="1"/>
  <c r="CM11" i="1"/>
  <c r="CN10" i="1"/>
  <c r="CM10" i="1"/>
  <c r="CN9" i="1"/>
  <c r="CM9" i="1"/>
  <c r="CN8" i="1"/>
  <c r="BL74" i="1" l="1"/>
  <c r="CN71" i="1"/>
  <c r="CN70" i="1"/>
  <c r="CK75" i="1"/>
  <c r="CH75" i="1"/>
  <c r="CG75" i="1"/>
  <c r="BL75" i="1"/>
  <c r="AS75" i="1"/>
  <c r="AR75" i="1"/>
  <c r="AT75" i="1"/>
  <c r="AO75" i="1"/>
  <c r="BY75" i="1"/>
  <c r="CC75" i="1"/>
  <c r="BX75" i="1"/>
  <c r="CB75" i="1"/>
  <c r="BW75" i="1"/>
  <c r="CA75" i="1"/>
  <c r="BE75" i="1"/>
  <c r="BA75" i="1"/>
  <c r="BB75" i="1"/>
  <c r="BG74" i="1"/>
  <c r="BG75" i="1" s="1"/>
  <c r="BH75" i="1"/>
  <c r="CN68" i="1"/>
  <c r="AL74" i="1"/>
  <c r="AL75" i="1" s="1"/>
  <c r="AE75" i="1"/>
  <c r="AI75" i="1"/>
  <c r="CM68" i="1"/>
  <c r="AK74" i="1"/>
  <c r="AK75" i="1" s="1"/>
  <c r="X75" i="1"/>
  <c r="H75" i="1"/>
  <c r="K75" i="1"/>
  <c r="I75" i="1"/>
  <c r="M75" i="1"/>
  <c r="G75" i="1"/>
  <c r="E75" i="1"/>
  <c r="BP75" i="1"/>
  <c r="CL75" i="1"/>
</calcChain>
</file>

<file path=xl/comments1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第2表　010行　（1）～（5）
AN10～OG10 </t>
        </r>
      </text>
    </comment>
    <comment ref="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020行　（1）～（5）
AN11～OG11</t>
        </r>
      </text>
    </comment>
    <comment ref="N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030行　（1）～（5）
AN12～OG12</t>
        </r>
      </text>
    </comment>
    <comment ref="S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011行　（6）～（7）
AN20～BC20</t>
        </r>
      </text>
    </comment>
    <comment ref="U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021行　（6）～（7）
AN21～BC21</t>
        </r>
      </text>
    </comment>
    <comment ref="W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　031行　（6）～（7）
AN22～BC22</t>
        </r>
      </text>
    </comment>
    <comment ref="AB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（8）～（10）
AJ49～BB49</t>
        </r>
      </text>
    </comment>
    <comment ref="A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（11）～（18）
BK49～DD49</t>
        </r>
      </text>
    </comment>
    <comment ref="A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AJ59～BB59</t>
        </r>
      </text>
    </comment>
    <comment ref="AQ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012行　（23）～（26）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BT59～CL59</t>
        </r>
      </text>
    </comment>
    <comment ref="AX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022行　（8）～（10）
AJ50～BB50</t>
        </r>
      </text>
    </comment>
    <comment ref="BA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022行　（11）～（18）
BK50～DD50</t>
        </r>
      </text>
    </comment>
    <comment ref="B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AJ60～BB60</t>
        </r>
      </text>
    </comment>
    <comment ref="BM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023行　（23）～（26）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BT60～CL60</t>
        </r>
      </text>
    </comment>
    <comment ref="BT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032行　（8）～（10）
AJ51～BB51</t>
        </r>
      </text>
    </comment>
    <comment ref="BW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032行　（11）～（18）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BK51～DD51</t>
        </r>
      </text>
    </comment>
    <comment ref="CE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033行　（19）～（22）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ＭＳ Ｐゴシック"/>
            <family val="3"/>
            <charset val="128"/>
          </rPr>
          <t>AJ61～BB61</t>
        </r>
      </text>
    </comment>
    <comment ref="CI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第2表その3　033行　（23）～（26）
BT61～CL61</t>
        </r>
      </text>
    </comment>
  </commentList>
</comments>
</file>

<file path=xl/comments2.xml><?xml version="1.0" encoding="utf-8"?>
<comments xmlns="http://schemas.openxmlformats.org/spreadsheetml/2006/main">
  <authors>
    <author>福岡県</author>
  </authors>
  <commentList>
    <comment ref="D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7表その1　010行　（17）～（22）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7表その2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7表その3　010行　（17）～（20）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<sst xmlns="http://schemas.openxmlformats.org/spreadsheetml/2006/main" count="576" uniqueCount="129">
  <si>
    <t>（２）減額対象となった世帯数等</t>
    <rPh sb="3" eb="5">
      <t>ゲンガク</t>
    </rPh>
    <rPh sb="5" eb="7">
      <t>タイショウ</t>
    </rPh>
    <rPh sb="11" eb="14">
      <t>セタイスウ</t>
    </rPh>
    <rPh sb="14" eb="15">
      <t>トウ</t>
    </rPh>
    <phoneticPr fontId="8"/>
  </si>
  <si>
    <t>（１）課税（賦課）の実績額及び課税（賦課）限度額で課税（賦課）された世帯数</t>
    <rPh sb="3" eb="5">
      <t>カゼイ</t>
    </rPh>
    <rPh sb="6" eb="8">
      <t>フカ</t>
    </rPh>
    <rPh sb="10" eb="13">
      <t>ジッセキガク</t>
    </rPh>
    <rPh sb="13" eb="14">
      <t>オヨ</t>
    </rPh>
    <rPh sb="21" eb="24">
      <t>ゲンドガク</t>
    </rPh>
    <rPh sb="34" eb="37">
      <t>セタイスウ</t>
    </rPh>
    <phoneticPr fontId="8"/>
  </si>
  <si>
    <t>　（ア）基礎課税（賦課）</t>
    <rPh sb="4" eb="6">
      <t>キソ</t>
    </rPh>
    <rPh sb="6" eb="8">
      <t>カゼイ</t>
    </rPh>
    <rPh sb="9" eb="11">
      <t>フカ</t>
    </rPh>
    <phoneticPr fontId="8"/>
  </si>
  <si>
    <t>　（イ）後期高齢者支援金等課税（賦課）</t>
    <rPh sb="4" eb="6">
      <t>コウキ</t>
    </rPh>
    <rPh sb="6" eb="9">
      <t>コウレイシャ</t>
    </rPh>
    <rPh sb="9" eb="12">
      <t>シエンキン</t>
    </rPh>
    <rPh sb="12" eb="13">
      <t>トウ</t>
    </rPh>
    <rPh sb="13" eb="15">
      <t>カゼイ</t>
    </rPh>
    <rPh sb="16" eb="18">
      <t>フカ</t>
    </rPh>
    <phoneticPr fontId="8"/>
  </si>
  <si>
    <t>　（ウ）介護納付金課税（賦課）</t>
    <rPh sb="9" eb="11">
      <t>カゼイ</t>
    </rPh>
    <rPh sb="12" eb="14">
      <t>フカ</t>
    </rPh>
    <phoneticPr fontId="8"/>
  </si>
  <si>
    <t xml:space="preserve"> (単位：千円、世帯)</t>
    <rPh sb="5" eb="7">
      <t>センエン</t>
    </rPh>
    <phoneticPr fontId="8"/>
  </si>
  <si>
    <t>(単位：世帯、人）</t>
    <rPh sb="4" eb="6">
      <t>セタイ</t>
    </rPh>
    <rPh sb="7" eb="8">
      <t>ニン</t>
    </rPh>
    <phoneticPr fontId="8"/>
  </si>
  <si>
    <t xml:space="preserve"> (単位：千円）</t>
    <rPh sb="5" eb="7">
      <t>センエン</t>
    </rPh>
    <phoneticPr fontId="8"/>
  </si>
  <si>
    <t>(単位：千円）</t>
    <rPh sb="4" eb="6">
      <t>センエン</t>
    </rPh>
    <phoneticPr fontId="8"/>
  </si>
  <si>
    <t>市町村名</t>
  </si>
  <si>
    <t>基　礎　課　税　（　賦　課　）</t>
    <rPh sb="0" eb="1">
      <t>モト</t>
    </rPh>
    <rPh sb="2" eb="3">
      <t>イシズエ</t>
    </rPh>
    <rPh sb="4" eb="5">
      <t>カ</t>
    </rPh>
    <rPh sb="6" eb="7">
      <t>ゼイ</t>
    </rPh>
    <rPh sb="10" eb="11">
      <t>ミツグ</t>
    </rPh>
    <rPh sb="12" eb="13">
      <t>カ</t>
    </rPh>
    <phoneticPr fontId="8"/>
  </si>
  <si>
    <t>後　期　高　齢　者　支　援　金　等　課　税　（　賦　課　）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rPh sb="10" eb="11">
      <t>ササ</t>
    </rPh>
    <rPh sb="12" eb="13">
      <t>エン</t>
    </rPh>
    <rPh sb="14" eb="15">
      <t>キン</t>
    </rPh>
    <rPh sb="16" eb="17">
      <t>トウ</t>
    </rPh>
    <rPh sb="18" eb="19">
      <t>カ</t>
    </rPh>
    <rPh sb="20" eb="21">
      <t>ゼイ</t>
    </rPh>
    <rPh sb="24" eb="25">
      <t>ミツグ</t>
    </rPh>
    <rPh sb="26" eb="27">
      <t>カ</t>
    </rPh>
    <phoneticPr fontId="8"/>
  </si>
  <si>
    <t>介　護　納　付　金　課　税　（　賦　課　）</t>
    <rPh sb="0" eb="1">
      <t>スケ</t>
    </rPh>
    <rPh sb="2" eb="3">
      <t>ユズル</t>
    </rPh>
    <rPh sb="4" eb="5">
      <t>オサム</t>
    </rPh>
    <rPh sb="6" eb="7">
      <t>ヅケ</t>
    </rPh>
    <rPh sb="8" eb="9">
      <t>キン</t>
    </rPh>
    <rPh sb="10" eb="11">
      <t>カ</t>
    </rPh>
    <rPh sb="12" eb="13">
      <t>ゼイ</t>
    </rPh>
    <rPh sb="16" eb="17">
      <t>ミツグ</t>
    </rPh>
    <rPh sb="18" eb="19">
      <t>カ</t>
    </rPh>
    <phoneticPr fontId="8"/>
  </si>
  <si>
    <t>基礎課税（賦課）</t>
    <rPh sb="0" eb="2">
      <t>キソ</t>
    </rPh>
    <rPh sb="2" eb="4">
      <t>カゼイ</t>
    </rPh>
    <rPh sb="5" eb="7">
      <t>フカ</t>
    </rPh>
    <phoneticPr fontId="8"/>
  </si>
  <si>
    <t>後期高齢者支援金等課税（賦課）</t>
    <rPh sb="0" eb="2">
      <t>コウキ</t>
    </rPh>
    <rPh sb="2" eb="5">
      <t>コウレイシャ</t>
    </rPh>
    <rPh sb="5" eb="8">
      <t>シエンキン</t>
    </rPh>
    <rPh sb="8" eb="9">
      <t>トウ</t>
    </rPh>
    <rPh sb="9" eb="11">
      <t>カゼイ</t>
    </rPh>
    <rPh sb="12" eb="14">
      <t>フカ</t>
    </rPh>
    <phoneticPr fontId="8"/>
  </si>
  <si>
    <t>介護納付金課税（賦課）</t>
    <rPh sb="4" eb="5">
      <t>キン</t>
    </rPh>
    <rPh sb="5" eb="7">
      <t>カゼイ</t>
    </rPh>
    <rPh sb="8" eb="10">
      <t>フカ</t>
    </rPh>
    <phoneticPr fontId="8"/>
  </si>
  <si>
    <t>減額する割合（割）</t>
    <rPh sb="0" eb="1">
      <t>ゲン</t>
    </rPh>
    <rPh sb="1" eb="2">
      <t>ガク</t>
    </rPh>
    <rPh sb="4" eb="5">
      <t>ワリ</t>
    </rPh>
    <rPh sb="5" eb="6">
      <t>ゴウ</t>
    </rPh>
    <rPh sb="7" eb="8">
      <t>ワ</t>
    </rPh>
    <phoneticPr fontId="8"/>
  </si>
  <si>
    <t>減　　　額　　　し　　　た　　　世　　　帯　　　数　　　等</t>
    <rPh sb="0" eb="1">
      <t>ゲン</t>
    </rPh>
    <rPh sb="4" eb="5">
      <t>ガク</t>
    </rPh>
    <rPh sb="16" eb="17">
      <t>ヨ</t>
    </rPh>
    <rPh sb="20" eb="21">
      <t>オビ</t>
    </rPh>
    <rPh sb="24" eb="25">
      <t>カズ</t>
    </rPh>
    <rPh sb="28" eb="29">
      <t>トウ</t>
    </rPh>
    <phoneticPr fontId="8"/>
  </si>
  <si>
    <t>減　額　し　た　均　等　割　額</t>
    <rPh sb="0" eb="1">
      <t>ゲン</t>
    </rPh>
    <rPh sb="2" eb="3">
      <t>ガク</t>
    </rPh>
    <rPh sb="8" eb="9">
      <t>タモツ</t>
    </rPh>
    <rPh sb="10" eb="11">
      <t>トウ</t>
    </rPh>
    <rPh sb="12" eb="13">
      <t>ワリ</t>
    </rPh>
    <rPh sb="14" eb="15">
      <t>ガク</t>
    </rPh>
    <phoneticPr fontId="8"/>
  </si>
  <si>
    <t>減　額　し　た　平　等　割　額</t>
    <rPh sb="0" eb="1">
      <t>ゲン</t>
    </rPh>
    <rPh sb="2" eb="3">
      <t>ガク</t>
    </rPh>
    <rPh sb="8" eb="9">
      <t>ヒラ</t>
    </rPh>
    <rPh sb="10" eb="11">
      <t>トウ</t>
    </rPh>
    <rPh sb="12" eb="13">
      <t>ワリ</t>
    </rPh>
    <rPh sb="14" eb="15">
      <t>ガク</t>
    </rPh>
    <phoneticPr fontId="8"/>
  </si>
  <si>
    <t>減　額　す　る　割　合（割）</t>
    <rPh sb="0" eb="1">
      <t>ゲン</t>
    </rPh>
    <rPh sb="2" eb="3">
      <t>ガク</t>
    </rPh>
    <rPh sb="8" eb="9">
      <t>ワリ</t>
    </rPh>
    <rPh sb="10" eb="11">
      <t>ゴウ</t>
    </rPh>
    <rPh sb="12" eb="13">
      <t>ワ</t>
    </rPh>
    <phoneticPr fontId="8"/>
  </si>
  <si>
    <t>所得割総額</t>
    <rPh sb="0" eb="2">
      <t>ショトク</t>
    </rPh>
    <rPh sb="2" eb="3">
      <t>ワリ</t>
    </rPh>
    <rPh sb="3" eb="5">
      <t>ソウガク</t>
    </rPh>
    <phoneticPr fontId="8"/>
  </si>
  <si>
    <t>資産割総額</t>
    <rPh sb="0" eb="3">
      <t>シサンワリ</t>
    </rPh>
    <rPh sb="3" eb="5">
      <t>ソウガク</t>
    </rPh>
    <phoneticPr fontId="8"/>
  </si>
  <si>
    <t>均等割総額</t>
    <rPh sb="0" eb="3">
      <t>キントウワリ</t>
    </rPh>
    <rPh sb="3" eb="5">
      <t>ソウガク</t>
    </rPh>
    <phoneticPr fontId="8"/>
  </si>
  <si>
    <t>平等割総額</t>
    <rPh sb="0" eb="2">
      <t>ビョウドウ</t>
    </rPh>
    <rPh sb="2" eb="3">
      <t>ワリ</t>
    </rPh>
    <rPh sb="3" eb="5">
      <t>ソウガク</t>
    </rPh>
    <phoneticPr fontId="8"/>
  </si>
  <si>
    <t>課税(賦課)
総額</t>
    <rPh sb="0" eb="2">
      <t>カゼイ</t>
    </rPh>
    <rPh sb="3" eb="5">
      <t>フカ</t>
    </rPh>
    <rPh sb="7" eb="9">
      <t>ソウガク</t>
    </rPh>
    <phoneticPr fontId="8"/>
  </si>
  <si>
    <t>課税(賦課)限度額で課税(賦課)された世帯数</t>
    <rPh sb="0" eb="2">
      <t>カゼイ</t>
    </rPh>
    <rPh sb="3" eb="5">
      <t>フカ</t>
    </rPh>
    <rPh sb="6" eb="9">
      <t>ゲンドガク</t>
    </rPh>
    <rPh sb="10" eb="12">
      <t>カゼイ</t>
    </rPh>
    <rPh sb="13" eb="15">
      <t>フカ</t>
    </rPh>
    <rPh sb="19" eb="22">
      <t>セタイスウ</t>
    </rPh>
    <phoneticPr fontId="8"/>
  </si>
  <si>
    <t>課税(賦課)限度額を超える金額</t>
    <rPh sb="0" eb="2">
      <t>カゼイ</t>
    </rPh>
    <rPh sb="3" eb="5">
      <t>フカ</t>
    </rPh>
    <rPh sb="6" eb="9">
      <t>ゲンドガク</t>
    </rPh>
    <rPh sb="10" eb="11">
      <t>コ</t>
    </rPh>
    <rPh sb="13" eb="15">
      <t>キンガク</t>
    </rPh>
    <phoneticPr fontId="8"/>
  </si>
  <si>
    <t>所得</t>
    <rPh sb="0" eb="2">
      <t>ショトク</t>
    </rPh>
    <phoneticPr fontId="8"/>
  </si>
  <si>
    <t>所　得　区　分　１</t>
    <rPh sb="0" eb="1">
      <t>トコロ</t>
    </rPh>
    <rPh sb="2" eb="3">
      <t>トク</t>
    </rPh>
    <rPh sb="4" eb="5">
      <t>ク</t>
    </rPh>
    <rPh sb="6" eb="7">
      <t>ブン</t>
    </rPh>
    <phoneticPr fontId="8"/>
  </si>
  <si>
    <t>所　得　区　分　２</t>
    <rPh sb="0" eb="1">
      <t>トコロ</t>
    </rPh>
    <rPh sb="2" eb="3">
      <t>トク</t>
    </rPh>
    <rPh sb="4" eb="5">
      <t>ク</t>
    </rPh>
    <rPh sb="6" eb="7">
      <t>ブン</t>
    </rPh>
    <phoneticPr fontId="8"/>
  </si>
  <si>
    <t>所　得　区　分　３</t>
    <rPh sb="0" eb="1">
      <t>トコロ</t>
    </rPh>
    <rPh sb="2" eb="3">
      <t>トク</t>
    </rPh>
    <rPh sb="4" eb="5">
      <t>ク</t>
    </rPh>
    <rPh sb="6" eb="7">
      <t>ブン</t>
    </rPh>
    <phoneticPr fontId="8"/>
  </si>
  <si>
    <t>計</t>
    <rPh sb="0" eb="1">
      <t>ケイ</t>
    </rPh>
    <phoneticPr fontId="8"/>
  </si>
  <si>
    <t>区分</t>
    <rPh sb="0" eb="2">
      <t>クブン</t>
    </rPh>
    <phoneticPr fontId="5"/>
  </si>
  <si>
    <t>１</t>
    <phoneticPr fontId="8"/>
  </si>
  <si>
    <t>２</t>
    <phoneticPr fontId="8"/>
  </si>
  <si>
    <t>３</t>
    <phoneticPr fontId="8"/>
  </si>
  <si>
    <t>世 帯 数</t>
    <rPh sb="0" eb="1">
      <t>ヨ</t>
    </rPh>
    <rPh sb="2" eb="3">
      <t>オビ</t>
    </rPh>
    <rPh sb="4" eb="5">
      <t>カズ</t>
    </rPh>
    <phoneticPr fontId="8"/>
  </si>
  <si>
    <t>被保険者数</t>
    <rPh sb="0" eb="4">
      <t>ヒホケンシャ</t>
    </rPh>
    <rPh sb="4" eb="5">
      <t>スウ</t>
    </rPh>
    <phoneticPr fontId="8"/>
  </si>
  <si>
    <t>２</t>
    <phoneticPr fontId="8"/>
  </si>
  <si>
    <t>３</t>
    <phoneticPr fontId="8"/>
  </si>
  <si>
    <t>１</t>
    <phoneticPr fontId="8"/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</si>
  <si>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</si>
  <si>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</si>
  <si>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</si>
  <si>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</si>
  <si>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</si>
  <si>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</si>
  <si>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</si>
  <si>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</si>
  <si>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</si>
  <si>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</si>
  <si>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</si>
  <si>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</si>
  <si>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</si>
  <si>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</si>
  <si>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</si>
  <si>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</si>
  <si>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</si>
  <si>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</si>
  <si>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</si>
  <si>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</si>
  <si>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</si>
  <si>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</si>
  <si>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</si>
  <si>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</si>
  <si>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</si>
  <si>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</si>
  <si>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</si>
  <si>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5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</si>
  <si>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</si>
  <si>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</si>
  <si>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</si>
  <si>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</si>
  <si>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</si>
  <si>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</si>
  <si>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</si>
  <si>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</si>
  <si>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</si>
  <si>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</si>
  <si>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</si>
  <si>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</si>
  <si>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</si>
  <si>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</si>
  <si>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</si>
  <si>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</si>
  <si>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</si>
  <si>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</si>
  <si>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</si>
  <si>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</si>
  <si>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</si>
  <si>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</si>
  <si>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</si>
  <si>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</si>
  <si>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</si>
  <si>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</si>
  <si>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</si>
  <si>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</si>
  <si>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</si>
  <si>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</si>
  <si>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</si>
  <si>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</si>
  <si>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-</t>
    <phoneticPr fontId="5"/>
  </si>
  <si>
    <t>都市計</t>
    <phoneticPr fontId="5"/>
  </si>
  <si>
    <t>町村計</t>
    <phoneticPr fontId="5"/>
  </si>
  <si>
    <t>県計</t>
    <phoneticPr fontId="5"/>
  </si>
  <si>
    <t>那珂川市</t>
    <rPh sb="3" eb="4">
      <t>シ</t>
    </rPh>
    <phoneticPr fontId="4"/>
  </si>
  <si>
    <t>那珂川市</t>
    <rPh sb="3" eb="4">
      <t>シ</t>
    </rPh>
    <phoneticPr fontId="4"/>
  </si>
  <si>
    <t xml:space="preserve">２３　令和元年度国民健康保険税（料）の実績等に関する調 </t>
    <rPh sb="3" eb="8">
      <t>レイワガンネンド</t>
    </rPh>
    <rPh sb="6" eb="8">
      <t>ネンド</t>
    </rPh>
    <rPh sb="8" eb="10">
      <t>コクミン</t>
    </rPh>
    <rPh sb="10" eb="12">
      <t>ケンコウ</t>
    </rPh>
    <rPh sb="12" eb="14">
      <t>ホケン</t>
    </rPh>
    <rPh sb="14" eb="15">
      <t>ゼイ</t>
    </rPh>
    <rPh sb="16" eb="17">
      <t>リョウ</t>
    </rPh>
    <rPh sb="19" eb="22">
      <t>ジッセキナド</t>
    </rPh>
    <rPh sb="23" eb="24">
      <t>カン</t>
    </rPh>
    <rPh sb="26" eb="27">
      <t>チョウ</t>
    </rPh>
    <phoneticPr fontId="5"/>
  </si>
  <si>
    <t>県平均</t>
    <rPh sb="1" eb="3">
      <t>ヘイキン</t>
    </rPh>
    <phoneticPr fontId="5"/>
  </si>
  <si>
    <t>町村平均</t>
    <rPh sb="2" eb="4">
      <t>ヘイキン</t>
    </rPh>
    <phoneticPr fontId="5"/>
  </si>
  <si>
    <t>都市平均</t>
    <rPh sb="2" eb="4">
      <t>ヘイキン</t>
    </rPh>
    <phoneticPr fontId="5"/>
  </si>
  <si>
    <t>大都市平均</t>
    <rPh sb="3" eb="5">
      <t>ヘイキン</t>
    </rPh>
    <phoneticPr fontId="5"/>
  </si>
  <si>
    <t>(円)</t>
  </si>
  <si>
    <t>(％)</t>
  </si>
  <si>
    <t>特定継続世帯</t>
    <rPh sb="0" eb="2">
      <t>トクテイ</t>
    </rPh>
    <rPh sb="2" eb="4">
      <t>ケイゾク</t>
    </rPh>
    <rPh sb="4" eb="6">
      <t>セタイ</t>
    </rPh>
    <phoneticPr fontId="5"/>
  </si>
  <si>
    <t>特定世帯</t>
    <phoneticPr fontId="5"/>
  </si>
  <si>
    <t>特定世帯・特定継続世帯以外</t>
    <rPh sb="0" eb="2">
      <t>トクテイ</t>
    </rPh>
    <rPh sb="2" eb="4">
      <t>セタイ</t>
    </rPh>
    <rPh sb="7" eb="9">
      <t>ケイゾク</t>
    </rPh>
    <phoneticPr fontId="5"/>
  </si>
  <si>
    <t>平等割</t>
  </si>
  <si>
    <t>均等割</t>
  </si>
  <si>
    <t>資産割</t>
  </si>
  <si>
    <t>所得割</t>
  </si>
  <si>
    <t>平  等  割</t>
    <phoneticPr fontId="5"/>
  </si>
  <si>
    <t>平等割</t>
    <phoneticPr fontId="5"/>
  </si>
  <si>
    <t>介護納付金課税（賦課）分</t>
    <rPh sb="0" eb="2">
      <t>カイゴ</t>
    </rPh>
    <rPh sb="2" eb="5">
      <t>ノウフキン</t>
    </rPh>
    <rPh sb="5" eb="7">
      <t>カゼイ</t>
    </rPh>
    <rPh sb="8" eb="10">
      <t>フカ</t>
    </rPh>
    <rPh sb="11" eb="12">
      <t>ブン</t>
    </rPh>
    <phoneticPr fontId="8"/>
  </si>
  <si>
    <t xml:space="preserve"> 課 税 （ 賦 課 ） 分</t>
    <rPh sb="7" eb="8">
      <t>フ</t>
    </rPh>
    <rPh sb="9" eb="10">
      <t>カ</t>
    </rPh>
    <phoneticPr fontId="4"/>
  </si>
  <si>
    <t xml:space="preserve">              後 期 高 齢 者 支 援 金 等</t>
    <rPh sb="24" eb="25">
      <t>シ</t>
    </rPh>
    <rPh sb="26" eb="27">
      <t>エン</t>
    </rPh>
    <rPh sb="28" eb="29">
      <t>キン</t>
    </rPh>
    <rPh sb="30" eb="31">
      <t>トウ</t>
    </rPh>
    <phoneticPr fontId="8"/>
  </si>
  <si>
    <t>基礎課税（賦課）分</t>
    <rPh sb="0" eb="2">
      <t>キソ</t>
    </rPh>
    <rPh sb="2" eb="4">
      <t>カゼイ</t>
    </rPh>
    <rPh sb="5" eb="7">
      <t>フカ</t>
    </rPh>
    <rPh sb="8" eb="9">
      <t>ブン</t>
    </rPh>
    <phoneticPr fontId="8"/>
  </si>
  <si>
    <t>（３）国民健康保険税等の税（料）率に関する調</t>
    <rPh sb="10" eb="11">
      <t>トウ</t>
    </rPh>
    <rPh sb="14" eb="15">
      <t>リョウ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</si>
</sst>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2" fillId="0" borderId="0"/>
    <xf numFmtId="9" fontId="1" fillId="0" borderId="0" applyFont="0" applyFill="0" applyBorder="0" applyAlignment="0" applyProtection="0">
      <alignment vertical="center"/>
    </xf>
    <xf numFmtId="37" fontId="2" fillId="0" borderId="0"/>
  </cellStyleXfs>
  <cellXfs count="167">
    <xf numFmtId="0" fontId="0" fillId="0" borderId="0" xfId="0">
      <alignment vertical="center"/>
    </xf>
    <xf numFmtId="0" fontId="3" fillId="0" borderId="0" xfId="2" applyNumberFormat="1" applyFont="1" applyFill="1" applyAlignment="1">
      <alignment vertical="center"/>
    </xf>
    <xf numFmtId="0" fontId="6" fillId="0" borderId="0" xfId="2" applyNumberFormat="1" applyFont="1" applyFill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Alignment="1" applyProtection="1">
      <alignment vertical="center"/>
      <protection locked="0"/>
    </xf>
    <xf numFmtId="0" fontId="6" fillId="0" borderId="0" xfId="2" applyNumberFormat="1" applyFont="1" applyFill="1" applyAlignment="1">
      <alignment vertical="center"/>
    </xf>
    <xf numFmtId="0" fontId="0" fillId="0" borderId="0" xfId="0" applyFill="1">
      <alignment vertical="center"/>
    </xf>
    <xf numFmtId="0" fontId="7" fillId="0" borderId="0" xfId="2" applyNumberFormat="1" applyFont="1" applyFill="1" applyAlignment="1">
      <alignment vertical="center"/>
    </xf>
    <xf numFmtId="0" fontId="6" fillId="0" borderId="0" xfId="2" quotePrefix="1" applyNumberFormat="1" applyFont="1" applyFill="1" applyAlignment="1" applyProtection="1">
      <alignment horizontal="left" vertical="center"/>
      <protection locked="0"/>
    </xf>
    <xf numFmtId="0" fontId="6" fillId="0" borderId="0" xfId="2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0" xfId="2" quotePrefix="1" applyNumberFormat="1" applyFont="1" applyFill="1" applyBorder="1" applyAlignment="1" applyProtection="1">
      <alignment horizontal="left" vertical="center"/>
      <protection locked="0"/>
    </xf>
    <xf numFmtId="0" fontId="6" fillId="0" borderId="1" xfId="2" applyNumberFormat="1" applyFont="1" applyFill="1" applyBorder="1" applyAlignment="1">
      <alignment horizontal="right" vertical="center"/>
    </xf>
    <xf numFmtId="0" fontId="6" fillId="0" borderId="3" xfId="2" applyNumberFormat="1" applyFont="1" applyFill="1" applyBorder="1" applyAlignment="1">
      <alignment horizontal="right" vertical="center"/>
    </xf>
    <xf numFmtId="0" fontId="6" fillId="0" borderId="8" xfId="2" applyNumberFormat="1" applyFont="1" applyFill="1" applyBorder="1" applyAlignment="1">
      <alignment vertical="center"/>
    </xf>
    <xf numFmtId="0" fontId="6" fillId="0" borderId="9" xfId="2" applyNumberFormat="1" applyFont="1" applyFill="1" applyBorder="1" applyAlignment="1">
      <alignment vertical="center"/>
    </xf>
    <xf numFmtId="0" fontId="6" fillId="0" borderId="11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12" xfId="2" applyNumberFormat="1" applyFont="1" applyFill="1" applyBorder="1" applyAlignment="1" applyProtection="1">
      <alignment vertical="center"/>
      <protection locked="0"/>
    </xf>
    <xf numFmtId="0" fontId="6" fillId="0" borderId="13" xfId="2" applyNumberFormat="1" applyFont="1" applyFill="1" applyBorder="1" applyAlignment="1" applyProtection="1">
      <alignment vertical="center"/>
      <protection locked="0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8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distributed" vertical="center"/>
    </xf>
    <xf numFmtId="0" fontId="6" fillId="0" borderId="9" xfId="2" applyNumberFormat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right" vertical="center"/>
    </xf>
    <xf numFmtId="38" fontId="0" fillId="0" borderId="0" xfId="0" applyNumberFormat="1" applyFill="1">
      <alignment vertical="center"/>
    </xf>
    <xf numFmtId="38" fontId="6" fillId="0" borderId="10" xfId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right" vertical="center"/>
    </xf>
    <xf numFmtId="0" fontId="6" fillId="0" borderId="16" xfId="2" applyNumberFormat="1" applyFont="1" applyFill="1" applyBorder="1" applyAlignment="1">
      <alignment horizontal="center" vertical="center"/>
    </xf>
    <xf numFmtId="0" fontId="6" fillId="0" borderId="17" xfId="2" applyNumberFormat="1" applyFont="1" applyFill="1" applyBorder="1" applyAlignment="1" applyProtection="1">
      <alignment horizontal="distributed" vertical="center"/>
    </xf>
    <xf numFmtId="0" fontId="6" fillId="0" borderId="18" xfId="2" applyNumberFormat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vertical="center"/>
    </xf>
    <xf numFmtId="0" fontId="6" fillId="0" borderId="19" xfId="2" applyNumberFormat="1" applyFont="1" applyFill="1" applyBorder="1" applyAlignment="1">
      <alignment horizontal="right" vertical="center"/>
    </xf>
    <xf numFmtId="0" fontId="6" fillId="0" borderId="8" xfId="2" quotePrefix="1" applyNumberFormat="1" applyFont="1" applyFill="1" applyBorder="1" applyAlignment="1">
      <alignment horizontal="center" vertical="center"/>
    </xf>
    <xf numFmtId="0" fontId="6" fillId="0" borderId="9" xfId="2" quotePrefix="1" applyNumberFormat="1" applyFont="1" applyFill="1" applyBorder="1" applyAlignment="1">
      <alignment horizontal="center" vertical="center"/>
    </xf>
    <xf numFmtId="0" fontId="6" fillId="0" borderId="1" xfId="2" applyNumberFormat="1" applyFont="1" applyFill="1" applyBorder="1" applyAlignment="1">
      <alignment horizontal="center" vertical="center"/>
    </xf>
    <xf numFmtId="0" fontId="6" fillId="0" borderId="20" xfId="2" applyNumberFormat="1" applyFont="1" applyFill="1" applyBorder="1" applyAlignment="1" applyProtection="1">
      <alignment horizontal="distributed" vertical="center"/>
    </xf>
    <xf numFmtId="0" fontId="6" fillId="0" borderId="3" xfId="2" applyNumberFormat="1" applyFont="1" applyFill="1" applyBorder="1" applyAlignment="1">
      <alignment horizontal="center" vertical="center"/>
    </xf>
    <xf numFmtId="38" fontId="6" fillId="0" borderId="21" xfId="1" applyFont="1" applyFill="1" applyBorder="1" applyAlignment="1">
      <alignment vertical="center"/>
    </xf>
    <xf numFmtId="0" fontId="6" fillId="0" borderId="11" xfId="2" applyNumberFormat="1" applyFont="1" applyFill="1" applyBorder="1" applyAlignment="1">
      <alignment horizontal="center" vertical="center"/>
    </xf>
    <xf numFmtId="38" fontId="6" fillId="0" borderId="22" xfId="1" applyFont="1" applyFill="1" applyBorder="1" applyAlignment="1">
      <alignment vertical="center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4" xfId="2" applyNumberFormat="1" applyFont="1" applyFill="1" applyBorder="1" applyAlignment="1" applyProtection="1">
      <alignment horizontal="distributed" vertical="center"/>
    </xf>
    <xf numFmtId="0" fontId="6" fillId="0" borderId="13" xfId="2" applyNumberFormat="1" applyFont="1" applyFill="1" applyBorder="1" applyAlignment="1" applyProtection="1">
      <alignment horizontal="center" vertical="center"/>
      <protection locked="0"/>
    </xf>
    <xf numFmtId="38" fontId="6" fillId="0" borderId="15" xfId="1" applyFont="1" applyFill="1" applyBorder="1" applyAlignment="1" applyProtection="1">
      <alignment vertical="center"/>
      <protection locked="0"/>
    </xf>
    <xf numFmtId="38" fontId="6" fillId="0" borderId="23" xfId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Alignment="1">
      <alignment horizontal="center" vertical="center"/>
    </xf>
    <xf numFmtId="38" fontId="6" fillId="0" borderId="0" xfId="2" applyNumberFormat="1" applyFont="1" applyFill="1" applyAlignment="1">
      <alignment vertical="center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 applyProtection="1">
      <alignment horizontal="center" vertical="center"/>
      <protection locked="0"/>
    </xf>
    <xf numFmtId="0" fontId="6" fillId="0" borderId="10" xfId="2" applyNumberFormat="1" applyFont="1" applyFill="1" applyBorder="1" applyAlignment="1" applyProtection="1">
      <alignment horizontal="center" vertical="center"/>
      <protection locked="0"/>
    </xf>
    <xf numFmtId="0" fontId="6" fillId="0" borderId="15" xfId="2" applyNumberFormat="1" applyFont="1" applyFill="1" applyBorder="1" applyAlignment="1" applyProtection="1">
      <alignment horizontal="center" vertical="center"/>
      <protection locked="0"/>
    </xf>
    <xf numFmtId="0" fontId="6" fillId="0" borderId="11" xfId="2" applyNumberFormat="1" applyFont="1" applyFill="1" applyBorder="1" applyAlignment="1">
      <alignment horizontal="center" vertical="center" wrapText="1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9" fillId="0" borderId="11" xfId="2" applyNumberFormat="1" applyFont="1" applyFill="1" applyBorder="1" applyAlignment="1" applyProtection="1">
      <alignment vertical="center" wrapText="1"/>
      <protection locked="0"/>
    </xf>
    <xf numFmtId="0" fontId="9" fillId="0" borderId="10" xfId="2" applyNumberFormat="1" applyFont="1" applyFill="1" applyBorder="1" applyAlignment="1" applyProtection="1">
      <alignment vertical="center" wrapText="1"/>
      <protection locked="0"/>
    </xf>
    <xf numFmtId="0" fontId="9" fillId="0" borderId="15" xfId="2" applyNumberFormat="1" applyFont="1" applyFill="1" applyBorder="1" applyAlignment="1" applyProtection="1">
      <alignment vertical="center" wrapText="1"/>
      <protection locked="0"/>
    </xf>
    <xf numFmtId="0" fontId="6" fillId="0" borderId="2" xfId="2" applyNumberFormat="1" applyFont="1" applyFill="1" applyBorder="1" applyAlignment="1" applyProtection="1">
      <alignment horizontal="distributed" vertical="center"/>
      <protection locked="0"/>
    </xf>
    <xf numFmtId="0" fontId="0" fillId="0" borderId="0" xfId="0" applyFill="1" applyAlignment="1">
      <alignment horizontal="distributed" vertical="center"/>
    </xf>
    <xf numFmtId="0" fontId="0" fillId="0" borderId="14" xfId="0" applyFill="1" applyBorder="1" applyAlignment="1">
      <alignment horizontal="distributed" vertical="center"/>
    </xf>
    <xf numFmtId="0" fontId="6" fillId="0" borderId="5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6" xfId="2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2" applyNumberFormat="1" applyFont="1" applyFill="1" applyBorder="1" applyAlignment="1" applyProtection="1">
      <alignment horizontal="center" vertical="center"/>
      <protection locked="0"/>
    </xf>
    <xf numFmtId="0" fontId="6" fillId="0" borderId="3" xfId="2" applyNumberFormat="1" applyFont="1" applyFill="1" applyBorder="1" applyAlignment="1" applyProtection="1">
      <alignment horizontal="center" vertical="center"/>
      <protection locked="0"/>
    </xf>
    <xf numFmtId="0" fontId="6" fillId="0" borderId="12" xfId="2" applyNumberFormat="1" applyFont="1" applyFill="1" applyBorder="1" applyAlignment="1" applyProtection="1">
      <alignment horizontal="center" vertical="center"/>
      <protection locked="0"/>
    </xf>
    <xf numFmtId="0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6" fillId="0" borderId="11" xfId="2" applyNumberFormat="1" applyFont="1" applyFill="1" applyBorder="1" applyAlignment="1" applyProtection="1">
      <alignment horizontal="center" vertical="center"/>
      <protection locked="0"/>
    </xf>
    <xf numFmtId="176" fontId="6" fillId="0" borderId="0" xfId="4" applyNumberFormat="1" applyFont="1" applyAlignment="1">
      <alignment vertical="center"/>
    </xf>
    <xf numFmtId="177" fontId="6" fillId="0" borderId="0" xfId="4" applyNumberFormat="1" applyFont="1" applyAlignment="1">
      <alignment vertical="center"/>
    </xf>
    <xf numFmtId="0" fontId="6" fillId="0" borderId="0" xfId="4" applyNumberFormat="1" applyFont="1" applyAlignment="1">
      <alignment vertical="center"/>
    </xf>
    <xf numFmtId="176" fontId="6" fillId="0" borderId="24" xfId="1" applyNumberFormat="1" applyFont="1" applyBorder="1" applyAlignment="1">
      <alignment vertical="center"/>
    </xf>
    <xf numFmtId="176" fontId="6" fillId="0" borderId="25" xfId="1" applyNumberFormat="1" applyFont="1" applyBorder="1" applyAlignment="1">
      <alignment vertical="center"/>
    </xf>
    <xf numFmtId="177" fontId="6" fillId="0" borderId="25" xfId="3" applyNumberFormat="1" applyFont="1" applyBorder="1" applyAlignment="1">
      <alignment vertical="center"/>
    </xf>
    <xf numFmtId="176" fontId="6" fillId="0" borderId="26" xfId="1" applyNumberFormat="1" applyFont="1" applyBorder="1" applyAlignment="1">
      <alignment vertical="center"/>
    </xf>
    <xf numFmtId="0" fontId="6" fillId="0" borderId="27" xfId="4" applyNumberFormat="1" applyFont="1" applyBorder="1" applyAlignment="1" applyProtection="1">
      <alignment horizontal="center" vertical="center"/>
      <protection locked="0"/>
    </xf>
    <xf numFmtId="0" fontId="6" fillId="0" borderId="28" xfId="4" applyNumberFormat="1" applyFont="1" applyBorder="1" applyAlignment="1" applyProtection="1">
      <alignment horizontal="distributed" vertical="center" shrinkToFit="1"/>
    </xf>
    <xf numFmtId="0" fontId="6" fillId="0" borderId="29" xfId="4" applyNumberFormat="1" applyFont="1" applyBorder="1" applyAlignment="1" applyProtection="1">
      <alignment horizontal="center" vertical="center"/>
      <protection locked="0"/>
    </xf>
    <xf numFmtId="176" fontId="6" fillId="0" borderId="30" xfId="1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7" fontId="6" fillId="0" borderId="8" xfId="3" applyNumberFormat="1" applyFont="1" applyBorder="1" applyAlignment="1">
      <alignment vertical="center"/>
    </xf>
    <xf numFmtId="176" fontId="6" fillId="0" borderId="22" xfId="1" applyNumberFormat="1" applyFont="1" applyBorder="1" applyAlignment="1">
      <alignment vertical="center"/>
    </xf>
    <xf numFmtId="0" fontId="6" fillId="0" borderId="9" xfId="4" applyNumberFormat="1" applyFont="1" applyBorder="1" applyAlignment="1">
      <alignment horizontal="center" vertical="center"/>
    </xf>
    <xf numFmtId="0" fontId="6" fillId="0" borderId="0" xfId="4" applyNumberFormat="1" applyFont="1" applyBorder="1" applyAlignment="1" applyProtection="1">
      <alignment horizontal="distributed" vertical="center" shrinkToFit="1"/>
    </xf>
    <xf numFmtId="0" fontId="6" fillId="0" borderId="31" xfId="4" applyNumberFormat="1" applyFont="1" applyBorder="1" applyAlignment="1">
      <alignment horizontal="center" vertical="center"/>
    </xf>
    <xf numFmtId="176" fontId="6" fillId="0" borderId="32" xfId="1" applyNumberFormat="1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177" fontId="6" fillId="0" borderId="1" xfId="3" applyNumberFormat="1" applyFont="1" applyBorder="1" applyAlignment="1">
      <alignment vertical="center"/>
    </xf>
    <xf numFmtId="176" fontId="6" fillId="0" borderId="21" xfId="1" applyNumberFormat="1" applyFont="1" applyBorder="1" applyAlignment="1">
      <alignment vertical="center"/>
    </xf>
    <xf numFmtId="0" fontId="6" fillId="0" borderId="3" xfId="4" applyNumberFormat="1" applyFont="1" applyBorder="1" applyAlignment="1">
      <alignment horizontal="center" vertical="center"/>
    </xf>
    <xf numFmtId="0" fontId="9" fillId="0" borderId="20" xfId="4" applyNumberFormat="1" applyFont="1" applyBorder="1" applyAlignment="1" applyProtection="1">
      <alignment horizontal="distributed" vertical="center" shrinkToFit="1"/>
    </xf>
    <xf numFmtId="0" fontId="6" fillId="0" borderId="33" xfId="4" applyNumberFormat="1" applyFont="1" applyBorder="1" applyAlignment="1">
      <alignment horizontal="center" vertical="center"/>
    </xf>
    <xf numFmtId="177" fontId="6" fillId="0" borderId="10" xfId="3" applyNumberFormat="1" applyFont="1" applyBorder="1" applyAlignment="1">
      <alignment vertical="center"/>
    </xf>
    <xf numFmtId="176" fontId="6" fillId="0" borderId="10" xfId="1" applyNumberFormat="1" applyFont="1" applyBorder="1" applyAlignment="1">
      <alignment vertical="center"/>
    </xf>
    <xf numFmtId="0" fontId="6" fillId="0" borderId="0" xfId="4" applyNumberFormat="1" applyFont="1" applyBorder="1" applyAlignment="1" applyProtection="1">
      <alignment horizontal="distributed" vertical="center"/>
    </xf>
    <xf numFmtId="176" fontId="6" fillId="0" borderId="34" xfId="1" applyNumberFormat="1" applyFont="1" applyBorder="1" applyAlignment="1">
      <alignment vertical="center"/>
    </xf>
    <xf numFmtId="176" fontId="6" fillId="0" borderId="35" xfId="1" applyNumberFormat="1" applyFont="1" applyBorder="1" applyAlignment="1">
      <alignment vertical="center"/>
    </xf>
    <xf numFmtId="177" fontId="6" fillId="0" borderId="36" xfId="3" applyNumberFormat="1" applyFont="1" applyBorder="1" applyAlignment="1">
      <alignment vertical="center"/>
    </xf>
    <xf numFmtId="176" fontId="6" fillId="0" borderId="36" xfId="1" applyNumberFormat="1" applyFont="1" applyBorder="1" applyAlignment="1">
      <alignment vertical="center"/>
    </xf>
    <xf numFmtId="0" fontId="6" fillId="0" borderId="37" xfId="4" applyNumberFormat="1" applyFont="1" applyBorder="1" applyAlignment="1">
      <alignment horizontal="center" vertical="center"/>
    </xf>
    <xf numFmtId="0" fontId="6" fillId="0" borderId="38" xfId="4" applyNumberFormat="1" applyFont="1" applyBorder="1" applyAlignment="1" applyProtection="1">
      <alignment horizontal="distributed" vertical="center"/>
    </xf>
    <xf numFmtId="0" fontId="6" fillId="0" borderId="39" xfId="4" applyNumberFormat="1" applyFont="1" applyBorder="1" applyAlignment="1">
      <alignment horizontal="center" vertical="center"/>
    </xf>
    <xf numFmtId="176" fontId="6" fillId="0" borderId="40" xfId="1" applyNumberFormat="1" applyFont="1" applyBorder="1" applyAlignment="1">
      <alignment vertical="center"/>
    </xf>
    <xf numFmtId="176" fontId="6" fillId="0" borderId="16" xfId="1" applyNumberFormat="1" applyFont="1" applyBorder="1" applyAlignment="1">
      <alignment vertical="center"/>
    </xf>
    <xf numFmtId="177" fontId="6" fillId="0" borderId="19" xfId="3" applyNumberFormat="1" applyFont="1" applyBorder="1" applyAlignment="1">
      <alignment vertical="center"/>
    </xf>
    <xf numFmtId="176" fontId="6" fillId="0" borderId="19" xfId="1" applyNumberFormat="1" applyFont="1" applyBorder="1" applyAlignment="1">
      <alignment vertical="center"/>
    </xf>
    <xf numFmtId="0" fontId="6" fillId="0" borderId="18" xfId="4" applyNumberFormat="1" applyFont="1" applyBorder="1" applyAlignment="1">
      <alignment horizontal="center" vertical="center"/>
    </xf>
    <xf numFmtId="0" fontId="6" fillId="0" borderId="17" xfId="4" applyNumberFormat="1" applyFont="1" applyBorder="1" applyAlignment="1" applyProtection="1">
      <alignment horizontal="distributed" vertical="center"/>
    </xf>
    <xf numFmtId="0" fontId="6" fillId="0" borderId="41" xfId="4" applyNumberFormat="1" applyFont="1" applyBorder="1" applyAlignment="1">
      <alignment horizontal="center" vertical="center"/>
    </xf>
    <xf numFmtId="0" fontId="6" fillId="0" borderId="9" xfId="4" quotePrefix="1" applyNumberFormat="1" applyFont="1" applyBorder="1" applyAlignment="1">
      <alignment horizontal="center" vertical="center"/>
    </xf>
    <xf numFmtId="0" fontId="6" fillId="0" borderId="31" xfId="4" quotePrefix="1" applyNumberFormat="1" applyFont="1" applyBorder="1" applyAlignment="1">
      <alignment horizontal="center" vertical="center"/>
    </xf>
    <xf numFmtId="177" fontId="6" fillId="0" borderId="11" xfId="3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176" fontId="6" fillId="0" borderId="42" xfId="4" applyNumberFormat="1" applyFont="1" applyBorder="1" applyAlignment="1" applyProtection="1">
      <alignment horizontal="right" vertical="center"/>
      <protection locked="0"/>
    </xf>
    <xf numFmtId="176" fontId="6" fillId="0" borderId="12" xfId="4" applyNumberFormat="1" applyFont="1" applyBorder="1" applyAlignment="1" applyProtection="1">
      <alignment horizontal="right" vertical="center"/>
      <protection locked="0"/>
    </xf>
    <xf numFmtId="177" fontId="6" fillId="0" borderId="12" xfId="4" applyNumberFormat="1" applyFont="1" applyBorder="1" applyAlignment="1" applyProtection="1">
      <alignment horizontal="right" vertical="center"/>
      <protection locked="0"/>
    </xf>
    <xf numFmtId="176" fontId="6" fillId="0" borderId="15" xfId="4" applyNumberFormat="1" applyFont="1" applyBorder="1" applyAlignment="1" applyProtection="1">
      <alignment horizontal="right" vertical="center"/>
      <protection locked="0"/>
    </xf>
    <xf numFmtId="0" fontId="6" fillId="0" borderId="13" xfId="4" applyNumberFormat="1" applyFont="1" applyBorder="1" applyAlignment="1" applyProtection="1">
      <alignment horizontal="left" vertical="center"/>
      <protection locked="0"/>
    </xf>
    <xf numFmtId="0" fontId="0" fillId="0" borderId="14" xfId="0" applyBorder="1" applyAlignment="1">
      <alignment horizontal="distributed" vertical="center"/>
    </xf>
    <xf numFmtId="0" fontId="6" fillId="0" borderId="43" xfId="4" applyNumberFormat="1" applyFont="1" applyBorder="1" applyAlignment="1" applyProtection="1">
      <alignment horizontal="left" vertical="center"/>
      <protection locked="0"/>
    </xf>
    <xf numFmtId="176" fontId="6" fillId="0" borderId="44" xfId="4" applyNumberFormat="1" applyFont="1" applyBorder="1" applyAlignment="1" applyProtection="1">
      <alignment horizontal="center" vertical="center"/>
      <protection locked="0"/>
    </xf>
    <xf numFmtId="176" fontId="6" fillId="0" borderId="44" xfId="4" applyNumberFormat="1" applyFont="1" applyBorder="1" applyAlignment="1">
      <alignment horizontal="center" vertical="center"/>
    </xf>
    <xf numFmtId="177" fontId="6" fillId="0" borderId="44" xfId="4" applyNumberFormat="1" applyFont="1" applyBorder="1" applyAlignment="1">
      <alignment horizontal="center" vertical="center"/>
    </xf>
    <xf numFmtId="176" fontId="6" fillId="0" borderId="8" xfId="4" applyNumberFormat="1" applyFont="1" applyBorder="1" applyAlignment="1" applyProtection="1">
      <alignment horizontal="center" vertical="center" shrinkToFit="1"/>
      <protection locked="0"/>
    </xf>
    <xf numFmtId="176" fontId="6" fillId="0" borderId="9" xfId="4" applyNumberFormat="1" applyFont="1" applyBorder="1" applyAlignment="1" applyProtection="1">
      <alignment horizontal="center" vertical="center" shrinkToFit="1"/>
      <protection locked="0"/>
    </xf>
    <xf numFmtId="176" fontId="6" fillId="0" borderId="9" xfId="4" applyNumberFormat="1" applyFont="1" applyBorder="1" applyAlignment="1">
      <alignment horizontal="center" vertical="center"/>
    </xf>
    <xf numFmtId="177" fontId="6" fillId="0" borderId="9" xfId="4" applyNumberFormat="1" applyFont="1" applyBorder="1" applyAlignment="1">
      <alignment horizontal="center" vertical="center"/>
    </xf>
    <xf numFmtId="177" fontId="6" fillId="0" borderId="10" xfId="4" applyNumberFormat="1" applyFont="1" applyBorder="1" applyAlignment="1">
      <alignment horizontal="center" vertical="center"/>
    </xf>
    <xf numFmtId="176" fontId="6" fillId="0" borderId="0" xfId="4" applyNumberFormat="1" applyFont="1" applyBorder="1" applyAlignment="1" applyProtection="1">
      <alignment horizontal="center" vertical="center" shrinkToFit="1"/>
      <protection locked="0"/>
    </xf>
    <xf numFmtId="0" fontId="6" fillId="0" borderId="9" xfId="4" applyNumberFormat="1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6" fillId="0" borderId="31" xfId="4" applyNumberFormat="1" applyFont="1" applyBorder="1" applyAlignment="1">
      <alignment vertical="center"/>
    </xf>
    <xf numFmtId="176" fontId="6" fillId="0" borderId="45" xfId="4" applyNumberFormat="1" applyFont="1" applyBorder="1" applyAlignment="1" applyProtection="1">
      <alignment horizontal="center" vertical="center"/>
      <protection locked="0"/>
    </xf>
    <xf numFmtId="176" fontId="6" fillId="0" borderId="45" xfId="4" applyNumberFormat="1" applyFont="1" applyBorder="1" applyAlignment="1">
      <alignment horizontal="center" vertical="center"/>
    </xf>
    <xf numFmtId="177" fontId="6" fillId="0" borderId="45" xfId="4" applyNumberFormat="1" applyFont="1" applyBorder="1" applyAlignment="1">
      <alignment horizontal="center" vertical="center"/>
    </xf>
    <xf numFmtId="0" fontId="6" fillId="0" borderId="46" xfId="4" applyNumberFormat="1" applyFont="1" applyBorder="1" applyAlignment="1" applyProtection="1">
      <alignment horizontal="center" vertical="center"/>
      <protection locked="0"/>
    </xf>
    <xf numFmtId="0" fontId="6" fillId="0" borderId="7" xfId="4" applyNumberFormat="1" applyFont="1" applyBorder="1" applyAlignment="1" applyProtection="1">
      <alignment horizontal="center" vertical="center"/>
      <protection locked="0"/>
    </xf>
    <xf numFmtId="0" fontId="6" fillId="0" borderId="5" xfId="4" applyNumberFormat="1" applyFont="1" applyBorder="1" applyAlignment="1" applyProtection="1">
      <alignment horizontal="center" vertical="center"/>
      <protection locked="0"/>
    </xf>
    <xf numFmtId="176" fontId="6" fillId="0" borderId="3" xfId="4" applyNumberFormat="1" applyFont="1" applyBorder="1" applyAlignment="1">
      <alignment horizontal="center" vertical="center"/>
    </xf>
    <xf numFmtId="177" fontId="6" fillId="0" borderId="3" xfId="4" applyNumberFormat="1" applyFont="1" applyBorder="1" applyAlignment="1">
      <alignment horizontal="center" vertical="center"/>
    </xf>
    <xf numFmtId="177" fontId="6" fillId="0" borderId="11" xfId="4" applyNumberFormat="1" applyFont="1" applyBorder="1" applyAlignment="1">
      <alignment horizontal="center" vertical="center"/>
    </xf>
    <xf numFmtId="0" fontId="6" fillId="0" borderId="6" xfId="4" applyNumberFormat="1" applyFont="1" applyBorder="1" applyAlignment="1" applyProtection="1">
      <alignment horizontal="center" vertical="center"/>
      <protection locked="0"/>
    </xf>
    <xf numFmtId="0" fontId="6" fillId="0" borderId="9" xfId="4" applyNumberFormat="1" applyFont="1" applyBorder="1" applyAlignment="1" applyProtection="1">
      <alignment horizontal="right" vertical="center"/>
      <protection locked="0"/>
    </xf>
    <xf numFmtId="0" fontId="6" fillId="0" borderId="0" xfId="4" applyNumberFormat="1" applyFont="1" applyBorder="1" applyAlignment="1" applyProtection="1">
      <alignment horizontal="distributed" vertical="center"/>
      <protection locked="0"/>
    </xf>
    <xf numFmtId="0" fontId="6" fillId="0" borderId="31" xfId="4" applyNumberFormat="1" applyFont="1" applyBorder="1" applyAlignment="1" applyProtection="1">
      <alignment horizontal="right" vertical="center"/>
      <protection locked="0"/>
    </xf>
    <xf numFmtId="0" fontId="6" fillId="0" borderId="47" xfId="4" applyNumberFormat="1" applyFont="1" applyBorder="1" applyAlignment="1" applyProtection="1">
      <alignment horizontal="center" vertical="center"/>
      <protection locked="0"/>
    </xf>
    <xf numFmtId="0" fontId="6" fillId="0" borderId="20" xfId="4" applyNumberFormat="1" applyFont="1" applyBorder="1" applyAlignment="1" applyProtection="1">
      <alignment horizontal="center" vertical="center"/>
      <protection locked="0"/>
    </xf>
    <xf numFmtId="0" fontId="6" fillId="0" borderId="48" xfId="4" applyNumberFormat="1" applyFont="1" applyBorder="1" applyAlignment="1" applyProtection="1">
      <alignment horizontal="center" vertical="center"/>
      <protection locked="0"/>
    </xf>
    <xf numFmtId="0" fontId="6" fillId="0" borderId="49" xfId="4" applyNumberFormat="1" applyFont="1" applyBorder="1" applyAlignment="1" applyProtection="1">
      <alignment vertical="center"/>
      <protection locked="0"/>
    </xf>
    <xf numFmtId="0" fontId="6" fillId="0" borderId="50" xfId="4" applyNumberFormat="1" applyFont="1" applyBorder="1" applyAlignment="1" applyProtection="1">
      <alignment vertical="center"/>
      <protection locked="0"/>
    </xf>
    <xf numFmtId="0" fontId="6" fillId="0" borderId="50" xfId="4" applyNumberFormat="1" applyFont="1" applyBorder="1" applyAlignment="1" applyProtection="1">
      <alignment vertical="center"/>
      <protection locked="0"/>
    </xf>
    <xf numFmtId="0" fontId="6" fillId="0" borderId="51" xfId="4" applyNumberFormat="1" applyFont="1" applyBorder="1" applyAlignment="1" applyProtection="1">
      <alignment vertical="center"/>
      <protection locked="0"/>
    </xf>
    <xf numFmtId="0" fontId="0" fillId="0" borderId="49" xfId="0" applyBorder="1" applyAlignment="1">
      <alignment horizontal="center" vertical="center"/>
    </xf>
    <xf numFmtId="0" fontId="6" fillId="0" borderId="50" xfId="4" applyNumberFormat="1" applyFont="1" applyBorder="1" applyAlignment="1" applyProtection="1">
      <alignment horizontal="center" vertical="center"/>
      <protection locked="0"/>
    </xf>
    <xf numFmtId="0" fontId="6" fillId="0" borderId="51" xfId="4" applyNumberFormat="1" applyFont="1" applyBorder="1" applyAlignment="1" applyProtection="1">
      <alignment horizontal="center" vertical="center"/>
      <protection locked="0"/>
    </xf>
    <xf numFmtId="0" fontId="6" fillId="0" borderId="52" xfId="4" applyNumberFormat="1" applyFont="1" applyBorder="1" applyAlignment="1" applyProtection="1">
      <alignment horizontal="right" vertical="center"/>
      <protection locked="0"/>
    </xf>
    <xf numFmtId="0" fontId="6" fillId="0" borderId="20" xfId="4" applyNumberFormat="1" applyFont="1" applyBorder="1" applyAlignment="1" applyProtection="1">
      <alignment horizontal="distributed" vertical="center"/>
      <protection locked="0"/>
    </xf>
    <xf numFmtId="0" fontId="6" fillId="0" borderId="53" xfId="4" applyNumberFormat="1" applyFont="1" applyBorder="1" applyAlignment="1" applyProtection="1">
      <alignment horizontal="right" vertical="center"/>
      <protection locked="0"/>
    </xf>
    <xf numFmtId="177" fontId="6" fillId="0" borderId="0" xfId="4" quotePrefix="1" applyNumberFormat="1" applyFont="1" applyAlignment="1">
      <alignment vertical="center"/>
    </xf>
    <xf numFmtId="0" fontId="6" fillId="0" borderId="0" xfId="4" quotePrefix="1" applyNumberFormat="1" applyFont="1" applyAlignment="1" applyProtection="1">
      <alignment horizontal="left" vertical="center"/>
      <protection locked="0"/>
    </xf>
    <xf numFmtId="0" fontId="7" fillId="0" borderId="0" xfId="4" applyNumberFormat="1" applyFont="1" applyAlignment="1">
      <alignment vertical="center"/>
    </xf>
  </cellXfs>
  <cellStyles count="5">
    <cellStyle name="パーセント" xfId="3" builtinId="5"/>
    <cellStyle name="桁区切り" xfId="1" builtinId="6"/>
    <cellStyle name="標準" xfId="0" builtinId="0"/>
    <cellStyle name="標準_H20課25国保1，2" xfId="2"/>
    <cellStyle name="標準_H20課25国保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77"/>
  <sheetViews>
    <sheetView tabSelected="1" view="pageBreakPreview" zoomScaleNormal="100" zoomScaleSheetLayoutView="100" workbookViewId="0">
      <pane xSplit="3" ySplit="7" topLeftCell="D8" activePane="bottomRight" state="frozenSplit"/>
      <selection pane="topRight" activeCell="D1" sqref="D1"/>
      <selection pane="bottomLeft" activeCell="A8" sqref="A8"/>
      <selection pane="bottomRight" activeCell="B3" sqref="B3"/>
    </sheetView>
  </sheetViews>
  <sheetFormatPr defaultRowHeight="12.75" customHeight="1" x14ac:dyDescent="0.15"/>
  <cols>
    <col min="1" max="1" width="1" style="5" customWidth="1"/>
    <col min="2" max="2" width="7.625" style="5" customWidth="1"/>
    <col min="3" max="3" width="1" style="5" customWidth="1"/>
    <col min="4" max="18" width="10.25" style="5" customWidth="1"/>
    <col min="19" max="24" width="8.875" style="5" customWidth="1"/>
    <col min="25" max="25" width="1" style="5" customWidth="1"/>
    <col min="26" max="26" width="7.625" style="5" customWidth="1"/>
    <col min="27" max="27" width="1" style="5" customWidth="1"/>
    <col min="28" max="30" width="7.125" style="5" customWidth="1"/>
    <col min="31" max="46" width="10" style="5" customWidth="1"/>
    <col min="47" max="47" width="1" style="5" customWidth="1"/>
    <col min="48" max="48" width="7.625" style="5" customWidth="1"/>
    <col min="49" max="49" width="1" style="5" customWidth="1"/>
    <col min="50" max="52" width="7.125" style="5" customWidth="1"/>
    <col min="53" max="68" width="10" style="5" customWidth="1"/>
    <col min="69" max="69" width="1" style="5" customWidth="1"/>
    <col min="70" max="70" width="7.625" style="5" customWidth="1"/>
    <col min="71" max="71" width="1" style="5" customWidth="1"/>
    <col min="72" max="74" width="7.125" style="5" customWidth="1"/>
    <col min="75" max="90" width="10" style="5" customWidth="1"/>
    <col min="91" max="16384" width="9" style="6"/>
  </cols>
  <sheetData>
    <row r="1" spans="1:92" ht="12.75" customHeight="1" x14ac:dyDescent="0.15">
      <c r="A1" s="1" t="s">
        <v>108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2"/>
      <c r="U1" s="2"/>
      <c r="V1" s="2"/>
      <c r="W1" s="2"/>
      <c r="X1" s="2"/>
      <c r="Y1" s="4" t="s">
        <v>0</v>
      </c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</row>
    <row r="2" spans="1:92" ht="12.75" customHeight="1" x14ac:dyDescent="0.15">
      <c r="A2" s="7" t="s">
        <v>1</v>
      </c>
      <c r="D2" s="8"/>
      <c r="S2" s="9"/>
      <c r="Z2" s="3" t="s">
        <v>2</v>
      </c>
      <c r="AB2" s="8"/>
      <c r="AU2" s="3"/>
      <c r="AV2" s="3" t="s">
        <v>3</v>
      </c>
      <c r="AX2" s="8"/>
      <c r="BQ2" s="3"/>
      <c r="BR2" s="3" t="s">
        <v>4</v>
      </c>
      <c r="BT2" s="8"/>
    </row>
    <row r="3" spans="1:92" ht="12.75" customHeight="1" x14ac:dyDescent="0.15">
      <c r="A3" s="8"/>
      <c r="B3" s="8"/>
      <c r="C3" s="8"/>
      <c r="D3" s="8"/>
      <c r="M3" s="10" t="s">
        <v>7</v>
      </c>
      <c r="S3" s="9"/>
      <c r="V3" s="10"/>
      <c r="X3" s="10" t="s">
        <v>5</v>
      </c>
      <c r="Y3" s="8"/>
      <c r="Z3" s="8"/>
      <c r="AA3" s="8"/>
      <c r="AB3" s="8"/>
      <c r="AL3" s="10" t="s">
        <v>6</v>
      </c>
      <c r="AQ3" s="3"/>
      <c r="AT3" s="10" t="s">
        <v>7</v>
      </c>
      <c r="AU3" s="8"/>
      <c r="AV3" s="8"/>
      <c r="AW3" s="8"/>
      <c r="AX3" s="8"/>
      <c r="BH3" s="10" t="s">
        <v>6</v>
      </c>
      <c r="BN3" s="11"/>
      <c r="BP3" s="10" t="s">
        <v>7</v>
      </c>
      <c r="BQ3" s="8"/>
      <c r="BR3" s="8"/>
      <c r="BS3" s="8"/>
      <c r="BT3" s="8"/>
      <c r="CD3" s="10" t="s">
        <v>6</v>
      </c>
      <c r="CJ3" s="11"/>
      <c r="CL3" s="10" t="s">
        <v>8</v>
      </c>
    </row>
    <row r="4" spans="1:92" ht="15" customHeight="1" x14ac:dyDescent="0.15">
      <c r="A4" s="12"/>
      <c r="B4" s="63" t="s">
        <v>9</v>
      </c>
      <c r="C4" s="13"/>
      <c r="D4" s="54" t="s">
        <v>10</v>
      </c>
      <c r="E4" s="54"/>
      <c r="F4" s="54"/>
      <c r="G4" s="54"/>
      <c r="H4" s="54"/>
      <c r="I4" s="54" t="s">
        <v>11</v>
      </c>
      <c r="J4" s="54"/>
      <c r="K4" s="54"/>
      <c r="L4" s="54"/>
      <c r="M4" s="54"/>
      <c r="N4" s="54" t="s">
        <v>12</v>
      </c>
      <c r="O4" s="54"/>
      <c r="P4" s="54"/>
      <c r="Q4" s="54"/>
      <c r="R4" s="54"/>
      <c r="S4" s="54" t="s">
        <v>13</v>
      </c>
      <c r="T4" s="54"/>
      <c r="U4" s="66" t="s">
        <v>14</v>
      </c>
      <c r="V4" s="68"/>
      <c r="W4" s="66" t="s">
        <v>15</v>
      </c>
      <c r="X4" s="68"/>
      <c r="Y4" s="12"/>
      <c r="Z4" s="63" t="s">
        <v>9</v>
      </c>
      <c r="AA4" s="13"/>
      <c r="AB4" s="66" t="s">
        <v>16</v>
      </c>
      <c r="AC4" s="67"/>
      <c r="AD4" s="68"/>
      <c r="AE4" s="54" t="s">
        <v>17</v>
      </c>
      <c r="AF4" s="54"/>
      <c r="AG4" s="54"/>
      <c r="AH4" s="54"/>
      <c r="AI4" s="54"/>
      <c r="AJ4" s="54"/>
      <c r="AK4" s="54"/>
      <c r="AL4" s="54"/>
      <c r="AM4" s="54" t="s">
        <v>18</v>
      </c>
      <c r="AN4" s="54"/>
      <c r="AO4" s="54"/>
      <c r="AP4" s="54"/>
      <c r="AQ4" s="54" t="s">
        <v>19</v>
      </c>
      <c r="AR4" s="54"/>
      <c r="AS4" s="54"/>
      <c r="AT4" s="54"/>
      <c r="AU4" s="12"/>
      <c r="AV4" s="63" t="s">
        <v>9</v>
      </c>
      <c r="AW4" s="13"/>
      <c r="AX4" s="66" t="s">
        <v>20</v>
      </c>
      <c r="AY4" s="67"/>
      <c r="AZ4" s="68"/>
      <c r="BA4" s="54" t="s">
        <v>17</v>
      </c>
      <c r="BB4" s="54"/>
      <c r="BC4" s="54"/>
      <c r="BD4" s="54"/>
      <c r="BE4" s="54"/>
      <c r="BF4" s="54"/>
      <c r="BG4" s="54"/>
      <c r="BH4" s="54"/>
      <c r="BI4" s="54" t="s">
        <v>18</v>
      </c>
      <c r="BJ4" s="54"/>
      <c r="BK4" s="54"/>
      <c r="BL4" s="54"/>
      <c r="BM4" s="54" t="s">
        <v>19</v>
      </c>
      <c r="BN4" s="54"/>
      <c r="BO4" s="54"/>
      <c r="BP4" s="54"/>
      <c r="BQ4" s="12"/>
      <c r="BR4" s="63" t="s">
        <v>9</v>
      </c>
      <c r="BS4" s="13"/>
      <c r="BT4" s="66" t="s">
        <v>16</v>
      </c>
      <c r="BU4" s="67"/>
      <c r="BV4" s="68"/>
      <c r="BW4" s="54" t="s">
        <v>17</v>
      </c>
      <c r="BX4" s="54"/>
      <c r="BY4" s="54"/>
      <c r="BZ4" s="54"/>
      <c r="CA4" s="54"/>
      <c r="CB4" s="54"/>
      <c r="CC4" s="54"/>
      <c r="CD4" s="54"/>
      <c r="CE4" s="54" t="s">
        <v>18</v>
      </c>
      <c r="CF4" s="54"/>
      <c r="CG4" s="54"/>
      <c r="CH4" s="54"/>
      <c r="CI4" s="54" t="s">
        <v>19</v>
      </c>
      <c r="CJ4" s="54"/>
      <c r="CK4" s="54"/>
      <c r="CL4" s="54"/>
    </row>
    <row r="5" spans="1:92" ht="15" customHeight="1" x14ac:dyDescent="0.15">
      <c r="A5" s="14"/>
      <c r="B5" s="64"/>
      <c r="C5" s="15"/>
      <c r="D5" s="55" t="s">
        <v>21</v>
      </c>
      <c r="E5" s="55" t="s">
        <v>22</v>
      </c>
      <c r="F5" s="55" t="s">
        <v>23</v>
      </c>
      <c r="G5" s="55" t="s">
        <v>24</v>
      </c>
      <c r="H5" s="57" t="s">
        <v>25</v>
      </c>
      <c r="I5" s="55" t="s">
        <v>21</v>
      </c>
      <c r="J5" s="55" t="s">
        <v>22</v>
      </c>
      <c r="K5" s="55" t="s">
        <v>23</v>
      </c>
      <c r="L5" s="55" t="s">
        <v>24</v>
      </c>
      <c r="M5" s="57" t="s">
        <v>25</v>
      </c>
      <c r="N5" s="55" t="s">
        <v>21</v>
      </c>
      <c r="O5" s="55" t="s">
        <v>22</v>
      </c>
      <c r="P5" s="55" t="s">
        <v>23</v>
      </c>
      <c r="Q5" s="55" t="s">
        <v>24</v>
      </c>
      <c r="R5" s="57" t="s">
        <v>25</v>
      </c>
      <c r="S5" s="60" t="s">
        <v>26</v>
      </c>
      <c r="T5" s="60" t="s">
        <v>27</v>
      </c>
      <c r="U5" s="60" t="s">
        <v>26</v>
      </c>
      <c r="V5" s="60" t="s">
        <v>27</v>
      </c>
      <c r="W5" s="60" t="s">
        <v>26</v>
      </c>
      <c r="X5" s="60" t="s">
        <v>27</v>
      </c>
      <c r="Y5" s="14"/>
      <c r="Z5" s="64"/>
      <c r="AA5" s="15"/>
      <c r="AB5" s="16" t="s">
        <v>28</v>
      </c>
      <c r="AC5" s="16" t="s">
        <v>28</v>
      </c>
      <c r="AD5" s="16" t="s">
        <v>28</v>
      </c>
      <c r="AE5" s="69" t="s">
        <v>29</v>
      </c>
      <c r="AF5" s="70"/>
      <c r="AG5" s="69" t="s">
        <v>30</v>
      </c>
      <c r="AH5" s="70"/>
      <c r="AI5" s="69" t="s">
        <v>31</v>
      </c>
      <c r="AJ5" s="70"/>
      <c r="AK5" s="69" t="s">
        <v>32</v>
      </c>
      <c r="AL5" s="70"/>
      <c r="AM5" s="16" t="s">
        <v>28</v>
      </c>
      <c r="AN5" s="16" t="s">
        <v>28</v>
      </c>
      <c r="AO5" s="16" t="s">
        <v>28</v>
      </c>
      <c r="AP5" s="73" t="s">
        <v>32</v>
      </c>
      <c r="AQ5" s="16" t="s">
        <v>28</v>
      </c>
      <c r="AR5" s="16" t="s">
        <v>28</v>
      </c>
      <c r="AS5" s="16" t="s">
        <v>28</v>
      </c>
      <c r="AT5" s="73" t="s">
        <v>32</v>
      </c>
      <c r="AU5" s="14"/>
      <c r="AV5" s="64"/>
      <c r="AW5" s="15"/>
      <c r="AX5" s="16" t="s">
        <v>28</v>
      </c>
      <c r="AY5" s="16" t="s">
        <v>28</v>
      </c>
      <c r="AZ5" s="16" t="s">
        <v>28</v>
      </c>
      <c r="BA5" s="69" t="s">
        <v>29</v>
      </c>
      <c r="BB5" s="70"/>
      <c r="BC5" s="69" t="s">
        <v>30</v>
      </c>
      <c r="BD5" s="70"/>
      <c r="BE5" s="69" t="s">
        <v>31</v>
      </c>
      <c r="BF5" s="70"/>
      <c r="BG5" s="69" t="s">
        <v>32</v>
      </c>
      <c r="BH5" s="70"/>
      <c r="BI5" s="16" t="s">
        <v>28</v>
      </c>
      <c r="BJ5" s="16" t="s">
        <v>28</v>
      </c>
      <c r="BK5" s="16" t="s">
        <v>28</v>
      </c>
      <c r="BL5" s="73" t="s">
        <v>32</v>
      </c>
      <c r="BM5" s="16" t="s">
        <v>28</v>
      </c>
      <c r="BN5" s="16" t="s">
        <v>28</v>
      </c>
      <c r="BO5" s="16" t="s">
        <v>28</v>
      </c>
      <c r="BP5" s="73" t="s">
        <v>32</v>
      </c>
      <c r="BQ5" s="14"/>
      <c r="BR5" s="64"/>
      <c r="BS5" s="15"/>
      <c r="BT5" s="16" t="s">
        <v>28</v>
      </c>
      <c r="BU5" s="16" t="s">
        <v>28</v>
      </c>
      <c r="BV5" s="16" t="s">
        <v>28</v>
      </c>
      <c r="BW5" s="69" t="s">
        <v>29</v>
      </c>
      <c r="BX5" s="70"/>
      <c r="BY5" s="69" t="s">
        <v>30</v>
      </c>
      <c r="BZ5" s="70"/>
      <c r="CA5" s="69" t="s">
        <v>31</v>
      </c>
      <c r="CB5" s="70"/>
      <c r="CC5" s="69" t="s">
        <v>32</v>
      </c>
      <c r="CD5" s="70"/>
      <c r="CE5" s="16" t="s">
        <v>28</v>
      </c>
      <c r="CF5" s="16" t="s">
        <v>28</v>
      </c>
      <c r="CG5" s="16" t="s">
        <v>28</v>
      </c>
      <c r="CH5" s="73" t="s">
        <v>32</v>
      </c>
      <c r="CI5" s="16" t="s">
        <v>28</v>
      </c>
      <c r="CJ5" s="16" t="s">
        <v>28</v>
      </c>
      <c r="CK5" s="16" t="s">
        <v>28</v>
      </c>
      <c r="CL5" s="73" t="s">
        <v>32</v>
      </c>
    </row>
    <row r="6" spans="1:92" ht="15" customHeight="1" x14ac:dyDescent="0.15">
      <c r="A6" s="14"/>
      <c r="B6" s="64"/>
      <c r="C6" s="15"/>
      <c r="D6" s="55"/>
      <c r="E6" s="55"/>
      <c r="F6" s="55"/>
      <c r="G6" s="55"/>
      <c r="H6" s="58"/>
      <c r="I6" s="55"/>
      <c r="J6" s="55"/>
      <c r="K6" s="55"/>
      <c r="L6" s="55"/>
      <c r="M6" s="58"/>
      <c r="N6" s="55"/>
      <c r="O6" s="55"/>
      <c r="P6" s="55"/>
      <c r="Q6" s="55"/>
      <c r="R6" s="58"/>
      <c r="S6" s="61"/>
      <c r="T6" s="61"/>
      <c r="U6" s="61"/>
      <c r="V6" s="61"/>
      <c r="W6" s="61"/>
      <c r="X6" s="61"/>
      <c r="Y6" s="14"/>
      <c r="Z6" s="64"/>
      <c r="AA6" s="15"/>
      <c r="AB6" s="17" t="s">
        <v>33</v>
      </c>
      <c r="AC6" s="17" t="s">
        <v>33</v>
      </c>
      <c r="AD6" s="17" t="s">
        <v>33</v>
      </c>
      <c r="AE6" s="71"/>
      <c r="AF6" s="72"/>
      <c r="AG6" s="71"/>
      <c r="AH6" s="72"/>
      <c r="AI6" s="71"/>
      <c r="AJ6" s="72"/>
      <c r="AK6" s="71"/>
      <c r="AL6" s="72"/>
      <c r="AM6" s="17" t="s">
        <v>33</v>
      </c>
      <c r="AN6" s="17" t="s">
        <v>33</v>
      </c>
      <c r="AO6" s="17" t="s">
        <v>33</v>
      </c>
      <c r="AP6" s="55"/>
      <c r="AQ6" s="17" t="s">
        <v>33</v>
      </c>
      <c r="AR6" s="17" t="s">
        <v>33</v>
      </c>
      <c r="AS6" s="17" t="s">
        <v>33</v>
      </c>
      <c r="AT6" s="55"/>
      <c r="AU6" s="14"/>
      <c r="AV6" s="64"/>
      <c r="AW6" s="15"/>
      <c r="AX6" s="17" t="s">
        <v>33</v>
      </c>
      <c r="AY6" s="17" t="s">
        <v>33</v>
      </c>
      <c r="AZ6" s="17" t="s">
        <v>33</v>
      </c>
      <c r="BA6" s="71"/>
      <c r="BB6" s="72"/>
      <c r="BC6" s="71"/>
      <c r="BD6" s="72"/>
      <c r="BE6" s="71"/>
      <c r="BF6" s="72"/>
      <c r="BG6" s="71"/>
      <c r="BH6" s="72"/>
      <c r="BI6" s="17" t="s">
        <v>33</v>
      </c>
      <c r="BJ6" s="17" t="s">
        <v>33</v>
      </c>
      <c r="BK6" s="17" t="s">
        <v>33</v>
      </c>
      <c r="BL6" s="55"/>
      <c r="BM6" s="17" t="s">
        <v>33</v>
      </c>
      <c r="BN6" s="17" t="s">
        <v>33</v>
      </c>
      <c r="BO6" s="17" t="s">
        <v>33</v>
      </c>
      <c r="BP6" s="55"/>
      <c r="BQ6" s="14"/>
      <c r="BR6" s="64"/>
      <c r="BS6" s="15"/>
      <c r="BT6" s="17" t="s">
        <v>33</v>
      </c>
      <c r="BU6" s="17" t="s">
        <v>33</v>
      </c>
      <c r="BV6" s="17" t="s">
        <v>33</v>
      </c>
      <c r="BW6" s="71"/>
      <c r="BX6" s="72"/>
      <c r="BY6" s="71"/>
      <c r="BZ6" s="72"/>
      <c r="CA6" s="71"/>
      <c r="CB6" s="72"/>
      <c r="CC6" s="71"/>
      <c r="CD6" s="72"/>
      <c r="CE6" s="17" t="s">
        <v>33</v>
      </c>
      <c r="CF6" s="17" t="s">
        <v>33</v>
      </c>
      <c r="CG6" s="17" t="s">
        <v>33</v>
      </c>
      <c r="CH6" s="55"/>
      <c r="CI6" s="17" t="s">
        <v>33</v>
      </c>
      <c r="CJ6" s="17" t="s">
        <v>33</v>
      </c>
      <c r="CK6" s="17" t="s">
        <v>33</v>
      </c>
      <c r="CL6" s="55"/>
    </row>
    <row r="7" spans="1:92" ht="15" customHeight="1" x14ac:dyDescent="0.15">
      <c r="A7" s="18"/>
      <c r="B7" s="65"/>
      <c r="C7" s="19"/>
      <c r="D7" s="56"/>
      <c r="E7" s="56"/>
      <c r="F7" s="56"/>
      <c r="G7" s="56"/>
      <c r="H7" s="59"/>
      <c r="I7" s="56"/>
      <c r="J7" s="56"/>
      <c r="K7" s="56"/>
      <c r="L7" s="56"/>
      <c r="M7" s="59"/>
      <c r="N7" s="56"/>
      <c r="O7" s="56"/>
      <c r="P7" s="56"/>
      <c r="Q7" s="56"/>
      <c r="R7" s="59"/>
      <c r="S7" s="62"/>
      <c r="T7" s="62"/>
      <c r="U7" s="62"/>
      <c r="V7" s="62"/>
      <c r="W7" s="62"/>
      <c r="X7" s="62"/>
      <c r="Y7" s="18"/>
      <c r="Z7" s="65"/>
      <c r="AA7" s="19"/>
      <c r="AB7" s="20" t="s">
        <v>34</v>
      </c>
      <c r="AC7" s="20" t="s">
        <v>35</v>
      </c>
      <c r="AD7" s="20" t="s">
        <v>36</v>
      </c>
      <c r="AE7" s="20" t="s">
        <v>37</v>
      </c>
      <c r="AF7" s="20" t="s">
        <v>38</v>
      </c>
      <c r="AG7" s="20" t="s">
        <v>37</v>
      </c>
      <c r="AH7" s="20" t="s">
        <v>38</v>
      </c>
      <c r="AI7" s="20" t="s">
        <v>37</v>
      </c>
      <c r="AJ7" s="20" t="s">
        <v>38</v>
      </c>
      <c r="AK7" s="20" t="s">
        <v>37</v>
      </c>
      <c r="AL7" s="20" t="s">
        <v>38</v>
      </c>
      <c r="AM7" s="20" t="s">
        <v>34</v>
      </c>
      <c r="AN7" s="20" t="s">
        <v>35</v>
      </c>
      <c r="AO7" s="20" t="s">
        <v>36</v>
      </c>
      <c r="AP7" s="56"/>
      <c r="AQ7" s="20" t="s">
        <v>34</v>
      </c>
      <c r="AR7" s="20" t="s">
        <v>35</v>
      </c>
      <c r="AS7" s="20" t="s">
        <v>36</v>
      </c>
      <c r="AT7" s="56"/>
      <c r="AU7" s="18"/>
      <c r="AV7" s="65"/>
      <c r="AW7" s="19"/>
      <c r="AX7" s="20" t="s">
        <v>34</v>
      </c>
      <c r="AY7" s="20" t="s">
        <v>35</v>
      </c>
      <c r="AZ7" s="20" t="s">
        <v>36</v>
      </c>
      <c r="BA7" s="20" t="s">
        <v>37</v>
      </c>
      <c r="BB7" s="20" t="s">
        <v>38</v>
      </c>
      <c r="BC7" s="20" t="s">
        <v>37</v>
      </c>
      <c r="BD7" s="20" t="s">
        <v>38</v>
      </c>
      <c r="BE7" s="20" t="s">
        <v>37</v>
      </c>
      <c r="BF7" s="20" t="s">
        <v>38</v>
      </c>
      <c r="BG7" s="20" t="s">
        <v>37</v>
      </c>
      <c r="BH7" s="20" t="s">
        <v>38</v>
      </c>
      <c r="BI7" s="20" t="s">
        <v>34</v>
      </c>
      <c r="BJ7" s="20" t="s">
        <v>35</v>
      </c>
      <c r="BK7" s="20" t="s">
        <v>36</v>
      </c>
      <c r="BL7" s="56"/>
      <c r="BM7" s="20" t="s">
        <v>34</v>
      </c>
      <c r="BN7" s="20" t="s">
        <v>39</v>
      </c>
      <c r="BO7" s="20" t="s">
        <v>40</v>
      </c>
      <c r="BP7" s="56"/>
      <c r="BQ7" s="18"/>
      <c r="BR7" s="65"/>
      <c r="BS7" s="19"/>
      <c r="BT7" s="20" t="s">
        <v>41</v>
      </c>
      <c r="BU7" s="20" t="s">
        <v>39</v>
      </c>
      <c r="BV7" s="20" t="s">
        <v>40</v>
      </c>
      <c r="BW7" s="20" t="s">
        <v>37</v>
      </c>
      <c r="BX7" s="20" t="s">
        <v>38</v>
      </c>
      <c r="BY7" s="20" t="s">
        <v>37</v>
      </c>
      <c r="BZ7" s="20" t="s">
        <v>38</v>
      </c>
      <c r="CA7" s="20" t="s">
        <v>37</v>
      </c>
      <c r="CB7" s="20" t="s">
        <v>38</v>
      </c>
      <c r="CC7" s="20" t="s">
        <v>37</v>
      </c>
      <c r="CD7" s="20" t="s">
        <v>38</v>
      </c>
      <c r="CE7" s="20" t="s">
        <v>41</v>
      </c>
      <c r="CF7" s="20" t="s">
        <v>39</v>
      </c>
      <c r="CG7" s="20" t="s">
        <v>40</v>
      </c>
      <c r="CH7" s="56"/>
      <c r="CI7" s="20" t="s">
        <v>41</v>
      </c>
      <c r="CJ7" s="20" t="s">
        <v>35</v>
      </c>
      <c r="CK7" s="20" t="s">
        <v>36</v>
      </c>
      <c r="CL7" s="56"/>
    </row>
    <row r="8" spans="1:92" ht="13.5" customHeight="1" x14ac:dyDescent="0.15">
      <c r="A8" s="21"/>
      <c r="B8" s="22" t="s">
        <v>42</v>
      </c>
      <c r="C8" s="23"/>
      <c r="D8" s="24">
        <v>6484095</v>
      </c>
      <c r="E8" s="24">
        <v>0</v>
      </c>
      <c r="F8" s="24">
        <v>2566550</v>
      </c>
      <c r="G8" s="24">
        <v>1866323</v>
      </c>
      <c r="H8" s="24">
        <f>SUM(D8:G8)</f>
        <v>10916968</v>
      </c>
      <c r="I8" s="24">
        <v>2313603</v>
      </c>
      <c r="J8" s="24">
        <v>0</v>
      </c>
      <c r="K8" s="24">
        <v>908901</v>
      </c>
      <c r="L8" s="24">
        <v>670529</v>
      </c>
      <c r="M8" s="24">
        <f>SUM(I8:L8)</f>
        <v>3893033</v>
      </c>
      <c r="N8" s="24">
        <v>741821</v>
      </c>
      <c r="O8" s="24">
        <v>0</v>
      </c>
      <c r="P8" s="24">
        <v>291176</v>
      </c>
      <c r="Q8" s="24">
        <v>222055</v>
      </c>
      <c r="R8" s="24">
        <f>SUM(N8:Q8)</f>
        <v>1255052</v>
      </c>
      <c r="S8" s="24">
        <v>1128</v>
      </c>
      <c r="T8" s="24">
        <v>699117</v>
      </c>
      <c r="U8" s="24">
        <v>1561</v>
      </c>
      <c r="V8" s="24">
        <v>294881</v>
      </c>
      <c r="W8" s="24">
        <v>828</v>
      </c>
      <c r="X8" s="24">
        <v>119851</v>
      </c>
      <c r="Y8" s="21"/>
      <c r="Z8" s="22" t="s">
        <v>42</v>
      </c>
      <c r="AA8" s="23"/>
      <c r="AB8" s="25">
        <v>7</v>
      </c>
      <c r="AC8" s="25">
        <v>5</v>
      </c>
      <c r="AD8" s="25">
        <v>2</v>
      </c>
      <c r="AE8" s="24">
        <v>49922</v>
      </c>
      <c r="AF8" s="24">
        <v>64600</v>
      </c>
      <c r="AG8" s="24">
        <v>22140</v>
      </c>
      <c r="AH8" s="24">
        <v>38484</v>
      </c>
      <c r="AI8" s="24">
        <v>15373</v>
      </c>
      <c r="AJ8" s="24">
        <v>26625</v>
      </c>
      <c r="AK8" s="24">
        <f>AE8+AG8+AI8</f>
        <v>87435</v>
      </c>
      <c r="AL8" s="24">
        <f>AF8+AH8+AJ8</f>
        <v>129709</v>
      </c>
      <c r="AM8" s="24">
        <v>916674</v>
      </c>
      <c r="AN8" s="24">
        <v>390228</v>
      </c>
      <c r="AO8" s="24">
        <v>108098</v>
      </c>
      <c r="AP8" s="24">
        <f t="shared" ref="AP8:AP39" si="0">SUM(AM8:AO8)</f>
        <v>1415000</v>
      </c>
      <c r="AQ8" s="24">
        <v>810877</v>
      </c>
      <c r="AR8" s="24">
        <v>242380</v>
      </c>
      <c r="AS8" s="24">
        <v>66918</v>
      </c>
      <c r="AT8" s="24">
        <f>SUM(AQ8:AS8)</f>
        <v>1120175</v>
      </c>
      <c r="AU8" s="21"/>
      <c r="AV8" s="22" t="s">
        <v>42</v>
      </c>
      <c r="AW8" s="23"/>
      <c r="AX8" s="25">
        <v>7</v>
      </c>
      <c r="AY8" s="25">
        <v>5</v>
      </c>
      <c r="AZ8" s="25">
        <v>2</v>
      </c>
      <c r="BA8" s="24">
        <v>49922</v>
      </c>
      <c r="BB8" s="24">
        <v>64600</v>
      </c>
      <c r="BC8" s="24">
        <v>22140</v>
      </c>
      <c r="BD8" s="24">
        <v>38484</v>
      </c>
      <c r="BE8" s="24">
        <v>15373</v>
      </c>
      <c r="BF8" s="24">
        <v>26625</v>
      </c>
      <c r="BG8" s="24">
        <f>BA8+BC8+BE8</f>
        <v>87435</v>
      </c>
      <c r="BH8" s="24">
        <f>BB8+BD8+BF8</f>
        <v>129709</v>
      </c>
      <c r="BI8" s="24">
        <v>324938</v>
      </c>
      <c r="BJ8" s="24">
        <v>138158</v>
      </c>
      <c r="BK8" s="24">
        <v>38340</v>
      </c>
      <c r="BL8" s="24">
        <f>SUM(BI8:BK8)</f>
        <v>501436</v>
      </c>
      <c r="BM8" s="24">
        <v>291534</v>
      </c>
      <c r="BN8" s="24">
        <v>87176</v>
      </c>
      <c r="BO8" s="24">
        <v>24054</v>
      </c>
      <c r="BP8" s="24">
        <f t="shared" ref="BP8:BP39" si="1">SUM(BM8:BO8)</f>
        <v>402764</v>
      </c>
      <c r="BQ8" s="21"/>
      <c r="BR8" s="22" t="s">
        <v>42</v>
      </c>
      <c r="BS8" s="23"/>
      <c r="BT8" s="25">
        <v>7</v>
      </c>
      <c r="BU8" s="25">
        <v>5</v>
      </c>
      <c r="BV8" s="25">
        <v>2</v>
      </c>
      <c r="BW8" s="24">
        <v>19968</v>
      </c>
      <c r="BX8" s="24">
        <v>21483</v>
      </c>
      <c r="BY8" s="24">
        <v>8017</v>
      </c>
      <c r="BZ8" s="24">
        <v>9589</v>
      </c>
      <c r="CA8" s="24">
        <v>5157</v>
      </c>
      <c r="CB8" s="24">
        <v>6302</v>
      </c>
      <c r="CC8" s="24">
        <f>BW8+BY8+CA8</f>
        <v>33142</v>
      </c>
      <c r="CD8" s="24">
        <f>BX8+BZ8+CB8</f>
        <v>37374</v>
      </c>
      <c r="CE8" s="24">
        <v>116438</v>
      </c>
      <c r="CF8" s="24">
        <v>37109</v>
      </c>
      <c r="CG8" s="24">
        <v>9768</v>
      </c>
      <c r="CH8" s="24">
        <f>SUM(CE8:CG8)</f>
        <v>163315</v>
      </c>
      <c r="CI8" s="24">
        <v>97044</v>
      </c>
      <c r="CJ8" s="24">
        <v>27819</v>
      </c>
      <c r="CK8" s="24">
        <v>7168</v>
      </c>
      <c r="CL8" s="24">
        <f t="shared" ref="CL8:CL39" si="2">SUM(CI8:CK8)</f>
        <v>132031</v>
      </c>
      <c r="CM8" s="26">
        <f>AK8-BG8</f>
        <v>0</v>
      </c>
      <c r="CN8" s="26">
        <f t="shared" ref="CN8:CN39" si="3">AL8-BH8</f>
        <v>0</v>
      </c>
    </row>
    <row r="9" spans="1:92" ht="13.5" customHeight="1" x14ac:dyDescent="0.15">
      <c r="A9" s="21"/>
      <c r="B9" s="22" t="s">
        <v>43</v>
      </c>
      <c r="C9" s="23"/>
      <c r="D9" s="27">
        <v>12263983</v>
      </c>
      <c r="E9" s="27">
        <v>0</v>
      </c>
      <c r="F9" s="27">
        <v>4380809</v>
      </c>
      <c r="G9" s="27">
        <v>2817403</v>
      </c>
      <c r="H9" s="27">
        <f t="shared" ref="H9:H67" si="4">SUM(D9:G9)</f>
        <v>19462195</v>
      </c>
      <c r="I9" s="27">
        <v>4247811</v>
      </c>
      <c r="J9" s="27">
        <v>0</v>
      </c>
      <c r="K9" s="27">
        <v>1513494</v>
      </c>
      <c r="L9" s="27">
        <v>973193</v>
      </c>
      <c r="M9" s="27">
        <f t="shared" ref="M9:M67" si="5">SUM(I9:L9)</f>
        <v>6734498</v>
      </c>
      <c r="N9" s="27">
        <v>1555225</v>
      </c>
      <c r="O9" s="27">
        <v>0</v>
      </c>
      <c r="P9" s="27">
        <v>564655</v>
      </c>
      <c r="Q9" s="27">
        <v>368212</v>
      </c>
      <c r="R9" s="27">
        <f t="shared" ref="R9:R67" si="6">SUM(N9:Q9)</f>
        <v>2488092</v>
      </c>
      <c r="S9" s="27">
        <v>3665</v>
      </c>
      <c r="T9" s="27">
        <v>4036096</v>
      </c>
      <c r="U9" s="27">
        <v>4444</v>
      </c>
      <c r="V9" s="27">
        <v>1536721</v>
      </c>
      <c r="W9" s="27">
        <v>2559</v>
      </c>
      <c r="X9" s="27">
        <v>606619</v>
      </c>
      <c r="Y9" s="21"/>
      <c r="Z9" s="22" t="s">
        <v>43</v>
      </c>
      <c r="AA9" s="23"/>
      <c r="AB9" s="28">
        <v>7</v>
      </c>
      <c r="AC9" s="28">
        <v>5</v>
      </c>
      <c r="AD9" s="28">
        <v>2</v>
      </c>
      <c r="AE9" s="27">
        <v>87069</v>
      </c>
      <c r="AF9" s="27">
        <v>110782</v>
      </c>
      <c r="AG9" s="27">
        <v>30289</v>
      </c>
      <c r="AH9" s="27">
        <v>52294</v>
      </c>
      <c r="AI9" s="27">
        <v>21004</v>
      </c>
      <c r="AJ9" s="27">
        <v>36554</v>
      </c>
      <c r="AK9" s="27">
        <f t="shared" ref="AK9:AK67" si="7">AE9+AG9+AI9</f>
        <v>138362</v>
      </c>
      <c r="AL9" s="27">
        <f t="shared" ref="AL9:AL67" si="8">AF9+AH9+AJ9</f>
        <v>199630</v>
      </c>
      <c r="AM9" s="27">
        <v>1685770</v>
      </c>
      <c r="AN9" s="27">
        <v>568384</v>
      </c>
      <c r="AO9" s="27">
        <v>158937</v>
      </c>
      <c r="AP9" s="27">
        <f t="shared" si="0"/>
        <v>2413091</v>
      </c>
      <c r="AQ9" s="27">
        <v>1312788</v>
      </c>
      <c r="AR9" s="27">
        <v>314903</v>
      </c>
      <c r="AS9" s="27">
        <v>86792</v>
      </c>
      <c r="AT9" s="27">
        <f t="shared" ref="AT9:AT67" si="9">SUM(AQ9:AS9)</f>
        <v>1714483</v>
      </c>
      <c r="AU9" s="21"/>
      <c r="AV9" s="22" t="s">
        <v>43</v>
      </c>
      <c r="AW9" s="23"/>
      <c r="AX9" s="28">
        <v>7</v>
      </c>
      <c r="AY9" s="28">
        <v>5</v>
      </c>
      <c r="AZ9" s="28">
        <v>2</v>
      </c>
      <c r="BA9" s="27">
        <v>87069</v>
      </c>
      <c r="BB9" s="27">
        <v>110782</v>
      </c>
      <c r="BC9" s="27">
        <v>30289</v>
      </c>
      <c r="BD9" s="27">
        <v>52294</v>
      </c>
      <c r="BE9" s="27">
        <v>21004</v>
      </c>
      <c r="BF9" s="27">
        <v>36554</v>
      </c>
      <c r="BG9" s="27">
        <f t="shared" ref="BG9:BG67" si="10">BA9+BC9+BE9</f>
        <v>138362</v>
      </c>
      <c r="BH9" s="27">
        <f t="shared" ref="BH9:BH67" si="11">BB9+BD9+BF9</f>
        <v>199630</v>
      </c>
      <c r="BI9" s="27">
        <v>582381</v>
      </c>
      <c r="BJ9" s="27">
        <v>196364</v>
      </c>
      <c r="BK9" s="27">
        <v>54905</v>
      </c>
      <c r="BL9" s="27">
        <f t="shared" ref="BL9:BL39" si="12">SUM(BI9:BK9)</f>
        <v>833650</v>
      </c>
      <c r="BM9" s="27">
        <v>453530</v>
      </c>
      <c r="BN9" s="27">
        <v>108777</v>
      </c>
      <c r="BO9" s="27">
        <v>29989</v>
      </c>
      <c r="BP9" s="27">
        <f t="shared" si="1"/>
        <v>592296</v>
      </c>
      <c r="BQ9" s="21"/>
      <c r="BR9" s="22" t="s">
        <v>43</v>
      </c>
      <c r="BS9" s="23"/>
      <c r="BT9" s="28">
        <v>7</v>
      </c>
      <c r="BU9" s="28">
        <v>5</v>
      </c>
      <c r="BV9" s="28">
        <v>2</v>
      </c>
      <c r="BW9" s="27">
        <v>33252</v>
      </c>
      <c r="BX9" s="27">
        <v>35881</v>
      </c>
      <c r="BY9" s="27">
        <v>12219</v>
      </c>
      <c r="BZ9" s="27">
        <v>14643</v>
      </c>
      <c r="CA9" s="27">
        <v>7987</v>
      </c>
      <c r="CB9" s="27">
        <v>9864</v>
      </c>
      <c r="CC9" s="27">
        <f t="shared" ref="CC9:CC67" si="13">BW9+BY9+CA9</f>
        <v>53458</v>
      </c>
      <c r="CD9" s="27">
        <f t="shared" ref="CD9:CD67" si="14">BX9+BZ9+CB9</f>
        <v>60388</v>
      </c>
      <c r="CE9" s="27">
        <v>222032</v>
      </c>
      <c r="CF9" s="27">
        <v>64723</v>
      </c>
      <c r="CG9" s="27">
        <v>17440</v>
      </c>
      <c r="CH9" s="27">
        <f>SUM(CE9:CG9)</f>
        <v>304195</v>
      </c>
      <c r="CI9" s="27">
        <v>158812</v>
      </c>
      <c r="CJ9" s="27">
        <v>41680</v>
      </c>
      <c r="CK9" s="27">
        <v>10903</v>
      </c>
      <c r="CL9" s="27">
        <f t="shared" si="2"/>
        <v>211395</v>
      </c>
      <c r="CM9" s="26">
        <f t="shared" ref="CM9:CM39" si="15">AK9-BG9</f>
        <v>0</v>
      </c>
      <c r="CN9" s="26">
        <f t="shared" si="3"/>
        <v>0</v>
      </c>
    </row>
    <row r="10" spans="1:92" ht="13.5" customHeight="1" x14ac:dyDescent="0.15">
      <c r="A10" s="21"/>
      <c r="B10" s="22" t="s">
        <v>44</v>
      </c>
      <c r="C10" s="23"/>
      <c r="D10" s="27">
        <v>820287</v>
      </c>
      <c r="E10" s="27">
        <v>0</v>
      </c>
      <c r="F10" s="27">
        <v>312663</v>
      </c>
      <c r="G10" s="27">
        <v>213300</v>
      </c>
      <c r="H10" s="27">
        <f t="shared" si="4"/>
        <v>1346250</v>
      </c>
      <c r="I10" s="27">
        <v>259767</v>
      </c>
      <c r="J10" s="27">
        <v>0</v>
      </c>
      <c r="K10" s="27">
        <v>97413</v>
      </c>
      <c r="L10" s="27">
        <v>66656</v>
      </c>
      <c r="M10" s="27">
        <f t="shared" si="5"/>
        <v>423836</v>
      </c>
      <c r="N10" s="27">
        <v>90681</v>
      </c>
      <c r="O10" s="27">
        <v>0</v>
      </c>
      <c r="P10" s="27">
        <v>66325</v>
      </c>
      <c r="Q10" s="27">
        <v>0</v>
      </c>
      <c r="R10" s="27">
        <f t="shared" si="6"/>
        <v>157006</v>
      </c>
      <c r="S10" s="27">
        <v>136</v>
      </c>
      <c r="T10" s="27">
        <v>70966</v>
      </c>
      <c r="U10" s="27">
        <v>142</v>
      </c>
      <c r="V10" s="27">
        <v>22939</v>
      </c>
      <c r="W10" s="27">
        <v>107</v>
      </c>
      <c r="X10" s="27">
        <v>16430</v>
      </c>
      <c r="Y10" s="21"/>
      <c r="Z10" s="22" t="s">
        <v>44</v>
      </c>
      <c r="AA10" s="23"/>
      <c r="AB10" s="28">
        <v>7</v>
      </c>
      <c r="AC10" s="28">
        <v>5</v>
      </c>
      <c r="AD10" s="28">
        <v>2</v>
      </c>
      <c r="AE10" s="27">
        <v>6913</v>
      </c>
      <c r="AF10" s="27">
        <v>9035</v>
      </c>
      <c r="AG10" s="27">
        <v>3174</v>
      </c>
      <c r="AH10" s="27">
        <v>5535</v>
      </c>
      <c r="AI10" s="27">
        <v>2028</v>
      </c>
      <c r="AJ10" s="27">
        <v>3658</v>
      </c>
      <c r="AK10" s="27">
        <f t="shared" si="7"/>
        <v>12115</v>
      </c>
      <c r="AL10" s="27">
        <f t="shared" si="8"/>
        <v>18228</v>
      </c>
      <c r="AM10" s="27">
        <v>125858</v>
      </c>
      <c r="AN10" s="27">
        <v>55073</v>
      </c>
      <c r="AO10" s="27">
        <v>14559</v>
      </c>
      <c r="AP10" s="27">
        <f t="shared" si="0"/>
        <v>195490</v>
      </c>
      <c r="AQ10" s="27">
        <v>104433</v>
      </c>
      <c r="AR10" s="27">
        <v>32609</v>
      </c>
      <c r="AS10" s="27">
        <v>8407</v>
      </c>
      <c r="AT10" s="27">
        <f t="shared" si="9"/>
        <v>145449</v>
      </c>
      <c r="AU10" s="21"/>
      <c r="AV10" s="22" t="s">
        <v>44</v>
      </c>
      <c r="AW10" s="23"/>
      <c r="AX10" s="28">
        <v>7</v>
      </c>
      <c r="AY10" s="28">
        <v>5</v>
      </c>
      <c r="AZ10" s="28">
        <v>2</v>
      </c>
      <c r="BA10" s="27">
        <v>6913</v>
      </c>
      <c r="BB10" s="27">
        <v>9035</v>
      </c>
      <c r="BC10" s="27">
        <v>3174</v>
      </c>
      <c r="BD10" s="27">
        <v>5535</v>
      </c>
      <c r="BE10" s="27">
        <v>2028</v>
      </c>
      <c r="BF10" s="27">
        <v>3658</v>
      </c>
      <c r="BG10" s="27">
        <f t="shared" si="10"/>
        <v>12115</v>
      </c>
      <c r="BH10" s="27">
        <f t="shared" si="11"/>
        <v>18228</v>
      </c>
      <c r="BI10" s="27">
        <v>39212</v>
      </c>
      <c r="BJ10" s="27">
        <v>17159</v>
      </c>
      <c r="BK10" s="27">
        <v>4536</v>
      </c>
      <c r="BL10" s="27">
        <f t="shared" si="12"/>
        <v>60907</v>
      </c>
      <c r="BM10" s="27">
        <v>32635</v>
      </c>
      <c r="BN10" s="27">
        <v>10190</v>
      </c>
      <c r="BO10" s="27">
        <v>2627</v>
      </c>
      <c r="BP10" s="27">
        <f t="shared" si="1"/>
        <v>45452</v>
      </c>
      <c r="BQ10" s="21"/>
      <c r="BR10" s="22" t="s">
        <v>44</v>
      </c>
      <c r="BS10" s="23"/>
      <c r="BT10" s="28">
        <v>7</v>
      </c>
      <c r="BU10" s="28">
        <v>5</v>
      </c>
      <c r="BV10" s="28">
        <v>2</v>
      </c>
      <c r="BW10" s="27">
        <v>2677</v>
      </c>
      <c r="BX10" s="27">
        <v>2894</v>
      </c>
      <c r="BY10" s="27">
        <v>1111</v>
      </c>
      <c r="BZ10" s="27">
        <v>1342</v>
      </c>
      <c r="CA10" s="27">
        <v>713</v>
      </c>
      <c r="CB10" s="27">
        <v>867</v>
      </c>
      <c r="CC10" s="27">
        <f t="shared" si="13"/>
        <v>4501</v>
      </c>
      <c r="CD10" s="27">
        <f t="shared" si="14"/>
        <v>5103</v>
      </c>
      <c r="CE10" s="27">
        <v>28766</v>
      </c>
      <c r="CF10" s="27">
        <v>9528</v>
      </c>
      <c r="CG10" s="27">
        <v>2462</v>
      </c>
      <c r="CH10" s="27">
        <f>SUM(CE10:CG10)</f>
        <v>40756</v>
      </c>
      <c r="CI10" s="27">
        <v>0</v>
      </c>
      <c r="CJ10" s="27">
        <v>0</v>
      </c>
      <c r="CK10" s="27">
        <v>0</v>
      </c>
      <c r="CL10" s="27">
        <f t="shared" si="2"/>
        <v>0</v>
      </c>
      <c r="CM10" s="26">
        <f t="shared" si="15"/>
        <v>0</v>
      </c>
      <c r="CN10" s="26">
        <f t="shared" si="3"/>
        <v>0</v>
      </c>
    </row>
    <row r="11" spans="1:92" ht="13.5" customHeight="1" x14ac:dyDescent="0.15">
      <c r="A11" s="21"/>
      <c r="B11" s="22" t="s">
        <v>45</v>
      </c>
      <c r="C11" s="23"/>
      <c r="D11" s="27">
        <v>2790463</v>
      </c>
      <c r="E11" s="27">
        <v>0</v>
      </c>
      <c r="F11" s="27">
        <v>1197164</v>
      </c>
      <c r="G11" s="27">
        <v>555865</v>
      </c>
      <c r="H11" s="27">
        <f t="shared" si="4"/>
        <v>4543492</v>
      </c>
      <c r="I11" s="27">
        <v>808048</v>
      </c>
      <c r="J11" s="27">
        <v>0</v>
      </c>
      <c r="K11" s="27">
        <v>330101</v>
      </c>
      <c r="L11" s="27">
        <v>160249</v>
      </c>
      <c r="M11" s="27">
        <f t="shared" si="5"/>
        <v>1298398</v>
      </c>
      <c r="N11" s="27">
        <v>273345</v>
      </c>
      <c r="O11" s="27">
        <v>0</v>
      </c>
      <c r="P11" s="27">
        <v>209410</v>
      </c>
      <c r="Q11" s="27">
        <v>0</v>
      </c>
      <c r="R11" s="27">
        <f t="shared" si="6"/>
        <v>482755</v>
      </c>
      <c r="S11" s="27">
        <v>988</v>
      </c>
      <c r="T11" s="27">
        <v>762978</v>
      </c>
      <c r="U11" s="27">
        <v>840</v>
      </c>
      <c r="V11" s="27">
        <v>200710</v>
      </c>
      <c r="W11" s="27">
        <v>362</v>
      </c>
      <c r="X11" s="27">
        <v>79939</v>
      </c>
      <c r="Y11" s="21"/>
      <c r="Z11" s="22" t="s">
        <v>45</v>
      </c>
      <c r="AA11" s="23"/>
      <c r="AB11" s="28">
        <v>7</v>
      </c>
      <c r="AC11" s="28">
        <v>5</v>
      </c>
      <c r="AD11" s="28">
        <v>2</v>
      </c>
      <c r="AE11" s="27">
        <v>14417</v>
      </c>
      <c r="AF11" s="27">
        <v>19566</v>
      </c>
      <c r="AG11" s="27">
        <v>6522</v>
      </c>
      <c r="AH11" s="27">
        <v>12272</v>
      </c>
      <c r="AI11" s="27">
        <v>4659</v>
      </c>
      <c r="AJ11" s="27">
        <v>8882</v>
      </c>
      <c r="AK11" s="27">
        <f t="shared" si="7"/>
        <v>25598</v>
      </c>
      <c r="AL11" s="27">
        <f t="shared" si="8"/>
        <v>40720</v>
      </c>
      <c r="AM11" s="27">
        <v>372537</v>
      </c>
      <c r="AN11" s="27">
        <v>166899</v>
      </c>
      <c r="AO11" s="27">
        <v>48318</v>
      </c>
      <c r="AP11" s="27">
        <f t="shared" si="0"/>
        <v>587754</v>
      </c>
      <c r="AQ11" s="27">
        <v>217420</v>
      </c>
      <c r="AR11" s="27">
        <v>67169</v>
      </c>
      <c r="AS11" s="27">
        <v>19263</v>
      </c>
      <c r="AT11" s="27">
        <f t="shared" si="9"/>
        <v>303852</v>
      </c>
      <c r="AU11" s="21"/>
      <c r="AV11" s="22" t="s">
        <v>45</v>
      </c>
      <c r="AW11" s="23"/>
      <c r="AX11" s="28">
        <v>7</v>
      </c>
      <c r="AY11" s="28">
        <v>5</v>
      </c>
      <c r="AZ11" s="28">
        <v>2</v>
      </c>
      <c r="BA11" s="27">
        <v>14417</v>
      </c>
      <c r="BB11" s="27">
        <v>19566</v>
      </c>
      <c r="BC11" s="27">
        <v>6522</v>
      </c>
      <c r="BD11" s="27">
        <v>12272</v>
      </c>
      <c r="BE11" s="27">
        <v>4659</v>
      </c>
      <c r="BF11" s="27">
        <v>8882</v>
      </c>
      <c r="BG11" s="27">
        <f t="shared" si="10"/>
        <v>25598</v>
      </c>
      <c r="BH11" s="27">
        <f t="shared" si="11"/>
        <v>40720</v>
      </c>
      <c r="BI11" s="27">
        <v>102722</v>
      </c>
      <c r="BJ11" s="27">
        <v>46020</v>
      </c>
      <c r="BK11" s="27">
        <v>13323</v>
      </c>
      <c r="BL11" s="27">
        <f t="shared" si="12"/>
        <v>162065</v>
      </c>
      <c r="BM11" s="27">
        <v>62680</v>
      </c>
      <c r="BN11" s="27">
        <v>19364</v>
      </c>
      <c r="BO11" s="27">
        <v>5553</v>
      </c>
      <c r="BP11" s="27">
        <f t="shared" si="1"/>
        <v>87597</v>
      </c>
      <c r="BQ11" s="21"/>
      <c r="BR11" s="22" t="s">
        <v>45</v>
      </c>
      <c r="BS11" s="23"/>
      <c r="BT11" s="28">
        <v>7</v>
      </c>
      <c r="BU11" s="28">
        <v>5</v>
      </c>
      <c r="BV11" s="28">
        <v>2</v>
      </c>
      <c r="BW11" s="27">
        <v>5828</v>
      </c>
      <c r="BX11" s="27">
        <v>6377</v>
      </c>
      <c r="BY11" s="27">
        <v>2742</v>
      </c>
      <c r="BZ11" s="27">
        <v>3395</v>
      </c>
      <c r="CA11" s="27">
        <v>1963</v>
      </c>
      <c r="CB11" s="27">
        <v>2485</v>
      </c>
      <c r="CC11" s="27">
        <f t="shared" si="13"/>
        <v>10533</v>
      </c>
      <c r="CD11" s="27">
        <f t="shared" si="14"/>
        <v>12257</v>
      </c>
      <c r="CE11" s="27">
        <v>65619</v>
      </c>
      <c r="CF11" s="27">
        <v>24953</v>
      </c>
      <c r="CG11" s="27">
        <v>7306</v>
      </c>
      <c r="CH11" s="27">
        <f t="shared" ref="CH11:CH67" si="16">SUM(CE11:CG11)</f>
        <v>97878</v>
      </c>
      <c r="CI11" s="27">
        <v>0</v>
      </c>
      <c r="CJ11" s="27">
        <v>0</v>
      </c>
      <c r="CK11" s="27">
        <v>0</v>
      </c>
      <c r="CL11" s="27">
        <f t="shared" si="2"/>
        <v>0</v>
      </c>
      <c r="CM11" s="26">
        <f t="shared" si="15"/>
        <v>0</v>
      </c>
      <c r="CN11" s="26">
        <f t="shared" si="3"/>
        <v>0</v>
      </c>
    </row>
    <row r="12" spans="1:92" ht="13.5" customHeight="1" x14ac:dyDescent="0.15">
      <c r="A12" s="29"/>
      <c r="B12" s="30" t="s">
        <v>46</v>
      </c>
      <c r="C12" s="31"/>
      <c r="D12" s="32">
        <v>404508</v>
      </c>
      <c r="E12" s="32">
        <v>0</v>
      </c>
      <c r="F12" s="32">
        <v>156608</v>
      </c>
      <c r="G12" s="32">
        <v>102363</v>
      </c>
      <c r="H12" s="32">
        <f t="shared" si="4"/>
        <v>663479</v>
      </c>
      <c r="I12" s="32">
        <v>126350</v>
      </c>
      <c r="J12" s="32">
        <v>0</v>
      </c>
      <c r="K12" s="32">
        <v>49262</v>
      </c>
      <c r="L12" s="32">
        <v>32510</v>
      </c>
      <c r="M12" s="32">
        <f t="shared" si="5"/>
        <v>208122</v>
      </c>
      <c r="N12" s="32">
        <v>34296</v>
      </c>
      <c r="O12" s="32">
        <v>0</v>
      </c>
      <c r="P12" s="32">
        <v>26364</v>
      </c>
      <c r="Q12" s="32">
        <v>0</v>
      </c>
      <c r="R12" s="32">
        <f t="shared" si="6"/>
        <v>60660</v>
      </c>
      <c r="S12" s="32">
        <v>65</v>
      </c>
      <c r="T12" s="32">
        <v>28454</v>
      </c>
      <c r="U12" s="32">
        <v>67</v>
      </c>
      <c r="V12" s="32">
        <v>8949</v>
      </c>
      <c r="W12" s="32">
        <v>24</v>
      </c>
      <c r="X12" s="32">
        <v>3026</v>
      </c>
      <c r="Y12" s="29"/>
      <c r="Z12" s="30" t="s">
        <v>46</v>
      </c>
      <c r="AA12" s="31"/>
      <c r="AB12" s="33">
        <v>7</v>
      </c>
      <c r="AC12" s="33">
        <v>5</v>
      </c>
      <c r="AD12" s="33">
        <v>2</v>
      </c>
      <c r="AE12" s="32">
        <v>2881</v>
      </c>
      <c r="AF12" s="32">
        <v>3880</v>
      </c>
      <c r="AG12" s="32">
        <v>1398</v>
      </c>
      <c r="AH12" s="32">
        <v>2489</v>
      </c>
      <c r="AI12" s="32">
        <v>911</v>
      </c>
      <c r="AJ12" s="32">
        <v>1651</v>
      </c>
      <c r="AK12" s="32">
        <f t="shared" si="7"/>
        <v>5190</v>
      </c>
      <c r="AL12" s="32">
        <f t="shared" si="8"/>
        <v>8020</v>
      </c>
      <c r="AM12" s="32">
        <v>57851</v>
      </c>
      <c r="AN12" s="32">
        <v>26508</v>
      </c>
      <c r="AO12" s="32">
        <v>7033</v>
      </c>
      <c r="AP12" s="32">
        <f t="shared" si="0"/>
        <v>91392</v>
      </c>
      <c r="AQ12" s="32">
        <v>45660</v>
      </c>
      <c r="AR12" s="32">
        <v>14988</v>
      </c>
      <c r="AS12" s="32">
        <v>3885</v>
      </c>
      <c r="AT12" s="32">
        <f t="shared" si="9"/>
        <v>64533</v>
      </c>
      <c r="AU12" s="29"/>
      <c r="AV12" s="30" t="s">
        <v>46</v>
      </c>
      <c r="AW12" s="31"/>
      <c r="AX12" s="33">
        <v>7</v>
      </c>
      <c r="AY12" s="33">
        <v>5</v>
      </c>
      <c r="AZ12" s="33">
        <v>2</v>
      </c>
      <c r="BA12" s="32">
        <v>2881</v>
      </c>
      <c r="BB12" s="32">
        <v>3880</v>
      </c>
      <c r="BC12" s="32">
        <v>1398</v>
      </c>
      <c r="BD12" s="32">
        <v>2489</v>
      </c>
      <c r="BE12" s="32">
        <v>911</v>
      </c>
      <c r="BF12" s="32">
        <v>1651</v>
      </c>
      <c r="BG12" s="32">
        <f t="shared" si="10"/>
        <v>5190</v>
      </c>
      <c r="BH12" s="32">
        <f t="shared" si="11"/>
        <v>8020</v>
      </c>
      <c r="BI12" s="32">
        <v>18197</v>
      </c>
      <c r="BJ12" s="32">
        <v>8338</v>
      </c>
      <c r="BK12" s="32">
        <v>2212</v>
      </c>
      <c r="BL12" s="32">
        <f t="shared" si="12"/>
        <v>28747</v>
      </c>
      <c r="BM12" s="32">
        <v>14501</v>
      </c>
      <c r="BN12" s="32">
        <v>4760</v>
      </c>
      <c r="BO12" s="32">
        <v>1234</v>
      </c>
      <c r="BP12" s="32">
        <f t="shared" si="1"/>
        <v>20495</v>
      </c>
      <c r="BQ12" s="29"/>
      <c r="BR12" s="30" t="s">
        <v>46</v>
      </c>
      <c r="BS12" s="31"/>
      <c r="BT12" s="33">
        <v>7</v>
      </c>
      <c r="BU12" s="33">
        <v>5</v>
      </c>
      <c r="BV12" s="33">
        <v>2</v>
      </c>
      <c r="BW12" s="32">
        <v>1084</v>
      </c>
      <c r="BX12" s="32">
        <v>1164</v>
      </c>
      <c r="BY12" s="32">
        <v>503</v>
      </c>
      <c r="BZ12" s="32">
        <v>590</v>
      </c>
      <c r="CA12" s="32">
        <v>326</v>
      </c>
      <c r="CB12" s="32">
        <v>404</v>
      </c>
      <c r="CC12" s="32">
        <f t="shared" si="13"/>
        <v>1913</v>
      </c>
      <c r="CD12" s="32">
        <f t="shared" si="14"/>
        <v>2158</v>
      </c>
      <c r="CE12" s="32">
        <v>9941</v>
      </c>
      <c r="CF12" s="32">
        <v>3599</v>
      </c>
      <c r="CG12" s="32">
        <v>986</v>
      </c>
      <c r="CH12" s="32">
        <f t="shared" si="16"/>
        <v>14526</v>
      </c>
      <c r="CI12" s="32">
        <v>0</v>
      </c>
      <c r="CJ12" s="32">
        <v>0</v>
      </c>
      <c r="CK12" s="32">
        <v>0</v>
      </c>
      <c r="CL12" s="32">
        <f t="shared" si="2"/>
        <v>0</v>
      </c>
      <c r="CM12" s="26">
        <f t="shared" si="15"/>
        <v>0</v>
      </c>
      <c r="CN12" s="26">
        <f t="shared" si="3"/>
        <v>0</v>
      </c>
    </row>
    <row r="13" spans="1:92" ht="13.5" customHeight="1" x14ac:dyDescent="0.15">
      <c r="A13" s="21"/>
      <c r="B13" s="22" t="s">
        <v>47</v>
      </c>
      <c r="C13" s="23"/>
      <c r="D13" s="27">
        <v>760664</v>
      </c>
      <c r="E13" s="27">
        <v>0</v>
      </c>
      <c r="F13" s="27">
        <v>361775</v>
      </c>
      <c r="G13" s="27">
        <v>238143</v>
      </c>
      <c r="H13" s="27">
        <f t="shared" si="4"/>
        <v>1360582</v>
      </c>
      <c r="I13" s="27">
        <v>302821</v>
      </c>
      <c r="J13" s="27">
        <v>0</v>
      </c>
      <c r="K13" s="27">
        <v>139542</v>
      </c>
      <c r="L13" s="27">
        <v>91116</v>
      </c>
      <c r="M13" s="27">
        <f t="shared" si="5"/>
        <v>533479</v>
      </c>
      <c r="N13" s="27">
        <v>103914</v>
      </c>
      <c r="O13" s="27">
        <v>0</v>
      </c>
      <c r="P13" s="27">
        <v>47259</v>
      </c>
      <c r="Q13" s="27">
        <v>29064</v>
      </c>
      <c r="R13" s="27">
        <f t="shared" si="6"/>
        <v>180237</v>
      </c>
      <c r="S13" s="27">
        <v>136</v>
      </c>
      <c r="T13" s="27">
        <v>59990</v>
      </c>
      <c r="U13" s="27">
        <v>235</v>
      </c>
      <c r="V13" s="27">
        <v>35092</v>
      </c>
      <c r="W13" s="27">
        <v>114</v>
      </c>
      <c r="X13" s="27">
        <v>11787</v>
      </c>
      <c r="Y13" s="21"/>
      <c r="Z13" s="22" t="s">
        <v>47</v>
      </c>
      <c r="AA13" s="23"/>
      <c r="AB13" s="28">
        <v>7</v>
      </c>
      <c r="AC13" s="28">
        <v>5</v>
      </c>
      <c r="AD13" s="28">
        <v>2</v>
      </c>
      <c r="AE13" s="27">
        <v>6699</v>
      </c>
      <c r="AF13" s="27">
        <v>8912</v>
      </c>
      <c r="AG13" s="27">
        <v>3050</v>
      </c>
      <c r="AH13" s="27">
        <v>5444</v>
      </c>
      <c r="AI13" s="27">
        <v>2005</v>
      </c>
      <c r="AJ13" s="27">
        <v>3668</v>
      </c>
      <c r="AK13" s="27">
        <f t="shared" si="7"/>
        <v>11754</v>
      </c>
      <c r="AL13" s="27">
        <f t="shared" si="8"/>
        <v>18024</v>
      </c>
      <c r="AM13" s="27">
        <v>131006</v>
      </c>
      <c r="AN13" s="27">
        <v>57162</v>
      </c>
      <c r="AO13" s="27">
        <v>15406</v>
      </c>
      <c r="AP13" s="27">
        <f t="shared" si="0"/>
        <v>203574</v>
      </c>
      <c r="AQ13" s="27">
        <v>104308</v>
      </c>
      <c r="AR13" s="27">
        <v>32600</v>
      </c>
      <c r="AS13" s="27">
        <v>8604</v>
      </c>
      <c r="AT13" s="27">
        <f t="shared" si="9"/>
        <v>145512</v>
      </c>
      <c r="AU13" s="21"/>
      <c r="AV13" s="22" t="s">
        <v>47</v>
      </c>
      <c r="AW13" s="23"/>
      <c r="AX13" s="28">
        <v>7</v>
      </c>
      <c r="AY13" s="28">
        <v>5</v>
      </c>
      <c r="AZ13" s="28">
        <v>2</v>
      </c>
      <c r="BA13" s="27">
        <v>6699</v>
      </c>
      <c r="BB13" s="27">
        <v>8912</v>
      </c>
      <c r="BC13" s="27">
        <v>3050</v>
      </c>
      <c r="BD13" s="27">
        <v>5444</v>
      </c>
      <c r="BE13" s="27">
        <v>2005</v>
      </c>
      <c r="BF13" s="27">
        <v>3668</v>
      </c>
      <c r="BG13" s="27">
        <f t="shared" si="10"/>
        <v>11754</v>
      </c>
      <c r="BH13" s="27">
        <f t="shared" si="11"/>
        <v>18024</v>
      </c>
      <c r="BI13" s="27">
        <v>50531</v>
      </c>
      <c r="BJ13" s="27">
        <v>22048</v>
      </c>
      <c r="BK13" s="27">
        <v>5942</v>
      </c>
      <c r="BL13" s="27">
        <f t="shared" si="12"/>
        <v>78521</v>
      </c>
      <c r="BM13" s="27">
        <v>39909</v>
      </c>
      <c r="BN13" s="27">
        <v>12473</v>
      </c>
      <c r="BO13" s="27">
        <v>3292</v>
      </c>
      <c r="BP13" s="27">
        <f t="shared" si="1"/>
        <v>55674</v>
      </c>
      <c r="BQ13" s="21"/>
      <c r="BR13" s="22" t="s">
        <v>47</v>
      </c>
      <c r="BS13" s="23"/>
      <c r="BT13" s="28">
        <v>7</v>
      </c>
      <c r="BU13" s="28">
        <v>5</v>
      </c>
      <c r="BV13" s="28">
        <v>2</v>
      </c>
      <c r="BW13" s="27">
        <v>2460</v>
      </c>
      <c r="BX13" s="27">
        <v>2669</v>
      </c>
      <c r="BY13" s="27">
        <v>1147</v>
      </c>
      <c r="BZ13" s="27">
        <v>1388</v>
      </c>
      <c r="CA13" s="27">
        <v>733</v>
      </c>
      <c r="CB13" s="27">
        <v>932</v>
      </c>
      <c r="CC13" s="27">
        <f t="shared" si="13"/>
        <v>4340</v>
      </c>
      <c r="CD13" s="27">
        <f t="shared" si="14"/>
        <v>4989</v>
      </c>
      <c r="CE13" s="27">
        <v>17002</v>
      </c>
      <c r="CF13" s="27">
        <v>6315</v>
      </c>
      <c r="CG13" s="27">
        <v>1696</v>
      </c>
      <c r="CH13" s="27">
        <f t="shared" si="16"/>
        <v>25013</v>
      </c>
      <c r="CI13" s="27">
        <v>11537</v>
      </c>
      <c r="CJ13" s="27">
        <v>3842</v>
      </c>
      <c r="CK13" s="27">
        <v>982</v>
      </c>
      <c r="CL13" s="27">
        <f t="shared" si="2"/>
        <v>16361</v>
      </c>
      <c r="CM13" s="26">
        <f t="shared" si="15"/>
        <v>0</v>
      </c>
      <c r="CN13" s="26">
        <f t="shared" si="3"/>
        <v>0</v>
      </c>
    </row>
    <row r="14" spans="1:92" ht="13.5" customHeight="1" x14ac:dyDescent="0.15">
      <c r="A14" s="21"/>
      <c r="B14" s="22" t="s">
        <v>48</v>
      </c>
      <c r="C14" s="23"/>
      <c r="D14" s="27">
        <v>277055</v>
      </c>
      <c r="E14" s="27">
        <v>0</v>
      </c>
      <c r="F14" s="27">
        <v>149900</v>
      </c>
      <c r="G14" s="27">
        <v>86997</v>
      </c>
      <c r="H14" s="27">
        <f t="shared" si="4"/>
        <v>513952</v>
      </c>
      <c r="I14" s="27">
        <v>185942</v>
      </c>
      <c r="J14" s="27">
        <v>0</v>
      </c>
      <c r="K14" s="27">
        <v>112339</v>
      </c>
      <c r="L14" s="27">
        <v>65196</v>
      </c>
      <c r="M14" s="27">
        <f t="shared" si="5"/>
        <v>363477</v>
      </c>
      <c r="N14" s="27">
        <v>55943</v>
      </c>
      <c r="O14" s="27">
        <v>0</v>
      </c>
      <c r="P14" s="27">
        <v>32994</v>
      </c>
      <c r="Q14" s="27">
        <v>17424</v>
      </c>
      <c r="R14" s="27">
        <f t="shared" si="6"/>
        <v>106361</v>
      </c>
      <c r="S14" s="27">
        <v>23</v>
      </c>
      <c r="T14" s="27">
        <v>9023</v>
      </c>
      <c r="U14" s="27">
        <v>231</v>
      </c>
      <c r="V14" s="27">
        <v>28508</v>
      </c>
      <c r="W14" s="27">
        <v>75</v>
      </c>
      <c r="X14" s="27">
        <v>7309</v>
      </c>
      <c r="Y14" s="21"/>
      <c r="Z14" s="22" t="s">
        <v>48</v>
      </c>
      <c r="AA14" s="23"/>
      <c r="AB14" s="28">
        <v>7</v>
      </c>
      <c r="AC14" s="28">
        <v>5</v>
      </c>
      <c r="AD14" s="28">
        <v>2</v>
      </c>
      <c r="AE14" s="27">
        <v>3359</v>
      </c>
      <c r="AF14" s="27">
        <v>4540</v>
      </c>
      <c r="AG14" s="27">
        <v>1429</v>
      </c>
      <c r="AH14" s="27">
        <v>2640</v>
      </c>
      <c r="AI14" s="27">
        <v>800</v>
      </c>
      <c r="AJ14" s="27">
        <v>1423</v>
      </c>
      <c r="AK14" s="27">
        <f t="shared" si="7"/>
        <v>5588</v>
      </c>
      <c r="AL14" s="27">
        <f t="shared" si="8"/>
        <v>8603</v>
      </c>
      <c r="AM14" s="27">
        <v>66470</v>
      </c>
      <c r="AN14" s="27">
        <v>27609</v>
      </c>
      <c r="AO14" s="27">
        <v>5952</v>
      </c>
      <c r="AP14" s="27">
        <f t="shared" si="0"/>
        <v>100031</v>
      </c>
      <c r="AQ14" s="27">
        <v>40624</v>
      </c>
      <c r="AR14" s="27">
        <v>11874</v>
      </c>
      <c r="AS14" s="27">
        <v>2694</v>
      </c>
      <c r="AT14" s="27">
        <f t="shared" si="9"/>
        <v>55192</v>
      </c>
      <c r="AU14" s="21"/>
      <c r="AV14" s="22" t="s">
        <v>48</v>
      </c>
      <c r="AW14" s="23"/>
      <c r="AX14" s="28">
        <v>7</v>
      </c>
      <c r="AY14" s="28">
        <v>5</v>
      </c>
      <c r="AZ14" s="28">
        <v>2</v>
      </c>
      <c r="BA14" s="27">
        <v>3359</v>
      </c>
      <c r="BB14" s="27">
        <v>4540</v>
      </c>
      <c r="BC14" s="27">
        <v>1429</v>
      </c>
      <c r="BD14" s="27">
        <v>2640</v>
      </c>
      <c r="BE14" s="27">
        <v>800</v>
      </c>
      <c r="BF14" s="27">
        <v>1423</v>
      </c>
      <c r="BG14" s="27">
        <f t="shared" si="10"/>
        <v>5588</v>
      </c>
      <c r="BH14" s="27">
        <f t="shared" si="11"/>
        <v>8603</v>
      </c>
      <c r="BI14" s="27">
        <v>49813</v>
      </c>
      <c r="BJ14" s="27">
        <v>20690</v>
      </c>
      <c r="BK14" s="27">
        <v>4461</v>
      </c>
      <c r="BL14" s="27">
        <f t="shared" si="12"/>
        <v>74964</v>
      </c>
      <c r="BM14" s="27">
        <v>30444</v>
      </c>
      <c r="BN14" s="27">
        <v>8899</v>
      </c>
      <c r="BO14" s="27">
        <v>2019</v>
      </c>
      <c r="BP14" s="27">
        <f t="shared" si="1"/>
        <v>41362</v>
      </c>
      <c r="BQ14" s="21"/>
      <c r="BR14" s="22" t="s">
        <v>48</v>
      </c>
      <c r="BS14" s="23"/>
      <c r="BT14" s="28">
        <v>7</v>
      </c>
      <c r="BU14" s="28">
        <v>5</v>
      </c>
      <c r="BV14" s="28">
        <v>2</v>
      </c>
      <c r="BW14" s="27">
        <v>1251</v>
      </c>
      <c r="BX14" s="27">
        <v>1344</v>
      </c>
      <c r="BY14" s="27">
        <v>604</v>
      </c>
      <c r="BZ14" s="27">
        <v>735</v>
      </c>
      <c r="CA14" s="27">
        <v>312</v>
      </c>
      <c r="CB14" s="27">
        <v>374</v>
      </c>
      <c r="CC14" s="27">
        <f t="shared" si="13"/>
        <v>2167</v>
      </c>
      <c r="CD14" s="27">
        <f t="shared" si="14"/>
        <v>2453</v>
      </c>
      <c r="CE14" s="27">
        <v>13706</v>
      </c>
      <c r="CF14" s="27">
        <v>5354</v>
      </c>
      <c r="CG14" s="27">
        <v>1090</v>
      </c>
      <c r="CH14" s="27">
        <f t="shared" si="16"/>
        <v>20150</v>
      </c>
      <c r="CI14" s="27">
        <v>7756</v>
      </c>
      <c r="CJ14" s="27">
        <v>2675</v>
      </c>
      <c r="CK14" s="27">
        <v>553</v>
      </c>
      <c r="CL14" s="27">
        <f t="shared" si="2"/>
        <v>10984</v>
      </c>
      <c r="CM14" s="26">
        <f t="shared" si="15"/>
        <v>0</v>
      </c>
      <c r="CN14" s="26">
        <f t="shared" si="3"/>
        <v>0</v>
      </c>
    </row>
    <row r="15" spans="1:92" ht="13.5" customHeight="1" x14ac:dyDescent="0.15">
      <c r="A15" s="21"/>
      <c r="B15" s="22" t="s">
        <v>49</v>
      </c>
      <c r="C15" s="23"/>
      <c r="D15" s="27">
        <v>702761</v>
      </c>
      <c r="E15" s="27">
        <v>0</v>
      </c>
      <c r="F15" s="27">
        <v>292822</v>
      </c>
      <c r="G15" s="27">
        <v>154502</v>
      </c>
      <c r="H15" s="27">
        <f t="shared" si="4"/>
        <v>1150085</v>
      </c>
      <c r="I15" s="27">
        <v>209239</v>
      </c>
      <c r="J15" s="27">
        <v>0</v>
      </c>
      <c r="K15" s="27">
        <v>93703</v>
      </c>
      <c r="L15" s="27">
        <v>35654</v>
      </c>
      <c r="M15" s="27">
        <f t="shared" si="5"/>
        <v>338596</v>
      </c>
      <c r="N15" s="27">
        <v>87352</v>
      </c>
      <c r="O15" s="27">
        <v>0</v>
      </c>
      <c r="P15" s="27">
        <v>40858</v>
      </c>
      <c r="Q15" s="27">
        <v>24788</v>
      </c>
      <c r="R15" s="27">
        <f t="shared" si="6"/>
        <v>152998</v>
      </c>
      <c r="S15" s="27">
        <v>300</v>
      </c>
      <c r="T15" s="27">
        <v>104161</v>
      </c>
      <c r="U15" s="27">
        <v>268</v>
      </c>
      <c r="V15" s="27">
        <v>27908</v>
      </c>
      <c r="W15" s="27">
        <v>139</v>
      </c>
      <c r="X15" s="27">
        <v>11398</v>
      </c>
      <c r="Y15" s="21"/>
      <c r="Z15" s="22" t="s">
        <v>49</v>
      </c>
      <c r="AA15" s="23"/>
      <c r="AB15" s="28">
        <v>7</v>
      </c>
      <c r="AC15" s="28">
        <v>5</v>
      </c>
      <c r="AD15" s="28">
        <v>2</v>
      </c>
      <c r="AE15" s="27">
        <v>2890</v>
      </c>
      <c r="AF15" s="27">
        <v>4092</v>
      </c>
      <c r="AG15" s="27">
        <v>1610</v>
      </c>
      <c r="AH15" s="27">
        <v>3152</v>
      </c>
      <c r="AI15" s="27">
        <v>1079</v>
      </c>
      <c r="AJ15" s="27">
        <v>2210</v>
      </c>
      <c r="AK15" s="27">
        <f t="shared" si="7"/>
        <v>5579</v>
      </c>
      <c r="AL15" s="27">
        <f t="shared" si="8"/>
        <v>9454</v>
      </c>
      <c r="AM15" s="27">
        <v>71610</v>
      </c>
      <c r="AN15" s="27">
        <v>39400</v>
      </c>
      <c r="AO15" s="27">
        <v>11050</v>
      </c>
      <c r="AP15" s="27">
        <f t="shared" si="0"/>
        <v>122060</v>
      </c>
      <c r="AQ15" s="27">
        <v>50100</v>
      </c>
      <c r="AR15" s="27">
        <v>19230</v>
      </c>
      <c r="AS15" s="27">
        <v>5274</v>
      </c>
      <c r="AT15" s="27">
        <f t="shared" si="9"/>
        <v>74604</v>
      </c>
      <c r="AU15" s="21"/>
      <c r="AV15" s="22" t="s">
        <v>49</v>
      </c>
      <c r="AW15" s="23"/>
      <c r="AX15" s="28">
        <v>7</v>
      </c>
      <c r="AY15" s="28">
        <v>5</v>
      </c>
      <c r="AZ15" s="28">
        <v>2</v>
      </c>
      <c r="BA15" s="27">
        <v>2890</v>
      </c>
      <c r="BB15" s="27">
        <v>4092</v>
      </c>
      <c r="BC15" s="27">
        <v>1610</v>
      </c>
      <c r="BD15" s="27">
        <v>3152</v>
      </c>
      <c r="BE15" s="27">
        <v>1079</v>
      </c>
      <c r="BF15" s="27">
        <v>2210</v>
      </c>
      <c r="BG15" s="27">
        <f t="shared" si="10"/>
        <v>5579</v>
      </c>
      <c r="BH15" s="27">
        <f t="shared" si="11"/>
        <v>9454</v>
      </c>
      <c r="BI15" s="27">
        <v>22915</v>
      </c>
      <c r="BJ15" s="27">
        <v>12608</v>
      </c>
      <c r="BK15" s="27">
        <v>3536</v>
      </c>
      <c r="BL15" s="27">
        <f t="shared" si="12"/>
        <v>39059</v>
      </c>
      <c r="BM15" s="27">
        <v>11562</v>
      </c>
      <c r="BN15" s="27">
        <v>4437</v>
      </c>
      <c r="BO15" s="27">
        <v>1217</v>
      </c>
      <c r="BP15" s="27">
        <f t="shared" si="1"/>
        <v>17216</v>
      </c>
      <c r="BQ15" s="21"/>
      <c r="BR15" s="22" t="s">
        <v>49</v>
      </c>
      <c r="BS15" s="23"/>
      <c r="BT15" s="28">
        <v>7</v>
      </c>
      <c r="BU15" s="28">
        <v>5</v>
      </c>
      <c r="BV15" s="28">
        <v>2</v>
      </c>
      <c r="BW15" s="27">
        <v>1185</v>
      </c>
      <c r="BX15" s="27">
        <v>1321</v>
      </c>
      <c r="BY15" s="27">
        <v>707</v>
      </c>
      <c r="BZ15" s="27">
        <v>913</v>
      </c>
      <c r="CA15" s="27">
        <v>492</v>
      </c>
      <c r="CB15" s="27">
        <v>655</v>
      </c>
      <c r="CC15" s="27">
        <f t="shared" si="13"/>
        <v>2384</v>
      </c>
      <c r="CD15" s="27">
        <f t="shared" si="14"/>
        <v>2889</v>
      </c>
      <c r="CE15" s="27">
        <v>9247</v>
      </c>
      <c r="CF15" s="27">
        <v>4565</v>
      </c>
      <c r="CG15" s="27">
        <v>1310</v>
      </c>
      <c r="CH15" s="27">
        <f t="shared" si="16"/>
        <v>15122</v>
      </c>
      <c r="CI15" s="27">
        <v>6636</v>
      </c>
      <c r="CJ15" s="27">
        <v>2828</v>
      </c>
      <c r="CK15" s="27">
        <v>787</v>
      </c>
      <c r="CL15" s="27">
        <f t="shared" si="2"/>
        <v>10251</v>
      </c>
      <c r="CM15" s="26">
        <f t="shared" si="15"/>
        <v>0</v>
      </c>
      <c r="CN15" s="26">
        <f t="shared" si="3"/>
        <v>0</v>
      </c>
    </row>
    <row r="16" spans="1:92" ht="13.5" customHeight="1" x14ac:dyDescent="0.15">
      <c r="A16" s="21"/>
      <c r="B16" s="22" t="s">
        <v>50</v>
      </c>
      <c r="C16" s="23"/>
      <c r="D16" s="27">
        <v>826753</v>
      </c>
      <c r="E16" s="27">
        <v>0</v>
      </c>
      <c r="F16" s="27">
        <v>322917</v>
      </c>
      <c r="G16" s="27">
        <v>168148</v>
      </c>
      <c r="H16" s="27">
        <f t="shared" si="4"/>
        <v>1317818</v>
      </c>
      <c r="I16" s="27">
        <v>204273</v>
      </c>
      <c r="J16" s="27">
        <v>0</v>
      </c>
      <c r="K16" s="27">
        <v>95726</v>
      </c>
      <c r="L16" s="27">
        <v>47798</v>
      </c>
      <c r="M16" s="27">
        <f t="shared" si="5"/>
        <v>347797</v>
      </c>
      <c r="N16" s="27">
        <v>115815</v>
      </c>
      <c r="O16" s="27">
        <v>0</v>
      </c>
      <c r="P16" s="27">
        <v>42060</v>
      </c>
      <c r="Q16" s="27">
        <v>25395</v>
      </c>
      <c r="R16" s="27">
        <f t="shared" si="6"/>
        <v>183270</v>
      </c>
      <c r="S16" s="27">
        <v>322</v>
      </c>
      <c r="T16" s="27">
        <v>101308</v>
      </c>
      <c r="U16" s="27">
        <v>362</v>
      </c>
      <c r="V16" s="27">
        <v>35957</v>
      </c>
      <c r="W16" s="27">
        <v>198</v>
      </c>
      <c r="X16" s="27">
        <v>14720</v>
      </c>
      <c r="Y16" s="21"/>
      <c r="Z16" s="22" t="s">
        <v>50</v>
      </c>
      <c r="AA16" s="23"/>
      <c r="AB16" s="28">
        <v>7</v>
      </c>
      <c r="AC16" s="28">
        <v>5</v>
      </c>
      <c r="AD16" s="28">
        <v>2</v>
      </c>
      <c r="AE16" s="27">
        <v>2674</v>
      </c>
      <c r="AF16" s="27">
        <v>3675</v>
      </c>
      <c r="AG16" s="27">
        <v>1579</v>
      </c>
      <c r="AH16" s="27">
        <v>3120</v>
      </c>
      <c r="AI16" s="27">
        <v>1179</v>
      </c>
      <c r="AJ16" s="27">
        <v>2393</v>
      </c>
      <c r="AK16" s="27">
        <f t="shared" si="7"/>
        <v>5432</v>
      </c>
      <c r="AL16" s="27">
        <f t="shared" si="8"/>
        <v>9188</v>
      </c>
      <c r="AM16" s="27">
        <v>61740</v>
      </c>
      <c r="AN16" s="27">
        <v>37440</v>
      </c>
      <c r="AO16" s="27">
        <v>11487</v>
      </c>
      <c r="AP16" s="27">
        <f t="shared" si="0"/>
        <v>110667</v>
      </c>
      <c r="AQ16" s="27">
        <v>42780</v>
      </c>
      <c r="AR16" s="27">
        <v>17520</v>
      </c>
      <c r="AS16" s="27">
        <v>5275</v>
      </c>
      <c r="AT16" s="27">
        <f t="shared" si="9"/>
        <v>65575</v>
      </c>
      <c r="AU16" s="21"/>
      <c r="AV16" s="22" t="s">
        <v>50</v>
      </c>
      <c r="AW16" s="23"/>
      <c r="AX16" s="28">
        <v>7</v>
      </c>
      <c r="AY16" s="28">
        <v>5</v>
      </c>
      <c r="AZ16" s="28">
        <v>2</v>
      </c>
      <c r="BA16" s="27">
        <v>2674</v>
      </c>
      <c r="BB16" s="27">
        <v>3675</v>
      </c>
      <c r="BC16" s="27">
        <v>1579</v>
      </c>
      <c r="BD16" s="27">
        <v>3120</v>
      </c>
      <c r="BE16" s="27">
        <v>1179</v>
      </c>
      <c r="BF16" s="27">
        <v>2393</v>
      </c>
      <c r="BG16" s="27">
        <f t="shared" si="10"/>
        <v>5432</v>
      </c>
      <c r="BH16" s="27">
        <f t="shared" si="11"/>
        <v>9188</v>
      </c>
      <c r="BI16" s="27">
        <v>18779</v>
      </c>
      <c r="BJ16" s="27">
        <v>11388</v>
      </c>
      <c r="BK16" s="27">
        <v>3494</v>
      </c>
      <c r="BL16" s="27">
        <f t="shared" si="12"/>
        <v>33661</v>
      </c>
      <c r="BM16" s="27">
        <v>12477</v>
      </c>
      <c r="BN16" s="27">
        <v>5110</v>
      </c>
      <c r="BO16" s="27">
        <v>1539</v>
      </c>
      <c r="BP16" s="27">
        <f t="shared" si="1"/>
        <v>19126</v>
      </c>
      <c r="BQ16" s="21"/>
      <c r="BR16" s="22" t="s">
        <v>50</v>
      </c>
      <c r="BS16" s="23"/>
      <c r="BT16" s="28">
        <v>7</v>
      </c>
      <c r="BU16" s="28">
        <v>5</v>
      </c>
      <c r="BV16" s="28">
        <v>2</v>
      </c>
      <c r="BW16" s="27">
        <v>1105</v>
      </c>
      <c r="BX16" s="27">
        <v>1219</v>
      </c>
      <c r="BY16" s="27">
        <v>687</v>
      </c>
      <c r="BZ16" s="27">
        <v>882</v>
      </c>
      <c r="CA16" s="27">
        <v>554</v>
      </c>
      <c r="CB16" s="27">
        <v>739</v>
      </c>
      <c r="CC16" s="27">
        <f t="shared" si="13"/>
        <v>2346</v>
      </c>
      <c r="CD16" s="27">
        <f t="shared" si="14"/>
        <v>2840</v>
      </c>
      <c r="CE16" s="27">
        <v>7679</v>
      </c>
      <c r="CF16" s="27">
        <v>3969</v>
      </c>
      <c r="CG16" s="27">
        <v>1331</v>
      </c>
      <c r="CH16" s="27">
        <f t="shared" si="16"/>
        <v>12979</v>
      </c>
      <c r="CI16" s="27">
        <v>5415</v>
      </c>
      <c r="CJ16" s="27">
        <v>2405</v>
      </c>
      <c r="CK16" s="27">
        <v>775</v>
      </c>
      <c r="CL16" s="27">
        <f t="shared" si="2"/>
        <v>8595</v>
      </c>
      <c r="CM16" s="26">
        <f t="shared" si="15"/>
        <v>0</v>
      </c>
      <c r="CN16" s="26">
        <f t="shared" si="3"/>
        <v>0</v>
      </c>
    </row>
    <row r="17" spans="1:92" ht="13.5" customHeight="1" x14ac:dyDescent="0.15">
      <c r="A17" s="29"/>
      <c r="B17" s="30" t="s">
        <v>51</v>
      </c>
      <c r="C17" s="31"/>
      <c r="D17" s="32">
        <v>454194</v>
      </c>
      <c r="E17" s="32">
        <v>0</v>
      </c>
      <c r="F17" s="32">
        <v>155432</v>
      </c>
      <c r="G17" s="32">
        <v>110056</v>
      </c>
      <c r="H17" s="32">
        <f t="shared" si="4"/>
        <v>719682</v>
      </c>
      <c r="I17" s="32">
        <v>138553</v>
      </c>
      <c r="J17" s="32">
        <v>0</v>
      </c>
      <c r="K17" s="32">
        <v>59212</v>
      </c>
      <c r="L17" s="32">
        <v>28533</v>
      </c>
      <c r="M17" s="32">
        <f t="shared" si="5"/>
        <v>226298</v>
      </c>
      <c r="N17" s="32">
        <v>49021</v>
      </c>
      <c r="O17" s="32">
        <v>0</v>
      </c>
      <c r="P17" s="32">
        <v>21989</v>
      </c>
      <c r="Q17" s="32">
        <v>13807</v>
      </c>
      <c r="R17" s="32">
        <f t="shared" si="6"/>
        <v>84817</v>
      </c>
      <c r="S17" s="32">
        <v>146</v>
      </c>
      <c r="T17" s="32">
        <v>74417</v>
      </c>
      <c r="U17" s="32">
        <v>146</v>
      </c>
      <c r="V17" s="32">
        <v>22607</v>
      </c>
      <c r="W17" s="32">
        <v>67</v>
      </c>
      <c r="X17" s="32">
        <v>5726</v>
      </c>
      <c r="Y17" s="29"/>
      <c r="Z17" s="30" t="s">
        <v>51</v>
      </c>
      <c r="AA17" s="31"/>
      <c r="AB17" s="33">
        <v>7</v>
      </c>
      <c r="AC17" s="33">
        <v>5</v>
      </c>
      <c r="AD17" s="33">
        <v>2</v>
      </c>
      <c r="AE17" s="32">
        <v>1827</v>
      </c>
      <c r="AF17" s="32">
        <v>2534</v>
      </c>
      <c r="AG17" s="32">
        <v>1082</v>
      </c>
      <c r="AH17" s="32">
        <v>1886</v>
      </c>
      <c r="AI17" s="32">
        <v>764</v>
      </c>
      <c r="AJ17" s="32">
        <v>1441</v>
      </c>
      <c r="AK17" s="32">
        <f t="shared" si="7"/>
        <v>3673</v>
      </c>
      <c r="AL17" s="32">
        <f t="shared" si="8"/>
        <v>5861</v>
      </c>
      <c r="AM17" s="32">
        <v>37250</v>
      </c>
      <c r="AN17" s="32">
        <v>19803</v>
      </c>
      <c r="AO17" s="32">
        <v>6052</v>
      </c>
      <c r="AP17" s="32">
        <f t="shared" si="0"/>
        <v>63105</v>
      </c>
      <c r="AQ17" s="32">
        <v>34530</v>
      </c>
      <c r="AR17" s="32">
        <v>14607</v>
      </c>
      <c r="AS17" s="32">
        <v>4126</v>
      </c>
      <c r="AT17" s="32">
        <f t="shared" si="9"/>
        <v>53263</v>
      </c>
      <c r="AU17" s="29"/>
      <c r="AV17" s="30" t="s">
        <v>51</v>
      </c>
      <c r="AW17" s="31"/>
      <c r="AX17" s="33">
        <v>7</v>
      </c>
      <c r="AY17" s="33">
        <v>5</v>
      </c>
      <c r="AZ17" s="33">
        <v>2</v>
      </c>
      <c r="BA17" s="32">
        <v>1827</v>
      </c>
      <c r="BB17" s="32">
        <v>2534</v>
      </c>
      <c r="BC17" s="32">
        <v>1082</v>
      </c>
      <c r="BD17" s="32">
        <v>1886</v>
      </c>
      <c r="BE17" s="32">
        <v>764</v>
      </c>
      <c r="BF17" s="32">
        <v>1441</v>
      </c>
      <c r="BG17" s="32">
        <f t="shared" si="10"/>
        <v>3673</v>
      </c>
      <c r="BH17" s="32">
        <f t="shared" si="11"/>
        <v>5861</v>
      </c>
      <c r="BI17" s="32">
        <v>14190</v>
      </c>
      <c r="BJ17" s="32">
        <v>7544</v>
      </c>
      <c r="BK17" s="32">
        <v>2306</v>
      </c>
      <c r="BL17" s="32">
        <f t="shared" si="12"/>
        <v>24040</v>
      </c>
      <c r="BM17" s="32">
        <v>8952</v>
      </c>
      <c r="BN17" s="32">
        <v>3787</v>
      </c>
      <c r="BO17" s="32">
        <v>1070</v>
      </c>
      <c r="BP17" s="32">
        <f t="shared" si="1"/>
        <v>13809</v>
      </c>
      <c r="BQ17" s="29"/>
      <c r="BR17" s="30" t="s">
        <v>51</v>
      </c>
      <c r="BS17" s="31"/>
      <c r="BT17" s="33">
        <v>7</v>
      </c>
      <c r="BU17" s="33">
        <v>5</v>
      </c>
      <c r="BV17" s="33">
        <v>2</v>
      </c>
      <c r="BW17" s="32">
        <v>799</v>
      </c>
      <c r="BX17" s="32">
        <v>876</v>
      </c>
      <c r="BY17" s="32">
        <v>421</v>
      </c>
      <c r="BZ17" s="32">
        <v>513</v>
      </c>
      <c r="CA17" s="32">
        <v>320</v>
      </c>
      <c r="CB17" s="32">
        <v>394</v>
      </c>
      <c r="CC17" s="32">
        <f t="shared" si="13"/>
        <v>1540</v>
      </c>
      <c r="CD17" s="32">
        <f t="shared" si="14"/>
        <v>1783</v>
      </c>
      <c r="CE17" s="32">
        <v>5519</v>
      </c>
      <c r="CF17" s="32">
        <v>2309</v>
      </c>
      <c r="CG17" s="32">
        <v>709</v>
      </c>
      <c r="CH17" s="32">
        <f t="shared" si="16"/>
        <v>8537</v>
      </c>
      <c r="CI17" s="32">
        <v>3915</v>
      </c>
      <c r="CJ17" s="32">
        <v>1474</v>
      </c>
      <c r="CK17" s="32">
        <v>448</v>
      </c>
      <c r="CL17" s="32">
        <f t="shared" si="2"/>
        <v>5837</v>
      </c>
      <c r="CM17" s="26">
        <f t="shared" si="15"/>
        <v>0</v>
      </c>
      <c r="CN17" s="26">
        <f t="shared" si="3"/>
        <v>0</v>
      </c>
    </row>
    <row r="18" spans="1:92" ht="13.5" customHeight="1" x14ac:dyDescent="0.15">
      <c r="A18" s="21"/>
      <c r="B18" s="22" t="s">
        <v>52</v>
      </c>
      <c r="C18" s="23"/>
      <c r="D18" s="27">
        <v>372743</v>
      </c>
      <c r="E18" s="27">
        <v>0</v>
      </c>
      <c r="F18" s="27">
        <v>159073</v>
      </c>
      <c r="G18" s="27">
        <v>73432</v>
      </c>
      <c r="H18" s="27">
        <f t="shared" si="4"/>
        <v>605248</v>
      </c>
      <c r="I18" s="27">
        <v>104287</v>
      </c>
      <c r="J18" s="27">
        <v>0</v>
      </c>
      <c r="K18" s="27">
        <v>41241</v>
      </c>
      <c r="L18" s="27">
        <v>18358</v>
      </c>
      <c r="M18" s="27">
        <f t="shared" si="5"/>
        <v>163886</v>
      </c>
      <c r="N18" s="27">
        <v>44455</v>
      </c>
      <c r="O18" s="27">
        <v>0</v>
      </c>
      <c r="P18" s="27">
        <v>18848</v>
      </c>
      <c r="Q18" s="27">
        <v>8041</v>
      </c>
      <c r="R18" s="27">
        <f t="shared" si="6"/>
        <v>71344</v>
      </c>
      <c r="S18" s="27">
        <v>171</v>
      </c>
      <c r="T18" s="27">
        <v>62474</v>
      </c>
      <c r="U18" s="27">
        <v>128</v>
      </c>
      <c r="V18" s="27">
        <v>12859</v>
      </c>
      <c r="W18" s="27">
        <v>72</v>
      </c>
      <c r="X18" s="27">
        <v>4820</v>
      </c>
      <c r="Y18" s="21"/>
      <c r="Z18" s="22" t="s">
        <v>52</v>
      </c>
      <c r="AA18" s="23"/>
      <c r="AB18" s="28">
        <v>7</v>
      </c>
      <c r="AC18" s="28">
        <v>5</v>
      </c>
      <c r="AD18" s="28">
        <v>2</v>
      </c>
      <c r="AE18" s="27">
        <v>1849</v>
      </c>
      <c r="AF18" s="27">
        <v>2543</v>
      </c>
      <c r="AG18" s="27">
        <v>912</v>
      </c>
      <c r="AH18" s="27">
        <v>1667</v>
      </c>
      <c r="AI18" s="27">
        <v>572</v>
      </c>
      <c r="AJ18" s="27">
        <v>1151</v>
      </c>
      <c r="AK18" s="27">
        <f t="shared" si="7"/>
        <v>3333</v>
      </c>
      <c r="AL18" s="27">
        <f t="shared" si="8"/>
        <v>5361</v>
      </c>
      <c r="AM18" s="27">
        <v>48063</v>
      </c>
      <c r="AN18" s="27">
        <v>22505</v>
      </c>
      <c r="AO18" s="27">
        <v>6215</v>
      </c>
      <c r="AP18" s="27">
        <f t="shared" si="0"/>
        <v>76783</v>
      </c>
      <c r="AQ18" s="27">
        <v>29366</v>
      </c>
      <c r="AR18" s="27">
        <v>9975</v>
      </c>
      <c r="AS18" s="27">
        <v>2555</v>
      </c>
      <c r="AT18" s="27">
        <f t="shared" si="9"/>
        <v>41896</v>
      </c>
      <c r="AU18" s="21"/>
      <c r="AV18" s="22" t="s">
        <v>52</v>
      </c>
      <c r="AW18" s="23"/>
      <c r="AX18" s="28">
        <v>7</v>
      </c>
      <c r="AY18" s="28">
        <v>5</v>
      </c>
      <c r="AZ18" s="28">
        <v>2</v>
      </c>
      <c r="BA18" s="27">
        <v>1849</v>
      </c>
      <c r="BB18" s="27">
        <v>2543</v>
      </c>
      <c r="BC18" s="27">
        <v>912</v>
      </c>
      <c r="BD18" s="27">
        <v>1667</v>
      </c>
      <c r="BE18" s="27">
        <v>572</v>
      </c>
      <c r="BF18" s="27">
        <v>1151</v>
      </c>
      <c r="BG18" s="27">
        <f t="shared" si="10"/>
        <v>3333</v>
      </c>
      <c r="BH18" s="27">
        <f t="shared" si="11"/>
        <v>5361</v>
      </c>
      <c r="BI18" s="27">
        <v>12461</v>
      </c>
      <c r="BJ18" s="27">
        <v>5835</v>
      </c>
      <c r="BK18" s="27">
        <v>1611</v>
      </c>
      <c r="BL18" s="27">
        <f t="shared" si="12"/>
        <v>19907</v>
      </c>
      <c r="BM18" s="27">
        <v>7342</v>
      </c>
      <c r="BN18" s="27">
        <v>2494</v>
      </c>
      <c r="BO18" s="27">
        <v>639</v>
      </c>
      <c r="BP18" s="27">
        <f t="shared" si="1"/>
        <v>10475</v>
      </c>
      <c r="BQ18" s="21"/>
      <c r="BR18" s="22" t="s">
        <v>52</v>
      </c>
      <c r="BS18" s="23"/>
      <c r="BT18" s="28">
        <v>7</v>
      </c>
      <c r="BU18" s="28">
        <v>5</v>
      </c>
      <c r="BV18" s="28">
        <v>2</v>
      </c>
      <c r="BW18" s="27">
        <v>792</v>
      </c>
      <c r="BX18" s="27">
        <v>876</v>
      </c>
      <c r="BY18" s="27">
        <v>432</v>
      </c>
      <c r="BZ18" s="27">
        <v>513</v>
      </c>
      <c r="CA18" s="27">
        <v>288</v>
      </c>
      <c r="CB18" s="27">
        <v>375</v>
      </c>
      <c r="CC18" s="27">
        <f t="shared" si="13"/>
        <v>1512</v>
      </c>
      <c r="CD18" s="27">
        <f t="shared" si="14"/>
        <v>1764</v>
      </c>
      <c r="CE18" s="27">
        <v>5519</v>
      </c>
      <c r="CF18" s="27">
        <v>2309</v>
      </c>
      <c r="CG18" s="27">
        <v>675</v>
      </c>
      <c r="CH18" s="27">
        <f t="shared" si="16"/>
        <v>8503</v>
      </c>
      <c r="CI18" s="27">
        <v>2772</v>
      </c>
      <c r="CJ18" s="27">
        <v>1080</v>
      </c>
      <c r="CK18" s="27">
        <v>288</v>
      </c>
      <c r="CL18" s="27">
        <f t="shared" si="2"/>
        <v>4140</v>
      </c>
      <c r="CM18" s="26">
        <f t="shared" si="15"/>
        <v>0</v>
      </c>
      <c r="CN18" s="26">
        <f t="shared" si="3"/>
        <v>0</v>
      </c>
    </row>
    <row r="19" spans="1:92" ht="13.5" customHeight="1" x14ac:dyDescent="0.15">
      <c r="A19" s="21"/>
      <c r="B19" s="22" t="s">
        <v>53</v>
      </c>
      <c r="C19" s="23"/>
      <c r="D19" s="27">
        <v>570377</v>
      </c>
      <c r="E19" s="27">
        <v>0</v>
      </c>
      <c r="F19" s="27">
        <v>242122</v>
      </c>
      <c r="G19" s="27">
        <v>162292</v>
      </c>
      <c r="H19" s="27">
        <f t="shared" si="4"/>
        <v>974791</v>
      </c>
      <c r="I19" s="27">
        <v>154278</v>
      </c>
      <c r="J19" s="27">
        <v>0</v>
      </c>
      <c r="K19" s="27">
        <v>80707</v>
      </c>
      <c r="L19" s="27">
        <v>52895</v>
      </c>
      <c r="M19" s="27">
        <f t="shared" si="5"/>
        <v>287880</v>
      </c>
      <c r="N19" s="27">
        <v>37909</v>
      </c>
      <c r="O19" s="27">
        <v>0</v>
      </c>
      <c r="P19" s="27">
        <v>23634</v>
      </c>
      <c r="Q19" s="27">
        <v>14600</v>
      </c>
      <c r="R19" s="27">
        <f t="shared" si="6"/>
        <v>76143</v>
      </c>
      <c r="S19" s="27">
        <v>101</v>
      </c>
      <c r="T19" s="27">
        <v>51403</v>
      </c>
      <c r="U19" s="27">
        <v>83</v>
      </c>
      <c r="V19" s="27">
        <v>11767</v>
      </c>
      <c r="W19" s="27">
        <v>32</v>
      </c>
      <c r="X19" s="27">
        <v>3120</v>
      </c>
      <c r="Y19" s="21"/>
      <c r="Z19" s="22" t="s">
        <v>53</v>
      </c>
      <c r="AA19" s="23"/>
      <c r="AB19" s="28">
        <v>7</v>
      </c>
      <c r="AC19" s="28">
        <v>5</v>
      </c>
      <c r="AD19" s="28">
        <v>2</v>
      </c>
      <c r="AE19" s="27">
        <v>2961</v>
      </c>
      <c r="AF19" s="27">
        <v>3922</v>
      </c>
      <c r="AG19" s="27">
        <v>1575</v>
      </c>
      <c r="AH19" s="27">
        <v>2767</v>
      </c>
      <c r="AI19" s="27">
        <v>1235</v>
      </c>
      <c r="AJ19" s="27">
        <v>2210</v>
      </c>
      <c r="AK19" s="27">
        <f t="shared" si="7"/>
        <v>5771</v>
      </c>
      <c r="AL19" s="27">
        <f t="shared" si="8"/>
        <v>8899</v>
      </c>
      <c r="AM19" s="27">
        <v>65890</v>
      </c>
      <c r="AN19" s="27">
        <v>33204</v>
      </c>
      <c r="AO19" s="27">
        <v>10608</v>
      </c>
      <c r="AP19" s="27">
        <f t="shared" si="0"/>
        <v>109702</v>
      </c>
      <c r="AQ19" s="27">
        <v>54106</v>
      </c>
      <c r="AR19" s="27">
        <v>19319</v>
      </c>
      <c r="AS19" s="27">
        <v>6043</v>
      </c>
      <c r="AT19" s="27">
        <f t="shared" si="9"/>
        <v>79468</v>
      </c>
      <c r="AU19" s="21"/>
      <c r="AV19" s="22" t="s">
        <v>53</v>
      </c>
      <c r="AW19" s="23"/>
      <c r="AX19" s="28">
        <v>7</v>
      </c>
      <c r="AY19" s="28">
        <v>5</v>
      </c>
      <c r="AZ19" s="28">
        <v>2</v>
      </c>
      <c r="BA19" s="27">
        <v>2961</v>
      </c>
      <c r="BB19" s="27">
        <v>3922</v>
      </c>
      <c r="BC19" s="27">
        <v>1575</v>
      </c>
      <c r="BD19" s="27">
        <v>2767</v>
      </c>
      <c r="BE19" s="27">
        <v>1235</v>
      </c>
      <c r="BF19" s="27">
        <v>2210</v>
      </c>
      <c r="BG19" s="27">
        <f t="shared" si="10"/>
        <v>5771</v>
      </c>
      <c r="BH19" s="27">
        <f t="shared" si="11"/>
        <v>8899</v>
      </c>
      <c r="BI19" s="27">
        <v>21963</v>
      </c>
      <c r="BJ19" s="27">
        <v>11068</v>
      </c>
      <c r="BK19" s="27">
        <v>3536</v>
      </c>
      <c r="BL19" s="27">
        <f t="shared" si="12"/>
        <v>36567</v>
      </c>
      <c r="BM19" s="27">
        <v>17635</v>
      </c>
      <c r="BN19" s="27">
        <v>6296</v>
      </c>
      <c r="BO19" s="27">
        <v>1969</v>
      </c>
      <c r="BP19" s="27">
        <f t="shared" si="1"/>
        <v>25900</v>
      </c>
      <c r="BQ19" s="21"/>
      <c r="BR19" s="22" t="s">
        <v>53</v>
      </c>
      <c r="BS19" s="23"/>
      <c r="BT19" s="28">
        <v>7</v>
      </c>
      <c r="BU19" s="28">
        <v>5</v>
      </c>
      <c r="BV19" s="28">
        <v>2</v>
      </c>
      <c r="BW19" s="27">
        <v>1172</v>
      </c>
      <c r="BX19" s="27">
        <v>1261</v>
      </c>
      <c r="BY19" s="27">
        <v>550</v>
      </c>
      <c r="BZ19" s="27">
        <v>651</v>
      </c>
      <c r="CA19" s="27">
        <v>381</v>
      </c>
      <c r="CB19" s="27">
        <v>461</v>
      </c>
      <c r="CC19" s="27">
        <f t="shared" si="13"/>
        <v>2103</v>
      </c>
      <c r="CD19" s="27">
        <f t="shared" si="14"/>
        <v>2373</v>
      </c>
      <c r="CE19" s="27">
        <v>7415</v>
      </c>
      <c r="CF19" s="27">
        <v>2734</v>
      </c>
      <c r="CG19" s="27">
        <v>774</v>
      </c>
      <c r="CH19" s="27">
        <f t="shared" si="16"/>
        <v>10923</v>
      </c>
      <c r="CI19" s="27">
        <v>5006</v>
      </c>
      <c r="CJ19" s="27">
        <v>1678</v>
      </c>
      <c r="CK19" s="27">
        <v>465</v>
      </c>
      <c r="CL19" s="27">
        <f t="shared" si="2"/>
        <v>7149</v>
      </c>
      <c r="CM19" s="26">
        <f t="shared" si="15"/>
        <v>0</v>
      </c>
      <c r="CN19" s="26">
        <f t="shared" si="3"/>
        <v>0</v>
      </c>
    </row>
    <row r="20" spans="1:92" ht="13.5" customHeight="1" x14ac:dyDescent="0.15">
      <c r="A20" s="21"/>
      <c r="B20" s="22" t="s">
        <v>54</v>
      </c>
      <c r="C20" s="23"/>
      <c r="D20" s="27">
        <v>171203</v>
      </c>
      <c r="E20" s="27">
        <v>0</v>
      </c>
      <c r="F20" s="27">
        <v>78097</v>
      </c>
      <c r="G20" s="27">
        <v>58645</v>
      </c>
      <c r="H20" s="27">
        <f t="shared" si="4"/>
        <v>307945</v>
      </c>
      <c r="I20" s="27">
        <v>70722</v>
      </c>
      <c r="J20" s="27">
        <v>0</v>
      </c>
      <c r="K20" s="27">
        <v>29751</v>
      </c>
      <c r="L20" s="27">
        <v>13032</v>
      </c>
      <c r="M20" s="27">
        <f t="shared" si="5"/>
        <v>113505</v>
      </c>
      <c r="N20" s="27">
        <v>15525</v>
      </c>
      <c r="O20" s="27">
        <v>0</v>
      </c>
      <c r="P20" s="27">
        <v>9167</v>
      </c>
      <c r="Q20" s="27">
        <v>3482</v>
      </c>
      <c r="R20" s="27">
        <f t="shared" si="6"/>
        <v>28174</v>
      </c>
      <c r="S20" s="27">
        <v>24</v>
      </c>
      <c r="T20" s="27">
        <v>8302</v>
      </c>
      <c r="U20" s="27">
        <v>42</v>
      </c>
      <c r="V20" s="27">
        <v>5505</v>
      </c>
      <c r="W20" s="27">
        <v>15</v>
      </c>
      <c r="X20" s="27">
        <v>1094</v>
      </c>
      <c r="Y20" s="21"/>
      <c r="Z20" s="22" t="s">
        <v>54</v>
      </c>
      <c r="AA20" s="23"/>
      <c r="AB20" s="28">
        <v>7</v>
      </c>
      <c r="AC20" s="28">
        <v>5</v>
      </c>
      <c r="AD20" s="28">
        <v>2</v>
      </c>
      <c r="AE20" s="27">
        <v>1225</v>
      </c>
      <c r="AF20" s="27">
        <v>1609</v>
      </c>
      <c r="AG20" s="27">
        <v>734</v>
      </c>
      <c r="AH20" s="27">
        <v>1277</v>
      </c>
      <c r="AI20" s="27">
        <v>439</v>
      </c>
      <c r="AJ20" s="27">
        <v>801</v>
      </c>
      <c r="AK20" s="27">
        <f t="shared" si="7"/>
        <v>2398</v>
      </c>
      <c r="AL20" s="27">
        <f t="shared" si="8"/>
        <v>3687</v>
      </c>
      <c r="AM20" s="27">
        <v>23652</v>
      </c>
      <c r="AN20" s="27">
        <v>13409</v>
      </c>
      <c r="AO20" s="27">
        <v>3364</v>
      </c>
      <c r="AP20" s="27">
        <f t="shared" si="0"/>
        <v>40425</v>
      </c>
      <c r="AQ20" s="27">
        <v>22264</v>
      </c>
      <c r="AR20" s="27">
        <v>8988</v>
      </c>
      <c r="AS20" s="27">
        <v>2130</v>
      </c>
      <c r="AT20" s="27">
        <f t="shared" si="9"/>
        <v>33382</v>
      </c>
      <c r="AU20" s="21"/>
      <c r="AV20" s="22" t="s">
        <v>54</v>
      </c>
      <c r="AW20" s="23"/>
      <c r="AX20" s="28">
        <v>7</v>
      </c>
      <c r="AY20" s="28">
        <v>5</v>
      </c>
      <c r="AZ20" s="28">
        <v>2</v>
      </c>
      <c r="BA20" s="27">
        <v>1225</v>
      </c>
      <c r="BB20" s="27">
        <v>1609</v>
      </c>
      <c r="BC20" s="27">
        <v>734</v>
      </c>
      <c r="BD20" s="27">
        <v>1277</v>
      </c>
      <c r="BE20" s="27">
        <v>439</v>
      </c>
      <c r="BF20" s="27">
        <v>801</v>
      </c>
      <c r="BG20" s="27">
        <f t="shared" si="10"/>
        <v>2398</v>
      </c>
      <c r="BH20" s="27">
        <f t="shared" si="11"/>
        <v>3687</v>
      </c>
      <c r="BI20" s="27">
        <v>9010</v>
      </c>
      <c r="BJ20" s="27">
        <v>5108</v>
      </c>
      <c r="BK20" s="27">
        <v>1282</v>
      </c>
      <c r="BL20" s="27">
        <f t="shared" si="12"/>
        <v>15400</v>
      </c>
      <c r="BM20" s="27">
        <v>4948</v>
      </c>
      <c r="BN20" s="27">
        <v>1997</v>
      </c>
      <c r="BO20" s="27">
        <v>473</v>
      </c>
      <c r="BP20" s="27">
        <f t="shared" si="1"/>
        <v>7418</v>
      </c>
      <c r="BQ20" s="21"/>
      <c r="BR20" s="22" t="s">
        <v>54</v>
      </c>
      <c r="BS20" s="23"/>
      <c r="BT20" s="28">
        <v>7</v>
      </c>
      <c r="BU20" s="28">
        <v>5</v>
      </c>
      <c r="BV20" s="28">
        <v>2</v>
      </c>
      <c r="BW20" s="27">
        <v>468</v>
      </c>
      <c r="BX20" s="27">
        <v>502</v>
      </c>
      <c r="BY20" s="27">
        <v>258</v>
      </c>
      <c r="BZ20" s="27">
        <v>303</v>
      </c>
      <c r="CA20" s="27">
        <v>144</v>
      </c>
      <c r="CB20" s="27">
        <v>173</v>
      </c>
      <c r="CC20" s="27">
        <f t="shared" si="13"/>
        <v>870</v>
      </c>
      <c r="CD20" s="27">
        <f t="shared" si="14"/>
        <v>978</v>
      </c>
      <c r="CE20" s="27">
        <v>3163</v>
      </c>
      <c r="CF20" s="27">
        <v>1364</v>
      </c>
      <c r="CG20" s="27">
        <v>311</v>
      </c>
      <c r="CH20" s="27">
        <f t="shared" si="16"/>
        <v>4838</v>
      </c>
      <c r="CI20" s="27">
        <v>1310</v>
      </c>
      <c r="CJ20" s="27">
        <v>516</v>
      </c>
      <c r="CK20" s="27">
        <v>115</v>
      </c>
      <c r="CL20" s="27">
        <f t="shared" si="2"/>
        <v>1941</v>
      </c>
      <c r="CM20" s="26">
        <f t="shared" si="15"/>
        <v>0</v>
      </c>
      <c r="CN20" s="26">
        <f t="shared" si="3"/>
        <v>0</v>
      </c>
    </row>
    <row r="21" spans="1:92" ht="13.5" customHeight="1" x14ac:dyDescent="0.15">
      <c r="A21" s="21"/>
      <c r="B21" s="22" t="s">
        <v>55</v>
      </c>
      <c r="C21" s="23"/>
      <c r="D21" s="27">
        <v>337000</v>
      </c>
      <c r="E21" s="27">
        <v>0</v>
      </c>
      <c r="F21" s="27">
        <v>148251</v>
      </c>
      <c r="G21" s="27">
        <v>91147</v>
      </c>
      <c r="H21" s="27">
        <f t="shared" si="4"/>
        <v>576398</v>
      </c>
      <c r="I21" s="27">
        <v>117751</v>
      </c>
      <c r="J21" s="27">
        <v>0</v>
      </c>
      <c r="K21" s="27">
        <v>55102</v>
      </c>
      <c r="L21" s="27">
        <v>23573</v>
      </c>
      <c r="M21" s="27">
        <f t="shared" si="5"/>
        <v>196426</v>
      </c>
      <c r="N21" s="27">
        <v>23458</v>
      </c>
      <c r="O21" s="27">
        <v>0</v>
      </c>
      <c r="P21" s="27">
        <v>10838</v>
      </c>
      <c r="Q21" s="27">
        <v>4648</v>
      </c>
      <c r="R21" s="27">
        <f t="shared" si="6"/>
        <v>38944</v>
      </c>
      <c r="S21" s="27">
        <v>42</v>
      </c>
      <c r="T21" s="27">
        <v>20432</v>
      </c>
      <c r="U21" s="27">
        <v>55</v>
      </c>
      <c r="V21" s="27">
        <v>8400</v>
      </c>
      <c r="W21" s="27">
        <v>10</v>
      </c>
      <c r="X21" s="27">
        <v>1039</v>
      </c>
      <c r="Y21" s="21"/>
      <c r="Z21" s="22" t="s">
        <v>55</v>
      </c>
      <c r="AA21" s="23"/>
      <c r="AB21" s="28">
        <v>7</v>
      </c>
      <c r="AC21" s="28">
        <v>5</v>
      </c>
      <c r="AD21" s="28">
        <v>2</v>
      </c>
      <c r="AE21" s="27">
        <v>2387</v>
      </c>
      <c r="AF21" s="27">
        <v>3210</v>
      </c>
      <c r="AG21" s="27">
        <v>1226</v>
      </c>
      <c r="AH21" s="27">
        <v>2219</v>
      </c>
      <c r="AI21" s="27">
        <v>865</v>
      </c>
      <c r="AJ21" s="27">
        <v>1475</v>
      </c>
      <c r="AK21" s="27">
        <f t="shared" si="7"/>
        <v>4478</v>
      </c>
      <c r="AL21" s="27">
        <f t="shared" si="8"/>
        <v>6904</v>
      </c>
      <c r="AM21" s="27">
        <v>50782</v>
      </c>
      <c r="AN21" s="27">
        <v>25075</v>
      </c>
      <c r="AO21" s="27">
        <v>6667</v>
      </c>
      <c r="AP21" s="27">
        <f t="shared" si="0"/>
        <v>82524</v>
      </c>
      <c r="AQ21" s="27">
        <v>37652</v>
      </c>
      <c r="AR21" s="27">
        <v>13009</v>
      </c>
      <c r="AS21" s="27">
        <v>3593</v>
      </c>
      <c r="AT21" s="27">
        <f t="shared" si="9"/>
        <v>54254</v>
      </c>
      <c r="AU21" s="21"/>
      <c r="AV21" s="22" t="s">
        <v>55</v>
      </c>
      <c r="AW21" s="23"/>
      <c r="AX21" s="28">
        <v>7</v>
      </c>
      <c r="AY21" s="28">
        <v>5</v>
      </c>
      <c r="AZ21" s="28">
        <v>2</v>
      </c>
      <c r="BA21" s="27">
        <v>2387</v>
      </c>
      <c r="BB21" s="27">
        <v>3210</v>
      </c>
      <c r="BC21" s="27">
        <v>1226</v>
      </c>
      <c r="BD21" s="27">
        <v>2219</v>
      </c>
      <c r="BE21" s="27">
        <v>865</v>
      </c>
      <c r="BF21" s="27">
        <v>1475</v>
      </c>
      <c r="BG21" s="27">
        <f t="shared" si="10"/>
        <v>4478</v>
      </c>
      <c r="BH21" s="27">
        <f t="shared" si="11"/>
        <v>6904</v>
      </c>
      <c r="BI21" s="27">
        <v>18875</v>
      </c>
      <c r="BJ21" s="27">
        <v>9320</v>
      </c>
      <c r="BK21" s="27">
        <v>2478</v>
      </c>
      <c r="BL21" s="27">
        <f t="shared" si="12"/>
        <v>30673</v>
      </c>
      <c r="BM21" s="27">
        <v>9738</v>
      </c>
      <c r="BN21" s="27">
        <v>3365</v>
      </c>
      <c r="BO21" s="27">
        <v>929</v>
      </c>
      <c r="BP21" s="27">
        <f t="shared" si="1"/>
        <v>14032</v>
      </c>
      <c r="BQ21" s="21"/>
      <c r="BR21" s="22" t="s">
        <v>55</v>
      </c>
      <c r="BS21" s="23"/>
      <c r="BT21" s="28">
        <v>7</v>
      </c>
      <c r="BU21" s="28">
        <v>5</v>
      </c>
      <c r="BV21" s="28">
        <v>2</v>
      </c>
      <c r="BW21" s="27">
        <v>938</v>
      </c>
      <c r="BX21" s="27">
        <v>1005</v>
      </c>
      <c r="BY21" s="27">
        <v>418</v>
      </c>
      <c r="BZ21" s="27">
        <v>490</v>
      </c>
      <c r="CA21" s="27">
        <v>295</v>
      </c>
      <c r="CB21" s="27">
        <v>361</v>
      </c>
      <c r="CC21" s="27">
        <f t="shared" si="13"/>
        <v>1651</v>
      </c>
      <c r="CD21" s="27">
        <f t="shared" si="14"/>
        <v>1856</v>
      </c>
      <c r="CE21" s="27">
        <v>4221</v>
      </c>
      <c r="CF21" s="27">
        <v>1470</v>
      </c>
      <c r="CG21" s="27">
        <v>433</v>
      </c>
      <c r="CH21" s="27">
        <f t="shared" si="16"/>
        <v>6124</v>
      </c>
      <c r="CI21" s="27">
        <v>1970</v>
      </c>
      <c r="CJ21" s="27">
        <v>627</v>
      </c>
      <c r="CK21" s="27">
        <v>177</v>
      </c>
      <c r="CL21" s="27">
        <f t="shared" si="2"/>
        <v>2774</v>
      </c>
      <c r="CM21" s="26">
        <f t="shared" si="15"/>
        <v>0</v>
      </c>
      <c r="CN21" s="26">
        <f t="shared" si="3"/>
        <v>0</v>
      </c>
    </row>
    <row r="22" spans="1:92" ht="13.5" customHeight="1" x14ac:dyDescent="0.15">
      <c r="A22" s="29"/>
      <c r="B22" s="30" t="s">
        <v>56</v>
      </c>
      <c r="C22" s="31"/>
      <c r="D22" s="32">
        <v>465392</v>
      </c>
      <c r="E22" s="32">
        <v>0</v>
      </c>
      <c r="F22" s="32">
        <v>199188</v>
      </c>
      <c r="G22" s="32">
        <v>113946</v>
      </c>
      <c r="H22" s="32">
        <f t="shared" si="4"/>
        <v>778526</v>
      </c>
      <c r="I22" s="32">
        <v>148649</v>
      </c>
      <c r="J22" s="32">
        <v>0</v>
      </c>
      <c r="K22" s="32">
        <v>63740</v>
      </c>
      <c r="L22" s="32">
        <v>32960</v>
      </c>
      <c r="M22" s="32">
        <f t="shared" si="5"/>
        <v>245349</v>
      </c>
      <c r="N22" s="32">
        <v>45110</v>
      </c>
      <c r="O22" s="32">
        <v>0</v>
      </c>
      <c r="P22" s="32">
        <v>18291</v>
      </c>
      <c r="Q22" s="32">
        <v>13141</v>
      </c>
      <c r="R22" s="32">
        <f t="shared" si="6"/>
        <v>76542</v>
      </c>
      <c r="S22" s="32">
        <v>126</v>
      </c>
      <c r="T22" s="32">
        <v>90891</v>
      </c>
      <c r="U22" s="32">
        <v>128</v>
      </c>
      <c r="V22" s="32">
        <v>29767</v>
      </c>
      <c r="W22" s="32">
        <v>72</v>
      </c>
      <c r="X22" s="32">
        <v>9286</v>
      </c>
      <c r="Y22" s="29"/>
      <c r="Z22" s="30" t="s">
        <v>56</v>
      </c>
      <c r="AA22" s="31"/>
      <c r="AB22" s="33">
        <v>7</v>
      </c>
      <c r="AC22" s="33">
        <v>5</v>
      </c>
      <c r="AD22" s="33">
        <v>2</v>
      </c>
      <c r="AE22" s="32">
        <v>2273</v>
      </c>
      <c r="AF22" s="32">
        <v>2914</v>
      </c>
      <c r="AG22" s="32">
        <v>1088</v>
      </c>
      <c r="AH22" s="32">
        <v>1902</v>
      </c>
      <c r="AI22" s="32">
        <v>983</v>
      </c>
      <c r="AJ22" s="32">
        <v>1691</v>
      </c>
      <c r="AK22" s="32">
        <f t="shared" si="7"/>
        <v>4344</v>
      </c>
      <c r="AL22" s="32">
        <f t="shared" si="8"/>
        <v>6507</v>
      </c>
      <c r="AM22" s="32">
        <v>50995</v>
      </c>
      <c r="AN22" s="32">
        <v>23775</v>
      </c>
      <c r="AO22" s="32">
        <v>8455</v>
      </c>
      <c r="AP22" s="32">
        <f t="shared" si="0"/>
        <v>83225</v>
      </c>
      <c r="AQ22" s="32">
        <v>37509</v>
      </c>
      <c r="AR22" s="32">
        <v>11958</v>
      </c>
      <c r="AS22" s="32">
        <v>4245</v>
      </c>
      <c r="AT22" s="32">
        <f t="shared" si="9"/>
        <v>53712</v>
      </c>
      <c r="AU22" s="29"/>
      <c r="AV22" s="30" t="s">
        <v>56</v>
      </c>
      <c r="AW22" s="31"/>
      <c r="AX22" s="33">
        <v>7</v>
      </c>
      <c r="AY22" s="33">
        <v>5</v>
      </c>
      <c r="AZ22" s="33">
        <v>2</v>
      </c>
      <c r="BA22" s="32">
        <v>2273</v>
      </c>
      <c r="BB22" s="32">
        <v>2914</v>
      </c>
      <c r="BC22" s="32">
        <v>1088</v>
      </c>
      <c r="BD22" s="32">
        <v>1902</v>
      </c>
      <c r="BE22" s="32">
        <v>983</v>
      </c>
      <c r="BF22" s="32">
        <v>1691</v>
      </c>
      <c r="BG22" s="32">
        <f t="shared" si="10"/>
        <v>4344</v>
      </c>
      <c r="BH22" s="32">
        <f t="shared" si="11"/>
        <v>6507</v>
      </c>
      <c r="BI22" s="32">
        <v>16318</v>
      </c>
      <c r="BJ22" s="32">
        <v>7608</v>
      </c>
      <c r="BK22" s="32">
        <v>2706</v>
      </c>
      <c r="BL22" s="32">
        <f t="shared" si="12"/>
        <v>26632</v>
      </c>
      <c r="BM22" s="32">
        <v>10850</v>
      </c>
      <c r="BN22" s="32">
        <v>3459</v>
      </c>
      <c r="BO22" s="32">
        <v>1228</v>
      </c>
      <c r="BP22" s="32">
        <f t="shared" si="1"/>
        <v>15537</v>
      </c>
      <c r="BQ22" s="29"/>
      <c r="BR22" s="30" t="s">
        <v>56</v>
      </c>
      <c r="BS22" s="31"/>
      <c r="BT22" s="33">
        <v>7</v>
      </c>
      <c r="BU22" s="33">
        <v>5</v>
      </c>
      <c r="BV22" s="33">
        <v>2</v>
      </c>
      <c r="BW22" s="32">
        <v>789</v>
      </c>
      <c r="BX22" s="32">
        <v>864</v>
      </c>
      <c r="BY22" s="32">
        <v>419</v>
      </c>
      <c r="BZ22" s="32">
        <v>503</v>
      </c>
      <c r="CA22" s="32">
        <v>322</v>
      </c>
      <c r="CB22" s="32">
        <v>393</v>
      </c>
      <c r="CC22" s="32">
        <f t="shared" si="13"/>
        <v>1530</v>
      </c>
      <c r="CD22" s="32">
        <f t="shared" si="14"/>
        <v>1760</v>
      </c>
      <c r="CE22" s="32">
        <v>4899</v>
      </c>
      <c r="CF22" s="32">
        <v>2037</v>
      </c>
      <c r="CG22" s="32">
        <v>637</v>
      </c>
      <c r="CH22" s="32">
        <f t="shared" si="16"/>
        <v>7573</v>
      </c>
      <c r="CI22" s="32">
        <v>3866</v>
      </c>
      <c r="CJ22" s="32">
        <v>1467</v>
      </c>
      <c r="CK22" s="32">
        <v>451</v>
      </c>
      <c r="CL22" s="32">
        <f t="shared" si="2"/>
        <v>5784</v>
      </c>
      <c r="CM22" s="26">
        <f t="shared" si="15"/>
        <v>0</v>
      </c>
      <c r="CN22" s="26">
        <f t="shared" si="3"/>
        <v>0</v>
      </c>
    </row>
    <row r="23" spans="1:92" ht="13.5" customHeight="1" x14ac:dyDescent="0.15">
      <c r="A23" s="21"/>
      <c r="B23" s="22" t="s">
        <v>57</v>
      </c>
      <c r="C23" s="23"/>
      <c r="D23" s="27">
        <v>751659</v>
      </c>
      <c r="E23" s="27">
        <v>0</v>
      </c>
      <c r="F23" s="27">
        <v>341647</v>
      </c>
      <c r="G23" s="27">
        <v>199573</v>
      </c>
      <c r="H23" s="27">
        <f t="shared" si="4"/>
        <v>1292879</v>
      </c>
      <c r="I23" s="27">
        <v>189518</v>
      </c>
      <c r="J23" s="27">
        <v>0</v>
      </c>
      <c r="K23" s="27">
        <v>85412</v>
      </c>
      <c r="L23" s="27">
        <v>49893</v>
      </c>
      <c r="M23" s="27">
        <f t="shared" si="5"/>
        <v>324823</v>
      </c>
      <c r="N23" s="27">
        <v>56976</v>
      </c>
      <c r="O23" s="27">
        <v>0</v>
      </c>
      <c r="P23" s="27">
        <v>46396</v>
      </c>
      <c r="Q23" s="27">
        <v>0</v>
      </c>
      <c r="R23" s="27">
        <f t="shared" si="6"/>
        <v>103372</v>
      </c>
      <c r="S23" s="27">
        <v>129</v>
      </c>
      <c r="T23" s="27">
        <v>107345</v>
      </c>
      <c r="U23" s="27">
        <v>92</v>
      </c>
      <c r="V23" s="27">
        <v>22118</v>
      </c>
      <c r="W23" s="27">
        <v>36</v>
      </c>
      <c r="X23" s="27">
        <v>7193</v>
      </c>
      <c r="Y23" s="21"/>
      <c r="Z23" s="22" t="s">
        <v>57</v>
      </c>
      <c r="AA23" s="23"/>
      <c r="AB23" s="28">
        <v>7</v>
      </c>
      <c r="AC23" s="28">
        <v>5</v>
      </c>
      <c r="AD23" s="28">
        <v>2</v>
      </c>
      <c r="AE23" s="27">
        <v>3643</v>
      </c>
      <c r="AF23" s="27">
        <v>4906</v>
      </c>
      <c r="AG23" s="27">
        <v>1915</v>
      </c>
      <c r="AH23" s="27">
        <v>3462</v>
      </c>
      <c r="AI23" s="27">
        <v>1663</v>
      </c>
      <c r="AJ23" s="27">
        <v>3035</v>
      </c>
      <c r="AK23" s="27">
        <f t="shared" si="7"/>
        <v>7221</v>
      </c>
      <c r="AL23" s="27">
        <f t="shared" si="8"/>
        <v>11403</v>
      </c>
      <c r="AM23" s="27">
        <v>82421</v>
      </c>
      <c r="AN23" s="27">
        <v>41544</v>
      </c>
      <c r="AO23" s="27">
        <v>14568</v>
      </c>
      <c r="AP23" s="27">
        <f t="shared" si="0"/>
        <v>138533</v>
      </c>
      <c r="AQ23" s="27">
        <v>59552</v>
      </c>
      <c r="AR23" s="27">
        <v>21414</v>
      </c>
      <c r="AS23" s="27">
        <v>7276</v>
      </c>
      <c r="AT23" s="27">
        <f t="shared" si="9"/>
        <v>88242</v>
      </c>
      <c r="AU23" s="21"/>
      <c r="AV23" s="22" t="s">
        <v>57</v>
      </c>
      <c r="AW23" s="23"/>
      <c r="AX23" s="28">
        <v>7</v>
      </c>
      <c r="AY23" s="28">
        <v>5</v>
      </c>
      <c r="AZ23" s="28">
        <v>2</v>
      </c>
      <c r="BA23" s="27">
        <v>3643</v>
      </c>
      <c r="BB23" s="27">
        <v>4906</v>
      </c>
      <c r="BC23" s="27">
        <v>1915</v>
      </c>
      <c r="BD23" s="27">
        <v>3462</v>
      </c>
      <c r="BE23" s="27">
        <v>1663</v>
      </c>
      <c r="BF23" s="27">
        <v>3035</v>
      </c>
      <c r="BG23" s="27">
        <f t="shared" si="10"/>
        <v>7221</v>
      </c>
      <c r="BH23" s="27">
        <f t="shared" si="11"/>
        <v>11403</v>
      </c>
      <c r="BI23" s="27">
        <v>20605</v>
      </c>
      <c r="BJ23" s="27">
        <v>10386</v>
      </c>
      <c r="BK23" s="27">
        <v>3642</v>
      </c>
      <c r="BL23" s="27">
        <f t="shared" si="12"/>
        <v>34633</v>
      </c>
      <c r="BM23" s="27">
        <v>14888</v>
      </c>
      <c r="BN23" s="27">
        <v>5354</v>
      </c>
      <c r="BO23" s="27">
        <v>1819</v>
      </c>
      <c r="BP23" s="27">
        <f t="shared" si="1"/>
        <v>22061</v>
      </c>
      <c r="BQ23" s="21"/>
      <c r="BR23" s="22" t="s">
        <v>57</v>
      </c>
      <c r="BS23" s="23"/>
      <c r="BT23" s="28">
        <v>7</v>
      </c>
      <c r="BU23" s="28">
        <v>5</v>
      </c>
      <c r="BV23" s="28">
        <v>2</v>
      </c>
      <c r="BW23" s="27">
        <v>1497</v>
      </c>
      <c r="BX23" s="27">
        <v>1666</v>
      </c>
      <c r="BY23" s="27">
        <v>720</v>
      </c>
      <c r="BZ23" s="27">
        <v>882</v>
      </c>
      <c r="CA23" s="27">
        <v>586</v>
      </c>
      <c r="CB23" s="27">
        <v>730</v>
      </c>
      <c r="CC23" s="27">
        <f t="shared" si="13"/>
        <v>2803</v>
      </c>
      <c r="CD23" s="27">
        <f t="shared" si="14"/>
        <v>3278</v>
      </c>
      <c r="CE23" s="27">
        <v>12828</v>
      </c>
      <c r="CF23" s="27">
        <v>4851</v>
      </c>
      <c r="CG23" s="27">
        <v>1606</v>
      </c>
      <c r="CH23" s="27">
        <f t="shared" si="16"/>
        <v>19285</v>
      </c>
      <c r="CI23" s="27">
        <v>0</v>
      </c>
      <c r="CJ23" s="27">
        <v>0</v>
      </c>
      <c r="CK23" s="27">
        <v>0</v>
      </c>
      <c r="CL23" s="27">
        <f t="shared" si="2"/>
        <v>0</v>
      </c>
      <c r="CM23" s="26">
        <f t="shared" si="15"/>
        <v>0</v>
      </c>
      <c r="CN23" s="26">
        <f t="shared" si="3"/>
        <v>0</v>
      </c>
    </row>
    <row r="24" spans="1:92" ht="13.5" customHeight="1" x14ac:dyDescent="0.15">
      <c r="A24" s="21">
        <v>0</v>
      </c>
      <c r="B24" s="22" t="s">
        <v>58</v>
      </c>
      <c r="C24" s="23"/>
      <c r="D24" s="27">
        <v>807015</v>
      </c>
      <c r="E24" s="27">
        <v>0</v>
      </c>
      <c r="F24" s="27">
        <v>375263</v>
      </c>
      <c r="G24" s="27">
        <v>233846</v>
      </c>
      <c r="H24" s="27">
        <f t="shared" si="4"/>
        <v>1416124</v>
      </c>
      <c r="I24" s="27">
        <v>204212</v>
      </c>
      <c r="J24" s="27">
        <v>0</v>
      </c>
      <c r="K24" s="27">
        <v>97568</v>
      </c>
      <c r="L24" s="27">
        <v>60800</v>
      </c>
      <c r="M24" s="27">
        <f t="shared" si="5"/>
        <v>362580</v>
      </c>
      <c r="N24" s="27">
        <v>74546</v>
      </c>
      <c r="O24" s="27">
        <v>0</v>
      </c>
      <c r="P24" s="27">
        <v>53283</v>
      </c>
      <c r="Q24" s="27">
        <v>0</v>
      </c>
      <c r="R24" s="27">
        <f t="shared" si="6"/>
        <v>127829</v>
      </c>
      <c r="S24" s="27">
        <v>192</v>
      </c>
      <c r="T24" s="27">
        <v>134025</v>
      </c>
      <c r="U24" s="27">
        <v>123</v>
      </c>
      <c r="V24" s="27">
        <v>26997</v>
      </c>
      <c r="W24" s="27">
        <v>58</v>
      </c>
      <c r="X24" s="27">
        <v>7373</v>
      </c>
      <c r="Y24" s="21"/>
      <c r="Z24" s="22" t="s">
        <v>58</v>
      </c>
      <c r="AA24" s="23"/>
      <c r="AB24" s="28">
        <v>7</v>
      </c>
      <c r="AC24" s="28">
        <v>5</v>
      </c>
      <c r="AD24" s="28">
        <v>2</v>
      </c>
      <c r="AE24" s="27">
        <v>4245</v>
      </c>
      <c r="AF24" s="27">
        <v>5805</v>
      </c>
      <c r="AG24" s="27">
        <v>2036</v>
      </c>
      <c r="AH24" s="27">
        <v>3736</v>
      </c>
      <c r="AI24" s="27">
        <v>1611</v>
      </c>
      <c r="AJ24" s="27">
        <v>3032</v>
      </c>
      <c r="AK24" s="27">
        <f t="shared" si="7"/>
        <v>7892</v>
      </c>
      <c r="AL24" s="27">
        <f t="shared" si="8"/>
        <v>12573</v>
      </c>
      <c r="AM24" s="27">
        <v>101588</v>
      </c>
      <c r="AN24" s="27">
        <v>46700</v>
      </c>
      <c r="AO24" s="27">
        <v>15160</v>
      </c>
      <c r="AP24" s="27">
        <f t="shared" si="0"/>
        <v>163448</v>
      </c>
      <c r="AQ24" s="27">
        <v>72402</v>
      </c>
      <c r="AR24" s="27">
        <v>23744</v>
      </c>
      <c r="AS24" s="27">
        <v>7408</v>
      </c>
      <c r="AT24" s="27">
        <f t="shared" si="9"/>
        <v>103554</v>
      </c>
      <c r="AU24" s="21"/>
      <c r="AV24" s="22" t="s">
        <v>58</v>
      </c>
      <c r="AW24" s="23"/>
      <c r="AX24" s="28">
        <v>7</v>
      </c>
      <c r="AY24" s="28">
        <v>5</v>
      </c>
      <c r="AZ24" s="28">
        <v>2</v>
      </c>
      <c r="BA24" s="27">
        <v>4245</v>
      </c>
      <c r="BB24" s="27">
        <v>5805</v>
      </c>
      <c r="BC24" s="27">
        <v>2036</v>
      </c>
      <c r="BD24" s="27">
        <v>3736</v>
      </c>
      <c r="BE24" s="27">
        <v>1611</v>
      </c>
      <c r="BF24" s="27">
        <v>3032</v>
      </c>
      <c r="BG24" s="27">
        <f t="shared" si="10"/>
        <v>7892</v>
      </c>
      <c r="BH24" s="27">
        <f t="shared" si="11"/>
        <v>12573</v>
      </c>
      <c r="BI24" s="27">
        <v>26413</v>
      </c>
      <c r="BJ24" s="27">
        <v>12142</v>
      </c>
      <c r="BK24" s="27">
        <v>3941</v>
      </c>
      <c r="BL24" s="27">
        <f t="shared" si="12"/>
        <v>42496</v>
      </c>
      <c r="BM24" s="27">
        <v>18825</v>
      </c>
      <c r="BN24" s="27">
        <v>6173</v>
      </c>
      <c r="BO24" s="27">
        <v>1926</v>
      </c>
      <c r="BP24" s="27">
        <f t="shared" si="1"/>
        <v>26924</v>
      </c>
      <c r="BQ24" s="21"/>
      <c r="BR24" s="22" t="s">
        <v>58</v>
      </c>
      <c r="BS24" s="23"/>
      <c r="BT24" s="28">
        <v>7</v>
      </c>
      <c r="BU24" s="28">
        <v>5</v>
      </c>
      <c r="BV24" s="28">
        <v>2</v>
      </c>
      <c r="BW24" s="27">
        <v>2014</v>
      </c>
      <c r="BX24" s="27">
        <v>2186</v>
      </c>
      <c r="BY24" s="27">
        <v>949</v>
      </c>
      <c r="BZ24" s="27">
        <v>1139</v>
      </c>
      <c r="CA24" s="27">
        <v>705</v>
      </c>
      <c r="CB24" s="27">
        <v>867</v>
      </c>
      <c r="CC24" s="27">
        <f t="shared" si="13"/>
        <v>3668</v>
      </c>
      <c r="CD24" s="27">
        <f t="shared" si="14"/>
        <v>4192</v>
      </c>
      <c r="CE24" s="27">
        <v>16832</v>
      </c>
      <c r="CF24" s="27">
        <v>6265</v>
      </c>
      <c r="CG24" s="27">
        <v>1907</v>
      </c>
      <c r="CH24" s="27">
        <f t="shared" si="16"/>
        <v>25004</v>
      </c>
      <c r="CI24" s="27">
        <v>0</v>
      </c>
      <c r="CJ24" s="27">
        <v>0</v>
      </c>
      <c r="CK24" s="27">
        <v>0</v>
      </c>
      <c r="CL24" s="27">
        <f t="shared" si="2"/>
        <v>0</v>
      </c>
      <c r="CM24" s="26">
        <f t="shared" si="15"/>
        <v>0</v>
      </c>
      <c r="CN24" s="26">
        <f t="shared" si="3"/>
        <v>0</v>
      </c>
    </row>
    <row r="25" spans="1:92" ht="13.5" customHeight="1" x14ac:dyDescent="0.15">
      <c r="A25" s="21"/>
      <c r="B25" s="22" t="s">
        <v>59</v>
      </c>
      <c r="C25" s="23"/>
      <c r="D25" s="27">
        <v>720537</v>
      </c>
      <c r="E25" s="27">
        <v>0</v>
      </c>
      <c r="F25" s="27">
        <v>308922</v>
      </c>
      <c r="G25" s="27">
        <v>182410</v>
      </c>
      <c r="H25" s="27">
        <f t="shared" si="4"/>
        <v>1211869</v>
      </c>
      <c r="I25" s="27">
        <v>185349</v>
      </c>
      <c r="J25" s="27">
        <v>0</v>
      </c>
      <c r="K25" s="27">
        <v>80824</v>
      </c>
      <c r="L25" s="27">
        <v>47725</v>
      </c>
      <c r="M25" s="27">
        <f t="shared" si="5"/>
        <v>313898</v>
      </c>
      <c r="N25" s="27">
        <v>49622</v>
      </c>
      <c r="O25" s="27">
        <v>0</v>
      </c>
      <c r="P25" s="27">
        <v>44476</v>
      </c>
      <c r="Q25" s="27">
        <v>0</v>
      </c>
      <c r="R25" s="27">
        <f t="shared" si="6"/>
        <v>94098</v>
      </c>
      <c r="S25" s="27">
        <v>195</v>
      </c>
      <c r="T25" s="27">
        <v>165262</v>
      </c>
      <c r="U25" s="27">
        <v>131</v>
      </c>
      <c r="V25" s="27">
        <v>35416</v>
      </c>
      <c r="W25" s="27">
        <v>24</v>
      </c>
      <c r="X25" s="27">
        <v>5427</v>
      </c>
      <c r="Y25" s="21"/>
      <c r="Z25" s="22" t="s">
        <v>59</v>
      </c>
      <c r="AA25" s="23"/>
      <c r="AB25" s="28">
        <v>7</v>
      </c>
      <c r="AC25" s="28">
        <v>5</v>
      </c>
      <c r="AD25" s="28">
        <v>2</v>
      </c>
      <c r="AE25" s="27">
        <v>3528</v>
      </c>
      <c r="AF25" s="27">
        <v>4753</v>
      </c>
      <c r="AG25" s="27">
        <v>1769</v>
      </c>
      <c r="AH25" s="27">
        <v>3342</v>
      </c>
      <c r="AI25" s="27">
        <v>1332</v>
      </c>
      <c r="AJ25" s="27">
        <v>2541</v>
      </c>
      <c r="AK25" s="27">
        <f t="shared" si="7"/>
        <v>6629</v>
      </c>
      <c r="AL25" s="27">
        <f t="shared" si="8"/>
        <v>10636</v>
      </c>
      <c r="AM25" s="27">
        <v>76523</v>
      </c>
      <c r="AN25" s="27">
        <v>38433</v>
      </c>
      <c r="AO25" s="27">
        <v>11689</v>
      </c>
      <c r="AP25" s="27">
        <f t="shared" si="0"/>
        <v>126645</v>
      </c>
      <c r="AQ25" s="27">
        <v>54869</v>
      </c>
      <c r="AR25" s="27">
        <v>18955</v>
      </c>
      <c r="AS25" s="27">
        <v>5619</v>
      </c>
      <c r="AT25" s="27">
        <f t="shared" si="9"/>
        <v>79443</v>
      </c>
      <c r="AU25" s="21"/>
      <c r="AV25" s="22" t="s">
        <v>59</v>
      </c>
      <c r="AW25" s="23"/>
      <c r="AX25" s="28">
        <v>7</v>
      </c>
      <c r="AY25" s="28">
        <v>5</v>
      </c>
      <c r="AZ25" s="28">
        <v>2</v>
      </c>
      <c r="BA25" s="27">
        <v>3528</v>
      </c>
      <c r="BB25" s="27">
        <v>4753</v>
      </c>
      <c r="BC25" s="27">
        <v>1769</v>
      </c>
      <c r="BD25" s="27">
        <v>3342</v>
      </c>
      <c r="BE25" s="27">
        <v>1332</v>
      </c>
      <c r="BF25" s="27">
        <v>2541</v>
      </c>
      <c r="BG25" s="27">
        <f t="shared" si="10"/>
        <v>6629</v>
      </c>
      <c r="BH25" s="27">
        <f t="shared" si="11"/>
        <v>10636</v>
      </c>
      <c r="BI25" s="27">
        <v>19963</v>
      </c>
      <c r="BJ25" s="27">
        <v>10026</v>
      </c>
      <c r="BK25" s="27">
        <v>3049</v>
      </c>
      <c r="BL25" s="27">
        <f t="shared" si="12"/>
        <v>33038</v>
      </c>
      <c r="BM25" s="27">
        <v>14314</v>
      </c>
      <c r="BN25" s="27">
        <v>4945</v>
      </c>
      <c r="BO25" s="27">
        <v>1466</v>
      </c>
      <c r="BP25" s="27">
        <f t="shared" si="1"/>
        <v>20725</v>
      </c>
      <c r="BQ25" s="21"/>
      <c r="BR25" s="22" t="s">
        <v>59</v>
      </c>
      <c r="BS25" s="23"/>
      <c r="BT25" s="28">
        <v>7</v>
      </c>
      <c r="BU25" s="28">
        <v>5</v>
      </c>
      <c r="BV25" s="28">
        <v>2</v>
      </c>
      <c r="BW25" s="27">
        <v>1486</v>
      </c>
      <c r="BX25" s="27">
        <v>1613</v>
      </c>
      <c r="BY25" s="27">
        <v>760</v>
      </c>
      <c r="BZ25" s="27">
        <v>950</v>
      </c>
      <c r="CA25" s="27">
        <v>495</v>
      </c>
      <c r="CB25" s="27">
        <v>622</v>
      </c>
      <c r="CC25" s="27">
        <f t="shared" si="13"/>
        <v>2741</v>
      </c>
      <c r="CD25" s="27">
        <f t="shared" si="14"/>
        <v>3185</v>
      </c>
      <c r="CE25" s="27">
        <v>11291</v>
      </c>
      <c r="CF25" s="27">
        <v>4750</v>
      </c>
      <c r="CG25" s="27">
        <v>1244</v>
      </c>
      <c r="CH25" s="27">
        <f t="shared" si="16"/>
        <v>17285</v>
      </c>
      <c r="CI25" s="27">
        <v>0</v>
      </c>
      <c r="CJ25" s="27">
        <v>0</v>
      </c>
      <c r="CK25" s="27">
        <v>0</v>
      </c>
      <c r="CL25" s="27">
        <f t="shared" si="2"/>
        <v>0</v>
      </c>
      <c r="CM25" s="26">
        <f t="shared" si="15"/>
        <v>0</v>
      </c>
      <c r="CN25" s="26">
        <f t="shared" si="3"/>
        <v>0</v>
      </c>
    </row>
    <row r="26" spans="1:92" ht="13.5" customHeight="1" x14ac:dyDescent="0.15">
      <c r="A26" s="21"/>
      <c r="B26" s="22" t="s">
        <v>60</v>
      </c>
      <c r="C26" s="23"/>
      <c r="D26" s="27">
        <v>751554</v>
      </c>
      <c r="E26" s="27">
        <v>0</v>
      </c>
      <c r="F26" s="27">
        <v>348588</v>
      </c>
      <c r="G26" s="27">
        <v>201107</v>
      </c>
      <c r="H26" s="27">
        <f t="shared" si="4"/>
        <v>1301249</v>
      </c>
      <c r="I26" s="27">
        <v>242418</v>
      </c>
      <c r="J26" s="27">
        <v>0</v>
      </c>
      <c r="K26" s="27">
        <v>114796</v>
      </c>
      <c r="L26" s="27">
        <v>66228</v>
      </c>
      <c r="M26" s="27">
        <f t="shared" si="5"/>
        <v>423442</v>
      </c>
      <c r="N26" s="27">
        <v>77859</v>
      </c>
      <c r="O26" s="27">
        <v>0</v>
      </c>
      <c r="P26" s="27">
        <v>54526</v>
      </c>
      <c r="Q26" s="27">
        <v>0</v>
      </c>
      <c r="R26" s="27">
        <f t="shared" si="6"/>
        <v>132385</v>
      </c>
      <c r="S26" s="27">
        <v>153</v>
      </c>
      <c r="T26" s="27">
        <v>75916</v>
      </c>
      <c r="U26" s="27">
        <v>168</v>
      </c>
      <c r="V26" s="27">
        <v>25949</v>
      </c>
      <c r="W26" s="27">
        <v>87</v>
      </c>
      <c r="X26" s="27">
        <v>8397</v>
      </c>
      <c r="Y26" s="21"/>
      <c r="Z26" s="22" t="s">
        <v>60</v>
      </c>
      <c r="AA26" s="23"/>
      <c r="AB26" s="28">
        <v>7</v>
      </c>
      <c r="AC26" s="28">
        <v>5</v>
      </c>
      <c r="AD26" s="28">
        <v>2</v>
      </c>
      <c r="AE26" s="27">
        <v>3659</v>
      </c>
      <c r="AF26" s="27">
        <v>4883</v>
      </c>
      <c r="AG26" s="27">
        <v>1918</v>
      </c>
      <c r="AH26" s="27">
        <v>3474</v>
      </c>
      <c r="AI26" s="27">
        <v>1703</v>
      </c>
      <c r="AJ26" s="27">
        <v>2961</v>
      </c>
      <c r="AK26" s="27">
        <f t="shared" si="7"/>
        <v>7280</v>
      </c>
      <c r="AL26" s="27">
        <f t="shared" si="8"/>
        <v>11318</v>
      </c>
      <c r="AM26" s="27">
        <v>85111</v>
      </c>
      <c r="AN26" s="27">
        <v>43251</v>
      </c>
      <c r="AO26" s="27">
        <v>14746</v>
      </c>
      <c r="AP26" s="27">
        <f t="shared" si="0"/>
        <v>143108</v>
      </c>
      <c r="AQ26" s="27">
        <v>62138</v>
      </c>
      <c r="AR26" s="27">
        <v>21825</v>
      </c>
      <c r="AS26" s="27">
        <v>7481</v>
      </c>
      <c r="AT26" s="27">
        <f t="shared" si="9"/>
        <v>91444</v>
      </c>
      <c r="AU26" s="21"/>
      <c r="AV26" s="22" t="s">
        <v>60</v>
      </c>
      <c r="AW26" s="23"/>
      <c r="AX26" s="28">
        <v>7</v>
      </c>
      <c r="AY26" s="28">
        <v>5</v>
      </c>
      <c r="AZ26" s="28">
        <v>2</v>
      </c>
      <c r="BA26" s="27">
        <v>3659</v>
      </c>
      <c r="BB26" s="27">
        <v>4883</v>
      </c>
      <c r="BC26" s="27">
        <v>1918</v>
      </c>
      <c r="BD26" s="27">
        <v>3474</v>
      </c>
      <c r="BE26" s="27">
        <v>1703</v>
      </c>
      <c r="BF26" s="27">
        <v>2961</v>
      </c>
      <c r="BG26" s="27">
        <f t="shared" si="10"/>
        <v>7280</v>
      </c>
      <c r="BH26" s="27">
        <f t="shared" si="11"/>
        <v>11318</v>
      </c>
      <c r="BI26" s="27">
        <v>28028</v>
      </c>
      <c r="BJ26" s="27">
        <v>14243</v>
      </c>
      <c r="BK26" s="27">
        <v>4856</v>
      </c>
      <c r="BL26" s="27">
        <f t="shared" si="12"/>
        <v>47127</v>
      </c>
      <c r="BM26" s="27">
        <v>20463</v>
      </c>
      <c r="BN26" s="27">
        <v>7187</v>
      </c>
      <c r="BO26" s="27">
        <v>2464</v>
      </c>
      <c r="BP26" s="27">
        <f t="shared" si="1"/>
        <v>30114</v>
      </c>
      <c r="BQ26" s="21"/>
      <c r="BR26" s="22" t="s">
        <v>60</v>
      </c>
      <c r="BS26" s="23"/>
      <c r="BT26" s="28">
        <v>7</v>
      </c>
      <c r="BU26" s="28">
        <v>5</v>
      </c>
      <c r="BV26" s="28">
        <v>2</v>
      </c>
      <c r="BW26" s="27">
        <v>1528</v>
      </c>
      <c r="BX26" s="27">
        <v>1672</v>
      </c>
      <c r="BY26" s="27">
        <v>685</v>
      </c>
      <c r="BZ26" s="27">
        <v>817</v>
      </c>
      <c r="CA26" s="27">
        <v>516</v>
      </c>
      <c r="CB26" s="27">
        <v>632</v>
      </c>
      <c r="CC26" s="27">
        <f t="shared" si="13"/>
        <v>2729</v>
      </c>
      <c r="CD26" s="27">
        <f t="shared" si="14"/>
        <v>3121</v>
      </c>
      <c r="CE26" s="27">
        <v>16269</v>
      </c>
      <c r="CF26" s="27">
        <v>5678</v>
      </c>
      <c r="CG26" s="27">
        <v>1757</v>
      </c>
      <c r="CH26" s="27">
        <f t="shared" si="16"/>
        <v>23704</v>
      </c>
      <c r="CI26" s="27">
        <v>0</v>
      </c>
      <c r="CJ26" s="27">
        <v>0</v>
      </c>
      <c r="CK26" s="27">
        <v>0</v>
      </c>
      <c r="CL26" s="27">
        <f t="shared" si="2"/>
        <v>0</v>
      </c>
      <c r="CM26" s="26">
        <f t="shared" si="15"/>
        <v>0</v>
      </c>
      <c r="CN26" s="26">
        <f t="shared" si="3"/>
        <v>0</v>
      </c>
    </row>
    <row r="27" spans="1:92" ht="13.5" customHeight="1" x14ac:dyDescent="0.15">
      <c r="A27" s="29"/>
      <c r="B27" s="30" t="s">
        <v>61</v>
      </c>
      <c r="C27" s="31"/>
      <c r="D27" s="32">
        <v>573876</v>
      </c>
      <c r="E27" s="32">
        <v>0</v>
      </c>
      <c r="F27" s="32">
        <v>270727</v>
      </c>
      <c r="G27" s="32">
        <v>167765</v>
      </c>
      <c r="H27" s="32">
        <f t="shared" si="4"/>
        <v>1012368</v>
      </c>
      <c r="I27" s="32">
        <v>190163</v>
      </c>
      <c r="J27" s="32">
        <v>0</v>
      </c>
      <c r="K27" s="32">
        <v>84793</v>
      </c>
      <c r="L27" s="32">
        <v>55123</v>
      </c>
      <c r="M27" s="32">
        <f t="shared" si="5"/>
        <v>330079</v>
      </c>
      <c r="N27" s="32">
        <v>55391</v>
      </c>
      <c r="O27" s="32">
        <v>0</v>
      </c>
      <c r="P27" s="32">
        <v>48634</v>
      </c>
      <c r="Q27" s="32">
        <v>0</v>
      </c>
      <c r="R27" s="32">
        <f t="shared" si="6"/>
        <v>104025</v>
      </c>
      <c r="S27" s="32">
        <v>158</v>
      </c>
      <c r="T27" s="32">
        <v>96336</v>
      </c>
      <c r="U27" s="32">
        <v>175</v>
      </c>
      <c r="V27" s="32">
        <v>34452</v>
      </c>
      <c r="W27" s="32">
        <v>66</v>
      </c>
      <c r="X27" s="32">
        <v>7855</v>
      </c>
      <c r="Y27" s="29"/>
      <c r="Z27" s="30" t="s">
        <v>61</v>
      </c>
      <c r="AA27" s="31"/>
      <c r="AB27" s="33">
        <v>7</v>
      </c>
      <c r="AC27" s="33">
        <v>5</v>
      </c>
      <c r="AD27" s="33">
        <v>2</v>
      </c>
      <c r="AE27" s="32">
        <v>2628</v>
      </c>
      <c r="AF27" s="32">
        <v>3476</v>
      </c>
      <c r="AG27" s="32">
        <v>1447</v>
      </c>
      <c r="AH27" s="32">
        <v>2644</v>
      </c>
      <c r="AI27" s="32">
        <v>1194</v>
      </c>
      <c r="AJ27" s="32">
        <v>2130</v>
      </c>
      <c r="AK27" s="32">
        <f t="shared" si="7"/>
        <v>5269</v>
      </c>
      <c r="AL27" s="32">
        <f t="shared" si="8"/>
        <v>8250</v>
      </c>
      <c r="AM27" s="32">
        <v>64480</v>
      </c>
      <c r="AN27" s="32">
        <v>35033</v>
      </c>
      <c r="AO27" s="32">
        <v>11289</v>
      </c>
      <c r="AP27" s="32">
        <f t="shared" si="0"/>
        <v>110802</v>
      </c>
      <c r="AQ27" s="32">
        <v>50250</v>
      </c>
      <c r="AR27" s="32">
        <v>18554</v>
      </c>
      <c r="AS27" s="32">
        <v>5991</v>
      </c>
      <c r="AT27" s="32">
        <f t="shared" si="9"/>
        <v>74795</v>
      </c>
      <c r="AU27" s="29"/>
      <c r="AV27" s="30" t="s">
        <v>61</v>
      </c>
      <c r="AW27" s="31"/>
      <c r="AX27" s="33">
        <v>7</v>
      </c>
      <c r="AY27" s="33">
        <v>5</v>
      </c>
      <c r="AZ27" s="33">
        <v>2</v>
      </c>
      <c r="BA27" s="32">
        <v>2628</v>
      </c>
      <c r="BB27" s="32">
        <v>3476</v>
      </c>
      <c r="BC27" s="32">
        <v>1447</v>
      </c>
      <c r="BD27" s="32">
        <v>2644</v>
      </c>
      <c r="BE27" s="32">
        <v>1194</v>
      </c>
      <c r="BF27" s="32">
        <v>2130</v>
      </c>
      <c r="BG27" s="32">
        <f t="shared" si="10"/>
        <v>5269</v>
      </c>
      <c r="BH27" s="32">
        <f t="shared" si="11"/>
        <v>8250</v>
      </c>
      <c r="BI27" s="32">
        <v>20195</v>
      </c>
      <c r="BJ27" s="32">
        <v>10973</v>
      </c>
      <c r="BK27" s="32">
        <v>3536</v>
      </c>
      <c r="BL27" s="32">
        <f t="shared" si="12"/>
        <v>34704</v>
      </c>
      <c r="BM27" s="32">
        <v>16510</v>
      </c>
      <c r="BN27" s="32">
        <v>6096</v>
      </c>
      <c r="BO27" s="32">
        <v>1968</v>
      </c>
      <c r="BP27" s="32">
        <f t="shared" si="1"/>
        <v>24574</v>
      </c>
      <c r="BQ27" s="29"/>
      <c r="BR27" s="30" t="s">
        <v>61</v>
      </c>
      <c r="BS27" s="31"/>
      <c r="BT27" s="33">
        <v>7</v>
      </c>
      <c r="BU27" s="33">
        <v>5</v>
      </c>
      <c r="BV27" s="33">
        <v>2</v>
      </c>
      <c r="BW27" s="32">
        <v>1084</v>
      </c>
      <c r="BX27" s="32">
        <v>1180</v>
      </c>
      <c r="BY27" s="32">
        <v>539</v>
      </c>
      <c r="BZ27" s="32">
        <v>655</v>
      </c>
      <c r="CA27" s="32">
        <v>409</v>
      </c>
      <c r="CB27" s="32">
        <v>492</v>
      </c>
      <c r="CC27" s="32">
        <f t="shared" si="13"/>
        <v>2032</v>
      </c>
      <c r="CD27" s="32">
        <f t="shared" si="14"/>
        <v>2327</v>
      </c>
      <c r="CE27" s="32">
        <v>13381</v>
      </c>
      <c r="CF27" s="32">
        <v>5305</v>
      </c>
      <c r="CG27" s="32">
        <v>1594</v>
      </c>
      <c r="CH27" s="32">
        <f t="shared" si="16"/>
        <v>20280</v>
      </c>
      <c r="CI27" s="32">
        <v>0</v>
      </c>
      <c r="CJ27" s="32">
        <v>0</v>
      </c>
      <c r="CK27" s="32">
        <v>0</v>
      </c>
      <c r="CL27" s="32">
        <f t="shared" si="2"/>
        <v>0</v>
      </c>
      <c r="CM27" s="26">
        <f t="shared" si="15"/>
        <v>0</v>
      </c>
      <c r="CN27" s="26">
        <f t="shared" si="3"/>
        <v>0</v>
      </c>
    </row>
    <row r="28" spans="1:92" ht="13.5" customHeight="1" x14ac:dyDescent="0.15">
      <c r="A28" s="21"/>
      <c r="B28" s="22" t="s">
        <v>62</v>
      </c>
      <c r="C28" s="23"/>
      <c r="D28" s="27">
        <v>491465</v>
      </c>
      <c r="E28" s="27">
        <v>0</v>
      </c>
      <c r="F28" s="27">
        <v>189224</v>
      </c>
      <c r="G28" s="27">
        <v>110357</v>
      </c>
      <c r="H28" s="27">
        <f t="shared" si="4"/>
        <v>791046</v>
      </c>
      <c r="I28" s="27">
        <v>166398</v>
      </c>
      <c r="J28" s="27">
        <v>0</v>
      </c>
      <c r="K28" s="27">
        <v>67927</v>
      </c>
      <c r="L28" s="27">
        <v>39916</v>
      </c>
      <c r="M28" s="27">
        <f t="shared" si="5"/>
        <v>274241</v>
      </c>
      <c r="N28" s="27">
        <v>46625</v>
      </c>
      <c r="O28" s="27">
        <v>0</v>
      </c>
      <c r="P28" s="27">
        <v>30988</v>
      </c>
      <c r="Q28" s="27">
        <v>0</v>
      </c>
      <c r="R28" s="27">
        <f t="shared" si="6"/>
        <v>77613</v>
      </c>
      <c r="S28" s="27">
        <v>134</v>
      </c>
      <c r="T28" s="27">
        <v>90895</v>
      </c>
      <c r="U28" s="27">
        <v>169</v>
      </c>
      <c r="V28" s="27">
        <v>34653</v>
      </c>
      <c r="W28" s="27">
        <v>60</v>
      </c>
      <c r="X28" s="27">
        <v>10142</v>
      </c>
      <c r="Y28" s="21"/>
      <c r="Z28" s="22" t="s">
        <v>62</v>
      </c>
      <c r="AA28" s="23"/>
      <c r="AB28" s="28">
        <v>7</v>
      </c>
      <c r="AC28" s="28">
        <v>5</v>
      </c>
      <c r="AD28" s="28">
        <v>2</v>
      </c>
      <c r="AE28" s="27">
        <v>2082</v>
      </c>
      <c r="AF28" s="27">
        <v>2841</v>
      </c>
      <c r="AG28" s="27">
        <v>1279</v>
      </c>
      <c r="AH28" s="27">
        <v>2284</v>
      </c>
      <c r="AI28" s="27">
        <v>970</v>
      </c>
      <c r="AJ28" s="27">
        <v>1779</v>
      </c>
      <c r="AK28" s="27">
        <f t="shared" si="7"/>
        <v>4331</v>
      </c>
      <c r="AL28" s="27">
        <f t="shared" si="8"/>
        <v>6904</v>
      </c>
      <c r="AM28" s="27">
        <v>46536</v>
      </c>
      <c r="AN28" s="27">
        <v>26723</v>
      </c>
      <c r="AO28" s="27">
        <v>8326</v>
      </c>
      <c r="AP28" s="27">
        <f t="shared" si="0"/>
        <v>81585</v>
      </c>
      <c r="AQ28" s="27">
        <v>33278</v>
      </c>
      <c r="AR28" s="27">
        <v>13580</v>
      </c>
      <c r="AS28" s="27">
        <v>4136</v>
      </c>
      <c r="AT28" s="27">
        <f t="shared" si="9"/>
        <v>50994</v>
      </c>
      <c r="AU28" s="21"/>
      <c r="AV28" s="22" t="s">
        <v>62</v>
      </c>
      <c r="AW28" s="23"/>
      <c r="AX28" s="28">
        <v>7</v>
      </c>
      <c r="AY28" s="28">
        <v>5</v>
      </c>
      <c r="AZ28" s="28">
        <v>2</v>
      </c>
      <c r="BA28" s="27">
        <v>2082</v>
      </c>
      <c r="BB28" s="27">
        <v>2841</v>
      </c>
      <c r="BC28" s="27">
        <v>1279</v>
      </c>
      <c r="BD28" s="27">
        <v>2284</v>
      </c>
      <c r="BE28" s="27">
        <v>970</v>
      </c>
      <c r="BF28" s="27">
        <v>1779</v>
      </c>
      <c r="BG28" s="27">
        <f t="shared" si="10"/>
        <v>4331</v>
      </c>
      <c r="BH28" s="27">
        <f t="shared" si="11"/>
        <v>6904</v>
      </c>
      <c r="BI28" s="27">
        <v>16705</v>
      </c>
      <c r="BJ28" s="27">
        <v>9593</v>
      </c>
      <c r="BK28" s="27">
        <v>2989</v>
      </c>
      <c r="BL28" s="27">
        <f t="shared" si="12"/>
        <v>29287</v>
      </c>
      <c r="BM28" s="27">
        <v>12037</v>
      </c>
      <c r="BN28" s="27">
        <v>4912</v>
      </c>
      <c r="BO28" s="27">
        <v>1496</v>
      </c>
      <c r="BP28" s="27">
        <f t="shared" si="1"/>
        <v>18445</v>
      </c>
      <c r="BQ28" s="21"/>
      <c r="BR28" s="22" t="s">
        <v>62</v>
      </c>
      <c r="BS28" s="23"/>
      <c r="BT28" s="28">
        <v>7</v>
      </c>
      <c r="BU28" s="28">
        <v>5</v>
      </c>
      <c r="BV28" s="28">
        <v>2</v>
      </c>
      <c r="BW28" s="27">
        <v>805</v>
      </c>
      <c r="BX28" s="27">
        <v>882</v>
      </c>
      <c r="BY28" s="27">
        <v>461</v>
      </c>
      <c r="BZ28" s="27">
        <v>558</v>
      </c>
      <c r="CA28" s="27">
        <v>314</v>
      </c>
      <c r="CB28" s="27">
        <v>390</v>
      </c>
      <c r="CC28" s="27">
        <f t="shared" si="13"/>
        <v>1580</v>
      </c>
      <c r="CD28" s="27">
        <f t="shared" si="14"/>
        <v>1830</v>
      </c>
      <c r="CE28" s="27">
        <v>8150</v>
      </c>
      <c r="CF28" s="27">
        <v>3683</v>
      </c>
      <c r="CG28" s="27">
        <v>1030</v>
      </c>
      <c r="CH28" s="27">
        <f t="shared" si="16"/>
        <v>12863</v>
      </c>
      <c r="CI28" s="27">
        <v>0</v>
      </c>
      <c r="CJ28" s="27">
        <v>0</v>
      </c>
      <c r="CK28" s="27">
        <v>0</v>
      </c>
      <c r="CL28" s="27">
        <f t="shared" si="2"/>
        <v>0</v>
      </c>
      <c r="CM28" s="26">
        <f t="shared" si="15"/>
        <v>0</v>
      </c>
      <c r="CN28" s="26">
        <f t="shared" si="3"/>
        <v>0</v>
      </c>
    </row>
    <row r="29" spans="1:92" ht="13.5" customHeight="1" x14ac:dyDescent="0.15">
      <c r="A29" s="21"/>
      <c r="B29" s="22" t="s">
        <v>63</v>
      </c>
      <c r="C29" s="23"/>
      <c r="D29" s="27">
        <v>500925</v>
      </c>
      <c r="E29" s="27">
        <v>0</v>
      </c>
      <c r="F29" s="27">
        <v>220653</v>
      </c>
      <c r="G29" s="27">
        <v>125842</v>
      </c>
      <c r="H29" s="27">
        <f t="shared" si="4"/>
        <v>847420</v>
      </c>
      <c r="I29" s="27">
        <v>167568</v>
      </c>
      <c r="J29" s="27">
        <v>0</v>
      </c>
      <c r="K29" s="27">
        <v>76120</v>
      </c>
      <c r="L29" s="27">
        <v>43413</v>
      </c>
      <c r="M29" s="27">
        <f t="shared" si="5"/>
        <v>287101</v>
      </c>
      <c r="N29" s="27">
        <v>45280</v>
      </c>
      <c r="O29" s="27">
        <v>0</v>
      </c>
      <c r="P29" s="27">
        <v>30180</v>
      </c>
      <c r="Q29" s="27">
        <v>0</v>
      </c>
      <c r="R29" s="27">
        <f t="shared" si="6"/>
        <v>75460</v>
      </c>
      <c r="S29" s="27">
        <v>93</v>
      </c>
      <c r="T29" s="27">
        <v>47427</v>
      </c>
      <c r="U29" s="27">
        <v>116</v>
      </c>
      <c r="V29" s="27">
        <v>17789</v>
      </c>
      <c r="W29" s="27">
        <v>40</v>
      </c>
      <c r="X29" s="27">
        <v>5702</v>
      </c>
      <c r="Y29" s="21"/>
      <c r="Z29" s="22" t="s">
        <v>63</v>
      </c>
      <c r="AA29" s="23"/>
      <c r="AB29" s="28">
        <v>7</v>
      </c>
      <c r="AC29" s="28">
        <v>5</v>
      </c>
      <c r="AD29" s="28">
        <v>2</v>
      </c>
      <c r="AE29" s="27">
        <v>2276</v>
      </c>
      <c r="AF29" s="27">
        <v>3078</v>
      </c>
      <c r="AG29" s="27">
        <v>1320</v>
      </c>
      <c r="AH29" s="27">
        <v>2471</v>
      </c>
      <c r="AI29" s="27">
        <v>1093</v>
      </c>
      <c r="AJ29" s="27">
        <v>2007</v>
      </c>
      <c r="AK29" s="27">
        <f t="shared" si="7"/>
        <v>4689</v>
      </c>
      <c r="AL29" s="27">
        <f t="shared" si="8"/>
        <v>7556</v>
      </c>
      <c r="AM29" s="27">
        <v>49340</v>
      </c>
      <c r="AN29" s="27">
        <v>28293</v>
      </c>
      <c r="AO29" s="27">
        <v>9192</v>
      </c>
      <c r="AP29" s="27">
        <f t="shared" si="0"/>
        <v>86825</v>
      </c>
      <c r="AQ29" s="27">
        <v>35482</v>
      </c>
      <c r="AR29" s="27">
        <v>13846</v>
      </c>
      <c r="AS29" s="27">
        <v>4480</v>
      </c>
      <c r="AT29" s="27">
        <f t="shared" si="9"/>
        <v>53808</v>
      </c>
      <c r="AU29" s="21"/>
      <c r="AV29" s="22" t="s">
        <v>63</v>
      </c>
      <c r="AW29" s="23"/>
      <c r="AX29" s="28">
        <v>7</v>
      </c>
      <c r="AY29" s="28">
        <v>5</v>
      </c>
      <c r="AZ29" s="28">
        <v>2</v>
      </c>
      <c r="BA29" s="27">
        <v>2276</v>
      </c>
      <c r="BB29" s="27">
        <v>3078</v>
      </c>
      <c r="BC29" s="27">
        <v>1320</v>
      </c>
      <c r="BD29" s="27">
        <v>2471</v>
      </c>
      <c r="BE29" s="27">
        <v>1093</v>
      </c>
      <c r="BF29" s="27">
        <v>2007</v>
      </c>
      <c r="BG29" s="27">
        <f t="shared" si="10"/>
        <v>4689</v>
      </c>
      <c r="BH29" s="27">
        <f t="shared" si="11"/>
        <v>7556</v>
      </c>
      <c r="BI29" s="27">
        <v>17021</v>
      </c>
      <c r="BJ29" s="27">
        <v>9760</v>
      </c>
      <c r="BK29" s="27">
        <v>3171</v>
      </c>
      <c r="BL29" s="27">
        <f t="shared" si="12"/>
        <v>29952</v>
      </c>
      <c r="BM29" s="27">
        <v>12241</v>
      </c>
      <c r="BN29" s="27">
        <v>4777</v>
      </c>
      <c r="BO29" s="27">
        <v>1546</v>
      </c>
      <c r="BP29" s="27">
        <f t="shared" si="1"/>
        <v>18564</v>
      </c>
      <c r="BQ29" s="21"/>
      <c r="BR29" s="22" t="s">
        <v>63</v>
      </c>
      <c r="BS29" s="23"/>
      <c r="BT29" s="28">
        <v>7</v>
      </c>
      <c r="BU29" s="28">
        <v>5</v>
      </c>
      <c r="BV29" s="28">
        <v>2</v>
      </c>
      <c r="BW29" s="27">
        <v>904</v>
      </c>
      <c r="BX29" s="27">
        <v>990</v>
      </c>
      <c r="BY29" s="27">
        <v>480</v>
      </c>
      <c r="BZ29" s="27">
        <v>590</v>
      </c>
      <c r="CA29" s="27">
        <v>355</v>
      </c>
      <c r="CB29" s="27">
        <v>438</v>
      </c>
      <c r="CC29" s="27">
        <f t="shared" si="13"/>
        <v>1739</v>
      </c>
      <c r="CD29" s="27">
        <f t="shared" si="14"/>
        <v>2018</v>
      </c>
      <c r="CE29" s="27">
        <v>7484</v>
      </c>
      <c r="CF29" s="27">
        <v>3186</v>
      </c>
      <c r="CG29" s="27">
        <v>946</v>
      </c>
      <c r="CH29" s="27">
        <f t="shared" si="16"/>
        <v>11616</v>
      </c>
      <c r="CI29" s="27">
        <v>0</v>
      </c>
      <c r="CJ29" s="27">
        <v>0</v>
      </c>
      <c r="CK29" s="27">
        <v>0</v>
      </c>
      <c r="CL29" s="27">
        <f t="shared" si="2"/>
        <v>0</v>
      </c>
      <c r="CM29" s="26">
        <f t="shared" si="15"/>
        <v>0</v>
      </c>
      <c r="CN29" s="26">
        <f t="shared" si="3"/>
        <v>0</v>
      </c>
    </row>
    <row r="30" spans="1:92" ht="13.5" customHeight="1" x14ac:dyDescent="0.15">
      <c r="A30" s="34"/>
      <c r="B30" s="22" t="s">
        <v>64</v>
      </c>
      <c r="C30" s="35"/>
      <c r="D30" s="27">
        <v>344364</v>
      </c>
      <c r="E30" s="27">
        <v>13212</v>
      </c>
      <c r="F30" s="27">
        <v>142692</v>
      </c>
      <c r="G30" s="27">
        <v>65647</v>
      </c>
      <c r="H30" s="27">
        <f t="shared" si="4"/>
        <v>565915</v>
      </c>
      <c r="I30" s="27">
        <v>95545</v>
      </c>
      <c r="J30" s="27">
        <v>0</v>
      </c>
      <c r="K30" s="27">
        <v>42279</v>
      </c>
      <c r="L30" s="27">
        <v>16412</v>
      </c>
      <c r="M30" s="27">
        <f t="shared" si="5"/>
        <v>154236</v>
      </c>
      <c r="N30" s="27">
        <v>37473</v>
      </c>
      <c r="O30" s="27">
        <v>0</v>
      </c>
      <c r="P30" s="27">
        <v>21144</v>
      </c>
      <c r="Q30" s="27">
        <v>0</v>
      </c>
      <c r="R30" s="27">
        <f t="shared" si="6"/>
        <v>58617</v>
      </c>
      <c r="S30" s="27">
        <v>188</v>
      </c>
      <c r="T30" s="27">
        <v>61141</v>
      </c>
      <c r="U30" s="27">
        <v>90</v>
      </c>
      <c r="V30" s="27">
        <v>13775</v>
      </c>
      <c r="W30" s="27">
        <v>39</v>
      </c>
      <c r="X30" s="27">
        <v>2512</v>
      </c>
      <c r="Y30" s="34"/>
      <c r="Z30" s="22" t="s">
        <v>64</v>
      </c>
      <c r="AA30" s="35"/>
      <c r="AB30" s="28">
        <v>7</v>
      </c>
      <c r="AC30" s="28">
        <v>5</v>
      </c>
      <c r="AD30" s="28">
        <v>2</v>
      </c>
      <c r="AE30" s="27">
        <v>1315</v>
      </c>
      <c r="AF30" s="27">
        <v>1834</v>
      </c>
      <c r="AG30" s="27">
        <v>684</v>
      </c>
      <c r="AH30" s="27">
        <v>1309</v>
      </c>
      <c r="AI30" s="27">
        <v>535</v>
      </c>
      <c r="AJ30" s="27">
        <v>1084</v>
      </c>
      <c r="AK30" s="27">
        <f t="shared" si="7"/>
        <v>2534</v>
      </c>
      <c r="AL30" s="27">
        <f t="shared" si="8"/>
        <v>4227</v>
      </c>
      <c r="AM30" s="27">
        <v>34663</v>
      </c>
      <c r="AN30" s="27">
        <v>17672</v>
      </c>
      <c r="AO30" s="27">
        <v>5854</v>
      </c>
      <c r="AP30" s="27">
        <f t="shared" si="0"/>
        <v>58189</v>
      </c>
      <c r="AQ30" s="27">
        <v>21147</v>
      </c>
      <c r="AR30" s="27">
        <v>7596</v>
      </c>
      <c r="AS30" s="27">
        <v>2432</v>
      </c>
      <c r="AT30" s="27">
        <f t="shared" si="9"/>
        <v>31175</v>
      </c>
      <c r="AU30" s="34"/>
      <c r="AV30" s="22" t="s">
        <v>64</v>
      </c>
      <c r="AW30" s="35"/>
      <c r="AX30" s="28">
        <v>7</v>
      </c>
      <c r="AY30" s="28">
        <v>5</v>
      </c>
      <c r="AZ30" s="28">
        <v>2</v>
      </c>
      <c r="BA30" s="27">
        <v>1315</v>
      </c>
      <c r="BB30" s="27">
        <v>1834</v>
      </c>
      <c r="BC30" s="27">
        <v>684</v>
      </c>
      <c r="BD30" s="27">
        <v>1309</v>
      </c>
      <c r="BE30" s="27">
        <v>535</v>
      </c>
      <c r="BF30" s="27">
        <v>1084</v>
      </c>
      <c r="BG30" s="27">
        <f t="shared" si="10"/>
        <v>2534</v>
      </c>
      <c r="BH30" s="27">
        <f t="shared" si="11"/>
        <v>4227</v>
      </c>
      <c r="BI30" s="27">
        <v>10270</v>
      </c>
      <c r="BJ30" s="27">
        <v>5236</v>
      </c>
      <c r="BK30" s="27">
        <v>1734</v>
      </c>
      <c r="BL30" s="27">
        <f t="shared" si="12"/>
        <v>17240</v>
      </c>
      <c r="BM30" s="27">
        <v>5287</v>
      </c>
      <c r="BN30" s="27">
        <v>1899</v>
      </c>
      <c r="BO30" s="27">
        <v>608</v>
      </c>
      <c r="BP30" s="27">
        <f t="shared" si="1"/>
        <v>7794</v>
      </c>
      <c r="BQ30" s="34"/>
      <c r="BR30" s="22" t="s">
        <v>64</v>
      </c>
      <c r="BS30" s="35"/>
      <c r="BT30" s="28">
        <v>7</v>
      </c>
      <c r="BU30" s="28">
        <v>5</v>
      </c>
      <c r="BV30" s="28">
        <v>2</v>
      </c>
      <c r="BW30" s="27">
        <v>516</v>
      </c>
      <c r="BX30" s="27">
        <v>576</v>
      </c>
      <c r="BY30" s="27">
        <v>290</v>
      </c>
      <c r="BZ30" s="27">
        <v>372</v>
      </c>
      <c r="CA30" s="27">
        <v>228</v>
      </c>
      <c r="CB30" s="27">
        <v>299</v>
      </c>
      <c r="CC30" s="27">
        <f t="shared" si="13"/>
        <v>1034</v>
      </c>
      <c r="CD30" s="27">
        <f t="shared" si="14"/>
        <v>1247</v>
      </c>
      <c r="CE30" s="27">
        <v>4838</v>
      </c>
      <c r="CF30" s="27">
        <v>2232</v>
      </c>
      <c r="CG30" s="27">
        <v>718</v>
      </c>
      <c r="CH30" s="27">
        <f t="shared" si="16"/>
        <v>7788</v>
      </c>
      <c r="CI30" s="27">
        <v>0</v>
      </c>
      <c r="CJ30" s="27">
        <v>0</v>
      </c>
      <c r="CK30" s="27">
        <v>0</v>
      </c>
      <c r="CL30" s="27">
        <f t="shared" si="2"/>
        <v>0</v>
      </c>
      <c r="CM30" s="26">
        <f t="shared" si="15"/>
        <v>0</v>
      </c>
      <c r="CN30" s="26">
        <f t="shared" si="3"/>
        <v>0</v>
      </c>
    </row>
    <row r="31" spans="1:92" ht="13.5" customHeight="1" x14ac:dyDescent="0.15">
      <c r="A31" s="21"/>
      <c r="B31" s="22" t="s">
        <v>65</v>
      </c>
      <c r="C31" s="23"/>
      <c r="D31" s="27">
        <v>219358</v>
      </c>
      <c r="E31" s="27">
        <v>14892</v>
      </c>
      <c r="F31" s="27">
        <v>84658</v>
      </c>
      <c r="G31" s="27">
        <v>54642</v>
      </c>
      <c r="H31" s="27">
        <f t="shared" si="4"/>
        <v>373550</v>
      </c>
      <c r="I31" s="27">
        <v>71327</v>
      </c>
      <c r="J31" s="27">
        <v>0</v>
      </c>
      <c r="K31" s="27">
        <v>30015</v>
      </c>
      <c r="L31" s="27">
        <v>15114</v>
      </c>
      <c r="M31" s="27">
        <f t="shared" si="5"/>
        <v>116456</v>
      </c>
      <c r="N31" s="27">
        <v>25037</v>
      </c>
      <c r="O31" s="27">
        <v>759</v>
      </c>
      <c r="P31" s="27">
        <v>9336</v>
      </c>
      <c r="Q31" s="27">
        <v>5439</v>
      </c>
      <c r="R31" s="27">
        <f t="shared" si="6"/>
        <v>40571</v>
      </c>
      <c r="S31" s="27">
        <v>52</v>
      </c>
      <c r="T31" s="27">
        <v>26944</v>
      </c>
      <c r="U31" s="27">
        <v>50</v>
      </c>
      <c r="V31" s="27">
        <v>8787</v>
      </c>
      <c r="W31" s="27">
        <v>26</v>
      </c>
      <c r="X31" s="27">
        <v>3488</v>
      </c>
      <c r="Y31" s="21"/>
      <c r="Z31" s="22" t="s">
        <v>65</v>
      </c>
      <c r="AA31" s="23"/>
      <c r="AB31" s="28">
        <v>7</v>
      </c>
      <c r="AC31" s="28">
        <v>5</v>
      </c>
      <c r="AD31" s="28">
        <v>2</v>
      </c>
      <c r="AE31" s="27">
        <v>1424</v>
      </c>
      <c r="AF31" s="27">
        <v>1903</v>
      </c>
      <c r="AG31" s="27">
        <v>693</v>
      </c>
      <c r="AH31" s="27">
        <v>1246</v>
      </c>
      <c r="AI31" s="27">
        <v>418</v>
      </c>
      <c r="AJ31" s="27">
        <v>764</v>
      </c>
      <c r="AK31" s="27">
        <f t="shared" si="7"/>
        <v>2535</v>
      </c>
      <c r="AL31" s="27">
        <f t="shared" si="8"/>
        <v>3913</v>
      </c>
      <c r="AM31" s="27">
        <v>29306</v>
      </c>
      <c r="AN31" s="27">
        <v>13706</v>
      </c>
      <c r="AO31" s="27">
        <v>3362</v>
      </c>
      <c r="AP31" s="27">
        <f t="shared" si="0"/>
        <v>46374</v>
      </c>
      <c r="AQ31" s="27">
        <v>22693</v>
      </c>
      <c r="AR31" s="27">
        <v>7561</v>
      </c>
      <c r="AS31" s="27">
        <v>1825</v>
      </c>
      <c r="AT31" s="27">
        <f t="shared" si="9"/>
        <v>32079</v>
      </c>
      <c r="AU31" s="21"/>
      <c r="AV31" s="22" t="s">
        <v>65</v>
      </c>
      <c r="AW31" s="23"/>
      <c r="AX31" s="28">
        <v>7</v>
      </c>
      <c r="AY31" s="28">
        <v>5</v>
      </c>
      <c r="AZ31" s="28">
        <v>2</v>
      </c>
      <c r="BA31" s="27">
        <v>1424</v>
      </c>
      <c r="BB31" s="27">
        <v>1903</v>
      </c>
      <c r="BC31" s="27">
        <v>693</v>
      </c>
      <c r="BD31" s="27">
        <v>1246</v>
      </c>
      <c r="BE31" s="27">
        <v>418</v>
      </c>
      <c r="BF31" s="27">
        <v>764</v>
      </c>
      <c r="BG31" s="27">
        <f t="shared" si="10"/>
        <v>2535</v>
      </c>
      <c r="BH31" s="27">
        <f t="shared" si="11"/>
        <v>3913</v>
      </c>
      <c r="BI31" s="27">
        <v>10390</v>
      </c>
      <c r="BJ31" s="27">
        <v>4859</v>
      </c>
      <c r="BK31" s="27">
        <v>1192</v>
      </c>
      <c r="BL31" s="27">
        <f t="shared" si="12"/>
        <v>16441</v>
      </c>
      <c r="BM31" s="27">
        <v>6277</v>
      </c>
      <c r="BN31" s="27">
        <v>2091</v>
      </c>
      <c r="BO31" s="27">
        <v>505</v>
      </c>
      <c r="BP31" s="27">
        <f t="shared" si="1"/>
        <v>8873</v>
      </c>
      <c r="BQ31" s="21"/>
      <c r="BR31" s="22" t="s">
        <v>65</v>
      </c>
      <c r="BS31" s="23"/>
      <c r="BT31" s="28">
        <v>7</v>
      </c>
      <c r="BU31" s="28">
        <v>5</v>
      </c>
      <c r="BV31" s="28">
        <v>2</v>
      </c>
      <c r="BW31" s="27">
        <v>503</v>
      </c>
      <c r="BX31" s="27">
        <v>556</v>
      </c>
      <c r="BY31" s="27">
        <v>255</v>
      </c>
      <c r="BZ31" s="27">
        <v>308</v>
      </c>
      <c r="CA31" s="27">
        <v>151</v>
      </c>
      <c r="CB31" s="27">
        <v>185</v>
      </c>
      <c r="CC31" s="27">
        <f t="shared" si="13"/>
        <v>909</v>
      </c>
      <c r="CD31" s="27">
        <f t="shared" si="14"/>
        <v>1049</v>
      </c>
      <c r="CE31" s="27">
        <v>3075</v>
      </c>
      <c r="CF31" s="27">
        <v>1217</v>
      </c>
      <c r="CG31" s="27">
        <v>292</v>
      </c>
      <c r="CH31" s="27">
        <f t="shared" si="16"/>
        <v>4584</v>
      </c>
      <c r="CI31" s="27">
        <v>1972</v>
      </c>
      <c r="CJ31" s="27">
        <v>714</v>
      </c>
      <c r="CK31" s="27">
        <v>169</v>
      </c>
      <c r="CL31" s="27">
        <f t="shared" si="2"/>
        <v>2855</v>
      </c>
      <c r="CM31" s="26">
        <f t="shared" si="15"/>
        <v>0</v>
      </c>
      <c r="CN31" s="26">
        <f t="shared" si="3"/>
        <v>0</v>
      </c>
    </row>
    <row r="32" spans="1:92" ht="13.5" customHeight="1" x14ac:dyDescent="0.15">
      <c r="A32" s="29"/>
      <c r="B32" s="30" t="s">
        <v>66</v>
      </c>
      <c r="C32" s="31"/>
      <c r="D32" s="32">
        <v>271276</v>
      </c>
      <c r="E32" s="32">
        <v>39457</v>
      </c>
      <c r="F32" s="32">
        <v>116787</v>
      </c>
      <c r="G32" s="32">
        <v>81276</v>
      </c>
      <c r="H32" s="32">
        <f t="shared" si="4"/>
        <v>508796</v>
      </c>
      <c r="I32" s="32">
        <v>108704</v>
      </c>
      <c r="J32" s="32">
        <v>25790</v>
      </c>
      <c r="K32" s="32">
        <v>37956</v>
      </c>
      <c r="L32" s="32">
        <v>22969</v>
      </c>
      <c r="M32" s="32">
        <f t="shared" si="5"/>
        <v>195419</v>
      </c>
      <c r="N32" s="32">
        <v>19558</v>
      </c>
      <c r="O32" s="32">
        <v>0</v>
      </c>
      <c r="P32" s="32">
        <v>19038</v>
      </c>
      <c r="Q32" s="32">
        <v>0</v>
      </c>
      <c r="R32" s="32">
        <f t="shared" si="6"/>
        <v>38596</v>
      </c>
      <c r="S32" s="32">
        <v>41</v>
      </c>
      <c r="T32" s="32">
        <v>21419</v>
      </c>
      <c r="U32" s="32">
        <v>73</v>
      </c>
      <c r="V32" s="32">
        <v>12702</v>
      </c>
      <c r="W32" s="32">
        <v>6</v>
      </c>
      <c r="X32" s="32">
        <v>462</v>
      </c>
      <c r="Y32" s="29"/>
      <c r="Z32" s="30" t="s">
        <v>66</v>
      </c>
      <c r="AA32" s="31"/>
      <c r="AB32" s="33">
        <v>7</v>
      </c>
      <c r="AC32" s="33">
        <v>5</v>
      </c>
      <c r="AD32" s="33">
        <v>2</v>
      </c>
      <c r="AE32" s="32">
        <v>2556</v>
      </c>
      <c r="AF32" s="32">
        <v>3498</v>
      </c>
      <c r="AG32" s="32">
        <v>1062</v>
      </c>
      <c r="AH32" s="32">
        <v>1942</v>
      </c>
      <c r="AI32" s="32">
        <v>682</v>
      </c>
      <c r="AJ32" s="32">
        <v>1244</v>
      </c>
      <c r="AK32" s="32">
        <f t="shared" si="7"/>
        <v>4300</v>
      </c>
      <c r="AL32" s="32">
        <f t="shared" si="8"/>
        <v>6684</v>
      </c>
      <c r="AM32" s="32">
        <v>48972</v>
      </c>
      <c r="AN32" s="32">
        <v>19420</v>
      </c>
      <c r="AO32" s="32">
        <v>4976</v>
      </c>
      <c r="AP32" s="32">
        <f t="shared" si="0"/>
        <v>73368</v>
      </c>
      <c r="AQ32" s="32">
        <v>40017</v>
      </c>
      <c r="AR32" s="32">
        <v>11526</v>
      </c>
      <c r="AS32" s="32">
        <v>2999</v>
      </c>
      <c r="AT32" s="32">
        <f t="shared" si="9"/>
        <v>54542</v>
      </c>
      <c r="AU32" s="29"/>
      <c r="AV32" s="30" t="s">
        <v>66</v>
      </c>
      <c r="AW32" s="31"/>
      <c r="AX32" s="33">
        <v>7</v>
      </c>
      <c r="AY32" s="33">
        <v>5</v>
      </c>
      <c r="AZ32" s="33">
        <v>2</v>
      </c>
      <c r="BA32" s="32">
        <v>2556</v>
      </c>
      <c r="BB32" s="32">
        <v>3498</v>
      </c>
      <c r="BC32" s="32">
        <v>1062</v>
      </c>
      <c r="BD32" s="32">
        <v>1942</v>
      </c>
      <c r="BE32" s="32">
        <v>682</v>
      </c>
      <c r="BF32" s="32">
        <v>1244</v>
      </c>
      <c r="BG32" s="32">
        <f t="shared" si="10"/>
        <v>4300</v>
      </c>
      <c r="BH32" s="32">
        <f t="shared" si="11"/>
        <v>6684</v>
      </c>
      <c r="BI32" s="32">
        <v>15916</v>
      </c>
      <c r="BJ32" s="32">
        <v>6312</v>
      </c>
      <c r="BK32" s="32">
        <v>1617</v>
      </c>
      <c r="BL32" s="32">
        <f t="shared" si="12"/>
        <v>23845</v>
      </c>
      <c r="BM32" s="32">
        <v>11309</v>
      </c>
      <c r="BN32" s="32">
        <v>3257</v>
      </c>
      <c r="BO32" s="32">
        <v>848</v>
      </c>
      <c r="BP32" s="32">
        <f t="shared" si="1"/>
        <v>15414</v>
      </c>
      <c r="BQ32" s="29"/>
      <c r="BR32" s="30" t="s">
        <v>66</v>
      </c>
      <c r="BS32" s="31"/>
      <c r="BT32" s="33">
        <v>7</v>
      </c>
      <c r="BU32" s="33">
        <v>5</v>
      </c>
      <c r="BV32" s="33">
        <v>2</v>
      </c>
      <c r="BW32" s="32">
        <v>920</v>
      </c>
      <c r="BX32" s="32">
        <v>1015</v>
      </c>
      <c r="BY32" s="32">
        <v>393</v>
      </c>
      <c r="BZ32" s="32">
        <v>466</v>
      </c>
      <c r="CA32" s="32">
        <v>278</v>
      </c>
      <c r="CB32" s="32">
        <v>352</v>
      </c>
      <c r="CC32" s="32">
        <f t="shared" si="13"/>
        <v>1591</v>
      </c>
      <c r="CD32" s="32">
        <f t="shared" si="14"/>
        <v>1833</v>
      </c>
      <c r="CE32" s="32">
        <v>7460</v>
      </c>
      <c r="CF32" s="32">
        <v>2447</v>
      </c>
      <c r="CG32" s="32">
        <v>739</v>
      </c>
      <c r="CH32" s="32">
        <f t="shared" si="16"/>
        <v>10646</v>
      </c>
      <c r="CI32" s="32">
        <v>0</v>
      </c>
      <c r="CJ32" s="32">
        <v>0</v>
      </c>
      <c r="CK32" s="32">
        <v>0</v>
      </c>
      <c r="CL32" s="32">
        <f t="shared" si="2"/>
        <v>0</v>
      </c>
      <c r="CM32" s="26">
        <f t="shared" si="15"/>
        <v>0</v>
      </c>
      <c r="CN32" s="26">
        <f t="shared" si="3"/>
        <v>0</v>
      </c>
    </row>
    <row r="33" spans="1:92" ht="13.5" customHeight="1" x14ac:dyDescent="0.15">
      <c r="A33" s="21"/>
      <c r="B33" s="22" t="s">
        <v>67</v>
      </c>
      <c r="C33" s="23"/>
      <c r="D33" s="27">
        <v>566675</v>
      </c>
      <c r="E33" s="27">
        <v>0</v>
      </c>
      <c r="F33" s="27">
        <v>231059</v>
      </c>
      <c r="G33" s="27">
        <v>121164</v>
      </c>
      <c r="H33" s="27">
        <f t="shared" si="4"/>
        <v>918898</v>
      </c>
      <c r="I33" s="27">
        <v>189733</v>
      </c>
      <c r="J33" s="27">
        <v>0</v>
      </c>
      <c r="K33" s="27">
        <v>71095</v>
      </c>
      <c r="L33" s="27">
        <v>43619</v>
      </c>
      <c r="M33" s="27">
        <f t="shared" si="5"/>
        <v>304447</v>
      </c>
      <c r="N33" s="27">
        <v>54971</v>
      </c>
      <c r="O33" s="27">
        <v>0</v>
      </c>
      <c r="P33" s="27">
        <v>28194</v>
      </c>
      <c r="Q33" s="27">
        <v>33689</v>
      </c>
      <c r="R33" s="27">
        <f t="shared" si="6"/>
        <v>116854</v>
      </c>
      <c r="S33" s="27">
        <v>214</v>
      </c>
      <c r="T33" s="27">
        <v>76550</v>
      </c>
      <c r="U33" s="27">
        <v>239</v>
      </c>
      <c r="V33" s="27">
        <v>29719</v>
      </c>
      <c r="W33" s="27">
        <v>88</v>
      </c>
      <c r="X33" s="27">
        <v>6266</v>
      </c>
      <c r="Y33" s="21"/>
      <c r="Z33" s="22" t="s">
        <v>67</v>
      </c>
      <c r="AA33" s="23"/>
      <c r="AB33" s="28">
        <v>7</v>
      </c>
      <c r="AC33" s="28">
        <v>5</v>
      </c>
      <c r="AD33" s="28">
        <v>2</v>
      </c>
      <c r="AE33" s="27">
        <v>2271</v>
      </c>
      <c r="AF33" s="27">
        <v>3108</v>
      </c>
      <c r="AG33" s="27">
        <v>1280</v>
      </c>
      <c r="AH33" s="27">
        <v>2365</v>
      </c>
      <c r="AI33" s="27">
        <v>847</v>
      </c>
      <c r="AJ33" s="27">
        <v>1605</v>
      </c>
      <c r="AK33" s="27">
        <f t="shared" si="7"/>
        <v>4398</v>
      </c>
      <c r="AL33" s="27">
        <f t="shared" si="8"/>
        <v>7078</v>
      </c>
      <c r="AM33" s="27">
        <v>56566</v>
      </c>
      <c r="AN33" s="27">
        <v>30745</v>
      </c>
      <c r="AO33" s="27">
        <v>8346</v>
      </c>
      <c r="AP33" s="27">
        <f t="shared" si="0"/>
        <v>95657</v>
      </c>
      <c r="AQ33" s="27">
        <v>38102</v>
      </c>
      <c r="AR33" s="27">
        <v>14856</v>
      </c>
      <c r="AS33" s="27">
        <v>3978</v>
      </c>
      <c r="AT33" s="27">
        <f t="shared" si="9"/>
        <v>56936</v>
      </c>
      <c r="AU33" s="21"/>
      <c r="AV33" s="22" t="s">
        <v>67</v>
      </c>
      <c r="AW33" s="23"/>
      <c r="AX33" s="28">
        <v>7</v>
      </c>
      <c r="AY33" s="28">
        <v>5</v>
      </c>
      <c r="AZ33" s="28">
        <v>2</v>
      </c>
      <c r="BA33" s="27">
        <v>2271</v>
      </c>
      <c r="BB33" s="27">
        <v>3108</v>
      </c>
      <c r="BC33" s="27">
        <v>1280</v>
      </c>
      <c r="BD33" s="27">
        <v>2365</v>
      </c>
      <c r="BE33" s="27">
        <v>847</v>
      </c>
      <c r="BF33" s="27">
        <v>1605</v>
      </c>
      <c r="BG33" s="27">
        <f t="shared" si="10"/>
        <v>4398</v>
      </c>
      <c r="BH33" s="27">
        <f t="shared" si="11"/>
        <v>7078</v>
      </c>
      <c r="BI33" s="27">
        <v>17405</v>
      </c>
      <c r="BJ33" s="27">
        <v>9460</v>
      </c>
      <c r="BK33" s="27">
        <v>2568</v>
      </c>
      <c r="BL33" s="27">
        <f t="shared" si="12"/>
        <v>29433</v>
      </c>
      <c r="BM33" s="27">
        <v>13717</v>
      </c>
      <c r="BN33" s="27">
        <v>5348</v>
      </c>
      <c r="BO33" s="27">
        <v>1432</v>
      </c>
      <c r="BP33" s="27">
        <f t="shared" si="1"/>
        <v>20497</v>
      </c>
      <c r="BQ33" s="21"/>
      <c r="BR33" s="22" t="s">
        <v>67</v>
      </c>
      <c r="BS33" s="23"/>
      <c r="BT33" s="28">
        <v>7</v>
      </c>
      <c r="BU33" s="28">
        <v>5</v>
      </c>
      <c r="BV33" s="28">
        <v>2</v>
      </c>
      <c r="BW33" s="27">
        <v>911</v>
      </c>
      <c r="BX33" s="27">
        <v>1001</v>
      </c>
      <c r="BY33" s="27">
        <v>532</v>
      </c>
      <c r="BZ33" s="27">
        <v>651</v>
      </c>
      <c r="CA33" s="27">
        <v>342</v>
      </c>
      <c r="CB33" s="27">
        <v>437</v>
      </c>
      <c r="CC33" s="27">
        <f t="shared" si="13"/>
        <v>1785</v>
      </c>
      <c r="CD33" s="27">
        <f t="shared" si="14"/>
        <v>2089</v>
      </c>
      <c r="CE33" s="27">
        <v>7007</v>
      </c>
      <c r="CF33" s="27">
        <v>3255</v>
      </c>
      <c r="CG33" s="27">
        <v>874</v>
      </c>
      <c r="CH33" s="27">
        <f t="shared" si="16"/>
        <v>11136</v>
      </c>
      <c r="CI33" s="27">
        <v>9566</v>
      </c>
      <c r="CJ33" s="27">
        <v>3990</v>
      </c>
      <c r="CK33" s="27">
        <v>1026</v>
      </c>
      <c r="CL33" s="27">
        <f t="shared" si="2"/>
        <v>14582</v>
      </c>
      <c r="CM33" s="26">
        <f t="shared" si="15"/>
        <v>0</v>
      </c>
      <c r="CN33" s="26">
        <f t="shared" si="3"/>
        <v>0</v>
      </c>
    </row>
    <row r="34" spans="1:92" ht="13.5" customHeight="1" x14ac:dyDescent="0.15">
      <c r="A34" s="21"/>
      <c r="B34" s="22" t="s">
        <v>68</v>
      </c>
      <c r="C34" s="23"/>
      <c r="D34" s="27">
        <v>423219</v>
      </c>
      <c r="E34" s="27">
        <v>0</v>
      </c>
      <c r="F34" s="27">
        <v>161016</v>
      </c>
      <c r="G34" s="27">
        <v>93924</v>
      </c>
      <c r="H34" s="27">
        <f t="shared" si="4"/>
        <v>678159</v>
      </c>
      <c r="I34" s="27">
        <v>119307</v>
      </c>
      <c r="J34" s="27">
        <v>0</v>
      </c>
      <c r="K34" s="27">
        <v>49005</v>
      </c>
      <c r="L34" s="27">
        <v>21675</v>
      </c>
      <c r="M34" s="27">
        <f t="shared" si="5"/>
        <v>189987</v>
      </c>
      <c r="N34" s="27">
        <v>46613</v>
      </c>
      <c r="O34" s="27">
        <v>0</v>
      </c>
      <c r="P34" s="27">
        <v>20254</v>
      </c>
      <c r="Q34" s="27">
        <v>12074</v>
      </c>
      <c r="R34" s="27">
        <f t="shared" si="6"/>
        <v>78941</v>
      </c>
      <c r="S34" s="27">
        <v>118</v>
      </c>
      <c r="T34" s="27">
        <v>30091</v>
      </c>
      <c r="U34" s="27">
        <v>88</v>
      </c>
      <c r="V34" s="27">
        <v>6308</v>
      </c>
      <c r="W34" s="27">
        <v>54</v>
      </c>
      <c r="X34" s="27">
        <v>3136</v>
      </c>
      <c r="Y34" s="21"/>
      <c r="Z34" s="22" t="s">
        <v>68</v>
      </c>
      <c r="AA34" s="23"/>
      <c r="AB34" s="28">
        <v>7</v>
      </c>
      <c r="AC34" s="28">
        <v>5</v>
      </c>
      <c r="AD34" s="28">
        <v>2</v>
      </c>
      <c r="AE34" s="27">
        <v>1644</v>
      </c>
      <c r="AF34" s="27">
        <v>2291</v>
      </c>
      <c r="AG34" s="27">
        <v>935</v>
      </c>
      <c r="AH34" s="27">
        <v>1741</v>
      </c>
      <c r="AI34" s="27">
        <v>721</v>
      </c>
      <c r="AJ34" s="27">
        <v>1397</v>
      </c>
      <c r="AK34" s="27">
        <f t="shared" si="7"/>
        <v>3300</v>
      </c>
      <c r="AL34" s="27">
        <f t="shared" si="8"/>
        <v>5429</v>
      </c>
      <c r="AM34" s="27">
        <v>36885</v>
      </c>
      <c r="AN34" s="27">
        <v>20022</v>
      </c>
      <c r="AO34" s="27">
        <v>6426</v>
      </c>
      <c r="AP34" s="27">
        <f t="shared" si="0"/>
        <v>63333</v>
      </c>
      <c r="AQ34" s="27">
        <v>28569</v>
      </c>
      <c r="AR34" s="27">
        <v>11141</v>
      </c>
      <c r="AS34" s="27">
        <v>3458</v>
      </c>
      <c r="AT34" s="27">
        <f t="shared" si="9"/>
        <v>43168</v>
      </c>
      <c r="AU34" s="21"/>
      <c r="AV34" s="22" t="s">
        <v>68</v>
      </c>
      <c r="AW34" s="23"/>
      <c r="AX34" s="28">
        <v>7</v>
      </c>
      <c r="AY34" s="28">
        <v>5</v>
      </c>
      <c r="AZ34" s="28">
        <v>2</v>
      </c>
      <c r="BA34" s="27">
        <v>1644</v>
      </c>
      <c r="BB34" s="27">
        <v>2291</v>
      </c>
      <c r="BC34" s="27">
        <v>935</v>
      </c>
      <c r="BD34" s="27">
        <v>1741</v>
      </c>
      <c r="BE34" s="27">
        <v>721</v>
      </c>
      <c r="BF34" s="27">
        <v>1397</v>
      </c>
      <c r="BG34" s="27">
        <f t="shared" si="10"/>
        <v>3300</v>
      </c>
      <c r="BH34" s="27">
        <f t="shared" si="11"/>
        <v>5429</v>
      </c>
      <c r="BI34" s="27">
        <v>11226</v>
      </c>
      <c r="BJ34" s="27">
        <v>6094</v>
      </c>
      <c r="BK34" s="27">
        <v>1956</v>
      </c>
      <c r="BL34" s="27">
        <f t="shared" si="12"/>
        <v>19276</v>
      </c>
      <c r="BM34" s="27">
        <v>6593</v>
      </c>
      <c r="BN34" s="27">
        <v>2571</v>
      </c>
      <c r="BO34" s="27">
        <v>798</v>
      </c>
      <c r="BP34" s="27">
        <f t="shared" si="1"/>
        <v>9962</v>
      </c>
      <c r="BQ34" s="21"/>
      <c r="BR34" s="22" t="s">
        <v>68</v>
      </c>
      <c r="BS34" s="23"/>
      <c r="BT34" s="28">
        <v>7</v>
      </c>
      <c r="BU34" s="28">
        <v>5</v>
      </c>
      <c r="BV34" s="28">
        <v>2</v>
      </c>
      <c r="BW34" s="27">
        <v>688</v>
      </c>
      <c r="BX34" s="27">
        <v>762</v>
      </c>
      <c r="BY34" s="27">
        <v>350</v>
      </c>
      <c r="BZ34" s="27">
        <v>440</v>
      </c>
      <c r="CA34" s="27">
        <v>258</v>
      </c>
      <c r="CB34" s="27">
        <v>326</v>
      </c>
      <c r="CC34" s="27">
        <f t="shared" si="13"/>
        <v>1296</v>
      </c>
      <c r="CD34" s="27">
        <f t="shared" si="14"/>
        <v>1528</v>
      </c>
      <c r="CE34" s="27">
        <v>4801</v>
      </c>
      <c r="CF34" s="27">
        <v>1980</v>
      </c>
      <c r="CG34" s="27">
        <v>587</v>
      </c>
      <c r="CH34" s="27">
        <f t="shared" si="16"/>
        <v>7368</v>
      </c>
      <c r="CI34" s="27">
        <v>3371</v>
      </c>
      <c r="CJ34" s="27">
        <v>1225</v>
      </c>
      <c r="CK34" s="27">
        <v>361</v>
      </c>
      <c r="CL34" s="27">
        <f t="shared" si="2"/>
        <v>4957</v>
      </c>
      <c r="CM34" s="26">
        <f t="shared" si="15"/>
        <v>0</v>
      </c>
      <c r="CN34" s="26">
        <f t="shared" si="3"/>
        <v>0</v>
      </c>
    </row>
    <row r="35" spans="1:92" ht="13.5" customHeight="1" x14ac:dyDescent="0.15">
      <c r="A35" s="21"/>
      <c r="B35" s="22" t="s">
        <v>69</v>
      </c>
      <c r="C35" s="23"/>
      <c r="D35" s="27">
        <v>1044674</v>
      </c>
      <c r="E35" s="27">
        <v>0</v>
      </c>
      <c r="F35" s="27">
        <v>455275</v>
      </c>
      <c r="G35" s="27">
        <v>204343</v>
      </c>
      <c r="H35" s="27">
        <f t="shared" si="4"/>
        <v>1704292</v>
      </c>
      <c r="I35" s="27">
        <v>315003</v>
      </c>
      <c r="J35" s="27">
        <v>0</v>
      </c>
      <c r="K35" s="27">
        <v>138241</v>
      </c>
      <c r="L35" s="27">
        <v>61801</v>
      </c>
      <c r="M35" s="27">
        <f t="shared" si="5"/>
        <v>515045</v>
      </c>
      <c r="N35" s="27">
        <v>118573</v>
      </c>
      <c r="O35" s="27">
        <v>0</v>
      </c>
      <c r="P35" s="27">
        <v>73089</v>
      </c>
      <c r="Q35" s="27">
        <v>0</v>
      </c>
      <c r="R35" s="27">
        <f t="shared" si="6"/>
        <v>191662</v>
      </c>
      <c r="S35" s="27">
        <v>304</v>
      </c>
      <c r="T35" s="27">
        <v>197258</v>
      </c>
      <c r="U35" s="27">
        <v>281</v>
      </c>
      <c r="V35" s="27">
        <v>57226</v>
      </c>
      <c r="W35" s="27">
        <v>137</v>
      </c>
      <c r="X35" s="27">
        <v>19754</v>
      </c>
      <c r="Y35" s="21"/>
      <c r="Z35" s="22" t="s">
        <v>69</v>
      </c>
      <c r="AA35" s="23"/>
      <c r="AB35" s="28">
        <v>7</v>
      </c>
      <c r="AC35" s="28">
        <v>5</v>
      </c>
      <c r="AD35" s="28">
        <v>2</v>
      </c>
      <c r="AE35" s="27">
        <v>4666</v>
      </c>
      <c r="AF35" s="27">
        <v>6502</v>
      </c>
      <c r="AG35" s="27">
        <v>2481</v>
      </c>
      <c r="AH35" s="27">
        <v>4781</v>
      </c>
      <c r="AI35" s="27">
        <v>1989</v>
      </c>
      <c r="AJ35" s="27">
        <v>3937</v>
      </c>
      <c r="AK35" s="27">
        <f t="shared" si="7"/>
        <v>9136</v>
      </c>
      <c r="AL35" s="27">
        <f t="shared" si="8"/>
        <v>15220</v>
      </c>
      <c r="AM35" s="27">
        <v>112420</v>
      </c>
      <c r="AN35" s="27">
        <v>59045</v>
      </c>
      <c r="AO35" s="27">
        <v>19448</v>
      </c>
      <c r="AP35" s="27">
        <f t="shared" si="0"/>
        <v>190913</v>
      </c>
      <c r="AQ35" s="27">
        <v>64974</v>
      </c>
      <c r="AR35" s="27">
        <v>23654</v>
      </c>
      <c r="AS35" s="27">
        <v>7573</v>
      </c>
      <c r="AT35" s="27">
        <f t="shared" si="9"/>
        <v>96201</v>
      </c>
      <c r="AU35" s="21"/>
      <c r="AV35" s="22" t="s">
        <v>69</v>
      </c>
      <c r="AW35" s="23"/>
      <c r="AX35" s="28">
        <v>7</v>
      </c>
      <c r="AY35" s="28">
        <v>5</v>
      </c>
      <c r="AZ35" s="28">
        <v>2</v>
      </c>
      <c r="BA35" s="27">
        <v>4666</v>
      </c>
      <c r="BB35" s="27">
        <v>6502</v>
      </c>
      <c r="BC35" s="27">
        <v>2481</v>
      </c>
      <c r="BD35" s="27">
        <v>4781</v>
      </c>
      <c r="BE35" s="27">
        <v>1989</v>
      </c>
      <c r="BF35" s="27">
        <v>3937</v>
      </c>
      <c r="BG35" s="27">
        <f t="shared" si="10"/>
        <v>9136</v>
      </c>
      <c r="BH35" s="27">
        <f t="shared" si="11"/>
        <v>15220</v>
      </c>
      <c r="BI35" s="27">
        <v>34136</v>
      </c>
      <c r="BJ35" s="27">
        <v>17928</v>
      </c>
      <c r="BK35" s="27">
        <v>5905</v>
      </c>
      <c r="BL35" s="27">
        <f t="shared" si="12"/>
        <v>57969</v>
      </c>
      <c r="BM35" s="27">
        <v>19651</v>
      </c>
      <c r="BN35" s="27">
        <v>7154</v>
      </c>
      <c r="BO35" s="27">
        <v>2290</v>
      </c>
      <c r="BP35" s="27">
        <f t="shared" si="1"/>
        <v>29095</v>
      </c>
      <c r="BQ35" s="21"/>
      <c r="BR35" s="22" t="s">
        <v>69</v>
      </c>
      <c r="BS35" s="23"/>
      <c r="BT35" s="28">
        <v>7</v>
      </c>
      <c r="BU35" s="28">
        <v>5</v>
      </c>
      <c r="BV35" s="28">
        <v>2</v>
      </c>
      <c r="BW35" s="27">
        <v>1791</v>
      </c>
      <c r="BX35" s="27">
        <v>1999</v>
      </c>
      <c r="BY35" s="27">
        <v>1033</v>
      </c>
      <c r="BZ35" s="27">
        <v>1284</v>
      </c>
      <c r="CA35" s="27">
        <v>806</v>
      </c>
      <c r="CB35" s="27">
        <v>1028</v>
      </c>
      <c r="CC35" s="27">
        <f t="shared" si="13"/>
        <v>3630</v>
      </c>
      <c r="CD35" s="27">
        <f t="shared" si="14"/>
        <v>4311</v>
      </c>
      <c r="CE35" s="27">
        <v>17771</v>
      </c>
      <c r="CF35" s="27">
        <v>8153</v>
      </c>
      <c r="CG35" s="27">
        <v>2611</v>
      </c>
      <c r="CH35" s="27">
        <f t="shared" si="16"/>
        <v>28535</v>
      </c>
      <c r="CI35" s="27">
        <v>0</v>
      </c>
      <c r="CJ35" s="27">
        <v>0</v>
      </c>
      <c r="CK35" s="27">
        <v>0</v>
      </c>
      <c r="CL35" s="27">
        <f t="shared" si="2"/>
        <v>0</v>
      </c>
      <c r="CM35" s="26">
        <f t="shared" si="15"/>
        <v>0</v>
      </c>
      <c r="CN35" s="26">
        <f t="shared" si="3"/>
        <v>0</v>
      </c>
    </row>
    <row r="36" spans="1:92" ht="13.5" customHeight="1" x14ac:dyDescent="0.15">
      <c r="A36" s="21"/>
      <c r="B36" s="22" t="s">
        <v>106</v>
      </c>
      <c r="C36" s="23"/>
      <c r="D36" s="27">
        <v>399045</v>
      </c>
      <c r="E36" s="27">
        <v>0</v>
      </c>
      <c r="F36" s="27">
        <v>195289</v>
      </c>
      <c r="G36" s="27">
        <v>108807</v>
      </c>
      <c r="H36" s="27">
        <f t="shared" si="4"/>
        <v>703141</v>
      </c>
      <c r="I36" s="27">
        <v>101473</v>
      </c>
      <c r="J36" s="27">
        <v>0</v>
      </c>
      <c r="K36" s="27">
        <v>50775</v>
      </c>
      <c r="L36" s="27">
        <v>28290</v>
      </c>
      <c r="M36" s="27">
        <f t="shared" si="5"/>
        <v>180538</v>
      </c>
      <c r="N36" s="27">
        <v>33244</v>
      </c>
      <c r="O36" s="27">
        <v>0</v>
      </c>
      <c r="P36" s="27">
        <v>33199</v>
      </c>
      <c r="Q36" s="27">
        <v>0</v>
      </c>
      <c r="R36" s="27">
        <f t="shared" si="6"/>
        <v>66443</v>
      </c>
      <c r="S36" s="27">
        <v>99</v>
      </c>
      <c r="T36" s="27">
        <v>87012</v>
      </c>
      <c r="U36" s="27">
        <v>72</v>
      </c>
      <c r="V36" s="27">
        <v>18279</v>
      </c>
      <c r="W36" s="27">
        <v>31</v>
      </c>
      <c r="X36" s="27">
        <v>5740</v>
      </c>
      <c r="Y36" s="21"/>
      <c r="Z36" s="22" t="s">
        <v>107</v>
      </c>
      <c r="AA36" s="23"/>
      <c r="AB36" s="28">
        <v>7</v>
      </c>
      <c r="AC36" s="28">
        <v>5</v>
      </c>
      <c r="AD36" s="28">
        <v>2</v>
      </c>
      <c r="AE36" s="27">
        <v>1888</v>
      </c>
      <c r="AF36" s="27">
        <v>2731</v>
      </c>
      <c r="AG36" s="27">
        <v>1052</v>
      </c>
      <c r="AH36" s="27">
        <v>2102</v>
      </c>
      <c r="AI36" s="27">
        <v>802</v>
      </c>
      <c r="AJ36" s="27">
        <v>1609</v>
      </c>
      <c r="AK36" s="27">
        <f t="shared" si="7"/>
        <v>3742</v>
      </c>
      <c r="AL36" s="27">
        <f t="shared" si="8"/>
        <v>6442</v>
      </c>
      <c r="AM36" s="27">
        <v>47793</v>
      </c>
      <c r="AN36" s="27">
        <v>26275</v>
      </c>
      <c r="AO36" s="27">
        <v>8045</v>
      </c>
      <c r="AP36" s="27">
        <f t="shared" si="0"/>
        <v>82113</v>
      </c>
      <c r="AQ36" s="27">
        <v>32239</v>
      </c>
      <c r="AR36" s="27">
        <v>12394</v>
      </c>
      <c r="AS36" s="27">
        <v>3766</v>
      </c>
      <c r="AT36" s="27">
        <f t="shared" si="9"/>
        <v>48399</v>
      </c>
      <c r="AU36" s="21"/>
      <c r="AV36" s="22" t="s">
        <v>107</v>
      </c>
      <c r="AW36" s="23"/>
      <c r="AX36" s="28">
        <v>7</v>
      </c>
      <c r="AY36" s="28">
        <v>5</v>
      </c>
      <c r="AZ36" s="28">
        <v>2</v>
      </c>
      <c r="BA36" s="27">
        <v>1888</v>
      </c>
      <c r="BB36" s="27">
        <v>2731</v>
      </c>
      <c r="BC36" s="27">
        <v>1052</v>
      </c>
      <c r="BD36" s="27">
        <v>2102</v>
      </c>
      <c r="BE36" s="27">
        <v>802</v>
      </c>
      <c r="BF36" s="27">
        <v>1609</v>
      </c>
      <c r="BG36" s="27">
        <f t="shared" si="10"/>
        <v>3742</v>
      </c>
      <c r="BH36" s="27">
        <f t="shared" si="11"/>
        <v>6442</v>
      </c>
      <c r="BI36" s="27">
        <v>12426</v>
      </c>
      <c r="BJ36" s="27">
        <v>6832</v>
      </c>
      <c r="BK36" s="27">
        <v>2092</v>
      </c>
      <c r="BL36" s="27">
        <f t="shared" si="12"/>
        <v>21350</v>
      </c>
      <c r="BM36" s="27">
        <v>8382</v>
      </c>
      <c r="BN36" s="27">
        <v>3222</v>
      </c>
      <c r="BO36" s="27">
        <v>979</v>
      </c>
      <c r="BP36" s="27">
        <f t="shared" si="1"/>
        <v>12583</v>
      </c>
      <c r="BQ36" s="21"/>
      <c r="BR36" s="22" t="s">
        <v>107</v>
      </c>
      <c r="BS36" s="23"/>
      <c r="BT36" s="28">
        <v>7</v>
      </c>
      <c r="BU36" s="28">
        <v>5</v>
      </c>
      <c r="BV36" s="28">
        <v>2</v>
      </c>
      <c r="BW36" s="27">
        <v>837</v>
      </c>
      <c r="BX36" s="27">
        <v>925</v>
      </c>
      <c r="BY36" s="27">
        <v>434</v>
      </c>
      <c r="BZ36" s="27">
        <v>555</v>
      </c>
      <c r="CA36" s="27">
        <v>321</v>
      </c>
      <c r="CB36" s="27">
        <v>406</v>
      </c>
      <c r="CC36" s="27">
        <f t="shared" si="13"/>
        <v>1592</v>
      </c>
      <c r="CD36" s="27">
        <f t="shared" si="14"/>
        <v>1886</v>
      </c>
      <c r="CE36" s="27">
        <v>8418</v>
      </c>
      <c r="CF36" s="27">
        <v>3608</v>
      </c>
      <c r="CG36" s="27">
        <v>1056</v>
      </c>
      <c r="CH36" s="27">
        <f t="shared" si="16"/>
        <v>13082</v>
      </c>
      <c r="CI36" s="27">
        <v>0</v>
      </c>
      <c r="CJ36" s="27">
        <v>0</v>
      </c>
      <c r="CK36" s="27">
        <v>0</v>
      </c>
      <c r="CL36" s="27">
        <f t="shared" si="2"/>
        <v>0</v>
      </c>
      <c r="CM36" s="26">
        <f t="shared" si="15"/>
        <v>0</v>
      </c>
      <c r="CN36" s="26">
        <f t="shared" si="3"/>
        <v>0</v>
      </c>
    </row>
    <row r="37" spans="1:92" ht="13.5" customHeight="1" x14ac:dyDescent="0.15">
      <c r="A37" s="29"/>
      <c r="B37" s="30" t="s">
        <v>70</v>
      </c>
      <c r="C37" s="31"/>
      <c r="D37" s="32">
        <v>304499</v>
      </c>
      <c r="E37" s="32">
        <v>13895</v>
      </c>
      <c r="F37" s="32">
        <v>113669</v>
      </c>
      <c r="G37" s="32">
        <v>70527</v>
      </c>
      <c r="H37" s="32">
        <f t="shared" si="4"/>
        <v>502590</v>
      </c>
      <c r="I37" s="32">
        <v>91172</v>
      </c>
      <c r="J37" s="32">
        <v>0</v>
      </c>
      <c r="K37" s="32">
        <v>51668</v>
      </c>
      <c r="L37" s="32">
        <v>29386</v>
      </c>
      <c r="M37" s="32">
        <f t="shared" si="5"/>
        <v>172226</v>
      </c>
      <c r="N37" s="32">
        <v>31002</v>
      </c>
      <c r="O37" s="32">
        <v>0</v>
      </c>
      <c r="P37" s="32">
        <v>16453</v>
      </c>
      <c r="Q37" s="32">
        <v>12227</v>
      </c>
      <c r="R37" s="32">
        <f t="shared" si="6"/>
        <v>59682</v>
      </c>
      <c r="S37" s="32">
        <v>61</v>
      </c>
      <c r="T37" s="32">
        <v>28306</v>
      </c>
      <c r="U37" s="32">
        <v>61</v>
      </c>
      <c r="V37" s="32">
        <v>8400</v>
      </c>
      <c r="W37" s="32">
        <v>30</v>
      </c>
      <c r="X37" s="32">
        <v>2762</v>
      </c>
      <c r="Y37" s="29"/>
      <c r="Z37" s="30" t="s">
        <v>70</v>
      </c>
      <c r="AA37" s="31"/>
      <c r="AB37" s="33">
        <v>7</v>
      </c>
      <c r="AC37" s="33">
        <v>5</v>
      </c>
      <c r="AD37" s="33">
        <v>2</v>
      </c>
      <c r="AE37" s="32">
        <v>1614</v>
      </c>
      <c r="AF37" s="32">
        <v>2197</v>
      </c>
      <c r="AG37" s="32">
        <v>877</v>
      </c>
      <c r="AH37" s="32">
        <v>1593</v>
      </c>
      <c r="AI37" s="32">
        <v>554</v>
      </c>
      <c r="AJ37" s="32">
        <v>1078</v>
      </c>
      <c r="AK37" s="32">
        <f t="shared" si="7"/>
        <v>3045</v>
      </c>
      <c r="AL37" s="32">
        <f t="shared" si="8"/>
        <v>4868</v>
      </c>
      <c r="AM37" s="32">
        <v>33834</v>
      </c>
      <c r="AN37" s="32">
        <v>17523</v>
      </c>
      <c r="AO37" s="32">
        <v>4743</v>
      </c>
      <c r="AP37" s="32">
        <f t="shared" si="0"/>
        <v>56100</v>
      </c>
      <c r="AQ37" s="32">
        <v>26280</v>
      </c>
      <c r="AR37" s="32">
        <v>9750</v>
      </c>
      <c r="AS37" s="32">
        <v>2518</v>
      </c>
      <c r="AT37" s="32">
        <f t="shared" si="9"/>
        <v>38548</v>
      </c>
      <c r="AU37" s="29"/>
      <c r="AV37" s="30" t="s">
        <v>70</v>
      </c>
      <c r="AW37" s="31"/>
      <c r="AX37" s="33">
        <v>7</v>
      </c>
      <c r="AY37" s="33">
        <v>5</v>
      </c>
      <c r="AZ37" s="33">
        <v>2</v>
      </c>
      <c r="BA37" s="32">
        <v>1614</v>
      </c>
      <c r="BB37" s="32">
        <v>2197</v>
      </c>
      <c r="BC37" s="32">
        <v>877</v>
      </c>
      <c r="BD37" s="32">
        <v>1593</v>
      </c>
      <c r="BE37" s="32">
        <v>554</v>
      </c>
      <c r="BF37" s="32">
        <v>1078</v>
      </c>
      <c r="BG37" s="32">
        <f t="shared" si="10"/>
        <v>3045</v>
      </c>
      <c r="BH37" s="32">
        <f t="shared" si="11"/>
        <v>4868</v>
      </c>
      <c r="BI37" s="32">
        <v>15379</v>
      </c>
      <c r="BJ37" s="32">
        <v>7965</v>
      </c>
      <c r="BK37" s="32">
        <v>2156</v>
      </c>
      <c r="BL37" s="32">
        <f t="shared" si="12"/>
        <v>25500</v>
      </c>
      <c r="BM37" s="32">
        <v>10950</v>
      </c>
      <c r="BN37" s="32">
        <v>4062</v>
      </c>
      <c r="BO37" s="32">
        <v>1049</v>
      </c>
      <c r="BP37" s="32">
        <f t="shared" si="1"/>
        <v>16061</v>
      </c>
      <c r="BQ37" s="29"/>
      <c r="BR37" s="30" t="s">
        <v>70</v>
      </c>
      <c r="BS37" s="31"/>
      <c r="BT37" s="33">
        <v>7</v>
      </c>
      <c r="BU37" s="33">
        <v>5</v>
      </c>
      <c r="BV37" s="33">
        <v>2</v>
      </c>
      <c r="BW37" s="32">
        <v>550</v>
      </c>
      <c r="BX37" s="32">
        <v>598</v>
      </c>
      <c r="BY37" s="32">
        <v>267</v>
      </c>
      <c r="BZ37" s="32">
        <v>312</v>
      </c>
      <c r="CA37" s="32">
        <v>189</v>
      </c>
      <c r="CB37" s="32">
        <v>228</v>
      </c>
      <c r="CC37" s="32">
        <f t="shared" si="13"/>
        <v>1006</v>
      </c>
      <c r="CD37" s="32">
        <f t="shared" si="14"/>
        <v>1138</v>
      </c>
      <c r="CE37" s="32">
        <v>4605</v>
      </c>
      <c r="CF37" s="32">
        <v>1716</v>
      </c>
      <c r="CG37" s="32">
        <v>501</v>
      </c>
      <c r="CH37" s="32">
        <f t="shared" si="16"/>
        <v>6822</v>
      </c>
      <c r="CI37" s="32">
        <v>3850</v>
      </c>
      <c r="CJ37" s="32">
        <v>1335</v>
      </c>
      <c r="CK37" s="32">
        <v>378</v>
      </c>
      <c r="CL37" s="32">
        <f t="shared" si="2"/>
        <v>5563</v>
      </c>
      <c r="CM37" s="26">
        <f t="shared" si="15"/>
        <v>0</v>
      </c>
      <c r="CN37" s="26">
        <f t="shared" si="3"/>
        <v>0</v>
      </c>
    </row>
    <row r="38" spans="1:92" ht="13.5" customHeight="1" x14ac:dyDescent="0.15">
      <c r="A38" s="21"/>
      <c r="B38" s="22" t="s">
        <v>71</v>
      </c>
      <c r="C38" s="23"/>
      <c r="D38" s="27">
        <v>171955</v>
      </c>
      <c r="E38" s="27">
        <v>0</v>
      </c>
      <c r="F38" s="27">
        <v>110263</v>
      </c>
      <c r="G38" s="27">
        <v>72327</v>
      </c>
      <c r="H38" s="27">
        <f t="shared" si="4"/>
        <v>354545</v>
      </c>
      <c r="I38" s="27">
        <v>59310</v>
      </c>
      <c r="J38" s="27">
        <v>0</v>
      </c>
      <c r="K38" s="27">
        <v>38111</v>
      </c>
      <c r="L38" s="27">
        <v>25121</v>
      </c>
      <c r="M38" s="27">
        <f t="shared" si="5"/>
        <v>122542</v>
      </c>
      <c r="N38" s="27">
        <v>17397</v>
      </c>
      <c r="O38" s="27">
        <v>0</v>
      </c>
      <c r="P38" s="27">
        <v>11682</v>
      </c>
      <c r="Q38" s="27">
        <v>7315</v>
      </c>
      <c r="R38" s="27">
        <f t="shared" si="6"/>
        <v>36394</v>
      </c>
      <c r="S38" s="27">
        <v>43</v>
      </c>
      <c r="T38" s="27">
        <v>22622</v>
      </c>
      <c r="U38" s="27">
        <v>58</v>
      </c>
      <c r="V38" s="27">
        <v>9059</v>
      </c>
      <c r="W38" s="27">
        <v>13</v>
      </c>
      <c r="X38" s="27">
        <v>1098</v>
      </c>
      <c r="Y38" s="21"/>
      <c r="Z38" s="22" t="s">
        <v>71</v>
      </c>
      <c r="AA38" s="23"/>
      <c r="AB38" s="28">
        <v>7</v>
      </c>
      <c r="AC38" s="28">
        <v>5</v>
      </c>
      <c r="AD38" s="28">
        <v>2</v>
      </c>
      <c r="AE38" s="27">
        <v>1124</v>
      </c>
      <c r="AF38" s="27">
        <v>1523</v>
      </c>
      <c r="AG38" s="27">
        <v>689</v>
      </c>
      <c r="AH38" s="27">
        <v>1238</v>
      </c>
      <c r="AI38" s="27">
        <v>469</v>
      </c>
      <c r="AJ38" s="27">
        <v>868</v>
      </c>
      <c r="AK38" s="27">
        <f t="shared" si="7"/>
        <v>2282</v>
      </c>
      <c r="AL38" s="27">
        <f t="shared" si="8"/>
        <v>3629</v>
      </c>
      <c r="AM38" s="27">
        <v>25586</v>
      </c>
      <c r="AN38" s="27">
        <v>14856</v>
      </c>
      <c r="AO38" s="27">
        <v>4167</v>
      </c>
      <c r="AP38" s="27">
        <f t="shared" si="0"/>
        <v>44609</v>
      </c>
      <c r="AQ38" s="27">
        <v>20014</v>
      </c>
      <c r="AR38" s="27">
        <v>8348</v>
      </c>
      <c r="AS38" s="27">
        <v>2294</v>
      </c>
      <c r="AT38" s="27">
        <f t="shared" si="9"/>
        <v>30656</v>
      </c>
      <c r="AU38" s="21"/>
      <c r="AV38" s="22" t="s">
        <v>71</v>
      </c>
      <c r="AW38" s="23"/>
      <c r="AX38" s="28">
        <v>7</v>
      </c>
      <c r="AY38" s="28">
        <v>5</v>
      </c>
      <c r="AZ38" s="28">
        <v>2</v>
      </c>
      <c r="BA38" s="27">
        <v>1124</v>
      </c>
      <c r="BB38" s="27">
        <v>1523</v>
      </c>
      <c r="BC38" s="27">
        <v>689</v>
      </c>
      <c r="BD38" s="27">
        <v>1238</v>
      </c>
      <c r="BE38" s="27">
        <v>469</v>
      </c>
      <c r="BF38" s="27">
        <v>868</v>
      </c>
      <c r="BG38" s="27">
        <f t="shared" si="10"/>
        <v>2282</v>
      </c>
      <c r="BH38" s="27">
        <f t="shared" si="11"/>
        <v>3629</v>
      </c>
      <c r="BI38" s="27">
        <v>8955</v>
      </c>
      <c r="BJ38" s="27">
        <v>5200</v>
      </c>
      <c r="BK38" s="27">
        <v>1458</v>
      </c>
      <c r="BL38" s="27">
        <f t="shared" si="12"/>
        <v>15613</v>
      </c>
      <c r="BM38" s="27">
        <v>7028</v>
      </c>
      <c r="BN38" s="27">
        <v>2931</v>
      </c>
      <c r="BO38" s="27">
        <v>805</v>
      </c>
      <c r="BP38" s="27">
        <f t="shared" si="1"/>
        <v>10764</v>
      </c>
      <c r="BQ38" s="21"/>
      <c r="BR38" s="22" t="s">
        <v>71</v>
      </c>
      <c r="BS38" s="23"/>
      <c r="BT38" s="28">
        <v>7</v>
      </c>
      <c r="BU38" s="28">
        <v>5</v>
      </c>
      <c r="BV38" s="28">
        <v>2</v>
      </c>
      <c r="BW38" s="27">
        <v>448</v>
      </c>
      <c r="BX38" s="27">
        <v>486</v>
      </c>
      <c r="BY38" s="27">
        <v>248</v>
      </c>
      <c r="BZ38" s="27">
        <v>301</v>
      </c>
      <c r="CA38" s="27">
        <v>159</v>
      </c>
      <c r="CB38" s="27">
        <v>198</v>
      </c>
      <c r="CC38" s="27">
        <f t="shared" si="13"/>
        <v>855</v>
      </c>
      <c r="CD38" s="27">
        <f t="shared" si="14"/>
        <v>985</v>
      </c>
      <c r="CE38" s="27">
        <v>2789</v>
      </c>
      <c r="CF38" s="27">
        <v>1245</v>
      </c>
      <c r="CG38" s="27">
        <v>327</v>
      </c>
      <c r="CH38" s="27">
        <f t="shared" si="16"/>
        <v>4361</v>
      </c>
      <c r="CI38" s="27">
        <v>1887</v>
      </c>
      <c r="CJ38" s="27">
        <v>756</v>
      </c>
      <c r="CK38" s="27">
        <v>193</v>
      </c>
      <c r="CL38" s="27">
        <f t="shared" si="2"/>
        <v>2836</v>
      </c>
      <c r="CM38" s="26">
        <f t="shared" si="15"/>
        <v>0</v>
      </c>
      <c r="CN38" s="26">
        <f t="shared" si="3"/>
        <v>0</v>
      </c>
    </row>
    <row r="39" spans="1:92" ht="13.5" customHeight="1" x14ac:dyDescent="0.15">
      <c r="A39" s="21"/>
      <c r="B39" s="22" t="s">
        <v>72</v>
      </c>
      <c r="C39" s="23"/>
      <c r="D39" s="27">
        <v>336736</v>
      </c>
      <c r="E39" s="27">
        <v>0</v>
      </c>
      <c r="F39" s="27">
        <v>137693</v>
      </c>
      <c r="G39" s="27">
        <v>92721</v>
      </c>
      <c r="H39" s="27">
        <f t="shared" si="4"/>
        <v>567150</v>
      </c>
      <c r="I39" s="27">
        <v>119879</v>
      </c>
      <c r="J39" s="27">
        <v>0</v>
      </c>
      <c r="K39" s="27">
        <v>56329</v>
      </c>
      <c r="L39" s="27">
        <v>33879</v>
      </c>
      <c r="M39" s="27">
        <f t="shared" si="5"/>
        <v>210087</v>
      </c>
      <c r="N39" s="27">
        <v>44693</v>
      </c>
      <c r="O39" s="27">
        <v>0</v>
      </c>
      <c r="P39" s="27">
        <v>19727</v>
      </c>
      <c r="Q39" s="27">
        <v>13036</v>
      </c>
      <c r="R39" s="27">
        <f t="shared" si="6"/>
        <v>77456</v>
      </c>
      <c r="S39" s="27">
        <v>90</v>
      </c>
      <c r="T39" s="27">
        <v>46355</v>
      </c>
      <c r="U39" s="27">
        <v>134</v>
      </c>
      <c r="V39" s="27">
        <v>20826</v>
      </c>
      <c r="W39" s="27">
        <v>62</v>
      </c>
      <c r="X39" s="27">
        <v>7477</v>
      </c>
      <c r="Y39" s="21"/>
      <c r="Z39" s="22" t="s">
        <v>72</v>
      </c>
      <c r="AA39" s="23"/>
      <c r="AB39" s="28">
        <v>7</v>
      </c>
      <c r="AC39" s="28">
        <v>5</v>
      </c>
      <c r="AD39" s="28">
        <v>2</v>
      </c>
      <c r="AE39" s="27">
        <v>1758</v>
      </c>
      <c r="AF39" s="27">
        <v>2443</v>
      </c>
      <c r="AG39" s="27">
        <v>904</v>
      </c>
      <c r="AH39" s="27">
        <v>1745</v>
      </c>
      <c r="AI39" s="27">
        <v>597</v>
      </c>
      <c r="AJ39" s="27">
        <v>1133</v>
      </c>
      <c r="AK39" s="27">
        <f t="shared" si="7"/>
        <v>3259</v>
      </c>
      <c r="AL39" s="27">
        <f t="shared" si="8"/>
        <v>5321</v>
      </c>
      <c r="AM39" s="27">
        <v>37622</v>
      </c>
      <c r="AN39" s="27">
        <v>19195</v>
      </c>
      <c r="AO39" s="27">
        <v>4985</v>
      </c>
      <c r="AP39" s="27">
        <f t="shared" si="0"/>
        <v>61802</v>
      </c>
      <c r="AQ39" s="27">
        <v>31081</v>
      </c>
      <c r="AR39" s="27">
        <v>10933</v>
      </c>
      <c r="AS39" s="27">
        <v>2875</v>
      </c>
      <c r="AT39" s="27">
        <f t="shared" si="9"/>
        <v>44889</v>
      </c>
      <c r="AU39" s="21"/>
      <c r="AV39" s="22" t="s">
        <v>72</v>
      </c>
      <c r="AW39" s="23"/>
      <c r="AX39" s="28">
        <v>7</v>
      </c>
      <c r="AY39" s="28">
        <v>5</v>
      </c>
      <c r="AZ39" s="28">
        <v>2</v>
      </c>
      <c r="BA39" s="27">
        <v>1758</v>
      </c>
      <c r="BB39" s="27">
        <v>2443</v>
      </c>
      <c r="BC39" s="27">
        <v>904</v>
      </c>
      <c r="BD39" s="27">
        <v>1745</v>
      </c>
      <c r="BE39" s="27">
        <v>597</v>
      </c>
      <c r="BF39" s="27">
        <v>1133</v>
      </c>
      <c r="BG39" s="27">
        <f t="shared" si="10"/>
        <v>3259</v>
      </c>
      <c r="BH39" s="27">
        <f t="shared" si="11"/>
        <v>5321</v>
      </c>
      <c r="BI39" s="27">
        <v>15391</v>
      </c>
      <c r="BJ39" s="27">
        <v>7852</v>
      </c>
      <c r="BK39" s="27">
        <v>2039</v>
      </c>
      <c r="BL39" s="27">
        <f t="shared" si="12"/>
        <v>25282</v>
      </c>
      <c r="BM39" s="27">
        <v>11357</v>
      </c>
      <c r="BN39" s="27">
        <v>3994</v>
      </c>
      <c r="BO39" s="27">
        <v>1050</v>
      </c>
      <c r="BP39" s="27">
        <f t="shared" si="1"/>
        <v>16401</v>
      </c>
      <c r="BQ39" s="21"/>
      <c r="BR39" s="22" t="s">
        <v>72</v>
      </c>
      <c r="BS39" s="23"/>
      <c r="BT39" s="28">
        <v>7</v>
      </c>
      <c r="BU39" s="28">
        <v>5</v>
      </c>
      <c r="BV39" s="28">
        <v>2</v>
      </c>
      <c r="BW39" s="27">
        <v>742</v>
      </c>
      <c r="BX39" s="27">
        <v>805</v>
      </c>
      <c r="BY39" s="27">
        <v>365</v>
      </c>
      <c r="BZ39" s="27">
        <v>448</v>
      </c>
      <c r="CA39" s="27">
        <v>233</v>
      </c>
      <c r="CB39" s="27">
        <v>284</v>
      </c>
      <c r="CC39" s="27">
        <f t="shared" si="13"/>
        <v>1340</v>
      </c>
      <c r="CD39" s="27">
        <f t="shared" si="14"/>
        <v>1537</v>
      </c>
      <c r="CE39" s="27">
        <v>5635</v>
      </c>
      <c r="CF39" s="27">
        <v>2240</v>
      </c>
      <c r="CG39" s="27">
        <v>568</v>
      </c>
      <c r="CH39" s="27">
        <f t="shared" si="16"/>
        <v>8443</v>
      </c>
      <c r="CI39" s="27">
        <v>4156</v>
      </c>
      <c r="CJ39" s="27">
        <v>1460</v>
      </c>
      <c r="CK39" s="27">
        <v>372</v>
      </c>
      <c r="CL39" s="27">
        <f t="shared" si="2"/>
        <v>5988</v>
      </c>
      <c r="CM39" s="26">
        <f t="shared" si="15"/>
        <v>0</v>
      </c>
      <c r="CN39" s="26">
        <f t="shared" si="3"/>
        <v>0</v>
      </c>
    </row>
    <row r="40" spans="1:92" ht="13.5" customHeight="1" x14ac:dyDescent="0.15">
      <c r="A40" s="21"/>
      <c r="B40" s="22" t="s">
        <v>73</v>
      </c>
      <c r="C40" s="23"/>
      <c r="D40" s="27">
        <v>231715</v>
      </c>
      <c r="E40" s="27">
        <v>0</v>
      </c>
      <c r="F40" s="27">
        <v>108129</v>
      </c>
      <c r="G40" s="27">
        <v>63380</v>
      </c>
      <c r="H40" s="27">
        <f t="shared" si="4"/>
        <v>403224</v>
      </c>
      <c r="I40" s="27">
        <v>67072</v>
      </c>
      <c r="J40" s="27">
        <v>0</v>
      </c>
      <c r="K40" s="27">
        <v>28033</v>
      </c>
      <c r="L40" s="27">
        <v>18108</v>
      </c>
      <c r="M40" s="27">
        <f t="shared" si="5"/>
        <v>113213</v>
      </c>
      <c r="N40" s="27">
        <v>23015</v>
      </c>
      <c r="O40" s="27">
        <v>0</v>
      </c>
      <c r="P40" s="27">
        <v>9310</v>
      </c>
      <c r="Q40" s="27">
        <v>6824</v>
      </c>
      <c r="R40" s="27">
        <f t="shared" si="6"/>
        <v>39149</v>
      </c>
      <c r="S40" s="27">
        <v>57</v>
      </c>
      <c r="T40" s="27">
        <v>34294</v>
      </c>
      <c r="U40" s="27">
        <v>47</v>
      </c>
      <c r="V40" s="27">
        <v>8857</v>
      </c>
      <c r="W40" s="27">
        <v>17</v>
      </c>
      <c r="X40" s="27">
        <v>1988</v>
      </c>
      <c r="Y40" s="21"/>
      <c r="Z40" s="22" t="s">
        <v>73</v>
      </c>
      <c r="AA40" s="23"/>
      <c r="AB40" s="28">
        <v>7</v>
      </c>
      <c r="AC40" s="28">
        <v>5</v>
      </c>
      <c r="AD40" s="28">
        <v>2</v>
      </c>
      <c r="AE40" s="27">
        <v>1058</v>
      </c>
      <c r="AF40" s="27">
        <v>1466</v>
      </c>
      <c r="AG40" s="27">
        <v>653</v>
      </c>
      <c r="AH40" s="27">
        <v>1232</v>
      </c>
      <c r="AI40" s="27">
        <v>423</v>
      </c>
      <c r="AJ40" s="27">
        <v>840</v>
      </c>
      <c r="AK40" s="27">
        <f t="shared" si="7"/>
        <v>2134</v>
      </c>
      <c r="AL40" s="27">
        <f t="shared" si="8"/>
        <v>3538</v>
      </c>
      <c r="AM40" s="27">
        <v>27707</v>
      </c>
      <c r="AN40" s="27">
        <v>16632</v>
      </c>
      <c r="AO40" s="27">
        <v>4536</v>
      </c>
      <c r="AP40" s="27">
        <f t="shared" ref="AP40:AP67" si="17">SUM(AM40:AO40)</f>
        <v>48875</v>
      </c>
      <c r="AQ40" s="27">
        <v>20036</v>
      </c>
      <c r="AR40" s="27">
        <v>8246</v>
      </c>
      <c r="AS40" s="27">
        <v>2186</v>
      </c>
      <c r="AT40" s="27">
        <f t="shared" si="9"/>
        <v>30468</v>
      </c>
      <c r="AU40" s="21"/>
      <c r="AV40" s="22" t="s">
        <v>73</v>
      </c>
      <c r="AW40" s="23"/>
      <c r="AX40" s="28">
        <v>7</v>
      </c>
      <c r="AY40" s="28">
        <v>5</v>
      </c>
      <c r="AZ40" s="28">
        <v>2</v>
      </c>
      <c r="BA40" s="27">
        <v>1058</v>
      </c>
      <c r="BB40" s="27">
        <v>1466</v>
      </c>
      <c r="BC40" s="27">
        <v>653</v>
      </c>
      <c r="BD40" s="27">
        <v>1232</v>
      </c>
      <c r="BE40" s="27">
        <v>423</v>
      </c>
      <c r="BF40" s="27">
        <v>840</v>
      </c>
      <c r="BG40" s="27">
        <f t="shared" si="10"/>
        <v>2134</v>
      </c>
      <c r="BH40" s="27">
        <f t="shared" si="11"/>
        <v>3538</v>
      </c>
      <c r="BI40" s="27">
        <v>7183</v>
      </c>
      <c r="BJ40" s="27">
        <v>4312</v>
      </c>
      <c r="BK40" s="27">
        <v>1176</v>
      </c>
      <c r="BL40" s="27">
        <f t="shared" ref="BL40:BL66" si="18">SUM(BI40:BK40)</f>
        <v>12671</v>
      </c>
      <c r="BM40" s="27">
        <v>5725</v>
      </c>
      <c r="BN40" s="27">
        <v>2356</v>
      </c>
      <c r="BO40" s="27">
        <v>624</v>
      </c>
      <c r="BP40" s="27">
        <f t="shared" ref="BP40:BP67" si="19">SUM(BM40:BO40)</f>
        <v>8705</v>
      </c>
      <c r="BQ40" s="21"/>
      <c r="BR40" s="22" t="s">
        <v>73</v>
      </c>
      <c r="BS40" s="23"/>
      <c r="BT40" s="28">
        <v>7</v>
      </c>
      <c r="BU40" s="28">
        <v>5</v>
      </c>
      <c r="BV40" s="28">
        <v>2</v>
      </c>
      <c r="BW40" s="27">
        <v>395</v>
      </c>
      <c r="BX40" s="27">
        <v>430</v>
      </c>
      <c r="BY40" s="27">
        <v>208</v>
      </c>
      <c r="BZ40" s="27">
        <v>254</v>
      </c>
      <c r="CA40" s="27">
        <v>153</v>
      </c>
      <c r="CB40" s="27">
        <v>181</v>
      </c>
      <c r="CC40" s="27">
        <f t="shared" si="13"/>
        <v>756</v>
      </c>
      <c r="CD40" s="27">
        <f t="shared" si="14"/>
        <v>865</v>
      </c>
      <c r="CE40" s="27">
        <v>2408</v>
      </c>
      <c r="CF40" s="27">
        <v>1016</v>
      </c>
      <c r="CG40" s="27">
        <v>289</v>
      </c>
      <c r="CH40" s="27">
        <f t="shared" si="16"/>
        <v>3713</v>
      </c>
      <c r="CI40" s="27">
        <v>1935</v>
      </c>
      <c r="CJ40" s="27">
        <v>728</v>
      </c>
      <c r="CK40" s="27">
        <v>214</v>
      </c>
      <c r="CL40" s="27">
        <f t="shared" ref="CL40:CL67" si="20">SUM(CI40:CK40)</f>
        <v>2877</v>
      </c>
      <c r="CM40" s="26">
        <f t="shared" ref="CM40:CM71" si="21">AK40-BG40</f>
        <v>0</v>
      </c>
      <c r="CN40" s="26">
        <f t="shared" ref="CN40:CN71" si="22">AL40-BH40</f>
        <v>0</v>
      </c>
    </row>
    <row r="41" spans="1:92" ht="13.5" customHeight="1" x14ac:dyDescent="0.15">
      <c r="A41" s="21"/>
      <c r="B41" s="22" t="s">
        <v>74</v>
      </c>
      <c r="C41" s="23"/>
      <c r="D41" s="27">
        <v>219304</v>
      </c>
      <c r="E41" s="27">
        <v>0</v>
      </c>
      <c r="F41" s="27">
        <v>90247</v>
      </c>
      <c r="G41" s="27">
        <v>55865</v>
      </c>
      <c r="H41" s="27">
        <f t="shared" si="4"/>
        <v>365416</v>
      </c>
      <c r="I41" s="27">
        <v>70454</v>
      </c>
      <c r="J41" s="27">
        <v>0</v>
      </c>
      <c r="K41" s="27">
        <v>28879</v>
      </c>
      <c r="L41" s="27">
        <v>18621</v>
      </c>
      <c r="M41" s="27">
        <f t="shared" si="5"/>
        <v>117954</v>
      </c>
      <c r="N41" s="27">
        <v>21177</v>
      </c>
      <c r="O41" s="27">
        <v>0</v>
      </c>
      <c r="P41" s="27">
        <v>9237</v>
      </c>
      <c r="Q41" s="27">
        <v>5084</v>
      </c>
      <c r="R41" s="27">
        <f t="shared" si="6"/>
        <v>35498</v>
      </c>
      <c r="S41" s="27">
        <v>65</v>
      </c>
      <c r="T41" s="27">
        <v>43595</v>
      </c>
      <c r="U41" s="27">
        <v>73</v>
      </c>
      <c r="V41" s="27">
        <v>14648</v>
      </c>
      <c r="W41" s="27">
        <v>29</v>
      </c>
      <c r="X41" s="27">
        <v>6006</v>
      </c>
      <c r="Y41" s="21"/>
      <c r="Z41" s="22" t="s">
        <v>74</v>
      </c>
      <c r="AA41" s="23"/>
      <c r="AB41" s="28">
        <v>7</v>
      </c>
      <c r="AC41" s="28">
        <v>5</v>
      </c>
      <c r="AD41" s="28">
        <v>2</v>
      </c>
      <c r="AE41" s="27">
        <v>761</v>
      </c>
      <c r="AF41" s="27">
        <v>1045</v>
      </c>
      <c r="AG41" s="27">
        <v>428</v>
      </c>
      <c r="AH41" s="27">
        <v>806</v>
      </c>
      <c r="AI41" s="27">
        <v>362</v>
      </c>
      <c r="AJ41" s="27">
        <v>693</v>
      </c>
      <c r="AK41" s="27">
        <f t="shared" si="7"/>
        <v>1551</v>
      </c>
      <c r="AL41" s="27">
        <f t="shared" si="8"/>
        <v>2544</v>
      </c>
      <c r="AM41" s="27">
        <v>18287</v>
      </c>
      <c r="AN41" s="27">
        <v>10075</v>
      </c>
      <c r="AO41" s="27">
        <v>3465</v>
      </c>
      <c r="AP41" s="27">
        <f t="shared" si="17"/>
        <v>31827</v>
      </c>
      <c r="AQ41" s="27">
        <v>14085</v>
      </c>
      <c r="AR41" s="27">
        <v>5325</v>
      </c>
      <c r="AS41" s="27">
        <v>1809</v>
      </c>
      <c r="AT41" s="27">
        <f t="shared" si="9"/>
        <v>21219</v>
      </c>
      <c r="AU41" s="21"/>
      <c r="AV41" s="22" t="s">
        <v>74</v>
      </c>
      <c r="AW41" s="23"/>
      <c r="AX41" s="28">
        <v>7</v>
      </c>
      <c r="AY41" s="28">
        <v>5</v>
      </c>
      <c r="AZ41" s="28">
        <v>2</v>
      </c>
      <c r="BA41" s="27">
        <v>761</v>
      </c>
      <c r="BB41" s="27">
        <v>1045</v>
      </c>
      <c r="BC41" s="27">
        <v>428</v>
      </c>
      <c r="BD41" s="27">
        <v>806</v>
      </c>
      <c r="BE41" s="27">
        <v>362</v>
      </c>
      <c r="BF41" s="27">
        <v>693</v>
      </c>
      <c r="BG41" s="27">
        <f t="shared" si="10"/>
        <v>1551</v>
      </c>
      <c r="BH41" s="27">
        <f t="shared" si="11"/>
        <v>2544</v>
      </c>
      <c r="BI41" s="27">
        <v>5852</v>
      </c>
      <c r="BJ41" s="27">
        <v>3224</v>
      </c>
      <c r="BK41" s="27">
        <v>1108</v>
      </c>
      <c r="BL41" s="27">
        <f t="shared" si="18"/>
        <v>10184</v>
      </c>
      <c r="BM41" s="27">
        <v>4695</v>
      </c>
      <c r="BN41" s="27">
        <v>1775</v>
      </c>
      <c r="BO41" s="27">
        <v>603</v>
      </c>
      <c r="BP41" s="27">
        <f t="shared" si="19"/>
        <v>7073</v>
      </c>
      <c r="BQ41" s="21"/>
      <c r="BR41" s="22" t="s">
        <v>74</v>
      </c>
      <c r="BS41" s="23"/>
      <c r="BT41" s="28">
        <v>7</v>
      </c>
      <c r="BU41" s="28">
        <v>5</v>
      </c>
      <c r="BV41" s="28">
        <v>2</v>
      </c>
      <c r="BW41" s="27">
        <v>318</v>
      </c>
      <c r="BX41" s="27">
        <v>351</v>
      </c>
      <c r="BY41" s="27">
        <v>158</v>
      </c>
      <c r="BZ41" s="27">
        <v>191</v>
      </c>
      <c r="CA41" s="27">
        <v>115</v>
      </c>
      <c r="CB41" s="27">
        <v>152</v>
      </c>
      <c r="CC41" s="27">
        <f t="shared" si="13"/>
        <v>591</v>
      </c>
      <c r="CD41" s="27">
        <f t="shared" si="14"/>
        <v>694</v>
      </c>
      <c r="CE41" s="27">
        <v>2212</v>
      </c>
      <c r="CF41" s="27">
        <v>859</v>
      </c>
      <c r="CG41" s="27">
        <v>273</v>
      </c>
      <c r="CH41" s="27">
        <f t="shared" si="16"/>
        <v>3344</v>
      </c>
      <c r="CI41" s="27">
        <v>1335</v>
      </c>
      <c r="CJ41" s="27">
        <v>474</v>
      </c>
      <c r="CK41" s="27">
        <v>138</v>
      </c>
      <c r="CL41" s="27">
        <f t="shared" si="20"/>
        <v>1947</v>
      </c>
      <c r="CM41" s="26">
        <f t="shared" si="21"/>
        <v>0</v>
      </c>
      <c r="CN41" s="26">
        <f t="shared" si="22"/>
        <v>0</v>
      </c>
    </row>
    <row r="42" spans="1:92" ht="13.5" customHeight="1" x14ac:dyDescent="0.15">
      <c r="A42" s="29"/>
      <c r="B42" s="30" t="s">
        <v>75</v>
      </c>
      <c r="C42" s="31"/>
      <c r="D42" s="32">
        <v>73096</v>
      </c>
      <c r="E42" s="32">
        <v>0</v>
      </c>
      <c r="F42" s="32">
        <v>37152</v>
      </c>
      <c r="G42" s="32">
        <v>0</v>
      </c>
      <c r="H42" s="32">
        <f t="shared" si="4"/>
        <v>110248</v>
      </c>
      <c r="I42" s="32">
        <v>21898</v>
      </c>
      <c r="J42" s="32">
        <v>0</v>
      </c>
      <c r="K42" s="32">
        <v>12218</v>
      </c>
      <c r="L42" s="32">
        <v>0</v>
      </c>
      <c r="M42" s="32">
        <f t="shared" si="5"/>
        <v>34116</v>
      </c>
      <c r="N42" s="32">
        <v>5898</v>
      </c>
      <c r="O42" s="32">
        <v>0</v>
      </c>
      <c r="P42" s="32">
        <v>4272</v>
      </c>
      <c r="Q42" s="32">
        <v>0</v>
      </c>
      <c r="R42" s="32">
        <f t="shared" si="6"/>
        <v>10170</v>
      </c>
      <c r="S42" s="32">
        <v>12</v>
      </c>
      <c r="T42" s="32">
        <v>7804</v>
      </c>
      <c r="U42" s="32">
        <v>12</v>
      </c>
      <c r="V42" s="32">
        <v>2266</v>
      </c>
      <c r="W42" s="32">
        <v>5</v>
      </c>
      <c r="X42" s="32">
        <v>557</v>
      </c>
      <c r="Y42" s="29"/>
      <c r="Z42" s="30" t="s">
        <v>75</v>
      </c>
      <c r="AA42" s="31"/>
      <c r="AB42" s="33">
        <v>7</v>
      </c>
      <c r="AC42" s="33">
        <v>5</v>
      </c>
      <c r="AD42" s="33">
        <v>2</v>
      </c>
      <c r="AE42" s="32">
        <v>262</v>
      </c>
      <c r="AF42" s="32">
        <v>350</v>
      </c>
      <c r="AG42" s="32">
        <v>159</v>
      </c>
      <c r="AH42" s="32">
        <v>271</v>
      </c>
      <c r="AI42" s="32">
        <v>135</v>
      </c>
      <c r="AJ42" s="32">
        <v>274</v>
      </c>
      <c r="AK42" s="32">
        <f t="shared" si="7"/>
        <v>556</v>
      </c>
      <c r="AL42" s="32">
        <f t="shared" si="8"/>
        <v>895</v>
      </c>
      <c r="AM42" s="32">
        <v>7301</v>
      </c>
      <c r="AN42" s="32">
        <v>4038</v>
      </c>
      <c r="AO42" s="32">
        <v>1633</v>
      </c>
      <c r="AP42" s="32">
        <f t="shared" si="17"/>
        <v>12972</v>
      </c>
      <c r="AQ42" s="32">
        <v>0</v>
      </c>
      <c r="AR42" s="32">
        <v>0</v>
      </c>
      <c r="AS42" s="32">
        <v>0</v>
      </c>
      <c r="AT42" s="32">
        <f t="shared" si="9"/>
        <v>0</v>
      </c>
      <c r="AU42" s="29"/>
      <c r="AV42" s="30" t="s">
        <v>75</v>
      </c>
      <c r="AW42" s="31"/>
      <c r="AX42" s="33">
        <v>7</v>
      </c>
      <c r="AY42" s="33">
        <v>5</v>
      </c>
      <c r="AZ42" s="33">
        <v>2</v>
      </c>
      <c r="BA42" s="32">
        <v>262</v>
      </c>
      <c r="BB42" s="32">
        <v>350</v>
      </c>
      <c r="BC42" s="32">
        <v>159</v>
      </c>
      <c r="BD42" s="32">
        <v>271</v>
      </c>
      <c r="BE42" s="32">
        <v>135</v>
      </c>
      <c r="BF42" s="32">
        <v>274</v>
      </c>
      <c r="BG42" s="32">
        <f t="shared" si="10"/>
        <v>556</v>
      </c>
      <c r="BH42" s="32">
        <f t="shared" si="11"/>
        <v>895</v>
      </c>
      <c r="BI42" s="32">
        <v>2401</v>
      </c>
      <c r="BJ42" s="32">
        <v>1328</v>
      </c>
      <c r="BK42" s="32">
        <v>537</v>
      </c>
      <c r="BL42" s="32">
        <f t="shared" si="18"/>
        <v>4266</v>
      </c>
      <c r="BM42" s="32">
        <v>0</v>
      </c>
      <c r="BN42" s="32">
        <v>0</v>
      </c>
      <c r="BO42" s="32">
        <v>0</v>
      </c>
      <c r="BP42" s="32">
        <f t="shared" si="19"/>
        <v>0</v>
      </c>
      <c r="BQ42" s="29"/>
      <c r="BR42" s="30" t="s">
        <v>75</v>
      </c>
      <c r="BS42" s="31"/>
      <c r="BT42" s="33">
        <v>7</v>
      </c>
      <c r="BU42" s="33">
        <v>5</v>
      </c>
      <c r="BV42" s="33">
        <v>2</v>
      </c>
      <c r="BW42" s="32">
        <v>81</v>
      </c>
      <c r="BX42" s="32">
        <v>90</v>
      </c>
      <c r="BY42" s="32">
        <v>49</v>
      </c>
      <c r="BZ42" s="32">
        <v>63</v>
      </c>
      <c r="CA42" s="32">
        <v>54</v>
      </c>
      <c r="CB42" s="32">
        <v>69</v>
      </c>
      <c r="CC42" s="32">
        <f t="shared" si="13"/>
        <v>184</v>
      </c>
      <c r="CD42" s="32">
        <f t="shared" si="14"/>
        <v>222</v>
      </c>
      <c r="CE42" s="32">
        <v>718</v>
      </c>
      <c r="CF42" s="32">
        <v>359</v>
      </c>
      <c r="CG42" s="32">
        <v>157</v>
      </c>
      <c r="CH42" s="32">
        <f t="shared" si="16"/>
        <v>1234</v>
      </c>
      <c r="CI42" s="32">
        <v>0</v>
      </c>
      <c r="CJ42" s="32">
        <v>0</v>
      </c>
      <c r="CK42" s="32">
        <v>0</v>
      </c>
      <c r="CL42" s="32">
        <f t="shared" si="20"/>
        <v>0</v>
      </c>
      <c r="CM42" s="26">
        <f t="shared" si="21"/>
        <v>0</v>
      </c>
      <c r="CN42" s="26">
        <f t="shared" si="22"/>
        <v>0</v>
      </c>
    </row>
    <row r="43" spans="1:92" ht="13.5" customHeight="1" x14ac:dyDescent="0.15">
      <c r="A43" s="21"/>
      <c r="B43" s="22" t="s">
        <v>76</v>
      </c>
      <c r="C43" s="23"/>
      <c r="D43" s="27">
        <v>323606</v>
      </c>
      <c r="E43" s="27">
        <v>0</v>
      </c>
      <c r="F43" s="27">
        <v>125970</v>
      </c>
      <c r="G43" s="27">
        <v>86424</v>
      </c>
      <c r="H43" s="27">
        <f t="shared" si="4"/>
        <v>536000</v>
      </c>
      <c r="I43" s="27">
        <v>99026</v>
      </c>
      <c r="J43" s="27">
        <v>0</v>
      </c>
      <c r="K43" s="27">
        <v>41990</v>
      </c>
      <c r="L43" s="27">
        <v>24693</v>
      </c>
      <c r="M43" s="27">
        <f t="shared" si="5"/>
        <v>165709</v>
      </c>
      <c r="N43" s="27">
        <v>35261</v>
      </c>
      <c r="O43" s="27">
        <v>0</v>
      </c>
      <c r="P43" s="27">
        <v>15359</v>
      </c>
      <c r="Q43" s="27">
        <v>8573</v>
      </c>
      <c r="R43" s="27">
        <f t="shared" si="6"/>
        <v>59193</v>
      </c>
      <c r="S43" s="27">
        <v>120</v>
      </c>
      <c r="T43" s="27">
        <v>73028</v>
      </c>
      <c r="U43" s="27">
        <v>119</v>
      </c>
      <c r="V43" s="27">
        <v>21924</v>
      </c>
      <c r="W43" s="27">
        <v>46</v>
      </c>
      <c r="X43" s="27">
        <v>7317</v>
      </c>
      <c r="Y43" s="21"/>
      <c r="Z43" s="22" t="s">
        <v>76</v>
      </c>
      <c r="AA43" s="23"/>
      <c r="AB43" s="28">
        <v>7</v>
      </c>
      <c r="AC43" s="28">
        <v>5</v>
      </c>
      <c r="AD43" s="28">
        <v>2</v>
      </c>
      <c r="AE43" s="27">
        <v>1300</v>
      </c>
      <c r="AF43" s="27">
        <v>1814</v>
      </c>
      <c r="AG43" s="27">
        <v>685</v>
      </c>
      <c r="AH43" s="27">
        <v>1287</v>
      </c>
      <c r="AI43" s="27">
        <v>527</v>
      </c>
      <c r="AJ43" s="27">
        <v>1004</v>
      </c>
      <c r="AK43" s="27">
        <f t="shared" si="7"/>
        <v>2512</v>
      </c>
      <c r="AL43" s="27">
        <f t="shared" si="8"/>
        <v>4105</v>
      </c>
      <c r="AM43" s="27">
        <v>30475</v>
      </c>
      <c r="AN43" s="27">
        <v>15444</v>
      </c>
      <c r="AO43" s="27">
        <v>4819</v>
      </c>
      <c r="AP43" s="27">
        <f t="shared" si="17"/>
        <v>50738</v>
      </c>
      <c r="AQ43" s="27">
        <v>24961</v>
      </c>
      <c r="AR43" s="27">
        <v>9027</v>
      </c>
      <c r="AS43" s="27">
        <v>2790</v>
      </c>
      <c r="AT43" s="27">
        <f t="shared" si="9"/>
        <v>36778</v>
      </c>
      <c r="AU43" s="21"/>
      <c r="AV43" s="22" t="s">
        <v>76</v>
      </c>
      <c r="AW43" s="23"/>
      <c r="AX43" s="28">
        <v>7</v>
      </c>
      <c r="AY43" s="28">
        <v>5</v>
      </c>
      <c r="AZ43" s="28">
        <v>2</v>
      </c>
      <c r="BA43" s="27">
        <v>1300</v>
      </c>
      <c r="BB43" s="27">
        <v>1814</v>
      </c>
      <c r="BC43" s="27">
        <v>685</v>
      </c>
      <c r="BD43" s="27">
        <v>1287</v>
      </c>
      <c r="BE43" s="27">
        <v>527</v>
      </c>
      <c r="BF43" s="27">
        <v>1004</v>
      </c>
      <c r="BG43" s="27">
        <f t="shared" si="10"/>
        <v>2512</v>
      </c>
      <c r="BH43" s="27">
        <f t="shared" si="11"/>
        <v>4105</v>
      </c>
      <c r="BI43" s="27">
        <v>10158</v>
      </c>
      <c r="BJ43" s="27">
        <v>5148</v>
      </c>
      <c r="BK43" s="27">
        <v>1606</v>
      </c>
      <c r="BL43" s="27">
        <f t="shared" si="18"/>
        <v>16912</v>
      </c>
      <c r="BM43" s="27">
        <v>7132</v>
      </c>
      <c r="BN43" s="27">
        <v>2579</v>
      </c>
      <c r="BO43" s="27">
        <v>797</v>
      </c>
      <c r="BP43" s="27">
        <f t="shared" si="19"/>
        <v>10508</v>
      </c>
      <c r="BQ43" s="21"/>
      <c r="BR43" s="22" t="s">
        <v>76</v>
      </c>
      <c r="BS43" s="23"/>
      <c r="BT43" s="28">
        <v>7</v>
      </c>
      <c r="BU43" s="28">
        <v>5</v>
      </c>
      <c r="BV43" s="28">
        <v>2</v>
      </c>
      <c r="BW43" s="27">
        <v>537</v>
      </c>
      <c r="BX43" s="27">
        <v>585</v>
      </c>
      <c r="BY43" s="27">
        <v>256</v>
      </c>
      <c r="BZ43" s="27">
        <v>306</v>
      </c>
      <c r="CA43" s="27">
        <v>206</v>
      </c>
      <c r="CB43" s="27">
        <v>245</v>
      </c>
      <c r="CC43" s="27">
        <f t="shared" si="13"/>
        <v>999</v>
      </c>
      <c r="CD43" s="27">
        <f t="shared" si="14"/>
        <v>1136</v>
      </c>
      <c r="CE43" s="27">
        <v>3686</v>
      </c>
      <c r="CF43" s="27">
        <v>1377</v>
      </c>
      <c r="CG43" s="27">
        <v>441</v>
      </c>
      <c r="CH43" s="27">
        <f t="shared" si="16"/>
        <v>5504</v>
      </c>
      <c r="CI43" s="27">
        <v>2255</v>
      </c>
      <c r="CJ43" s="27">
        <v>768</v>
      </c>
      <c r="CK43" s="27">
        <v>247</v>
      </c>
      <c r="CL43" s="27">
        <f t="shared" si="20"/>
        <v>3270</v>
      </c>
      <c r="CM43" s="26">
        <f t="shared" si="21"/>
        <v>0</v>
      </c>
      <c r="CN43" s="26">
        <f t="shared" si="22"/>
        <v>0</v>
      </c>
    </row>
    <row r="44" spans="1:92" ht="13.5" customHeight="1" x14ac:dyDescent="0.15">
      <c r="A44" s="21"/>
      <c r="B44" s="22" t="s">
        <v>77</v>
      </c>
      <c r="C44" s="23"/>
      <c r="D44" s="27">
        <v>106926</v>
      </c>
      <c r="E44" s="27">
        <v>0</v>
      </c>
      <c r="F44" s="27">
        <v>42016</v>
      </c>
      <c r="G44" s="27">
        <v>27771</v>
      </c>
      <c r="H44" s="27">
        <f t="shared" si="4"/>
        <v>176713</v>
      </c>
      <c r="I44" s="27">
        <v>29878</v>
      </c>
      <c r="J44" s="27">
        <v>0</v>
      </c>
      <c r="K44" s="27">
        <v>11764</v>
      </c>
      <c r="L44" s="27">
        <v>7848</v>
      </c>
      <c r="M44" s="27">
        <f t="shared" si="5"/>
        <v>49490</v>
      </c>
      <c r="N44" s="27">
        <v>7469</v>
      </c>
      <c r="O44" s="27">
        <v>0</v>
      </c>
      <c r="P44" s="27">
        <v>3552</v>
      </c>
      <c r="Q44" s="27">
        <v>2107</v>
      </c>
      <c r="R44" s="27">
        <f t="shared" si="6"/>
        <v>13128</v>
      </c>
      <c r="S44" s="27">
        <v>17</v>
      </c>
      <c r="T44" s="27">
        <v>7949</v>
      </c>
      <c r="U44" s="27">
        <v>14</v>
      </c>
      <c r="V44" s="27">
        <v>1864</v>
      </c>
      <c r="W44" s="27">
        <v>4</v>
      </c>
      <c r="X44" s="27">
        <v>275</v>
      </c>
      <c r="Y44" s="21"/>
      <c r="Z44" s="22" t="s">
        <v>77</v>
      </c>
      <c r="AA44" s="23"/>
      <c r="AB44" s="28">
        <v>7</v>
      </c>
      <c r="AC44" s="28">
        <v>5</v>
      </c>
      <c r="AD44" s="28">
        <v>2</v>
      </c>
      <c r="AE44" s="27">
        <v>585</v>
      </c>
      <c r="AF44" s="27">
        <v>783</v>
      </c>
      <c r="AG44" s="27">
        <v>325</v>
      </c>
      <c r="AH44" s="27">
        <v>613</v>
      </c>
      <c r="AI44" s="27">
        <v>250</v>
      </c>
      <c r="AJ44" s="27">
        <v>463</v>
      </c>
      <c r="AK44" s="27">
        <f t="shared" si="7"/>
        <v>1160</v>
      </c>
      <c r="AL44" s="27">
        <f t="shared" si="8"/>
        <v>1859</v>
      </c>
      <c r="AM44" s="27">
        <v>10962</v>
      </c>
      <c r="AN44" s="27">
        <v>6130</v>
      </c>
      <c r="AO44" s="27">
        <v>1852</v>
      </c>
      <c r="AP44" s="27">
        <f t="shared" si="17"/>
        <v>18944</v>
      </c>
      <c r="AQ44" s="27">
        <v>9097</v>
      </c>
      <c r="AR44" s="27">
        <v>3450</v>
      </c>
      <c r="AS44" s="27">
        <v>1053</v>
      </c>
      <c r="AT44" s="27">
        <f t="shared" si="9"/>
        <v>13600</v>
      </c>
      <c r="AU44" s="21"/>
      <c r="AV44" s="22" t="s">
        <v>77</v>
      </c>
      <c r="AW44" s="23"/>
      <c r="AX44" s="28">
        <v>7</v>
      </c>
      <c r="AY44" s="28">
        <v>5</v>
      </c>
      <c r="AZ44" s="28">
        <v>2</v>
      </c>
      <c r="BA44" s="27">
        <v>585</v>
      </c>
      <c r="BB44" s="27">
        <v>783</v>
      </c>
      <c r="BC44" s="27">
        <v>325</v>
      </c>
      <c r="BD44" s="27">
        <v>613</v>
      </c>
      <c r="BE44" s="27">
        <v>250</v>
      </c>
      <c r="BF44" s="27">
        <v>463</v>
      </c>
      <c r="BG44" s="27">
        <f t="shared" si="10"/>
        <v>1160</v>
      </c>
      <c r="BH44" s="27">
        <f t="shared" si="11"/>
        <v>1859</v>
      </c>
      <c r="BI44" s="27">
        <v>3069</v>
      </c>
      <c r="BJ44" s="27">
        <v>1716</v>
      </c>
      <c r="BK44" s="27">
        <v>519</v>
      </c>
      <c r="BL44" s="27">
        <f t="shared" si="18"/>
        <v>5304</v>
      </c>
      <c r="BM44" s="27">
        <v>2571</v>
      </c>
      <c r="BN44" s="27">
        <v>975</v>
      </c>
      <c r="BO44" s="27">
        <v>298</v>
      </c>
      <c r="BP44" s="27">
        <f t="shared" si="19"/>
        <v>3844</v>
      </c>
      <c r="BQ44" s="21"/>
      <c r="BR44" s="22" t="s">
        <v>77</v>
      </c>
      <c r="BS44" s="23"/>
      <c r="BT44" s="28">
        <v>7</v>
      </c>
      <c r="BU44" s="28">
        <v>5</v>
      </c>
      <c r="BV44" s="28">
        <v>2</v>
      </c>
      <c r="BW44" s="27">
        <v>219</v>
      </c>
      <c r="BX44" s="27">
        <v>235</v>
      </c>
      <c r="BY44" s="27">
        <v>135</v>
      </c>
      <c r="BZ44" s="27">
        <v>171</v>
      </c>
      <c r="CA44" s="27">
        <v>82</v>
      </c>
      <c r="CB44" s="27">
        <v>111</v>
      </c>
      <c r="CC44" s="27">
        <f t="shared" si="13"/>
        <v>436</v>
      </c>
      <c r="CD44" s="27">
        <f t="shared" si="14"/>
        <v>517</v>
      </c>
      <c r="CE44" s="27">
        <v>905</v>
      </c>
      <c r="CF44" s="27">
        <v>470</v>
      </c>
      <c r="CG44" s="27">
        <v>122</v>
      </c>
      <c r="CH44" s="27">
        <f t="shared" si="16"/>
        <v>1497</v>
      </c>
      <c r="CI44" s="27">
        <v>613</v>
      </c>
      <c r="CJ44" s="27">
        <v>270</v>
      </c>
      <c r="CK44" s="27">
        <v>66</v>
      </c>
      <c r="CL44" s="27">
        <f t="shared" si="20"/>
        <v>949</v>
      </c>
      <c r="CM44" s="26">
        <f t="shared" si="21"/>
        <v>0</v>
      </c>
      <c r="CN44" s="26">
        <f t="shared" si="22"/>
        <v>0</v>
      </c>
    </row>
    <row r="45" spans="1:92" ht="13.5" customHeight="1" x14ac:dyDescent="0.15">
      <c r="A45" s="21"/>
      <c r="B45" s="22" t="s">
        <v>78</v>
      </c>
      <c r="C45" s="23"/>
      <c r="D45" s="27">
        <v>224244</v>
      </c>
      <c r="E45" s="27">
        <v>0</v>
      </c>
      <c r="F45" s="27">
        <v>87127</v>
      </c>
      <c r="G45" s="27">
        <v>60767</v>
      </c>
      <c r="H45" s="27">
        <f t="shared" si="4"/>
        <v>372138</v>
      </c>
      <c r="I45" s="27">
        <v>57099</v>
      </c>
      <c r="J45" s="27">
        <v>0</v>
      </c>
      <c r="K45" s="27">
        <v>21782</v>
      </c>
      <c r="L45" s="27">
        <v>19394</v>
      </c>
      <c r="M45" s="27">
        <f t="shared" si="5"/>
        <v>98275</v>
      </c>
      <c r="N45" s="27">
        <v>16787</v>
      </c>
      <c r="O45" s="27">
        <v>0</v>
      </c>
      <c r="P45" s="27">
        <v>8993</v>
      </c>
      <c r="Q45" s="27">
        <v>5898</v>
      </c>
      <c r="R45" s="27">
        <f t="shared" si="6"/>
        <v>31678</v>
      </c>
      <c r="S45" s="27">
        <v>37</v>
      </c>
      <c r="T45" s="27">
        <v>13820</v>
      </c>
      <c r="U45" s="27">
        <v>23</v>
      </c>
      <c r="V45" s="27">
        <v>2416</v>
      </c>
      <c r="W45" s="27">
        <v>11</v>
      </c>
      <c r="X45" s="27">
        <v>1002</v>
      </c>
      <c r="Y45" s="21"/>
      <c r="Z45" s="22" t="s">
        <v>78</v>
      </c>
      <c r="AA45" s="23"/>
      <c r="AB45" s="28">
        <v>7</v>
      </c>
      <c r="AC45" s="28">
        <v>5</v>
      </c>
      <c r="AD45" s="28">
        <v>2</v>
      </c>
      <c r="AE45" s="27">
        <v>1399</v>
      </c>
      <c r="AF45" s="27">
        <v>1894</v>
      </c>
      <c r="AG45" s="27">
        <v>707</v>
      </c>
      <c r="AH45" s="27">
        <v>1317</v>
      </c>
      <c r="AI45" s="27">
        <v>526</v>
      </c>
      <c r="AJ45" s="27">
        <v>969</v>
      </c>
      <c r="AK45" s="27">
        <f t="shared" si="7"/>
        <v>2632</v>
      </c>
      <c r="AL45" s="27">
        <f t="shared" si="8"/>
        <v>4180</v>
      </c>
      <c r="AM45" s="27">
        <v>26516</v>
      </c>
      <c r="AN45" s="27">
        <v>13170</v>
      </c>
      <c r="AO45" s="27">
        <v>3876</v>
      </c>
      <c r="AP45" s="27">
        <f t="shared" si="17"/>
        <v>43562</v>
      </c>
      <c r="AQ45" s="27">
        <v>22438</v>
      </c>
      <c r="AR45" s="27">
        <v>7770</v>
      </c>
      <c r="AS45" s="27">
        <v>2311</v>
      </c>
      <c r="AT45" s="27">
        <f t="shared" si="9"/>
        <v>32519</v>
      </c>
      <c r="AU45" s="21"/>
      <c r="AV45" s="22" t="s">
        <v>78</v>
      </c>
      <c r="AW45" s="23"/>
      <c r="AX45" s="28">
        <v>7</v>
      </c>
      <c r="AY45" s="28">
        <v>5</v>
      </c>
      <c r="AZ45" s="28">
        <v>2</v>
      </c>
      <c r="BA45" s="27">
        <v>1399</v>
      </c>
      <c r="BB45" s="27">
        <v>1894</v>
      </c>
      <c r="BC45" s="27">
        <v>707</v>
      </c>
      <c r="BD45" s="27">
        <v>1317</v>
      </c>
      <c r="BE45" s="27">
        <v>526</v>
      </c>
      <c r="BF45" s="27">
        <v>969</v>
      </c>
      <c r="BG45" s="27">
        <f t="shared" si="10"/>
        <v>2632</v>
      </c>
      <c r="BH45" s="27">
        <f t="shared" si="11"/>
        <v>4180</v>
      </c>
      <c r="BI45" s="27">
        <v>6629</v>
      </c>
      <c r="BJ45" s="27">
        <v>3293</v>
      </c>
      <c r="BK45" s="27">
        <v>969</v>
      </c>
      <c r="BL45" s="27">
        <f t="shared" si="18"/>
        <v>10891</v>
      </c>
      <c r="BM45" s="27">
        <v>7161</v>
      </c>
      <c r="BN45" s="27">
        <v>2480</v>
      </c>
      <c r="BO45" s="27">
        <v>738</v>
      </c>
      <c r="BP45" s="27">
        <f t="shared" si="19"/>
        <v>10379</v>
      </c>
      <c r="BQ45" s="21"/>
      <c r="BR45" s="22" t="s">
        <v>78</v>
      </c>
      <c r="BS45" s="23"/>
      <c r="BT45" s="28">
        <v>7</v>
      </c>
      <c r="BU45" s="28">
        <v>5</v>
      </c>
      <c r="BV45" s="28">
        <v>2</v>
      </c>
      <c r="BW45" s="27">
        <v>559</v>
      </c>
      <c r="BX45" s="27">
        <v>605</v>
      </c>
      <c r="BY45" s="27">
        <v>250</v>
      </c>
      <c r="BZ45" s="27">
        <v>312</v>
      </c>
      <c r="CA45" s="27">
        <v>187</v>
      </c>
      <c r="CB45" s="27">
        <v>234</v>
      </c>
      <c r="CC45" s="27">
        <f t="shared" si="13"/>
        <v>996</v>
      </c>
      <c r="CD45" s="27">
        <f t="shared" si="14"/>
        <v>1151</v>
      </c>
      <c r="CE45" s="27">
        <v>2965</v>
      </c>
      <c r="CF45" s="27">
        <v>1092</v>
      </c>
      <c r="CG45" s="27">
        <v>328</v>
      </c>
      <c r="CH45" s="27">
        <f t="shared" si="16"/>
        <v>4385</v>
      </c>
      <c r="CI45" s="27">
        <v>2152</v>
      </c>
      <c r="CJ45" s="27">
        <v>688</v>
      </c>
      <c r="CK45" s="27">
        <v>206</v>
      </c>
      <c r="CL45" s="27">
        <f t="shared" si="20"/>
        <v>3046</v>
      </c>
      <c r="CM45" s="26">
        <f t="shared" si="21"/>
        <v>0</v>
      </c>
      <c r="CN45" s="26">
        <f t="shared" si="22"/>
        <v>0</v>
      </c>
    </row>
    <row r="46" spans="1:92" ht="13.5" customHeight="1" x14ac:dyDescent="0.15">
      <c r="A46" s="21"/>
      <c r="B46" s="22" t="s">
        <v>79</v>
      </c>
      <c r="C46" s="23"/>
      <c r="D46" s="27">
        <v>197202</v>
      </c>
      <c r="E46" s="27">
        <v>0</v>
      </c>
      <c r="F46" s="27">
        <v>106690</v>
      </c>
      <c r="G46" s="27">
        <v>71162</v>
      </c>
      <c r="H46" s="27">
        <f t="shared" si="4"/>
        <v>375054</v>
      </c>
      <c r="I46" s="27">
        <v>72472</v>
      </c>
      <c r="J46" s="27">
        <v>0</v>
      </c>
      <c r="K46" s="27">
        <v>37600</v>
      </c>
      <c r="L46" s="27">
        <v>25629</v>
      </c>
      <c r="M46" s="27">
        <f t="shared" si="5"/>
        <v>135701</v>
      </c>
      <c r="N46" s="27">
        <v>21596</v>
      </c>
      <c r="O46" s="27">
        <v>0</v>
      </c>
      <c r="P46" s="27">
        <v>11602</v>
      </c>
      <c r="Q46" s="27">
        <v>7797</v>
      </c>
      <c r="R46" s="27">
        <f t="shared" si="6"/>
        <v>40995</v>
      </c>
      <c r="S46" s="27">
        <v>16</v>
      </c>
      <c r="T46" s="27">
        <v>10361</v>
      </c>
      <c r="U46" s="27">
        <v>24</v>
      </c>
      <c r="V46" s="27">
        <v>4527</v>
      </c>
      <c r="W46" s="27">
        <v>16</v>
      </c>
      <c r="X46" s="27">
        <v>1392</v>
      </c>
      <c r="Y46" s="21"/>
      <c r="Z46" s="22" t="s">
        <v>79</v>
      </c>
      <c r="AA46" s="23"/>
      <c r="AB46" s="28">
        <v>7</v>
      </c>
      <c r="AC46" s="28">
        <v>5</v>
      </c>
      <c r="AD46" s="28">
        <v>2</v>
      </c>
      <c r="AE46" s="27">
        <v>1146</v>
      </c>
      <c r="AF46" s="27">
        <v>1504</v>
      </c>
      <c r="AG46" s="27">
        <v>727</v>
      </c>
      <c r="AH46" s="27">
        <v>1288</v>
      </c>
      <c r="AI46" s="27">
        <v>579</v>
      </c>
      <c r="AJ46" s="27">
        <v>1066</v>
      </c>
      <c r="AK46" s="27">
        <f t="shared" si="7"/>
        <v>2452</v>
      </c>
      <c r="AL46" s="27">
        <f t="shared" si="8"/>
        <v>3858</v>
      </c>
      <c r="AM46" s="27">
        <v>23899</v>
      </c>
      <c r="AN46" s="27">
        <v>14619</v>
      </c>
      <c r="AO46" s="27">
        <v>4840</v>
      </c>
      <c r="AP46" s="27">
        <f t="shared" si="17"/>
        <v>43358</v>
      </c>
      <c r="AQ46" s="27">
        <v>20417</v>
      </c>
      <c r="AR46" s="27">
        <v>8783</v>
      </c>
      <c r="AS46" s="27">
        <v>2764</v>
      </c>
      <c r="AT46" s="27">
        <f t="shared" si="9"/>
        <v>31964</v>
      </c>
      <c r="AU46" s="21"/>
      <c r="AV46" s="22" t="s">
        <v>79</v>
      </c>
      <c r="AW46" s="23"/>
      <c r="AX46" s="28">
        <v>7</v>
      </c>
      <c r="AY46" s="28">
        <v>5</v>
      </c>
      <c r="AZ46" s="28">
        <v>2</v>
      </c>
      <c r="BA46" s="27">
        <v>1146</v>
      </c>
      <c r="BB46" s="27">
        <v>1504</v>
      </c>
      <c r="BC46" s="27">
        <v>727</v>
      </c>
      <c r="BD46" s="27">
        <v>1288</v>
      </c>
      <c r="BE46" s="27">
        <v>579</v>
      </c>
      <c r="BF46" s="27">
        <v>1066</v>
      </c>
      <c r="BG46" s="27">
        <f t="shared" si="10"/>
        <v>2452</v>
      </c>
      <c r="BH46" s="27">
        <f t="shared" si="11"/>
        <v>3858</v>
      </c>
      <c r="BI46" s="27">
        <v>8422</v>
      </c>
      <c r="BJ46" s="27">
        <v>5152</v>
      </c>
      <c r="BK46" s="27">
        <v>1706</v>
      </c>
      <c r="BL46" s="27">
        <f t="shared" si="18"/>
        <v>15280</v>
      </c>
      <c r="BM46" s="27">
        <v>7353</v>
      </c>
      <c r="BN46" s="27">
        <v>3163</v>
      </c>
      <c r="BO46" s="27">
        <v>995</v>
      </c>
      <c r="BP46" s="27">
        <f t="shared" si="19"/>
        <v>11511</v>
      </c>
      <c r="BQ46" s="21"/>
      <c r="BR46" s="22" t="s">
        <v>79</v>
      </c>
      <c r="BS46" s="23"/>
      <c r="BT46" s="28">
        <v>7</v>
      </c>
      <c r="BU46" s="28">
        <v>5</v>
      </c>
      <c r="BV46" s="28">
        <v>2</v>
      </c>
      <c r="BW46" s="27">
        <v>470</v>
      </c>
      <c r="BX46" s="27">
        <v>508</v>
      </c>
      <c r="BY46" s="27">
        <v>238</v>
      </c>
      <c r="BZ46" s="27">
        <v>296</v>
      </c>
      <c r="CA46" s="27">
        <v>196</v>
      </c>
      <c r="CB46" s="27">
        <v>239</v>
      </c>
      <c r="CC46" s="27">
        <f t="shared" si="13"/>
        <v>904</v>
      </c>
      <c r="CD46" s="27">
        <f t="shared" si="14"/>
        <v>1043</v>
      </c>
      <c r="CE46" s="27">
        <v>3094</v>
      </c>
      <c r="CF46" s="27">
        <v>1288</v>
      </c>
      <c r="CG46" s="27">
        <v>416</v>
      </c>
      <c r="CH46" s="27">
        <f t="shared" si="16"/>
        <v>4798</v>
      </c>
      <c r="CI46" s="27">
        <v>2303</v>
      </c>
      <c r="CJ46" s="27">
        <v>833</v>
      </c>
      <c r="CK46" s="27">
        <v>274</v>
      </c>
      <c r="CL46" s="27">
        <f t="shared" si="20"/>
        <v>3410</v>
      </c>
      <c r="CM46" s="26">
        <f t="shared" si="21"/>
        <v>0</v>
      </c>
      <c r="CN46" s="26">
        <f t="shared" si="22"/>
        <v>0</v>
      </c>
    </row>
    <row r="47" spans="1:92" ht="13.5" customHeight="1" x14ac:dyDescent="0.15">
      <c r="A47" s="29"/>
      <c r="B47" s="30" t="s">
        <v>80</v>
      </c>
      <c r="C47" s="31"/>
      <c r="D47" s="32">
        <v>159114</v>
      </c>
      <c r="E47" s="32">
        <v>0</v>
      </c>
      <c r="F47" s="32">
        <v>66158</v>
      </c>
      <c r="G47" s="32">
        <v>39376</v>
      </c>
      <c r="H47" s="32">
        <f t="shared" si="4"/>
        <v>264648</v>
      </c>
      <c r="I47" s="32">
        <v>43916</v>
      </c>
      <c r="J47" s="32">
        <v>0</v>
      </c>
      <c r="K47" s="32">
        <v>18902</v>
      </c>
      <c r="L47" s="32">
        <v>11634</v>
      </c>
      <c r="M47" s="32">
        <f t="shared" si="5"/>
        <v>74452</v>
      </c>
      <c r="N47" s="32">
        <v>10322</v>
      </c>
      <c r="O47" s="32">
        <v>0</v>
      </c>
      <c r="P47" s="32">
        <v>4741</v>
      </c>
      <c r="Q47" s="32">
        <v>2373</v>
      </c>
      <c r="R47" s="32">
        <f t="shared" si="6"/>
        <v>17436</v>
      </c>
      <c r="S47" s="32">
        <v>16</v>
      </c>
      <c r="T47" s="32">
        <v>6015</v>
      </c>
      <c r="U47" s="32">
        <v>12</v>
      </c>
      <c r="V47" s="32">
        <v>1324</v>
      </c>
      <c r="W47" s="32">
        <v>3</v>
      </c>
      <c r="X47" s="32">
        <v>302</v>
      </c>
      <c r="Y47" s="29"/>
      <c r="Z47" s="30" t="s">
        <v>80</v>
      </c>
      <c r="AA47" s="31"/>
      <c r="AB47" s="33">
        <v>7</v>
      </c>
      <c r="AC47" s="33">
        <v>5</v>
      </c>
      <c r="AD47" s="33">
        <v>2</v>
      </c>
      <c r="AE47" s="32">
        <v>704</v>
      </c>
      <c r="AF47" s="32">
        <v>949</v>
      </c>
      <c r="AG47" s="32">
        <v>483</v>
      </c>
      <c r="AH47" s="32">
        <v>873</v>
      </c>
      <c r="AI47" s="32">
        <v>433</v>
      </c>
      <c r="AJ47" s="32">
        <v>754</v>
      </c>
      <c r="AK47" s="32">
        <f t="shared" si="7"/>
        <v>1620</v>
      </c>
      <c r="AL47" s="32">
        <f t="shared" si="8"/>
        <v>2576</v>
      </c>
      <c r="AM47" s="32">
        <v>13950</v>
      </c>
      <c r="AN47" s="32">
        <v>9167</v>
      </c>
      <c r="AO47" s="32">
        <v>3167</v>
      </c>
      <c r="AP47" s="32">
        <f t="shared" si="17"/>
        <v>26284</v>
      </c>
      <c r="AQ47" s="32">
        <v>10503</v>
      </c>
      <c r="AR47" s="32">
        <v>4782</v>
      </c>
      <c r="AS47" s="32">
        <v>1653</v>
      </c>
      <c r="AT47" s="32">
        <f t="shared" si="9"/>
        <v>16938</v>
      </c>
      <c r="AU47" s="29"/>
      <c r="AV47" s="30" t="s">
        <v>80</v>
      </c>
      <c r="AW47" s="31"/>
      <c r="AX47" s="33">
        <v>7</v>
      </c>
      <c r="AY47" s="33">
        <v>5</v>
      </c>
      <c r="AZ47" s="33">
        <v>2</v>
      </c>
      <c r="BA47" s="32">
        <v>704</v>
      </c>
      <c r="BB47" s="32">
        <v>949</v>
      </c>
      <c r="BC47" s="32">
        <v>483</v>
      </c>
      <c r="BD47" s="32">
        <v>873</v>
      </c>
      <c r="BE47" s="32">
        <v>433</v>
      </c>
      <c r="BF47" s="32">
        <v>754</v>
      </c>
      <c r="BG47" s="32">
        <f t="shared" si="10"/>
        <v>1620</v>
      </c>
      <c r="BH47" s="32">
        <f t="shared" si="11"/>
        <v>2576</v>
      </c>
      <c r="BI47" s="32">
        <v>3986</v>
      </c>
      <c r="BJ47" s="32">
        <v>2619</v>
      </c>
      <c r="BK47" s="32">
        <v>905</v>
      </c>
      <c r="BL47" s="32">
        <f t="shared" si="18"/>
        <v>7510</v>
      </c>
      <c r="BM47" s="32">
        <v>3103</v>
      </c>
      <c r="BN47" s="32">
        <v>1413</v>
      </c>
      <c r="BO47" s="32">
        <v>488</v>
      </c>
      <c r="BP47" s="32">
        <f t="shared" si="19"/>
        <v>5004</v>
      </c>
      <c r="BQ47" s="29"/>
      <c r="BR47" s="30" t="s">
        <v>80</v>
      </c>
      <c r="BS47" s="31"/>
      <c r="BT47" s="33">
        <v>7</v>
      </c>
      <c r="BU47" s="33">
        <v>5</v>
      </c>
      <c r="BV47" s="33">
        <v>2</v>
      </c>
      <c r="BW47" s="32">
        <v>261</v>
      </c>
      <c r="BX47" s="32">
        <v>291</v>
      </c>
      <c r="BY47" s="32">
        <v>173</v>
      </c>
      <c r="BZ47" s="32">
        <v>211</v>
      </c>
      <c r="CA47" s="32">
        <v>119</v>
      </c>
      <c r="CB47" s="32">
        <v>139</v>
      </c>
      <c r="CC47" s="32">
        <f t="shared" si="13"/>
        <v>553</v>
      </c>
      <c r="CD47" s="32">
        <f t="shared" si="14"/>
        <v>641</v>
      </c>
      <c r="CE47" s="32">
        <v>1120</v>
      </c>
      <c r="CF47" s="32">
        <v>580</v>
      </c>
      <c r="CG47" s="32">
        <v>153</v>
      </c>
      <c r="CH47" s="32">
        <f t="shared" si="16"/>
        <v>1853</v>
      </c>
      <c r="CI47" s="32">
        <v>603</v>
      </c>
      <c r="CJ47" s="32">
        <v>285</v>
      </c>
      <c r="CK47" s="32">
        <v>79</v>
      </c>
      <c r="CL47" s="32">
        <f t="shared" si="20"/>
        <v>967</v>
      </c>
      <c r="CM47" s="26">
        <f t="shared" si="21"/>
        <v>0</v>
      </c>
      <c r="CN47" s="26">
        <f t="shared" si="22"/>
        <v>0</v>
      </c>
    </row>
    <row r="48" spans="1:92" ht="13.5" customHeight="1" x14ac:dyDescent="0.15">
      <c r="A48" s="21"/>
      <c r="B48" s="22" t="s">
        <v>81</v>
      </c>
      <c r="C48" s="23"/>
      <c r="D48" s="27">
        <v>62509</v>
      </c>
      <c r="E48" s="27">
        <v>0</v>
      </c>
      <c r="F48" s="27">
        <v>25052</v>
      </c>
      <c r="G48" s="27">
        <v>16445</v>
      </c>
      <c r="H48" s="27">
        <f t="shared" si="4"/>
        <v>104006</v>
      </c>
      <c r="I48" s="27">
        <v>19906</v>
      </c>
      <c r="J48" s="27">
        <v>0</v>
      </c>
      <c r="K48" s="27">
        <v>8714</v>
      </c>
      <c r="L48" s="27">
        <v>4111</v>
      </c>
      <c r="M48" s="27">
        <f t="shared" si="5"/>
        <v>32731</v>
      </c>
      <c r="N48" s="27">
        <v>6016</v>
      </c>
      <c r="O48" s="27">
        <v>0</v>
      </c>
      <c r="P48" s="27">
        <v>2447</v>
      </c>
      <c r="Q48" s="27">
        <v>1496</v>
      </c>
      <c r="R48" s="27">
        <f t="shared" si="6"/>
        <v>9959</v>
      </c>
      <c r="S48" s="27">
        <v>12</v>
      </c>
      <c r="T48" s="27">
        <v>4101</v>
      </c>
      <c r="U48" s="27">
        <v>15</v>
      </c>
      <c r="V48" s="27">
        <v>1382</v>
      </c>
      <c r="W48" s="27">
        <v>7</v>
      </c>
      <c r="X48" s="27">
        <v>769</v>
      </c>
      <c r="Y48" s="21"/>
      <c r="Z48" s="22" t="s">
        <v>81</v>
      </c>
      <c r="AA48" s="23"/>
      <c r="AB48" s="28">
        <v>7</v>
      </c>
      <c r="AC48" s="28">
        <v>5</v>
      </c>
      <c r="AD48" s="28">
        <v>2</v>
      </c>
      <c r="AE48" s="27">
        <v>451</v>
      </c>
      <c r="AF48" s="27">
        <v>586</v>
      </c>
      <c r="AG48" s="27">
        <v>207</v>
      </c>
      <c r="AH48" s="27">
        <v>338</v>
      </c>
      <c r="AI48" s="27">
        <v>146</v>
      </c>
      <c r="AJ48" s="27">
        <v>238</v>
      </c>
      <c r="AK48" s="27">
        <f t="shared" si="7"/>
        <v>804</v>
      </c>
      <c r="AL48" s="27">
        <f t="shared" si="8"/>
        <v>1162</v>
      </c>
      <c r="AM48" s="27">
        <v>9435</v>
      </c>
      <c r="AN48" s="27">
        <v>3887</v>
      </c>
      <c r="AO48" s="27">
        <v>1095</v>
      </c>
      <c r="AP48" s="27">
        <f t="shared" si="17"/>
        <v>14417</v>
      </c>
      <c r="AQ48" s="27">
        <v>7266</v>
      </c>
      <c r="AR48" s="27">
        <v>2235</v>
      </c>
      <c r="AS48" s="27">
        <v>646</v>
      </c>
      <c r="AT48" s="27">
        <f t="shared" si="9"/>
        <v>10147</v>
      </c>
      <c r="AU48" s="21"/>
      <c r="AV48" s="22" t="s">
        <v>81</v>
      </c>
      <c r="AW48" s="23"/>
      <c r="AX48" s="28">
        <v>7</v>
      </c>
      <c r="AY48" s="28">
        <v>5</v>
      </c>
      <c r="AZ48" s="28">
        <v>2</v>
      </c>
      <c r="BA48" s="27">
        <v>451</v>
      </c>
      <c r="BB48" s="27">
        <v>586</v>
      </c>
      <c r="BC48" s="27">
        <v>207</v>
      </c>
      <c r="BD48" s="27">
        <v>338</v>
      </c>
      <c r="BE48" s="27">
        <v>146</v>
      </c>
      <c r="BF48" s="27">
        <v>238</v>
      </c>
      <c r="BG48" s="27">
        <f t="shared" si="10"/>
        <v>804</v>
      </c>
      <c r="BH48" s="27">
        <f t="shared" si="11"/>
        <v>1162</v>
      </c>
      <c r="BI48" s="27">
        <v>3282</v>
      </c>
      <c r="BJ48" s="27">
        <v>1352</v>
      </c>
      <c r="BK48" s="27">
        <v>381</v>
      </c>
      <c r="BL48" s="27">
        <f t="shared" si="18"/>
        <v>5015</v>
      </c>
      <c r="BM48" s="27">
        <v>1817</v>
      </c>
      <c r="BN48" s="27">
        <v>559</v>
      </c>
      <c r="BO48" s="27">
        <v>161</v>
      </c>
      <c r="BP48" s="27">
        <f t="shared" si="19"/>
        <v>2537</v>
      </c>
      <c r="BQ48" s="21"/>
      <c r="BR48" s="22" t="s">
        <v>81</v>
      </c>
      <c r="BS48" s="23"/>
      <c r="BT48" s="28">
        <v>7</v>
      </c>
      <c r="BU48" s="28">
        <v>5</v>
      </c>
      <c r="BV48" s="28">
        <v>2</v>
      </c>
      <c r="BW48" s="27">
        <v>165</v>
      </c>
      <c r="BX48" s="27">
        <v>175</v>
      </c>
      <c r="BY48" s="27">
        <v>58</v>
      </c>
      <c r="BZ48" s="27">
        <v>70</v>
      </c>
      <c r="CA48" s="27">
        <v>52</v>
      </c>
      <c r="CB48" s="27">
        <v>59</v>
      </c>
      <c r="CC48" s="27">
        <f t="shared" si="13"/>
        <v>275</v>
      </c>
      <c r="CD48" s="27">
        <f t="shared" si="14"/>
        <v>304</v>
      </c>
      <c r="CE48" s="27">
        <v>968</v>
      </c>
      <c r="CF48" s="27">
        <v>277</v>
      </c>
      <c r="CG48" s="27">
        <v>93</v>
      </c>
      <c r="CH48" s="27">
        <f t="shared" si="16"/>
        <v>1338</v>
      </c>
      <c r="CI48" s="27">
        <v>647</v>
      </c>
      <c r="CJ48" s="27">
        <v>162</v>
      </c>
      <c r="CK48" s="27">
        <v>58</v>
      </c>
      <c r="CL48" s="27">
        <f t="shared" si="20"/>
        <v>867</v>
      </c>
      <c r="CM48" s="26">
        <f t="shared" si="21"/>
        <v>0</v>
      </c>
      <c r="CN48" s="26">
        <f t="shared" si="22"/>
        <v>0</v>
      </c>
    </row>
    <row r="49" spans="1:92" ht="13.5" customHeight="1" x14ac:dyDescent="0.15">
      <c r="A49" s="21"/>
      <c r="B49" s="22" t="s">
        <v>82</v>
      </c>
      <c r="C49" s="23"/>
      <c r="D49" s="27">
        <v>126263</v>
      </c>
      <c r="E49" s="27">
        <v>0</v>
      </c>
      <c r="F49" s="27">
        <v>52342</v>
      </c>
      <c r="G49" s="27">
        <v>33444</v>
      </c>
      <c r="H49" s="27">
        <f t="shared" si="4"/>
        <v>212049</v>
      </c>
      <c r="I49" s="27">
        <v>45111</v>
      </c>
      <c r="J49" s="27">
        <v>0</v>
      </c>
      <c r="K49" s="27">
        <v>18943</v>
      </c>
      <c r="L49" s="27">
        <v>12451</v>
      </c>
      <c r="M49" s="27">
        <f t="shared" si="5"/>
        <v>76505</v>
      </c>
      <c r="N49" s="27">
        <v>11186</v>
      </c>
      <c r="O49" s="27">
        <v>0</v>
      </c>
      <c r="P49" s="27">
        <v>4820</v>
      </c>
      <c r="Q49" s="27">
        <v>3052</v>
      </c>
      <c r="R49" s="27">
        <f t="shared" si="6"/>
        <v>19058</v>
      </c>
      <c r="S49" s="27">
        <v>30</v>
      </c>
      <c r="T49" s="27">
        <v>19801</v>
      </c>
      <c r="U49" s="27">
        <v>38</v>
      </c>
      <c r="V49" s="27">
        <v>8433</v>
      </c>
      <c r="W49" s="27">
        <v>8</v>
      </c>
      <c r="X49" s="27">
        <v>693</v>
      </c>
      <c r="Y49" s="21"/>
      <c r="Z49" s="22" t="s">
        <v>82</v>
      </c>
      <c r="AA49" s="23"/>
      <c r="AB49" s="28">
        <v>7</v>
      </c>
      <c r="AC49" s="28">
        <v>5</v>
      </c>
      <c r="AD49" s="28">
        <v>2</v>
      </c>
      <c r="AE49" s="27">
        <v>814</v>
      </c>
      <c r="AF49" s="27">
        <v>1076</v>
      </c>
      <c r="AG49" s="27">
        <v>472</v>
      </c>
      <c r="AH49" s="27">
        <v>819</v>
      </c>
      <c r="AI49" s="27">
        <v>274</v>
      </c>
      <c r="AJ49" s="27">
        <v>499</v>
      </c>
      <c r="AK49" s="27">
        <f t="shared" si="7"/>
        <v>1560</v>
      </c>
      <c r="AL49" s="27">
        <f t="shared" si="8"/>
        <v>2394</v>
      </c>
      <c r="AM49" s="27">
        <v>15818</v>
      </c>
      <c r="AN49" s="27">
        <v>8599</v>
      </c>
      <c r="AO49" s="27">
        <v>2095</v>
      </c>
      <c r="AP49" s="27">
        <f t="shared" si="17"/>
        <v>26512</v>
      </c>
      <c r="AQ49" s="27">
        <v>12726</v>
      </c>
      <c r="AR49" s="27">
        <v>4926</v>
      </c>
      <c r="AS49" s="27">
        <v>1121</v>
      </c>
      <c r="AT49" s="27">
        <f t="shared" si="9"/>
        <v>18773</v>
      </c>
      <c r="AU49" s="21"/>
      <c r="AV49" s="22" t="s">
        <v>82</v>
      </c>
      <c r="AW49" s="23"/>
      <c r="AX49" s="28">
        <v>7</v>
      </c>
      <c r="AY49" s="28">
        <v>5</v>
      </c>
      <c r="AZ49" s="28">
        <v>2</v>
      </c>
      <c r="BA49" s="27">
        <v>814</v>
      </c>
      <c r="BB49" s="27">
        <v>1076</v>
      </c>
      <c r="BC49" s="27">
        <v>472</v>
      </c>
      <c r="BD49" s="27">
        <v>819</v>
      </c>
      <c r="BE49" s="27">
        <v>274</v>
      </c>
      <c r="BF49" s="27">
        <v>499</v>
      </c>
      <c r="BG49" s="27">
        <f t="shared" si="10"/>
        <v>1560</v>
      </c>
      <c r="BH49" s="27">
        <f t="shared" si="11"/>
        <v>2394</v>
      </c>
      <c r="BI49" s="27">
        <v>5725</v>
      </c>
      <c r="BJ49" s="27">
        <v>3112</v>
      </c>
      <c r="BK49" s="27">
        <v>758</v>
      </c>
      <c r="BL49" s="27">
        <f t="shared" si="18"/>
        <v>9595</v>
      </c>
      <c r="BM49" s="27">
        <v>4738</v>
      </c>
      <c r="BN49" s="27">
        <v>1834</v>
      </c>
      <c r="BO49" s="27">
        <v>417</v>
      </c>
      <c r="BP49" s="27">
        <f t="shared" si="19"/>
        <v>6989</v>
      </c>
      <c r="BQ49" s="21"/>
      <c r="BR49" s="22" t="s">
        <v>82</v>
      </c>
      <c r="BS49" s="23"/>
      <c r="BT49" s="28">
        <v>7</v>
      </c>
      <c r="BU49" s="28">
        <v>5</v>
      </c>
      <c r="BV49" s="28">
        <v>2</v>
      </c>
      <c r="BW49" s="27">
        <v>303</v>
      </c>
      <c r="BX49" s="27">
        <v>328</v>
      </c>
      <c r="BY49" s="27">
        <v>151</v>
      </c>
      <c r="BZ49" s="27">
        <v>179</v>
      </c>
      <c r="CA49" s="27">
        <v>81</v>
      </c>
      <c r="CB49" s="27">
        <v>111</v>
      </c>
      <c r="CC49" s="27">
        <f t="shared" si="13"/>
        <v>535</v>
      </c>
      <c r="CD49" s="27">
        <f t="shared" si="14"/>
        <v>618</v>
      </c>
      <c r="CE49" s="27">
        <v>1608</v>
      </c>
      <c r="CF49" s="27">
        <v>626</v>
      </c>
      <c r="CG49" s="27">
        <v>155</v>
      </c>
      <c r="CH49" s="27">
        <f t="shared" si="16"/>
        <v>2389</v>
      </c>
      <c r="CI49" s="27">
        <v>1146</v>
      </c>
      <c r="CJ49" s="27">
        <v>407</v>
      </c>
      <c r="CK49" s="27">
        <v>87</v>
      </c>
      <c r="CL49" s="27">
        <f t="shared" si="20"/>
        <v>1640</v>
      </c>
      <c r="CM49" s="26">
        <f t="shared" si="21"/>
        <v>0</v>
      </c>
      <c r="CN49" s="26">
        <f t="shared" si="22"/>
        <v>0</v>
      </c>
    </row>
    <row r="50" spans="1:92" ht="13.5" customHeight="1" x14ac:dyDescent="0.15">
      <c r="A50" s="21"/>
      <c r="B50" s="22" t="s">
        <v>83</v>
      </c>
      <c r="C50" s="23"/>
      <c r="D50" s="27">
        <v>108064</v>
      </c>
      <c r="E50" s="27">
        <v>12098</v>
      </c>
      <c r="F50" s="27">
        <v>55263</v>
      </c>
      <c r="G50" s="27">
        <v>33547</v>
      </c>
      <c r="H50" s="27">
        <f t="shared" si="4"/>
        <v>208972</v>
      </c>
      <c r="I50" s="27">
        <v>45416</v>
      </c>
      <c r="J50" s="27">
        <v>6190</v>
      </c>
      <c r="K50" s="27">
        <v>12512</v>
      </c>
      <c r="L50" s="27">
        <v>6212</v>
      </c>
      <c r="M50" s="27">
        <f t="shared" si="5"/>
        <v>70330</v>
      </c>
      <c r="N50" s="27">
        <v>5106</v>
      </c>
      <c r="O50" s="27">
        <v>1065</v>
      </c>
      <c r="P50" s="27">
        <v>4044</v>
      </c>
      <c r="Q50" s="27">
        <v>1880</v>
      </c>
      <c r="R50" s="27">
        <f t="shared" si="6"/>
        <v>12095</v>
      </c>
      <c r="S50" s="27">
        <v>19</v>
      </c>
      <c r="T50" s="27">
        <v>7533</v>
      </c>
      <c r="U50" s="27">
        <v>37</v>
      </c>
      <c r="V50" s="27">
        <v>4646</v>
      </c>
      <c r="W50" s="27">
        <v>2</v>
      </c>
      <c r="X50" s="27">
        <v>64</v>
      </c>
      <c r="Y50" s="21"/>
      <c r="Z50" s="22" t="s">
        <v>83</v>
      </c>
      <c r="AA50" s="23"/>
      <c r="AB50" s="28">
        <v>7</v>
      </c>
      <c r="AC50" s="28">
        <v>5</v>
      </c>
      <c r="AD50" s="28">
        <v>2</v>
      </c>
      <c r="AE50" s="27">
        <v>709</v>
      </c>
      <c r="AF50" s="27">
        <v>976</v>
      </c>
      <c r="AG50" s="27">
        <v>395</v>
      </c>
      <c r="AH50" s="27">
        <v>746</v>
      </c>
      <c r="AI50" s="27">
        <v>245</v>
      </c>
      <c r="AJ50" s="27">
        <v>444</v>
      </c>
      <c r="AK50" s="27">
        <f t="shared" si="7"/>
        <v>1349</v>
      </c>
      <c r="AL50" s="27">
        <f t="shared" si="8"/>
        <v>2166</v>
      </c>
      <c r="AM50" s="27">
        <v>18105</v>
      </c>
      <c r="AN50" s="27">
        <v>9885</v>
      </c>
      <c r="AO50" s="27">
        <v>2353</v>
      </c>
      <c r="AP50" s="27">
        <f t="shared" si="17"/>
        <v>30343</v>
      </c>
      <c r="AQ50" s="27">
        <v>12975</v>
      </c>
      <c r="AR50" s="27">
        <v>5046</v>
      </c>
      <c r="AS50" s="27">
        <v>1270</v>
      </c>
      <c r="AT50" s="27">
        <f t="shared" si="9"/>
        <v>19291</v>
      </c>
      <c r="AU50" s="21"/>
      <c r="AV50" s="22" t="s">
        <v>83</v>
      </c>
      <c r="AW50" s="23"/>
      <c r="AX50" s="28">
        <v>7</v>
      </c>
      <c r="AY50" s="28">
        <v>5</v>
      </c>
      <c r="AZ50" s="28">
        <v>2</v>
      </c>
      <c r="BA50" s="27">
        <v>709</v>
      </c>
      <c r="BB50" s="27">
        <v>976</v>
      </c>
      <c r="BC50" s="27">
        <v>395</v>
      </c>
      <c r="BD50" s="27">
        <v>746</v>
      </c>
      <c r="BE50" s="27">
        <v>245</v>
      </c>
      <c r="BF50" s="27">
        <v>444</v>
      </c>
      <c r="BG50" s="27">
        <f t="shared" si="10"/>
        <v>1349</v>
      </c>
      <c r="BH50" s="27">
        <f t="shared" si="11"/>
        <v>2166</v>
      </c>
      <c r="BI50" s="27">
        <v>4099</v>
      </c>
      <c r="BJ50" s="27">
        <v>2238</v>
      </c>
      <c r="BK50" s="27">
        <v>533</v>
      </c>
      <c r="BL50" s="27">
        <f t="shared" si="18"/>
        <v>6870</v>
      </c>
      <c r="BM50" s="27">
        <v>2403</v>
      </c>
      <c r="BN50" s="27">
        <v>934</v>
      </c>
      <c r="BO50" s="27">
        <v>235</v>
      </c>
      <c r="BP50" s="27">
        <f t="shared" si="19"/>
        <v>3572</v>
      </c>
      <c r="BQ50" s="21"/>
      <c r="BR50" s="22" t="s">
        <v>83</v>
      </c>
      <c r="BS50" s="23"/>
      <c r="BT50" s="28">
        <v>7</v>
      </c>
      <c r="BU50" s="28">
        <v>5</v>
      </c>
      <c r="BV50" s="28">
        <v>2</v>
      </c>
      <c r="BW50" s="27">
        <v>247</v>
      </c>
      <c r="BX50" s="27">
        <v>271</v>
      </c>
      <c r="BY50" s="27">
        <v>149</v>
      </c>
      <c r="BZ50" s="27">
        <v>179</v>
      </c>
      <c r="CA50" s="27">
        <v>103</v>
      </c>
      <c r="CB50" s="27">
        <v>125</v>
      </c>
      <c r="CC50" s="27">
        <f t="shared" si="13"/>
        <v>499</v>
      </c>
      <c r="CD50" s="27">
        <f t="shared" si="14"/>
        <v>575</v>
      </c>
      <c r="CE50" s="27">
        <v>1252</v>
      </c>
      <c r="CF50" s="27">
        <v>591</v>
      </c>
      <c r="CG50" s="27">
        <v>165</v>
      </c>
      <c r="CH50" s="27">
        <f t="shared" si="16"/>
        <v>2008</v>
      </c>
      <c r="CI50" s="27">
        <v>640</v>
      </c>
      <c r="CJ50" s="27">
        <v>276</v>
      </c>
      <c r="CK50" s="27">
        <v>76</v>
      </c>
      <c r="CL50" s="27">
        <f t="shared" si="20"/>
        <v>992</v>
      </c>
      <c r="CM50" s="26">
        <f t="shared" si="21"/>
        <v>0</v>
      </c>
      <c r="CN50" s="26">
        <f t="shared" si="22"/>
        <v>0</v>
      </c>
    </row>
    <row r="51" spans="1:92" ht="13.5" customHeight="1" x14ac:dyDescent="0.15">
      <c r="A51" s="21"/>
      <c r="B51" s="22" t="s">
        <v>84</v>
      </c>
      <c r="C51" s="23"/>
      <c r="D51" s="27">
        <v>289572</v>
      </c>
      <c r="E51" s="27">
        <v>0</v>
      </c>
      <c r="F51" s="27">
        <v>130440</v>
      </c>
      <c r="G51" s="27">
        <v>70919</v>
      </c>
      <c r="H51" s="27">
        <f t="shared" si="4"/>
        <v>490931</v>
      </c>
      <c r="I51" s="27">
        <v>96695</v>
      </c>
      <c r="J51" s="27">
        <v>0</v>
      </c>
      <c r="K51" s="27">
        <v>38649</v>
      </c>
      <c r="L51" s="27">
        <v>23640</v>
      </c>
      <c r="M51" s="27">
        <f t="shared" si="5"/>
        <v>158984</v>
      </c>
      <c r="N51" s="27">
        <v>32657</v>
      </c>
      <c r="O51" s="27">
        <v>0</v>
      </c>
      <c r="P51" s="27">
        <v>13752</v>
      </c>
      <c r="Q51" s="27">
        <v>4873</v>
      </c>
      <c r="R51" s="27">
        <f t="shared" si="6"/>
        <v>51282</v>
      </c>
      <c r="S51" s="27">
        <v>78</v>
      </c>
      <c r="T51" s="27">
        <v>30485</v>
      </c>
      <c r="U51" s="27">
        <v>88</v>
      </c>
      <c r="V51" s="27">
        <v>11324</v>
      </c>
      <c r="W51" s="27">
        <v>29</v>
      </c>
      <c r="X51" s="27">
        <v>2318</v>
      </c>
      <c r="Y51" s="21"/>
      <c r="Z51" s="22" t="s">
        <v>84</v>
      </c>
      <c r="AA51" s="23"/>
      <c r="AB51" s="28">
        <v>7</v>
      </c>
      <c r="AC51" s="28">
        <v>5</v>
      </c>
      <c r="AD51" s="28">
        <v>2</v>
      </c>
      <c r="AE51" s="27">
        <v>940</v>
      </c>
      <c r="AF51" s="27">
        <v>1344</v>
      </c>
      <c r="AG51" s="27">
        <v>637</v>
      </c>
      <c r="AH51" s="27">
        <v>1154</v>
      </c>
      <c r="AI51" s="27">
        <v>474</v>
      </c>
      <c r="AJ51" s="27">
        <v>948</v>
      </c>
      <c r="AK51" s="27">
        <f t="shared" si="7"/>
        <v>2051</v>
      </c>
      <c r="AL51" s="27">
        <f t="shared" si="8"/>
        <v>3446</v>
      </c>
      <c r="AM51" s="27">
        <v>25402</v>
      </c>
      <c r="AN51" s="27">
        <v>15579</v>
      </c>
      <c r="AO51" s="27">
        <v>5119</v>
      </c>
      <c r="AP51" s="27">
        <f t="shared" si="17"/>
        <v>46100</v>
      </c>
      <c r="AQ51" s="27">
        <v>17105</v>
      </c>
      <c r="AR51" s="27">
        <v>7874</v>
      </c>
      <c r="AS51" s="27">
        <v>2356</v>
      </c>
      <c r="AT51" s="27">
        <f t="shared" si="9"/>
        <v>27335</v>
      </c>
      <c r="AU51" s="21"/>
      <c r="AV51" s="22" t="s">
        <v>84</v>
      </c>
      <c r="AW51" s="23"/>
      <c r="AX51" s="28">
        <v>7</v>
      </c>
      <c r="AY51" s="28">
        <v>5</v>
      </c>
      <c r="AZ51" s="28">
        <v>2</v>
      </c>
      <c r="BA51" s="27">
        <v>940</v>
      </c>
      <c r="BB51" s="27">
        <v>1344</v>
      </c>
      <c r="BC51" s="27">
        <v>637</v>
      </c>
      <c r="BD51" s="27">
        <v>1154</v>
      </c>
      <c r="BE51" s="27">
        <v>474</v>
      </c>
      <c r="BF51" s="27">
        <v>948</v>
      </c>
      <c r="BG51" s="27">
        <f t="shared" si="10"/>
        <v>2051</v>
      </c>
      <c r="BH51" s="27">
        <f t="shared" si="11"/>
        <v>3446</v>
      </c>
      <c r="BI51" s="27">
        <v>7526</v>
      </c>
      <c r="BJ51" s="27">
        <v>4616</v>
      </c>
      <c r="BK51" s="27">
        <v>1517</v>
      </c>
      <c r="BL51" s="27">
        <f t="shared" si="18"/>
        <v>13659</v>
      </c>
      <c r="BM51" s="27">
        <v>5701</v>
      </c>
      <c r="BN51" s="27">
        <v>2625</v>
      </c>
      <c r="BO51" s="27">
        <v>785</v>
      </c>
      <c r="BP51" s="27">
        <f t="shared" si="19"/>
        <v>9111</v>
      </c>
      <c r="BQ51" s="21"/>
      <c r="BR51" s="22" t="s">
        <v>84</v>
      </c>
      <c r="BS51" s="23"/>
      <c r="BT51" s="28">
        <v>7</v>
      </c>
      <c r="BU51" s="28">
        <v>5</v>
      </c>
      <c r="BV51" s="28">
        <v>2</v>
      </c>
      <c r="BW51" s="27">
        <v>340</v>
      </c>
      <c r="BX51" s="27">
        <v>396</v>
      </c>
      <c r="BY51" s="27">
        <v>221</v>
      </c>
      <c r="BZ51" s="27">
        <v>262</v>
      </c>
      <c r="CA51" s="27">
        <v>181</v>
      </c>
      <c r="CB51" s="27">
        <v>249</v>
      </c>
      <c r="CC51" s="27">
        <f t="shared" si="13"/>
        <v>742</v>
      </c>
      <c r="CD51" s="27">
        <f t="shared" si="14"/>
        <v>907</v>
      </c>
      <c r="CE51" s="27">
        <v>2495</v>
      </c>
      <c r="CF51" s="27">
        <v>1179</v>
      </c>
      <c r="CG51" s="27">
        <v>448</v>
      </c>
      <c r="CH51" s="27">
        <f t="shared" si="16"/>
        <v>4122</v>
      </c>
      <c r="CI51" s="27">
        <v>952</v>
      </c>
      <c r="CJ51" s="27">
        <v>442</v>
      </c>
      <c r="CK51" s="27">
        <v>145</v>
      </c>
      <c r="CL51" s="27">
        <f t="shared" si="20"/>
        <v>1539</v>
      </c>
      <c r="CM51" s="26">
        <f t="shared" si="21"/>
        <v>0</v>
      </c>
      <c r="CN51" s="26">
        <f t="shared" si="22"/>
        <v>0</v>
      </c>
    </row>
    <row r="52" spans="1:92" ht="13.5" customHeight="1" x14ac:dyDescent="0.15">
      <c r="A52" s="21"/>
      <c r="B52" s="30" t="s">
        <v>85</v>
      </c>
      <c r="C52" s="23"/>
      <c r="D52" s="32">
        <v>22116</v>
      </c>
      <c r="E52" s="32">
        <v>0</v>
      </c>
      <c r="F52" s="32">
        <v>8868</v>
      </c>
      <c r="G52" s="32">
        <v>4678</v>
      </c>
      <c r="H52" s="32">
        <f t="shared" si="4"/>
        <v>35662</v>
      </c>
      <c r="I52" s="32">
        <v>6124</v>
      </c>
      <c r="J52" s="32">
        <v>0</v>
      </c>
      <c r="K52" s="32">
        <v>2458</v>
      </c>
      <c r="L52" s="32">
        <v>1302</v>
      </c>
      <c r="M52" s="32">
        <f t="shared" si="5"/>
        <v>9884</v>
      </c>
      <c r="N52" s="32">
        <v>2513</v>
      </c>
      <c r="O52" s="32">
        <v>0</v>
      </c>
      <c r="P52" s="32">
        <v>1515</v>
      </c>
      <c r="Q52" s="32">
        <v>307</v>
      </c>
      <c r="R52" s="32">
        <f t="shared" si="6"/>
        <v>4335</v>
      </c>
      <c r="S52" s="32">
        <v>4</v>
      </c>
      <c r="T52" s="32">
        <v>2817</v>
      </c>
      <c r="U52" s="32">
        <v>4</v>
      </c>
      <c r="V52" s="32">
        <v>676</v>
      </c>
      <c r="W52" s="32">
        <v>3</v>
      </c>
      <c r="X52" s="32">
        <v>535</v>
      </c>
      <c r="Y52" s="21"/>
      <c r="Z52" s="30" t="s">
        <v>85</v>
      </c>
      <c r="AA52" s="23"/>
      <c r="AB52" s="33">
        <v>7</v>
      </c>
      <c r="AC52" s="33">
        <v>5</v>
      </c>
      <c r="AD52" s="33">
        <v>2</v>
      </c>
      <c r="AE52" s="32">
        <v>110</v>
      </c>
      <c r="AF52" s="32">
        <v>153</v>
      </c>
      <c r="AG52" s="32">
        <v>46</v>
      </c>
      <c r="AH52" s="32">
        <v>106</v>
      </c>
      <c r="AI52" s="32">
        <v>45</v>
      </c>
      <c r="AJ52" s="32">
        <v>81</v>
      </c>
      <c r="AK52" s="32">
        <f t="shared" si="7"/>
        <v>201</v>
      </c>
      <c r="AL52" s="32">
        <f t="shared" si="8"/>
        <v>340</v>
      </c>
      <c r="AM52" s="32">
        <v>2163</v>
      </c>
      <c r="AN52" s="32">
        <v>1071</v>
      </c>
      <c r="AO52" s="32">
        <v>327</v>
      </c>
      <c r="AP52" s="32">
        <f t="shared" si="17"/>
        <v>3561</v>
      </c>
      <c r="AQ52" s="32">
        <v>1551</v>
      </c>
      <c r="AR52" s="32">
        <v>456</v>
      </c>
      <c r="AS52" s="32">
        <v>180</v>
      </c>
      <c r="AT52" s="32">
        <f t="shared" si="9"/>
        <v>2187</v>
      </c>
      <c r="AU52" s="21"/>
      <c r="AV52" s="30" t="s">
        <v>85</v>
      </c>
      <c r="AW52" s="23"/>
      <c r="AX52" s="33">
        <v>7</v>
      </c>
      <c r="AY52" s="33">
        <v>5</v>
      </c>
      <c r="AZ52" s="33">
        <v>2</v>
      </c>
      <c r="BA52" s="32">
        <v>110</v>
      </c>
      <c r="BB52" s="32">
        <v>153</v>
      </c>
      <c r="BC52" s="32">
        <v>46</v>
      </c>
      <c r="BD52" s="32">
        <v>106</v>
      </c>
      <c r="BE52" s="32">
        <v>45</v>
      </c>
      <c r="BF52" s="32">
        <v>81</v>
      </c>
      <c r="BG52" s="32">
        <f t="shared" si="10"/>
        <v>201</v>
      </c>
      <c r="BH52" s="32">
        <f t="shared" si="11"/>
        <v>340</v>
      </c>
      <c r="BI52" s="32">
        <v>600</v>
      </c>
      <c r="BJ52" s="32">
        <v>297</v>
      </c>
      <c r="BK52" s="32">
        <v>91</v>
      </c>
      <c r="BL52" s="32">
        <f t="shared" si="18"/>
        <v>988</v>
      </c>
      <c r="BM52" s="32">
        <v>432</v>
      </c>
      <c r="BN52" s="32">
        <v>127</v>
      </c>
      <c r="BO52" s="32">
        <v>50</v>
      </c>
      <c r="BP52" s="32">
        <f t="shared" si="19"/>
        <v>609</v>
      </c>
      <c r="BQ52" s="21"/>
      <c r="BR52" s="30" t="s">
        <v>85</v>
      </c>
      <c r="BS52" s="23"/>
      <c r="BT52" s="33">
        <v>7</v>
      </c>
      <c r="BU52" s="33">
        <v>5</v>
      </c>
      <c r="BV52" s="33">
        <v>2</v>
      </c>
      <c r="BW52" s="32">
        <v>34</v>
      </c>
      <c r="BX52" s="32">
        <v>35</v>
      </c>
      <c r="BY52" s="32">
        <v>24</v>
      </c>
      <c r="BZ52" s="32">
        <v>30</v>
      </c>
      <c r="CA52" s="32">
        <v>21</v>
      </c>
      <c r="CB52" s="32">
        <v>25</v>
      </c>
      <c r="CC52" s="32">
        <f t="shared" si="13"/>
        <v>79</v>
      </c>
      <c r="CD52" s="32">
        <f t="shared" si="14"/>
        <v>90</v>
      </c>
      <c r="CE52" s="32">
        <v>245</v>
      </c>
      <c r="CF52" s="32">
        <v>150</v>
      </c>
      <c r="CG52" s="32">
        <v>50</v>
      </c>
      <c r="CH52" s="32">
        <f t="shared" si="16"/>
        <v>445</v>
      </c>
      <c r="CI52" s="32">
        <v>62</v>
      </c>
      <c r="CJ52" s="32">
        <v>31</v>
      </c>
      <c r="CK52" s="32">
        <v>11</v>
      </c>
      <c r="CL52" s="32">
        <f t="shared" si="20"/>
        <v>104</v>
      </c>
      <c r="CM52" s="26">
        <f t="shared" si="21"/>
        <v>0</v>
      </c>
      <c r="CN52" s="26">
        <f t="shared" si="22"/>
        <v>0</v>
      </c>
    </row>
    <row r="53" spans="1:92" ht="13.5" customHeight="1" x14ac:dyDescent="0.15">
      <c r="A53" s="21"/>
      <c r="B53" s="22" t="s">
        <v>86</v>
      </c>
      <c r="C53" s="23"/>
      <c r="D53" s="27">
        <v>159546</v>
      </c>
      <c r="E53" s="27">
        <v>0</v>
      </c>
      <c r="F53" s="27">
        <v>63873</v>
      </c>
      <c r="G53" s="27">
        <v>34429</v>
      </c>
      <c r="H53" s="27">
        <f t="shared" si="4"/>
        <v>257848</v>
      </c>
      <c r="I53" s="27">
        <v>42564</v>
      </c>
      <c r="J53" s="27">
        <v>0</v>
      </c>
      <c r="K53" s="27">
        <v>17884</v>
      </c>
      <c r="L53" s="27">
        <v>9640</v>
      </c>
      <c r="M53" s="27">
        <f t="shared" si="5"/>
        <v>70088</v>
      </c>
      <c r="N53" s="27">
        <v>14772</v>
      </c>
      <c r="O53" s="27">
        <v>0</v>
      </c>
      <c r="P53" s="27">
        <v>11231</v>
      </c>
      <c r="Q53" s="27">
        <v>0</v>
      </c>
      <c r="R53" s="27">
        <f t="shared" si="6"/>
        <v>26003</v>
      </c>
      <c r="S53" s="27">
        <v>53</v>
      </c>
      <c r="T53" s="27">
        <v>26432</v>
      </c>
      <c r="U53" s="27">
        <v>36</v>
      </c>
      <c r="V53" s="27">
        <v>5571</v>
      </c>
      <c r="W53" s="27">
        <v>14</v>
      </c>
      <c r="X53" s="27">
        <v>3025</v>
      </c>
      <c r="Y53" s="21"/>
      <c r="Z53" s="22" t="s">
        <v>86</v>
      </c>
      <c r="AA53" s="23"/>
      <c r="AB53" s="28">
        <v>7</v>
      </c>
      <c r="AC53" s="28">
        <v>5</v>
      </c>
      <c r="AD53" s="28">
        <v>2</v>
      </c>
      <c r="AE53" s="27">
        <v>535</v>
      </c>
      <c r="AF53" s="27">
        <v>764</v>
      </c>
      <c r="AG53" s="27">
        <v>340</v>
      </c>
      <c r="AH53" s="27">
        <v>646</v>
      </c>
      <c r="AI53" s="27">
        <v>265</v>
      </c>
      <c r="AJ53" s="27">
        <v>556</v>
      </c>
      <c r="AK53" s="27">
        <f t="shared" si="7"/>
        <v>1140</v>
      </c>
      <c r="AL53" s="27">
        <f t="shared" si="8"/>
        <v>1966</v>
      </c>
      <c r="AM53" s="27">
        <v>13370</v>
      </c>
      <c r="AN53" s="27">
        <v>8075</v>
      </c>
      <c r="AO53" s="27">
        <v>2780</v>
      </c>
      <c r="AP53" s="27">
        <f t="shared" si="17"/>
        <v>24225</v>
      </c>
      <c r="AQ53" s="27">
        <v>9104</v>
      </c>
      <c r="AR53" s="27">
        <v>3972</v>
      </c>
      <c r="AS53" s="27">
        <v>1260</v>
      </c>
      <c r="AT53" s="27">
        <f t="shared" si="9"/>
        <v>14336</v>
      </c>
      <c r="AU53" s="21"/>
      <c r="AV53" s="22" t="s">
        <v>86</v>
      </c>
      <c r="AW53" s="23"/>
      <c r="AX53" s="28">
        <v>7</v>
      </c>
      <c r="AY53" s="28">
        <v>5</v>
      </c>
      <c r="AZ53" s="28">
        <v>2</v>
      </c>
      <c r="BA53" s="27">
        <v>535</v>
      </c>
      <c r="BB53" s="27">
        <v>764</v>
      </c>
      <c r="BC53" s="27">
        <v>340</v>
      </c>
      <c r="BD53" s="27">
        <v>646</v>
      </c>
      <c r="BE53" s="27">
        <v>265</v>
      </c>
      <c r="BF53" s="27">
        <v>556</v>
      </c>
      <c r="BG53" s="27">
        <f t="shared" si="10"/>
        <v>1140</v>
      </c>
      <c r="BH53" s="27">
        <f t="shared" si="11"/>
        <v>1966</v>
      </c>
      <c r="BI53" s="27">
        <v>3744</v>
      </c>
      <c r="BJ53" s="27">
        <v>2261</v>
      </c>
      <c r="BK53" s="27">
        <v>778</v>
      </c>
      <c r="BL53" s="27">
        <f t="shared" si="18"/>
        <v>6783</v>
      </c>
      <c r="BM53" s="27">
        <v>2549</v>
      </c>
      <c r="BN53" s="27">
        <v>1112</v>
      </c>
      <c r="BO53" s="27">
        <v>353</v>
      </c>
      <c r="BP53" s="27">
        <f t="shared" si="19"/>
        <v>4014</v>
      </c>
      <c r="BQ53" s="21"/>
      <c r="BR53" s="22" t="s">
        <v>86</v>
      </c>
      <c r="BS53" s="23"/>
      <c r="BT53" s="28">
        <v>7</v>
      </c>
      <c r="BU53" s="28">
        <v>5</v>
      </c>
      <c r="BV53" s="28">
        <v>2</v>
      </c>
      <c r="BW53" s="27">
        <v>193</v>
      </c>
      <c r="BX53" s="27">
        <v>223</v>
      </c>
      <c r="BY53" s="27">
        <v>143</v>
      </c>
      <c r="BZ53" s="27">
        <v>179</v>
      </c>
      <c r="CA53" s="27">
        <v>112</v>
      </c>
      <c r="CB53" s="27">
        <v>146</v>
      </c>
      <c r="CC53" s="27">
        <f t="shared" si="13"/>
        <v>448</v>
      </c>
      <c r="CD53" s="27">
        <f t="shared" si="14"/>
        <v>548</v>
      </c>
      <c r="CE53" s="27">
        <v>2185</v>
      </c>
      <c r="CF53" s="27">
        <v>1253</v>
      </c>
      <c r="CG53" s="27">
        <v>409</v>
      </c>
      <c r="CH53" s="27">
        <f t="shared" si="16"/>
        <v>3847</v>
      </c>
      <c r="CI53" s="27">
        <v>0</v>
      </c>
      <c r="CJ53" s="27">
        <v>0</v>
      </c>
      <c r="CK53" s="27">
        <v>0</v>
      </c>
      <c r="CL53" s="27">
        <f t="shared" si="20"/>
        <v>0</v>
      </c>
      <c r="CM53" s="26">
        <f t="shared" si="21"/>
        <v>0</v>
      </c>
      <c r="CN53" s="26">
        <f t="shared" si="22"/>
        <v>0</v>
      </c>
    </row>
    <row r="54" spans="1:92" ht="13.5" customHeight="1" x14ac:dyDescent="0.15">
      <c r="A54" s="21"/>
      <c r="B54" s="22" t="s">
        <v>87</v>
      </c>
      <c r="C54" s="23"/>
      <c r="D54" s="27">
        <v>144095</v>
      </c>
      <c r="E54" s="27">
        <v>7630</v>
      </c>
      <c r="F54" s="27">
        <v>59684</v>
      </c>
      <c r="G54" s="27">
        <v>27718</v>
      </c>
      <c r="H54" s="27">
        <f t="shared" si="4"/>
        <v>239127</v>
      </c>
      <c r="I54" s="27">
        <v>41809</v>
      </c>
      <c r="J54" s="27">
        <v>0</v>
      </c>
      <c r="K54" s="27">
        <v>15474</v>
      </c>
      <c r="L54" s="27">
        <v>6929</v>
      </c>
      <c r="M54" s="27">
        <f t="shared" si="5"/>
        <v>64212</v>
      </c>
      <c r="N54" s="27">
        <v>14787</v>
      </c>
      <c r="O54" s="27">
        <v>0</v>
      </c>
      <c r="P54" s="27">
        <v>6257</v>
      </c>
      <c r="Q54" s="27">
        <v>2702</v>
      </c>
      <c r="R54" s="27">
        <f t="shared" si="6"/>
        <v>23746</v>
      </c>
      <c r="S54" s="27">
        <v>54</v>
      </c>
      <c r="T54" s="27">
        <v>18199</v>
      </c>
      <c r="U54" s="27">
        <v>41</v>
      </c>
      <c r="V54" s="27">
        <v>3913</v>
      </c>
      <c r="W54" s="27">
        <v>17</v>
      </c>
      <c r="X54" s="27">
        <v>848</v>
      </c>
      <c r="Y54" s="21"/>
      <c r="Z54" s="22" t="s">
        <v>87</v>
      </c>
      <c r="AA54" s="23"/>
      <c r="AB54" s="28">
        <v>7</v>
      </c>
      <c r="AC54" s="28">
        <v>5</v>
      </c>
      <c r="AD54" s="28">
        <v>2</v>
      </c>
      <c r="AE54" s="27">
        <v>477</v>
      </c>
      <c r="AF54" s="27">
        <v>697</v>
      </c>
      <c r="AG54" s="27">
        <v>258</v>
      </c>
      <c r="AH54" s="27">
        <v>494</v>
      </c>
      <c r="AI54" s="27">
        <v>216</v>
      </c>
      <c r="AJ54" s="27">
        <v>443</v>
      </c>
      <c r="AK54" s="27">
        <f t="shared" si="7"/>
        <v>951</v>
      </c>
      <c r="AL54" s="27">
        <f t="shared" si="8"/>
        <v>1634</v>
      </c>
      <c r="AM54" s="27">
        <v>13173</v>
      </c>
      <c r="AN54" s="27">
        <v>6669</v>
      </c>
      <c r="AO54" s="27">
        <v>2392</v>
      </c>
      <c r="AP54" s="27">
        <f t="shared" si="17"/>
        <v>22234</v>
      </c>
      <c r="AQ54" s="27">
        <v>7623</v>
      </c>
      <c r="AR54" s="27">
        <v>2841</v>
      </c>
      <c r="AS54" s="27">
        <v>980</v>
      </c>
      <c r="AT54" s="27">
        <f t="shared" si="9"/>
        <v>11444</v>
      </c>
      <c r="AU54" s="21"/>
      <c r="AV54" s="22" t="s">
        <v>87</v>
      </c>
      <c r="AW54" s="23"/>
      <c r="AX54" s="28">
        <v>7</v>
      </c>
      <c r="AY54" s="28">
        <v>5</v>
      </c>
      <c r="AZ54" s="28">
        <v>2</v>
      </c>
      <c r="BA54" s="27">
        <v>477</v>
      </c>
      <c r="BB54" s="27">
        <v>697</v>
      </c>
      <c r="BC54" s="27">
        <v>258</v>
      </c>
      <c r="BD54" s="27">
        <v>494</v>
      </c>
      <c r="BE54" s="27">
        <v>216</v>
      </c>
      <c r="BF54" s="27">
        <v>443</v>
      </c>
      <c r="BG54" s="27">
        <f t="shared" si="10"/>
        <v>951</v>
      </c>
      <c r="BH54" s="27">
        <f t="shared" si="11"/>
        <v>1634</v>
      </c>
      <c r="BI54" s="27">
        <v>3415</v>
      </c>
      <c r="BJ54" s="27">
        <v>1729</v>
      </c>
      <c r="BK54" s="27">
        <v>620</v>
      </c>
      <c r="BL54" s="27">
        <f t="shared" si="18"/>
        <v>5764</v>
      </c>
      <c r="BM54" s="27">
        <v>1906</v>
      </c>
      <c r="BN54" s="27">
        <v>710</v>
      </c>
      <c r="BO54" s="27">
        <v>245</v>
      </c>
      <c r="BP54" s="27">
        <f t="shared" si="19"/>
        <v>2861</v>
      </c>
      <c r="BQ54" s="21"/>
      <c r="BR54" s="22" t="s">
        <v>87</v>
      </c>
      <c r="BS54" s="23"/>
      <c r="BT54" s="28">
        <v>7</v>
      </c>
      <c r="BU54" s="28">
        <v>5</v>
      </c>
      <c r="BV54" s="28">
        <v>2</v>
      </c>
      <c r="BW54" s="27">
        <v>187</v>
      </c>
      <c r="BX54" s="27">
        <v>213</v>
      </c>
      <c r="BY54" s="27">
        <v>118</v>
      </c>
      <c r="BZ54" s="27">
        <v>145</v>
      </c>
      <c r="CA54" s="27">
        <v>99</v>
      </c>
      <c r="CB54" s="27">
        <v>131</v>
      </c>
      <c r="CC54" s="27">
        <f t="shared" si="13"/>
        <v>404</v>
      </c>
      <c r="CD54" s="27">
        <f t="shared" si="14"/>
        <v>489</v>
      </c>
      <c r="CE54" s="27">
        <v>1342</v>
      </c>
      <c r="CF54" s="27">
        <v>653</v>
      </c>
      <c r="CG54" s="27">
        <v>236</v>
      </c>
      <c r="CH54" s="27">
        <f t="shared" si="16"/>
        <v>2231</v>
      </c>
      <c r="CI54" s="27">
        <v>655</v>
      </c>
      <c r="CJ54" s="27">
        <v>295</v>
      </c>
      <c r="CK54" s="27">
        <v>99</v>
      </c>
      <c r="CL54" s="27">
        <f t="shared" si="20"/>
        <v>1049</v>
      </c>
      <c r="CM54" s="26">
        <f t="shared" si="21"/>
        <v>0</v>
      </c>
      <c r="CN54" s="26">
        <f t="shared" si="22"/>
        <v>0</v>
      </c>
    </row>
    <row r="55" spans="1:92" ht="13.5" customHeight="1" x14ac:dyDescent="0.15">
      <c r="A55" s="21"/>
      <c r="B55" s="22" t="s">
        <v>88</v>
      </c>
      <c r="C55" s="23"/>
      <c r="D55" s="27">
        <v>181468</v>
      </c>
      <c r="E55" s="27">
        <v>35619</v>
      </c>
      <c r="F55" s="27">
        <v>76243</v>
      </c>
      <c r="G55" s="27">
        <v>51104</v>
      </c>
      <c r="H55" s="27">
        <f t="shared" si="4"/>
        <v>344434</v>
      </c>
      <c r="I55" s="27">
        <v>68746</v>
      </c>
      <c r="J55" s="27">
        <v>10051</v>
      </c>
      <c r="K55" s="27">
        <v>24259</v>
      </c>
      <c r="L55" s="27">
        <v>12685</v>
      </c>
      <c r="M55" s="27">
        <f t="shared" si="5"/>
        <v>115741</v>
      </c>
      <c r="N55" s="27">
        <v>27098</v>
      </c>
      <c r="O55" s="27">
        <v>1611</v>
      </c>
      <c r="P55" s="27">
        <v>11424</v>
      </c>
      <c r="Q55" s="27">
        <v>5222</v>
      </c>
      <c r="R55" s="27">
        <f t="shared" si="6"/>
        <v>45355</v>
      </c>
      <c r="S55" s="27">
        <v>82</v>
      </c>
      <c r="T55" s="27">
        <v>22506</v>
      </c>
      <c r="U55" s="27">
        <v>113</v>
      </c>
      <c r="V55" s="27">
        <v>12055</v>
      </c>
      <c r="W55" s="27">
        <v>49</v>
      </c>
      <c r="X55" s="27">
        <v>4009</v>
      </c>
      <c r="Y55" s="21"/>
      <c r="Z55" s="22" t="s">
        <v>88</v>
      </c>
      <c r="AA55" s="23"/>
      <c r="AB55" s="28">
        <v>7</v>
      </c>
      <c r="AC55" s="28">
        <v>5</v>
      </c>
      <c r="AD55" s="28">
        <v>2</v>
      </c>
      <c r="AE55" s="27">
        <v>676</v>
      </c>
      <c r="AF55" s="27">
        <v>883</v>
      </c>
      <c r="AG55" s="27">
        <v>421</v>
      </c>
      <c r="AH55" s="27">
        <v>849</v>
      </c>
      <c r="AI55" s="27">
        <v>290</v>
      </c>
      <c r="AJ55" s="27">
        <v>629</v>
      </c>
      <c r="AK55" s="27">
        <f t="shared" si="7"/>
        <v>1387</v>
      </c>
      <c r="AL55" s="27">
        <f t="shared" si="8"/>
        <v>2361</v>
      </c>
      <c r="AM55" s="27">
        <v>13598</v>
      </c>
      <c r="AN55" s="27">
        <v>9328</v>
      </c>
      <c r="AO55" s="27">
        <v>2768</v>
      </c>
      <c r="AP55" s="27">
        <f t="shared" si="17"/>
        <v>25694</v>
      </c>
      <c r="AQ55" s="27">
        <v>12989</v>
      </c>
      <c r="AR55" s="27">
        <v>5612</v>
      </c>
      <c r="AS55" s="27">
        <v>1578</v>
      </c>
      <c r="AT55" s="27">
        <f t="shared" si="9"/>
        <v>20179</v>
      </c>
      <c r="AU55" s="21"/>
      <c r="AV55" s="22" t="s">
        <v>88</v>
      </c>
      <c r="AW55" s="23"/>
      <c r="AX55" s="28">
        <v>7</v>
      </c>
      <c r="AY55" s="28">
        <v>5</v>
      </c>
      <c r="AZ55" s="28">
        <v>2</v>
      </c>
      <c r="BA55" s="27">
        <v>676</v>
      </c>
      <c r="BB55" s="27">
        <v>883</v>
      </c>
      <c r="BC55" s="27">
        <v>421</v>
      </c>
      <c r="BD55" s="27">
        <v>849</v>
      </c>
      <c r="BE55" s="27">
        <v>290</v>
      </c>
      <c r="BF55" s="27">
        <v>629</v>
      </c>
      <c r="BG55" s="27">
        <f t="shared" si="10"/>
        <v>1387</v>
      </c>
      <c r="BH55" s="27">
        <f t="shared" si="11"/>
        <v>2361</v>
      </c>
      <c r="BI55" s="27">
        <v>4327</v>
      </c>
      <c r="BJ55" s="27">
        <v>2968</v>
      </c>
      <c r="BK55" s="27">
        <v>881</v>
      </c>
      <c r="BL55" s="27">
        <f t="shared" si="18"/>
        <v>8176</v>
      </c>
      <c r="BM55" s="27">
        <v>3224</v>
      </c>
      <c r="BN55" s="27">
        <v>1393</v>
      </c>
      <c r="BO55" s="27">
        <v>392</v>
      </c>
      <c r="BP55" s="27">
        <f t="shared" si="19"/>
        <v>5009</v>
      </c>
      <c r="BQ55" s="21"/>
      <c r="BR55" s="22" t="s">
        <v>88</v>
      </c>
      <c r="BS55" s="23"/>
      <c r="BT55" s="28">
        <v>7</v>
      </c>
      <c r="BU55" s="28">
        <v>5</v>
      </c>
      <c r="BV55" s="28">
        <v>2</v>
      </c>
      <c r="BW55" s="27">
        <v>265</v>
      </c>
      <c r="BX55" s="27">
        <v>284</v>
      </c>
      <c r="BY55" s="27">
        <v>170</v>
      </c>
      <c r="BZ55" s="27">
        <v>222</v>
      </c>
      <c r="CA55" s="27">
        <v>121</v>
      </c>
      <c r="CB55" s="27">
        <v>164</v>
      </c>
      <c r="CC55" s="27">
        <f t="shared" si="13"/>
        <v>556</v>
      </c>
      <c r="CD55" s="27">
        <f t="shared" si="14"/>
        <v>670</v>
      </c>
      <c r="CE55" s="27">
        <v>1988</v>
      </c>
      <c r="CF55" s="27">
        <v>1110</v>
      </c>
      <c r="CG55" s="27">
        <v>328</v>
      </c>
      <c r="CH55" s="27">
        <f t="shared" si="16"/>
        <v>3426</v>
      </c>
      <c r="CI55" s="27">
        <v>1113</v>
      </c>
      <c r="CJ55" s="27">
        <v>510</v>
      </c>
      <c r="CK55" s="27">
        <v>145</v>
      </c>
      <c r="CL55" s="27">
        <f t="shared" si="20"/>
        <v>1768</v>
      </c>
      <c r="CM55" s="26">
        <f t="shared" si="21"/>
        <v>0</v>
      </c>
      <c r="CN55" s="26">
        <f t="shared" si="22"/>
        <v>0</v>
      </c>
    </row>
    <row r="56" spans="1:92" ht="13.5" customHeight="1" x14ac:dyDescent="0.15">
      <c r="A56" s="21"/>
      <c r="B56" s="22" t="s">
        <v>89</v>
      </c>
      <c r="C56" s="23"/>
      <c r="D56" s="27">
        <v>71450</v>
      </c>
      <c r="E56" s="27">
        <v>0</v>
      </c>
      <c r="F56" s="27">
        <v>41719</v>
      </c>
      <c r="G56" s="27">
        <v>26760</v>
      </c>
      <c r="H56" s="27">
        <f t="shared" si="4"/>
        <v>139929</v>
      </c>
      <c r="I56" s="27">
        <v>20863</v>
      </c>
      <c r="J56" s="27">
        <v>0</v>
      </c>
      <c r="K56" s="27">
        <v>12562</v>
      </c>
      <c r="L56" s="27">
        <v>8065</v>
      </c>
      <c r="M56" s="27">
        <f t="shared" si="5"/>
        <v>41490</v>
      </c>
      <c r="N56" s="27">
        <v>5429</v>
      </c>
      <c r="O56" s="27">
        <v>0</v>
      </c>
      <c r="P56" s="27">
        <v>3906</v>
      </c>
      <c r="Q56" s="27">
        <v>2413</v>
      </c>
      <c r="R56" s="27">
        <f t="shared" si="6"/>
        <v>11748</v>
      </c>
      <c r="S56" s="27">
        <v>8</v>
      </c>
      <c r="T56" s="27">
        <v>2807</v>
      </c>
      <c r="U56" s="27">
        <v>8</v>
      </c>
      <c r="V56" s="27">
        <v>723</v>
      </c>
      <c r="W56" s="27">
        <v>4</v>
      </c>
      <c r="X56" s="27">
        <v>134</v>
      </c>
      <c r="Y56" s="21"/>
      <c r="Z56" s="22" t="s">
        <v>89</v>
      </c>
      <c r="AA56" s="23"/>
      <c r="AB56" s="28">
        <v>7</v>
      </c>
      <c r="AC56" s="28">
        <v>5</v>
      </c>
      <c r="AD56" s="28">
        <v>2</v>
      </c>
      <c r="AE56" s="27">
        <v>634</v>
      </c>
      <c r="AF56" s="27">
        <v>856</v>
      </c>
      <c r="AG56" s="27">
        <v>301</v>
      </c>
      <c r="AH56" s="27">
        <v>565</v>
      </c>
      <c r="AI56" s="27">
        <v>194</v>
      </c>
      <c r="AJ56" s="27">
        <v>342</v>
      </c>
      <c r="AK56" s="27">
        <f t="shared" si="7"/>
        <v>1129</v>
      </c>
      <c r="AL56" s="27">
        <f t="shared" si="8"/>
        <v>1763</v>
      </c>
      <c r="AM56" s="27">
        <v>16118</v>
      </c>
      <c r="AN56" s="27">
        <v>7599</v>
      </c>
      <c r="AO56" s="27">
        <v>1840</v>
      </c>
      <c r="AP56" s="27">
        <f t="shared" si="17"/>
        <v>25557</v>
      </c>
      <c r="AQ56" s="27">
        <v>12520</v>
      </c>
      <c r="AR56" s="27">
        <v>4055</v>
      </c>
      <c r="AS56" s="27">
        <v>1013</v>
      </c>
      <c r="AT56" s="27">
        <f t="shared" si="9"/>
        <v>17588</v>
      </c>
      <c r="AU56" s="21"/>
      <c r="AV56" s="22" t="s">
        <v>89</v>
      </c>
      <c r="AW56" s="23"/>
      <c r="AX56" s="28">
        <v>7</v>
      </c>
      <c r="AY56" s="28">
        <v>5</v>
      </c>
      <c r="AZ56" s="28">
        <v>2</v>
      </c>
      <c r="BA56" s="27">
        <v>634</v>
      </c>
      <c r="BB56" s="27">
        <v>856</v>
      </c>
      <c r="BC56" s="27">
        <v>301</v>
      </c>
      <c r="BD56" s="27">
        <v>565</v>
      </c>
      <c r="BE56" s="27">
        <v>194</v>
      </c>
      <c r="BF56" s="27">
        <v>342</v>
      </c>
      <c r="BG56" s="27">
        <f t="shared" si="10"/>
        <v>1129</v>
      </c>
      <c r="BH56" s="27">
        <f t="shared" si="11"/>
        <v>1763</v>
      </c>
      <c r="BI56" s="27">
        <v>4854</v>
      </c>
      <c r="BJ56" s="27">
        <v>2288</v>
      </c>
      <c r="BK56" s="27">
        <v>554</v>
      </c>
      <c r="BL56" s="27">
        <f t="shared" si="18"/>
        <v>7696</v>
      </c>
      <c r="BM56" s="27">
        <v>3773</v>
      </c>
      <c r="BN56" s="27">
        <v>1222</v>
      </c>
      <c r="BO56" s="27">
        <v>305</v>
      </c>
      <c r="BP56" s="27">
        <f t="shared" si="19"/>
        <v>5300</v>
      </c>
      <c r="BQ56" s="21"/>
      <c r="BR56" s="22" t="s">
        <v>89</v>
      </c>
      <c r="BS56" s="23"/>
      <c r="BT56" s="28">
        <v>7</v>
      </c>
      <c r="BU56" s="28">
        <v>5</v>
      </c>
      <c r="BV56" s="28">
        <v>2</v>
      </c>
      <c r="BW56" s="27">
        <v>234</v>
      </c>
      <c r="BX56" s="27">
        <v>255</v>
      </c>
      <c r="BY56" s="27">
        <v>103</v>
      </c>
      <c r="BZ56" s="27">
        <v>118</v>
      </c>
      <c r="CA56" s="27">
        <v>60</v>
      </c>
      <c r="CB56" s="27">
        <v>75</v>
      </c>
      <c r="CC56" s="27">
        <f t="shared" si="13"/>
        <v>397</v>
      </c>
      <c r="CD56" s="27">
        <f t="shared" si="14"/>
        <v>448</v>
      </c>
      <c r="CE56" s="27">
        <v>1678</v>
      </c>
      <c r="CF56" s="27">
        <v>555</v>
      </c>
      <c r="CG56" s="27">
        <v>141</v>
      </c>
      <c r="CH56" s="27">
        <f t="shared" si="16"/>
        <v>2374</v>
      </c>
      <c r="CI56" s="27">
        <v>1130</v>
      </c>
      <c r="CJ56" s="27">
        <v>355</v>
      </c>
      <c r="CK56" s="27">
        <v>83</v>
      </c>
      <c r="CL56" s="27">
        <f t="shared" si="20"/>
        <v>1568</v>
      </c>
      <c r="CM56" s="26">
        <f t="shared" si="21"/>
        <v>0</v>
      </c>
      <c r="CN56" s="26">
        <f t="shared" si="22"/>
        <v>0</v>
      </c>
    </row>
    <row r="57" spans="1:92" ht="13.5" customHeight="1" x14ac:dyDescent="0.15">
      <c r="A57" s="29"/>
      <c r="B57" s="30" t="s">
        <v>90</v>
      </c>
      <c r="C57" s="31"/>
      <c r="D57" s="32">
        <v>59999</v>
      </c>
      <c r="E57" s="32">
        <v>0</v>
      </c>
      <c r="F57" s="32">
        <v>29300</v>
      </c>
      <c r="G57" s="32">
        <v>17905</v>
      </c>
      <c r="H57" s="32">
        <f t="shared" si="4"/>
        <v>107204</v>
      </c>
      <c r="I57" s="32">
        <v>19879</v>
      </c>
      <c r="J57" s="32">
        <v>0</v>
      </c>
      <c r="K57" s="32">
        <v>10988</v>
      </c>
      <c r="L57" s="32">
        <v>5542</v>
      </c>
      <c r="M57" s="32">
        <f t="shared" si="5"/>
        <v>36409</v>
      </c>
      <c r="N57" s="32">
        <v>7068</v>
      </c>
      <c r="O57" s="32">
        <v>0</v>
      </c>
      <c r="P57" s="32">
        <v>3334</v>
      </c>
      <c r="Q57" s="32">
        <v>2047</v>
      </c>
      <c r="R57" s="32">
        <f t="shared" si="6"/>
        <v>12449</v>
      </c>
      <c r="S57" s="32">
        <v>8</v>
      </c>
      <c r="T57" s="32">
        <v>9925</v>
      </c>
      <c r="U57" s="32">
        <v>9</v>
      </c>
      <c r="V57" s="32">
        <v>3431</v>
      </c>
      <c r="W57" s="32">
        <v>3</v>
      </c>
      <c r="X57" s="32">
        <v>82</v>
      </c>
      <c r="Y57" s="29"/>
      <c r="Z57" s="30" t="s">
        <v>90</v>
      </c>
      <c r="AA57" s="31"/>
      <c r="AB57" s="33">
        <v>7</v>
      </c>
      <c r="AC57" s="33">
        <v>5</v>
      </c>
      <c r="AD57" s="33">
        <v>2</v>
      </c>
      <c r="AE57" s="32">
        <v>648</v>
      </c>
      <c r="AF57" s="32">
        <v>868</v>
      </c>
      <c r="AG57" s="32">
        <v>279</v>
      </c>
      <c r="AH57" s="32">
        <v>508</v>
      </c>
      <c r="AI57" s="32">
        <v>203</v>
      </c>
      <c r="AJ57" s="32">
        <v>362</v>
      </c>
      <c r="AK57" s="32">
        <f t="shared" si="7"/>
        <v>1130</v>
      </c>
      <c r="AL57" s="32">
        <f t="shared" si="8"/>
        <v>1738</v>
      </c>
      <c r="AM57" s="32">
        <v>12152</v>
      </c>
      <c r="AN57" s="32">
        <v>5080</v>
      </c>
      <c r="AO57" s="32">
        <v>1448</v>
      </c>
      <c r="AP57" s="32">
        <f t="shared" si="17"/>
        <v>18680</v>
      </c>
      <c r="AQ57" s="32">
        <v>9169</v>
      </c>
      <c r="AR57" s="32">
        <v>2722</v>
      </c>
      <c r="AS57" s="32">
        <v>791</v>
      </c>
      <c r="AT57" s="32">
        <f t="shared" si="9"/>
        <v>12682</v>
      </c>
      <c r="AU57" s="29"/>
      <c r="AV57" s="30" t="s">
        <v>90</v>
      </c>
      <c r="AW57" s="31"/>
      <c r="AX57" s="33">
        <v>7</v>
      </c>
      <c r="AY57" s="33">
        <v>5</v>
      </c>
      <c r="AZ57" s="33">
        <v>2</v>
      </c>
      <c r="BA57" s="32">
        <v>648</v>
      </c>
      <c r="BB57" s="32">
        <v>868</v>
      </c>
      <c r="BC57" s="32">
        <v>279</v>
      </c>
      <c r="BD57" s="32">
        <v>508</v>
      </c>
      <c r="BE57" s="32">
        <v>203</v>
      </c>
      <c r="BF57" s="32">
        <v>362</v>
      </c>
      <c r="BG57" s="32">
        <f t="shared" si="10"/>
        <v>1130</v>
      </c>
      <c r="BH57" s="32">
        <f t="shared" si="11"/>
        <v>1738</v>
      </c>
      <c r="BI57" s="32">
        <v>4557</v>
      </c>
      <c r="BJ57" s="32">
        <v>1905</v>
      </c>
      <c r="BK57" s="32">
        <v>543</v>
      </c>
      <c r="BL57" s="32">
        <f t="shared" si="18"/>
        <v>7005</v>
      </c>
      <c r="BM57" s="32">
        <v>2838</v>
      </c>
      <c r="BN57" s="32">
        <v>843</v>
      </c>
      <c r="BO57" s="32">
        <v>245</v>
      </c>
      <c r="BP57" s="32">
        <f t="shared" si="19"/>
        <v>3926</v>
      </c>
      <c r="BQ57" s="29"/>
      <c r="BR57" s="30" t="s">
        <v>90</v>
      </c>
      <c r="BS57" s="31"/>
      <c r="BT57" s="33">
        <v>7</v>
      </c>
      <c r="BU57" s="33">
        <v>5</v>
      </c>
      <c r="BV57" s="33">
        <v>2</v>
      </c>
      <c r="BW57" s="32">
        <v>238</v>
      </c>
      <c r="BX57" s="32">
        <v>258</v>
      </c>
      <c r="BY57" s="32">
        <v>103</v>
      </c>
      <c r="BZ57" s="32">
        <v>121</v>
      </c>
      <c r="CA57" s="32">
        <v>79</v>
      </c>
      <c r="CB57" s="32">
        <v>92</v>
      </c>
      <c r="CC57" s="32">
        <f t="shared" si="13"/>
        <v>420</v>
      </c>
      <c r="CD57" s="32">
        <f t="shared" si="14"/>
        <v>471</v>
      </c>
      <c r="CE57" s="32">
        <v>1355</v>
      </c>
      <c r="CF57" s="32">
        <v>454</v>
      </c>
      <c r="CG57" s="32">
        <v>138</v>
      </c>
      <c r="CH57" s="32">
        <f t="shared" si="16"/>
        <v>1947</v>
      </c>
      <c r="CI57" s="32">
        <v>916</v>
      </c>
      <c r="CJ57" s="32">
        <v>283</v>
      </c>
      <c r="CK57" s="32">
        <v>87</v>
      </c>
      <c r="CL57" s="32">
        <f t="shared" si="20"/>
        <v>1286</v>
      </c>
      <c r="CM57" s="26">
        <f t="shared" si="21"/>
        <v>0</v>
      </c>
      <c r="CN57" s="26">
        <f t="shared" si="22"/>
        <v>0</v>
      </c>
    </row>
    <row r="58" spans="1:92" ht="13.5" customHeight="1" x14ac:dyDescent="0.15">
      <c r="A58" s="21"/>
      <c r="B58" s="22" t="s">
        <v>91</v>
      </c>
      <c r="C58" s="23"/>
      <c r="D58" s="27">
        <v>44614</v>
      </c>
      <c r="E58" s="27">
        <v>0</v>
      </c>
      <c r="F58" s="27">
        <v>27736</v>
      </c>
      <c r="G58" s="27">
        <v>18104</v>
      </c>
      <c r="H58" s="27">
        <f t="shared" si="4"/>
        <v>90454</v>
      </c>
      <c r="I58" s="27">
        <v>23346</v>
      </c>
      <c r="J58" s="27">
        <v>0</v>
      </c>
      <c r="K58" s="27">
        <v>12059</v>
      </c>
      <c r="L58" s="27">
        <v>6035</v>
      </c>
      <c r="M58" s="27">
        <f t="shared" si="5"/>
        <v>41440</v>
      </c>
      <c r="N58" s="27">
        <v>6726</v>
      </c>
      <c r="O58" s="27">
        <v>0</v>
      </c>
      <c r="P58" s="27">
        <v>2566</v>
      </c>
      <c r="Q58" s="27">
        <v>1874</v>
      </c>
      <c r="R58" s="27">
        <f t="shared" si="6"/>
        <v>11166</v>
      </c>
      <c r="S58" s="27">
        <v>7</v>
      </c>
      <c r="T58" s="27">
        <v>2015</v>
      </c>
      <c r="U58" s="27">
        <v>15</v>
      </c>
      <c r="V58" s="27">
        <v>2559</v>
      </c>
      <c r="W58" s="27">
        <v>5</v>
      </c>
      <c r="X58" s="27">
        <v>823</v>
      </c>
      <c r="Y58" s="21"/>
      <c r="Z58" s="22" t="s">
        <v>91</v>
      </c>
      <c r="AA58" s="23"/>
      <c r="AB58" s="28">
        <v>7</v>
      </c>
      <c r="AC58" s="28">
        <v>5</v>
      </c>
      <c r="AD58" s="28">
        <v>2</v>
      </c>
      <c r="AE58" s="27">
        <v>581</v>
      </c>
      <c r="AF58" s="27">
        <v>849</v>
      </c>
      <c r="AG58" s="27">
        <v>238</v>
      </c>
      <c r="AH58" s="27">
        <v>464</v>
      </c>
      <c r="AI58" s="27">
        <v>142</v>
      </c>
      <c r="AJ58" s="27">
        <v>249</v>
      </c>
      <c r="AK58" s="27">
        <f t="shared" si="7"/>
        <v>961</v>
      </c>
      <c r="AL58" s="27">
        <f t="shared" si="8"/>
        <v>1562</v>
      </c>
      <c r="AM58" s="27">
        <v>13669</v>
      </c>
      <c r="AN58" s="27">
        <v>5336</v>
      </c>
      <c r="AO58" s="27">
        <v>1145</v>
      </c>
      <c r="AP58" s="27">
        <f t="shared" si="17"/>
        <v>20150</v>
      </c>
      <c r="AQ58" s="27">
        <v>9467</v>
      </c>
      <c r="AR58" s="27">
        <v>2688</v>
      </c>
      <c r="AS58" s="27">
        <v>635</v>
      </c>
      <c r="AT58" s="27">
        <f t="shared" si="9"/>
        <v>12790</v>
      </c>
      <c r="AU58" s="21"/>
      <c r="AV58" s="22" t="s">
        <v>91</v>
      </c>
      <c r="AW58" s="23"/>
      <c r="AX58" s="28">
        <v>7</v>
      </c>
      <c r="AY58" s="28">
        <v>5</v>
      </c>
      <c r="AZ58" s="28">
        <v>2</v>
      </c>
      <c r="BA58" s="27">
        <v>581</v>
      </c>
      <c r="BB58" s="27">
        <v>849</v>
      </c>
      <c r="BC58" s="27">
        <v>238</v>
      </c>
      <c r="BD58" s="27">
        <v>464</v>
      </c>
      <c r="BE58" s="27">
        <v>142</v>
      </c>
      <c r="BF58" s="27">
        <v>249</v>
      </c>
      <c r="BG58" s="27">
        <f t="shared" si="10"/>
        <v>961</v>
      </c>
      <c r="BH58" s="27">
        <f t="shared" si="11"/>
        <v>1562</v>
      </c>
      <c r="BI58" s="27">
        <v>5943</v>
      </c>
      <c r="BJ58" s="27">
        <v>2320</v>
      </c>
      <c r="BK58" s="27">
        <v>498</v>
      </c>
      <c r="BL58" s="27">
        <f t="shared" si="18"/>
        <v>8761</v>
      </c>
      <c r="BM58" s="27">
        <v>3156</v>
      </c>
      <c r="BN58" s="27">
        <v>896</v>
      </c>
      <c r="BO58" s="27">
        <v>212</v>
      </c>
      <c r="BP58" s="27">
        <f t="shared" si="19"/>
        <v>4264</v>
      </c>
      <c r="BQ58" s="21"/>
      <c r="BR58" s="22" t="s">
        <v>91</v>
      </c>
      <c r="BS58" s="23"/>
      <c r="BT58" s="28">
        <v>7</v>
      </c>
      <c r="BU58" s="28">
        <v>5</v>
      </c>
      <c r="BV58" s="28">
        <v>2</v>
      </c>
      <c r="BW58" s="27">
        <v>210</v>
      </c>
      <c r="BX58" s="27">
        <v>237</v>
      </c>
      <c r="BY58" s="27">
        <v>91</v>
      </c>
      <c r="BZ58" s="27">
        <v>113</v>
      </c>
      <c r="CA58" s="27">
        <v>56</v>
      </c>
      <c r="CB58" s="27">
        <v>70</v>
      </c>
      <c r="CC58" s="27">
        <f t="shared" si="13"/>
        <v>357</v>
      </c>
      <c r="CD58" s="27">
        <f t="shared" si="14"/>
        <v>420</v>
      </c>
      <c r="CE58" s="27">
        <v>1161</v>
      </c>
      <c r="CF58" s="27">
        <v>396</v>
      </c>
      <c r="CG58" s="27">
        <v>98</v>
      </c>
      <c r="CH58" s="27">
        <f t="shared" si="16"/>
        <v>1655</v>
      </c>
      <c r="CI58" s="27">
        <v>882</v>
      </c>
      <c r="CJ58" s="27">
        <v>273</v>
      </c>
      <c r="CK58" s="27">
        <v>67</v>
      </c>
      <c r="CL58" s="27">
        <f t="shared" si="20"/>
        <v>1222</v>
      </c>
      <c r="CM58" s="26">
        <f t="shared" si="21"/>
        <v>0</v>
      </c>
      <c r="CN58" s="26">
        <f t="shared" si="22"/>
        <v>0</v>
      </c>
    </row>
    <row r="59" spans="1:92" ht="13.5" customHeight="1" x14ac:dyDescent="0.15">
      <c r="A59" s="21"/>
      <c r="B59" s="22" t="s">
        <v>92</v>
      </c>
      <c r="C59" s="23"/>
      <c r="D59" s="27">
        <v>108108</v>
      </c>
      <c r="E59" s="27">
        <v>0</v>
      </c>
      <c r="F59" s="27">
        <v>49972</v>
      </c>
      <c r="G59" s="27">
        <v>32120</v>
      </c>
      <c r="H59" s="27">
        <f t="shared" si="4"/>
        <v>190200</v>
      </c>
      <c r="I59" s="27">
        <v>19934</v>
      </c>
      <c r="J59" s="27">
        <v>0</v>
      </c>
      <c r="K59" s="27">
        <v>15209</v>
      </c>
      <c r="L59" s="27">
        <v>14722</v>
      </c>
      <c r="M59" s="27">
        <f t="shared" si="5"/>
        <v>49865</v>
      </c>
      <c r="N59" s="27">
        <v>7118</v>
      </c>
      <c r="O59" s="27">
        <v>0</v>
      </c>
      <c r="P59" s="27">
        <v>4253</v>
      </c>
      <c r="Q59" s="27">
        <v>2399</v>
      </c>
      <c r="R59" s="27">
        <f t="shared" si="6"/>
        <v>13770</v>
      </c>
      <c r="S59" s="27">
        <v>10</v>
      </c>
      <c r="T59" s="27">
        <v>5168</v>
      </c>
      <c r="U59" s="27">
        <v>5</v>
      </c>
      <c r="V59" s="27">
        <v>687</v>
      </c>
      <c r="W59" s="27">
        <v>2</v>
      </c>
      <c r="X59" s="27">
        <v>216</v>
      </c>
      <c r="Y59" s="21"/>
      <c r="Z59" s="22" t="s">
        <v>92</v>
      </c>
      <c r="AA59" s="23"/>
      <c r="AB59" s="28">
        <v>7</v>
      </c>
      <c r="AC59" s="28">
        <v>5</v>
      </c>
      <c r="AD59" s="28">
        <v>2</v>
      </c>
      <c r="AE59" s="27">
        <v>1260</v>
      </c>
      <c r="AF59" s="27">
        <v>1686</v>
      </c>
      <c r="AG59" s="27">
        <v>461</v>
      </c>
      <c r="AH59" s="27">
        <v>905</v>
      </c>
      <c r="AI59" s="27">
        <v>252</v>
      </c>
      <c r="AJ59" s="27">
        <v>418</v>
      </c>
      <c r="AK59" s="27">
        <f t="shared" si="7"/>
        <v>1973</v>
      </c>
      <c r="AL59" s="27">
        <f t="shared" si="8"/>
        <v>3009</v>
      </c>
      <c r="AM59" s="27">
        <v>27145</v>
      </c>
      <c r="AN59" s="27">
        <v>10408</v>
      </c>
      <c r="AO59" s="27">
        <v>1923</v>
      </c>
      <c r="AP59" s="27">
        <f t="shared" si="17"/>
        <v>39476</v>
      </c>
      <c r="AQ59" s="27">
        <v>20504</v>
      </c>
      <c r="AR59" s="27">
        <v>5286</v>
      </c>
      <c r="AS59" s="27">
        <v>1141</v>
      </c>
      <c r="AT59" s="27">
        <f t="shared" si="9"/>
        <v>26931</v>
      </c>
      <c r="AU59" s="21"/>
      <c r="AV59" s="22" t="s">
        <v>92</v>
      </c>
      <c r="AW59" s="23"/>
      <c r="AX59" s="28">
        <v>7</v>
      </c>
      <c r="AY59" s="28">
        <v>5</v>
      </c>
      <c r="AZ59" s="28">
        <v>2</v>
      </c>
      <c r="BA59" s="27">
        <v>1260</v>
      </c>
      <c r="BB59" s="27">
        <v>1686</v>
      </c>
      <c r="BC59" s="27">
        <v>461</v>
      </c>
      <c r="BD59" s="27">
        <v>905</v>
      </c>
      <c r="BE59" s="27">
        <v>252</v>
      </c>
      <c r="BF59" s="27">
        <v>418</v>
      </c>
      <c r="BG59" s="27">
        <f t="shared" si="10"/>
        <v>1973</v>
      </c>
      <c r="BH59" s="27">
        <f t="shared" si="11"/>
        <v>3009</v>
      </c>
      <c r="BI59" s="27">
        <v>8261</v>
      </c>
      <c r="BJ59" s="27">
        <v>3168</v>
      </c>
      <c r="BK59" s="27">
        <v>585</v>
      </c>
      <c r="BL59" s="27">
        <f t="shared" si="18"/>
        <v>12014</v>
      </c>
      <c r="BM59" s="27">
        <v>9398</v>
      </c>
      <c r="BN59" s="27">
        <v>2423</v>
      </c>
      <c r="BO59" s="27">
        <v>523</v>
      </c>
      <c r="BP59" s="27">
        <f t="shared" si="19"/>
        <v>12344</v>
      </c>
      <c r="BQ59" s="21"/>
      <c r="BR59" s="22" t="s">
        <v>92</v>
      </c>
      <c r="BS59" s="23"/>
      <c r="BT59" s="28">
        <v>7</v>
      </c>
      <c r="BU59" s="28">
        <v>5</v>
      </c>
      <c r="BV59" s="28">
        <v>2</v>
      </c>
      <c r="BW59" s="27">
        <v>469</v>
      </c>
      <c r="BX59" s="27">
        <v>508</v>
      </c>
      <c r="BY59" s="27">
        <v>200</v>
      </c>
      <c r="BZ59" s="27">
        <v>243</v>
      </c>
      <c r="CA59" s="27">
        <v>115</v>
      </c>
      <c r="CB59" s="27">
        <v>140</v>
      </c>
      <c r="CC59" s="27">
        <f t="shared" si="13"/>
        <v>784</v>
      </c>
      <c r="CD59" s="27">
        <f t="shared" si="14"/>
        <v>891</v>
      </c>
      <c r="CE59" s="27">
        <v>2134</v>
      </c>
      <c r="CF59" s="27">
        <v>729</v>
      </c>
      <c r="CG59" s="27">
        <v>168</v>
      </c>
      <c r="CH59" s="27">
        <f t="shared" si="16"/>
        <v>3031</v>
      </c>
      <c r="CI59" s="27">
        <v>1313</v>
      </c>
      <c r="CJ59" s="27">
        <v>400</v>
      </c>
      <c r="CK59" s="27">
        <v>92</v>
      </c>
      <c r="CL59" s="27">
        <f t="shared" si="20"/>
        <v>1805</v>
      </c>
      <c r="CM59" s="26">
        <f t="shared" si="21"/>
        <v>0</v>
      </c>
      <c r="CN59" s="26">
        <f t="shared" si="22"/>
        <v>0</v>
      </c>
    </row>
    <row r="60" spans="1:92" ht="13.5" customHeight="1" x14ac:dyDescent="0.15">
      <c r="A60" s="21"/>
      <c r="B60" s="22" t="s">
        <v>93</v>
      </c>
      <c r="C60" s="23"/>
      <c r="D60" s="27">
        <v>43767</v>
      </c>
      <c r="E60" s="27">
        <v>0</v>
      </c>
      <c r="F60" s="27">
        <v>17462</v>
      </c>
      <c r="G60" s="27">
        <v>11827</v>
      </c>
      <c r="H60" s="27">
        <f t="shared" si="4"/>
        <v>73056</v>
      </c>
      <c r="I60" s="27">
        <v>10270</v>
      </c>
      <c r="J60" s="27">
        <v>0</v>
      </c>
      <c r="K60" s="27">
        <v>6548</v>
      </c>
      <c r="L60" s="27">
        <v>3066</v>
      </c>
      <c r="M60" s="27">
        <f t="shared" si="5"/>
        <v>19884</v>
      </c>
      <c r="N60" s="27">
        <v>3422</v>
      </c>
      <c r="O60" s="27">
        <v>0</v>
      </c>
      <c r="P60" s="27">
        <v>1707</v>
      </c>
      <c r="Q60" s="27">
        <v>1064</v>
      </c>
      <c r="R60" s="27">
        <f t="shared" si="6"/>
        <v>6193</v>
      </c>
      <c r="S60" s="27">
        <v>10</v>
      </c>
      <c r="T60" s="27">
        <v>4795</v>
      </c>
      <c r="U60" s="27">
        <v>6</v>
      </c>
      <c r="V60" s="27">
        <v>829</v>
      </c>
      <c r="W60" s="27">
        <v>3</v>
      </c>
      <c r="X60" s="27">
        <v>171</v>
      </c>
      <c r="Y60" s="21"/>
      <c r="Z60" s="22" t="s">
        <v>93</v>
      </c>
      <c r="AA60" s="23"/>
      <c r="AB60" s="28">
        <v>7</v>
      </c>
      <c r="AC60" s="28">
        <v>5</v>
      </c>
      <c r="AD60" s="28">
        <v>2</v>
      </c>
      <c r="AE60" s="27">
        <v>337</v>
      </c>
      <c r="AF60" s="27">
        <v>460</v>
      </c>
      <c r="AG60" s="27">
        <v>134</v>
      </c>
      <c r="AH60" s="27">
        <v>262</v>
      </c>
      <c r="AI60" s="27">
        <v>79</v>
      </c>
      <c r="AJ60" s="27">
        <v>147</v>
      </c>
      <c r="AK60" s="27">
        <f t="shared" si="7"/>
        <v>550</v>
      </c>
      <c r="AL60" s="27">
        <f t="shared" si="8"/>
        <v>869</v>
      </c>
      <c r="AM60" s="27">
        <v>7728</v>
      </c>
      <c r="AN60" s="27">
        <v>3144</v>
      </c>
      <c r="AO60" s="27">
        <v>706</v>
      </c>
      <c r="AP60" s="27">
        <f t="shared" si="17"/>
        <v>11578</v>
      </c>
      <c r="AQ60" s="27">
        <v>6228</v>
      </c>
      <c r="AR60" s="27">
        <v>1735</v>
      </c>
      <c r="AS60" s="27">
        <v>393</v>
      </c>
      <c r="AT60" s="27">
        <f t="shared" si="9"/>
        <v>8356</v>
      </c>
      <c r="AU60" s="21"/>
      <c r="AV60" s="22" t="s">
        <v>93</v>
      </c>
      <c r="AW60" s="23"/>
      <c r="AX60" s="28">
        <v>7</v>
      </c>
      <c r="AY60" s="28">
        <v>5</v>
      </c>
      <c r="AZ60" s="28">
        <v>2</v>
      </c>
      <c r="BA60" s="27">
        <v>337</v>
      </c>
      <c r="BB60" s="27">
        <v>460</v>
      </c>
      <c r="BC60" s="27">
        <v>134</v>
      </c>
      <c r="BD60" s="27">
        <v>262</v>
      </c>
      <c r="BE60" s="27">
        <v>79</v>
      </c>
      <c r="BF60" s="27">
        <v>147</v>
      </c>
      <c r="BG60" s="27">
        <f t="shared" si="10"/>
        <v>550</v>
      </c>
      <c r="BH60" s="27">
        <f t="shared" si="11"/>
        <v>869</v>
      </c>
      <c r="BI60" s="27">
        <v>2898</v>
      </c>
      <c r="BJ60" s="27">
        <v>1179</v>
      </c>
      <c r="BK60" s="27">
        <v>265</v>
      </c>
      <c r="BL60" s="27">
        <f t="shared" si="18"/>
        <v>4342</v>
      </c>
      <c r="BM60" s="27">
        <v>1615</v>
      </c>
      <c r="BN60" s="27">
        <v>450</v>
      </c>
      <c r="BO60" s="27">
        <v>102</v>
      </c>
      <c r="BP60" s="27">
        <f t="shared" si="19"/>
        <v>2167</v>
      </c>
      <c r="BQ60" s="21"/>
      <c r="BR60" s="22" t="s">
        <v>93</v>
      </c>
      <c r="BS60" s="23"/>
      <c r="BT60" s="28">
        <v>7</v>
      </c>
      <c r="BU60" s="28">
        <v>5</v>
      </c>
      <c r="BV60" s="28">
        <v>2</v>
      </c>
      <c r="BW60" s="27">
        <v>122</v>
      </c>
      <c r="BX60" s="27">
        <v>136</v>
      </c>
      <c r="BY60" s="27">
        <v>47</v>
      </c>
      <c r="BZ60" s="27">
        <v>50</v>
      </c>
      <c r="CA60" s="27">
        <v>29</v>
      </c>
      <c r="CB60" s="27">
        <v>42</v>
      </c>
      <c r="CC60" s="27">
        <f t="shared" si="13"/>
        <v>198</v>
      </c>
      <c r="CD60" s="27">
        <f t="shared" si="14"/>
        <v>228</v>
      </c>
      <c r="CE60" s="27">
        <v>762</v>
      </c>
      <c r="CF60" s="27">
        <v>200</v>
      </c>
      <c r="CG60" s="27">
        <v>67</v>
      </c>
      <c r="CH60" s="27">
        <f t="shared" si="16"/>
        <v>1029</v>
      </c>
      <c r="CI60" s="27">
        <v>512</v>
      </c>
      <c r="CJ60" s="27">
        <v>141</v>
      </c>
      <c r="CK60" s="27">
        <v>35</v>
      </c>
      <c r="CL60" s="27">
        <f t="shared" si="20"/>
        <v>688</v>
      </c>
      <c r="CM60" s="26">
        <f t="shared" si="21"/>
        <v>0</v>
      </c>
      <c r="CN60" s="26">
        <f t="shared" si="22"/>
        <v>0</v>
      </c>
    </row>
    <row r="61" spans="1:92" ht="13.5" customHeight="1" x14ac:dyDescent="0.15">
      <c r="A61" s="21"/>
      <c r="B61" s="22" t="s">
        <v>94</v>
      </c>
      <c r="C61" s="23"/>
      <c r="D61" s="27">
        <v>24933</v>
      </c>
      <c r="E61" s="27">
        <v>2535</v>
      </c>
      <c r="F61" s="27">
        <v>9471</v>
      </c>
      <c r="G61" s="27">
        <v>6790</v>
      </c>
      <c r="H61" s="27">
        <f t="shared" si="4"/>
        <v>43729</v>
      </c>
      <c r="I61" s="27">
        <v>8665</v>
      </c>
      <c r="J61" s="27">
        <v>253</v>
      </c>
      <c r="K61" s="27">
        <v>2914</v>
      </c>
      <c r="L61" s="27">
        <v>2112</v>
      </c>
      <c r="M61" s="27">
        <f t="shared" si="5"/>
        <v>13944</v>
      </c>
      <c r="N61" s="27">
        <v>3285</v>
      </c>
      <c r="O61" s="27">
        <v>91</v>
      </c>
      <c r="P61" s="27">
        <v>1261</v>
      </c>
      <c r="Q61" s="27">
        <v>772</v>
      </c>
      <c r="R61" s="27">
        <f t="shared" si="6"/>
        <v>5409</v>
      </c>
      <c r="S61" s="27">
        <v>6</v>
      </c>
      <c r="T61" s="27">
        <v>1310</v>
      </c>
      <c r="U61" s="27">
        <v>8</v>
      </c>
      <c r="V61" s="27">
        <v>593</v>
      </c>
      <c r="W61" s="27">
        <v>4</v>
      </c>
      <c r="X61" s="27">
        <v>395</v>
      </c>
      <c r="Y61" s="21"/>
      <c r="Z61" s="22" t="s">
        <v>94</v>
      </c>
      <c r="AA61" s="23"/>
      <c r="AB61" s="28">
        <v>7</v>
      </c>
      <c r="AC61" s="28">
        <v>5</v>
      </c>
      <c r="AD61" s="28">
        <v>2</v>
      </c>
      <c r="AE61" s="27">
        <v>222</v>
      </c>
      <c r="AF61" s="27">
        <v>315</v>
      </c>
      <c r="AG61" s="27">
        <v>93</v>
      </c>
      <c r="AH61" s="27">
        <v>166</v>
      </c>
      <c r="AI61" s="27">
        <v>71</v>
      </c>
      <c r="AJ61" s="27">
        <v>119</v>
      </c>
      <c r="AK61" s="27">
        <f t="shared" si="7"/>
        <v>386</v>
      </c>
      <c r="AL61" s="27">
        <f t="shared" si="8"/>
        <v>600</v>
      </c>
      <c r="AM61" s="27">
        <v>4300</v>
      </c>
      <c r="AN61" s="27">
        <v>1619</v>
      </c>
      <c r="AO61" s="27">
        <v>464</v>
      </c>
      <c r="AP61" s="27">
        <f t="shared" si="17"/>
        <v>6383</v>
      </c>
      <c r="AQ61" s="27">
        <v>3378</v>
      </c>
      <c r="AR61" s="27">
        <v>976</v>
      </c>
      <c r="AS61" s="27">
        <v>297</v>
      </c>
      <c r="AT61" s="27">
        <f t="shared" si="9"/>
        <v>4651</v>
      </c>
      <c r="AU61" s="21"/>
      <c r="AV61" s="22" t="s">
        <v>94</v>
      </c>
      <c r="AW61" s="23"/>
      <c r="AX61" s="28">
        <v>7</v>
      </c>
      <c r="AY61" s="28">
        <v>5</v>
      </c>
      <c r="AZ61" s="28">
        <v>2</v>
      </c>
      <c r="BA61" s="27">
        <v>222</v>
      </c>
      <c r="BB61" s="27">
        <v>315</v>
      </c>
      <c r="BC61" s="27">
        <v>93</v>
      </c>
      <c r="BD61" s="27">
        <v>166</v>
      </c>
      <c r="BE61" s="27">
        <v>71</v>
      </c>
      <c r="BF61" s="27">
        <v>119</v>
      </c>
      <c r="BG61" s="27">
        <f t="shared" si="10"/>
        <v>386</v>
      </c>
      <c r="BH61" s="27">
        <f t="shared" si="11"/>
        <v>600</v>
      </c>
      <c r="BI61" s="27">
        <v>1323</v>
      </c>
      <c r="BJ61" s="27">
        <v>498</v>
      </c>
      <c r="BK61" s="27">
        <v>143</v>
      </c>
      <c r="BL61" s="27">
        <f t="shared" si="18"/>
        <v>1964</v>
      </c>
      <c r="BM61" s="27">
        <v>1051</v>
      </c>
      <c r="BN61" s="27">
        <v>304</v>
      </c>
      <c r="BO61" s="27">
        <v>92</v>
      </c>
      <c r="BP61" s="27">
        <f t="shared" si="19"/>
        <v>1447</v>
      </c>
      <c r="BQ61" s="21"/>
      <c r="BR61" s="22" t="s">
        <v>94</v>
      </c>
      <c r="BS61" s="23"/>
      <c r="BT61" s="28">
        <v>7</v>
      </c>
      <c r="BU61" s="28">
        <v>5</v>
      </c>
      <c r="BV61" s="28">
        <v>2</v>
      </c>
      <c r="BW61" s="27">
        <v>88</v>
      </c>
      <c r="BX61" s="27">
        <v>101</v>
      </c>
      <c r="BY61" s="27">
        <v>34</v>
      </c>
      <c r="BZ61" s="27">
        <v>43</v>
      </c>
      <c r="CA61" s="27">
        <v>29</v>
      </c>
      <c r="CB61" s="27">
        <v>35</v>
      </c>
      <c r="CC61" s="27">
        <f t="shared" si="13"/>
        <v>151</v>
      </c>
      <c r="CD61" s="27">
        <f t="shared" si="14"/>
        <v>179</v>
      </c>
      <c r="CE61" s="27">
        <v>580</v>
      </c>
      <c r="CF61" s="27">
        <v>176</v>
      </c>
      <c r="CG61" s="27">
        <v>57</v>
      </c>
      <c r="CH61" s="27">
        <f t="shared" si="16"/>
        <v>813</v>
      </c>
      <c r="CI61" s="27">
        <v>370</v>
      </c>
      <c r="CJ61" s="27">
        <v>102</v>
      </c>
      <c r="CK61" s="27">
        <v>35</v>
      </c>
      <c r="CL61" s="27">
        <f t="shared" si="20"/>
        <v>507</v>
      </c>
      <c r="CM61" s="26">
        <f t="shared" si="21"/>
        <v>0</v>
      </c>
      <c r="CN61" s="26">
        <f t="shared" si="22"/>
        <v>0</v>
      </c>
    </row>
    <row r="62" spans="1:92" ht="13.5" customHeight="1" x14ac:dyDescent="0.15">
      <c r="A62" s="29"/>
      <c r="B62" s="30" t="s">
        <v>95</v>
      </c>
      <c r="C62" s="31"/>
      <c r="D62" s="32">
        <v>138844</v>
      </c>
      <c r="E62" s="32">
        <v>26451</v>
      </c>
      <c r="F62" s="32">
        <v>65642</v>
      </c>
      <c r="G62" s="32">
        <v>42560</v>
      </c>
      <c r="H62" s="32">
        <f t="shared" si="4"/>
        <v>273497</v>
      </c>
      <c r="I62" s="32">
        <v>34606</v>
      </c>
      <c r="J62" s="32">
        <v>669</v>
      </c>
      <c r="K62" s="32">
        <v>16411</v>
      </c>
      <c r="L62" s="32">
        <v>11607</v>
      </c>
      <c r="M62" s="32">
        <f t="shared" si="5"/>
        <v>63293</v>
      </c>
      <c r="N62" s="32">
        <v>7483</v>
      </c>
      <c r="O62" s="32">
        <v>183</v>
      </c>
      <c r="P62" s="32">
        <v>4109</v>
      </c>
      <c r="Q62" s="32">
        <v>4289</v>
      </c>
      <c r="R62" s="32">
        <f t="shared" si="6"/>
        <v>16064</v>
      </c>
      <c r="S62" s="32">
        <v>18</v>
      </c>
      <c r="T62" s="32">
        <v>7760</v>
      </c>
      <c r="U62" s="32">
        <v>14</v>
      </c>
      <c r="V62" s="32">
        <v>1053</v>
      </c>
      <c r="W62" s="32">
        <v>2</v>
      </c>
      <c r="X62" s="32">
        <v>76</v>
      </c>
      <c r="Y62" s="29"/>
      <c r="Z62" s="30" t="s">
        <v>95</v>
      </c>
      <c r="AA62" s="31"/>
      <c r="AB62" s="33">
        <v>7</v>
      </c>
      <c r="AC62" s="33">
        <v>5</v>
      </c>
      <c r="AD62" s="33">
        <v>2</v>
      </c>
      <c r="AE62" s="32">
        <v>1501</v>
      </c>
      <c r="AF62" s="32">
        <v>2200</v>
      </c>
      <c r="AG62" s="32">
        <v>593</v>
      </c>
      <c r="AH62" s="32">
        <v>1155</v>
      </c>
      <c r="AI62" s="32">
        <v>383</v>
      </c>
      <c r="AJ62" s="32">
        <v>742</v>
      </c>
      <c r="AK62" s="32">
        <f t="shared" si="7"/>
        <v>2477</v>
      </c>
      <c r="AL62" s="32">
        <f t="shared" si="8"/>
        <v>4097</v>
      </c>
      <c r="AM62" s="32">
        <v>30800</v>
      </c>
      <c r="AN62" s="32">
        <v>11550</v>
      </c>
      <c r="AO62" s="32">
        <v>2968</v>
      </c>
      <c r="AP62" s="32">
        <f t="shared" si="17"/>
        <v>45318</v>
      </c>
      <c r="AQ62" s="32">
        <v>22465</v>
      </c>
      <c r="AR62" s="32">
        <v>6149</v>
      </c>
      <c r="AS62" s="32">
        <v>1592</v>
      </c>
      <c r="AT62" s="32">
        <f t="shared" si="9"/>
        <v>30206</v>
      </c>
      <c r="AU62" s="29"/>
      <c r="AV62" s="30" t="s">
        <v>95</v>
      </c>
      <c r="AW62" s="31"/>
      <c r="AX62" s="33">
        <v>7</v>
      </c>
      <c r="AY62" s="33">
        <v>5</v>
      </c>
      <c r="AZ62" s="33">
        <v>2</v>
      </c>
      <c r="BA62" s="32">
        <v>1501</v>
      </c>
      <c r="BB62" s="32">
        <v>2200</v>
      </c>
      <c r="BC62" s="32">
        <v>593</v>
      </c>
      <c r="BD62" s="32">
        <v>1155</v>
      </c>
      <c r="BE62" s="32">
        <v>383</v>
      </c>
      <c r="BF62" s="32">
        <v>742</v>
      </c>
      <c r="BG62" s="32">
        <f t="shared" si="10"/>
        <v>2477</v>
      </c>
      <c r="BH62" s="32">
        <f t="shared" si="11"/>
        <v>4097</v>
      </c>
      <c r="BI62" s="32">
        <v>7700</v>
      </c>
      <c r="BJ62" s="32">
        <v>2888</v>
      </c>
      <c r="BK62" s="32">
        <v>742</v>
      </c>
      <c r="BL62" s="32">
        <f t="shared" si="18"/>
        <v>11330</v>
      </c>
      <c r="BM62" s="32">
        <v>6127</v>
      </c>
      <c r="BN62" s="32">
        <v>1677</v>
      </c>
      <c r="BO62" s="32">
        <v>434</v>
      </c>
      <c r="BP62" s="32">
        <f t="shared" si="19"/>
        <v>8238</v>
      </c>
      <c r="BQ62" s="29"/>
      <c r="BR62" s="30" t="s">
        <v>95</v>
      </c>
      <c r="BS62" s="31"/>
      <c r="BT62" s="33">
        <v>7</v>
      </c>
      <c r="BU62" s="33">
        <v>5</v>
      </c>
      <c r="BV62" s="33">
        <v>2</v>
      </c>
      <c r="BW62" s="32">
        <v>524</v>
      </c>
      <c r="BX62" s="32">
        <v>570</v>
      </c>
      <c r="BY62" s="32">
        <v>220</v>
      </c>
      <c r="BZ62" s="32">
        <v>266</v>
      </c>
      <c r="CA62" s="32">
        <v>152</v>
      </c>
      <c r="CB62" s="32">
        <v>199</v>
      </c>
      <c r="CC62" s="32">
        <f t="shared" si="13"/>
        <v>896</v>
      </c>
      <c r="CD62" s="32">
        <f t="shared" si="14"/>
        <v>1035</v>
      </c>
      <c r="CE62" s="32">
        <v>1596</v>
      </c>
      <c r="CF62" s="32">
        <v>532</v>
      </c>
      <c r="CG62" s="32">
        <v>159</v>
      </c>
      <c r="CH62" s="32">
        <f t="shared" si="16"/>
        <v>2287</v>
      </c>
      <c r="CI62" s="32">
        <v>1834</v>
      </c>
      <c r="CJ62" s="32">
        <v>550</v>
      </c>
      <c r="CK62" s="32">
        <v>152</v>
      </c>
      <c r="CL62" s="32">
        <f t="shared" si="20"/>
        <v>2536</v>
      </c>
      <c r="CM62" s="26">
        <f t="shared" si="21"/>
        <v>0</v>
      </c>
      <c r="CN62" s="26">
        <f t="shared" si="22"/>
        <v>0</v>
      </c>
    </row>
    <row r="63" spans="1:92" ht="13.5" customHeight="1" x14ac:dyDescent="0.15">
      <c r="A63" s="21"/>
      <c r="B63" s="22" t="s">
        <v>96</v>
      </c>
      <c r="C63" s="23"/>
      <c r="D63" s="27">
        <v>232276</v>
      </c>
      <c r="E63" s="27">
        <v>0</v>
      </c>
      <c r="F63" s="27">
        <v>112661</v>
      </c>
      <c r="G63" s="27">
        <v>77484</v>
      </c>
      <c r="H63" s="27">
        <f t="shared" si="4"/>
        <v>422421</v>
      </c>
      <c r="I63" s="27">
        <v>73286</v>
      </c>
      <c r="J63" s="27">
        <v>0</v>
      </c>
      <c r="K63" s="27">
        <v>38167</v>
      </c>
      <c r="L63" s="27">
        <v>24905</v>
      </c>
      <c r="M63" s="27">
        <f t="shared" si="5"/>
        <v>136358</v>
      </c>
      <c r="N63" s="27">
        <v>18456</v>
      </c>
      <c r="O63" s="27">
        <v>0</v>
      </c>
      <c r="P63" s="27">
        <v>11844</v>
      </c>
      <c r="Q63" s="27">
        <v>7414</v>
      </c>
      <c r="R63" s="27">
        <f t="shared" si="6"/>
        <v>37714</v>
      </c>
      <c r="S63" s="27">
        <v>27</v>
      </c>
      <c r="T63" s="27">
        <v>14567</v>
      </c>
      <c r="U63" s="27">
        <v>28</v>
      </c>
      <c r="V63" s="27">
        <v>4715</v>
      </c>
      <c r="W63" s="27">
        <v>8</v>
      </c>
      <c r="X63" s="27">
        <v>1196</v>
      </c>
      <c r="Y63" s="21"/>
      <c r="Z63" s="22" t="s">
        <v>96</v>
      </c>
      <c r="AA63" s="23"/>
      <c r="AB63" s="28">
        <v>7</v>
      </c>
      <c r="AC63" s="28">
        <v>5</v>
      </c>
      <c r="AD63" s="28">
        <v>2</v>
      </c>
      <c r="AE63" s="27">
        <v>1455</v>
      </c>
      <c r="AF63" s="27">
        <v>1891</v>
      </c>
      <c r="AG63" s="27">
        <v>706</v>
      </c>
      <c r="AH63" s="27">
        <v>1281</v>
      </c>
      <c r="AI63" s="27">
        <v>568</v>
      </c>
      <c r="AJ63" s="27">
        <v>1027</v>
      </c>
      <c r="AK63" s="27">
        <f t="shared" si="7"/>
        <v>2729</v>
      </c>
      <c r="AL63" s="27">
        <f t="shared" si="8"/>
        <v>4199</v>
      </c>
      <c r="AM63" s="27">
        <v>32431</v>
      </c>
      <c r="AN63" s="27">
        <v>15692</v>
      </c>
      <c r="AO63" s="27">
        <v>5032</v>
      </c>
      <c r="AP63" s="27">
        <f t="shared" si="17"/>
        <v>53155</v>
      </c>
      <c r="AQ63" s="27">
        <v>27729</v>
      </c>
      <c r="AR63" s="27">
        <v>9254</v>
      </c>
      <c r="AS63" s="27">
        <v>2909</v>
      </c>
      <c r="AT63" s="27">
        <f t="shared" si="9"/>
        <v>39892</v>
      </c>
      <c r="AU63" s="21"/>
      <c r="AV63" s="22" t="s">
        <v>96</v>
      </c>
      <c r="AW63" s="23"/>
      <c r="AX63" s="28">
        <v>7</v>
      </c>
      <c r="AY63" s="28">
        <v>5</v>
      </c>
      <c r="AZ63" s="28">
        <v>2</v>
      </c>
      <c r="BA63" s="27">
        <v>1455</v>
      </c>
      <c r="BB63" s="27">
        <v>1891</v>
      </c>
      <c r="BC63" s="27">
        <v>706</v>
      </c>
      <c r="BD63" s="27">
        <v>1281</v>
      </c>
      <c r="BE63" s="27">
        <v>568</v>
      </c>
      <c r="BF63" s="27">
        <v>1027</v>
      </c>
      <c r="BG63" s="27">
        <f t="shared" si="10"/>
        <v>2729</v>
      </c>
      <c r="BH63" s="27">
        <f t="shared" si="11"/>
        <v>4199</v>
      </c>
      <c r="BI63" s="27">
        <v>10987</v>
      </c>
      <c r="BJ63" s="27">
        <v>5316</v>
      </c>
      <c r="BK63" s="27">
        <v>1705</v>
      </c>
      <c r="BL63" s="27">
        <f t="shared" si="18"/>
        <v>18008</v>
      </c>
      <c r="BM63" s="27">
        <v>8913</v>
      </c>
      <c r="BN63" s="27">
        <v>2975</v>
      </c>
      <c r="BO63" s="27">
        <v>935</v>
      </c>
      <c r="BP63" s="27">
        <f t="shared" si="19"/>
        <v>12823</v>
      </c>
      <c r="BQ63" s="21"/>
      <c r="BR63" s="22" t="s">
        <v>96</v>
      </c>
      <c r="BS63" s="23"/>
      <c r="BT63" s="28">
        <v>7</v>
      </c>
      <c r="BU63" s="28">
        <v>5</v>
      </c>
      <c r="BV63" s="28">
        <v>2</v>
      </c>
      <c r="BW63" s="27">
        <v>554</v>
      </c>
      <c r="BX63" s="27">
        <v>599</v>
      </c>
      <c r="BY63" s="27">
        <v>266</v>
      </c>
      <c r="BZ63" s="27">
        <v>319</v>
      </c>
      <c r="CA63" s="27">
        <v>204</v>
      </c>
      <c r="CB63" s="27">
        <v>254</v>
      </c>
      <c r="CC63" s="27">
        <f t="shared" si="13"/>
        <v>1024</v>
      </c>
      <c r="CD63" s="27">
        <f t="shared" si="14"/>
        <v>1172</v>
      </c>
      <c r="CE63" s="27">
        <v>3648</v>
      </c>
      <c r="CF63" s="27">
        <v>1388</v>
      </c>
      <c r="CG63" s="27">
        <v>442</v>
      </c>
      <c r="CH63" s="27">
        <f t="shared" si="16"/>
        <v>5478</v>
      </c>
      <c r="CI63" s="27">
        <v>2482</v>
      </c>
      <c r="CJ63" s="27">
        <v>851</v>
      </c>
      <c r="CK63" s="27">
        <v>261</v>
      </c>
      <c r="CL63" s="27">
        <f t="shared" si="20"/>
        <v>3594</v>
      </c>
      <c r="CM63" s="26">
        <f t="shared" si="21"/>
        <v>0</v>
      </c>
      <c r="CN63" s="26">
        <f t="shared" si="22"/>
        <v>0</v>
      </c>
    </row>
    <row r="64" spans="1:92" ht="13.5" customHeight="1" x14ac:dyDescent="0.15">
      <c r="A64" s="21"/>
      <c r="B64" s="22" t="s">
        <v>97</v>
      </c>
      <c r="C64" s="23"/>
      <c r="D64" s="27">
        <v>155673</v>
      </c>
      <c r="E64" s="27">
        <v>18895</v>
      </c>
      <c r="F64" s="27">
        <v>65380</v>
      </c>
      <c r="G64" s="27">
        <v>37168</v>
      </c>
      <c r="H64" s="27">
        <f t="shared" si="4"/>
        <v>277116</v>
      </c>
      <c r="I64" s="27">
        <v>41829</v>
      </c>
      <c r="J64" s="27">
        <v>4739</v>
      </c>
      <c r="K64" s="27">
        <v>19614</v>
      </c>
      <c r="L64" s="27">
        <v>13009</v>
      </c>
      <c r="M64" s="27">
        <f t="shared" si="5"/>
        <v>79191</v>
      </c>
      <c r="N64" s="27">
        <v>9866</v>
      </c>
      <c r="O64" s="27">
        <v>942</v>
      </c>
      <c r="P64" s="27">
        <v>6106</v>
      </c>
      <c r="Q64" s="27">
        <v>2906</v>
      </c>
      <c r="R64" s="27">
        <f t="shared" si="6"/>
        <v>19820</v>
      </c>
      <c r="S64" s="27">
        <v>16</v>
      </c>
      <c r="T64" s="27">
        <v>3893</v>
      </c>
      <c r="U64" s="27">
        <v>10</v>
      </c>
      <c r="V64" s="27">
        <v>702</v>
      </c>
      <c r="W64" s="27">
        <v>4</v>
      </c>
      <c r="X64" s="27">
        <v>330</v>
      </c>
      <c r="Y64" s="21"/>
      <c r="Z64" s="22" t="s">
        <v>97</v>
      </c>
      <c r="AA64" s="23"/>
      <c r="AB64" s="28">
        <v>7</v>
      </c>
      <c r="AC64" s="28">
        <v>5</v>
      </c>
      <c r="AD64" s="28">
        <v>2</v>
      </c>
      <c r="AE64" s="27">
        <v>898</v>
      </c>
      <c r="AF64" s="27">
        <v>1226</v>
      </c>
      <c r="AG64" s="27">
        <v>573</v>
      </c>
      <c r="AH64" s="27">
        <v>1014</v>
      </c>
      <c r="AI64" s="27">
        <v>392</v>
      </c>
      <c r="AJ64" s="27">
        <v>689</v>
      </c>
      <c r="AK64" s="27">
        <f t="shared" si="7"/>
        <v>1863</v>
      </c>
      <c r="AL64" s="27">
        <f t="shared" si="8"/>
        <v>2929</v>
      </c>
      <c r="AM64" s="27">
        <v>17164</v>
      </c>
      <c r="AN64" s="27">
        <v>10140</v>
      </c>
      <c r="AO64" s="27">
        <v>2756</v>
      </c>
      <c r="AP64" s="27">
        <f t="shared" si="17"/>
        <v>30060</v>
      </c>
      <c r="AQ64" s="27">
        <v>11991</v>
      </c>
      <c r="AR64" s="27">
        <v>5138</v>
      </c>
      <c r="AS64" s="27">
        <v>1399</v>
      </c>
      <c r="AT64" s="27">
        <f t="shared" si="9"/>
        <v>18528</v>
      </c>
      <c r="AU64" s="21"/>
      <c r="AV64" s="22" t="s">
        <v>97</v>
      </c>
      <c r="AW64" s="23"/>
      <c r="AX64" s="28">
        <v>7</v>
      </c>
      <c r="AY64" s="28">
        <v>5</v>
      </c>
      <c r="AZ64" s="28">
        <v>2</v>
      </c>
      <c r="BA64" s="27">
        <v>898</v>
      </c>
      <c r="BB64" s="27">
        <v>1226</v>
      </c>
      <c r="BC64" s="27">
        <v>573</v>
      </c>
      <c r="BD64" s="27">
        <v>1014</v>
      </c>
      <c r="BE64" s="27">
        <v>392</v>
      </c>
      <c r="BF64" s="27">
        <v>689</v>
      </c>
      <c r="BG64" s="27">
        <f t="shared" si="10"/>
        <v>1863</v>
      </c>
      <c r="BH64" s="27">
        <f t="shared" si="11"/>
        <v>2929</v>
      </c>
      <c r="BI64" s="27">
        <v>5149</v>
      </c>
      <c r="BJ64" s="27">
        <v>3042</v>
      </c>
      <c r="BK64" s="27">
        <v>827</v>
      </c>
      <c r="BL64" s="27">
        <f t="shared" si="18"/>
        <v>9018</v>
      </c>
      <c r="BM64" s="27">
        <v>4197</v>
      </c>
      <c r="BN64" s="27">
        <v>1798</v>
      </c>
      <c r="BO64" s="27">
        <v>490</v>
      </c>
      <c r="BP64" s="27">
        <f t="shared" si="19"/>
        <v>6485</v>
      </c>
      <c r="BQ64" s="21"/>
      <c r="BR64" s="22" t="s">
        <v>97</v>
      </c>
      <c r="BS64" s="23"/>
      <c r="BT64" s="28">
        <v>7</v>
      </c>
      <c r="BU64" s="28">
        <v>5</v>
      </c>
      <c r="BV64" s="28">
        <v>2</v>
      </c>
      <c r="BW64" s="27">
        <v>327</v>
      </c>
      <c r="BX64" s="27">
        <v>353</v>
      </c>
      <c r="BY64" s="27">
        <v>207</v>
      </c>
      <c r="BZ64" s="27">
        <v>242</v>
      </c>
      <c r="CA64" s="27">
        <v>125</v>
      </c>
      <c r="CB64" s="27">
        <v>153</v>
      </c>
      <c r="CC64" s="27">
        <f t="shared" si="13"/>
        <v>659</v>
      </c>
      <c r="CD64" s="27">
        <f t="shared" si="14"/>
        <v>748</v>
      </c>
      <c r="CE64" s="27">
        <v>1730</v>
      </c>
      <c r="CF64" s="27">
        <v>847</v>
      </c>
      <c r="CG64" s="27">
        <v>214</v>
      </c>
      <c r="CH64" s="27">
        <f t="shared" si="16"/>
        <v>2791</v>
      </c>
      <c r="CI64" s="27">
        <v>916</v>
      </c>
      <c r="CJ64" s="27">
        <v>414</v>
      </c>
      <c r="CK64" s="27">
        <v>100</v>
      </c>
      <c r="CL64" s="27">
        <f t="shared" si="20"/>
        <v>1430</v>
      </c>
      <c r="CM64" s="26">
        <f t="shared" si="21"/>
        <v>0</v>
      </c>
      <c r="CN64" s="26">
        <f t="shared" si="22"/>
        <v>0</v>
      </c>
    </row>
    <row r="65" spans="1:92" ht="13.5" customHeight="1" x14ac:dyDescent="0.15">
      <c r="A65" s="21"/>
      <c r="B65" s="22" t="s">
        <v>98</v>
      </c>
      <c r="C65" s="23"/>
      <c r="D65" s="27">
        <v>48032</v>
      </c>
      <c r="E65" s="27">
        <v>0</v>
      </c>
      <c r="F65" s="27">
        <v>19450</v>
      </c>
      <c r="G65" s="27">
        <v>11379</v>
      </c>
      <c r="H65" s="27">
        <f t="shared" si="4"/>
        <v>78861</v>
      </c>
      <c r="I65" s="27">
        <v>19910</v>
      </c>
      <c r="J65" s="27">
        <v>0</v>
      </c>
      <c r="K65" s="27">
        <v>7780</v>
      </c>
      <c r="L65" s="27">
        <v>3413</v>
      </c>
      <c r="M65" s="27">
        <f t="shared" si="5"/>
        <v>31103</v>
      </c>
      <c r="N65" s="27">
        <v>4889</v>
      </c>
      <c r="O65" s="27">
        <v>0</v>
      </c>
      <c r="P65" s="27">
        <v>2160</v>
      </c>
      <c r="Q65" s="27">
        <v>898</v>
      </c>
      <c r="R65" s="27">
        <f t="shared" si="6"/>
        <v>7947</v>
      </c>
      <c r="S65" s="27">
        <v>6</v>
      </c>
      <c r="T65" s="27">
        <v>4683</v>
      </c>
      <c r="U65" s="27">
        <v>15</v>
      </c>
      <c r="V65" s="27">
        <v>2667</v>
      </c>
      <c r="W65" s="27">
        <v>4</v>
      </c>
      <c r="X65" s="27">
        <v>67</v>
      </c>
      <c r="Y65" s="21"/>
      <c r="Z65" s="22" t="s">
        <v>98</v>
      </c>
      <c r="AA65" s="23"/>
      <c r="AB65" s="28">
        <v>7</v>
      </c>
      <c r="AC65" s="28">
        <v>5</v>
      </c>
      <c r="AD65" s="28">
        <v>2</v>
      </c>
      <c r="AE65" s="27">
        <v>282</v>
      </c>
      <c r="AF65" s="27">
        <v>391</v>
      </c>
      <c r="AG65" s="27">
        <v>153</v>
      </c>
      <c r="AH65" s="27">
        <v>288</v>
      </c>
      <c r="AI65" s="27">
        <v>124</v>
      </c>
      <c r="AJ65" s="27">
        <v>229</v>
      </c>
      <c r="AK65" s="27">
        <f t="shared" si="7"/>
        <v>559</v>
      </c>
      <c r="AL65" s="27">
        <f t="shared" si="8"/>
        <v>908</v>
      </c>
      <c r="AM65" s="27">
        <v>5474</v>
      </c>
      <c r="AN65" s="27">
        <v>2880</v>
      </c>
      <c r="AO65" s="27">
        <v>916</v>
      </c>
      <c r="AP65" s="27">
        <f t="shared" si="17"/>
        <v>9270</v>
      </c>
      <c r="AQ65" s="27">
        <v>3815</v>
      </c>
      <c r="AR65" s="27">
        <v>1405</v>
      </c>
      <c r="AS65" s="27">
        <v>451</v>
      </c>
      <c r="AT65" s="27">
        <f t="shared" si="9"/>
        <v>5671</v>
      </c>
      <c r="AU65" s="21"/>
      <c r="AV65" s="22" t="s">
        <v>98</v>
      </c>
      <c r="AW65" s="23"/>
      <c r="AX65" s="28">
        <v>7</v>
      </c>
      <c r="AY65" s="28">
        <v>5</v>
      </c>
      <c r="AZ65" s="28">
        <v>2</v>
      </c>
      <c r="BA65" s="27">
        <v>282</v>
      </c>
      <c r="BB65" s="27">
        <v>391</v>
      </c>
      <c r="BC65" s="27">
        <v>153</v>
      </c>
      <c r="BD65" s="27">
        <v>288</v>
      </c>
      <c r="BE65" s="27">
        <v>124</v>
      </c>
      <c r="BF65" s="27">
        <v>229</v>
      </c>
      <c r="BG65" s="27">
        <f t="shared" si="10"/>
        <v>559</v>
      </c>
      <c r="BH65" s="27">
        <f t="shared" si="11"/>
        <v>908</v>
      </c>
      <c r="BI65" s="27">
        <v>2190</v>
      </c>
      <c r="BJ65" s="27">
        <v>1152</v>
      </c>
      <c r="BK65" s="27">
        <v>366</v>
      </c>
      <c r="BL65" s="27">
        <f t="shared" si="18"/>
        <v>3708</v>
      </c>
      <c r="BM65" s="27">
        <v>1145</v>
      </c>
      <c r="BN65" s="27">
        <v>421</v>
      </c>
      <c r="BO65" s="27">
        <v>135</v>
      </c>
      <c r="BP65" s="27">
        <f t="shared" si="19"/>
        <v>1701</v>
      </c>
      <c r="BQ65" s="21"/>
      <c r="BR65" s="22" t="s">
        <v>98</v>
      </c>
      <c r="BS65" s="23"/>
      <c r="BT65" s="28">
        <v>7</v>
      </c>
      <c r="BU65" s="28">
        <v>5</v>
      </c>
      <c r="BV65" s="28">
        <v>2</v>
      </c>
      <c r="BW65" s="27">
        <v>104</v>
      </c>
      <c r="BX65" s="27">
        <v>116</v>
      </c>
      <c r="BY65" s="27">
        <v>57</v>
      </c>
      <c r="BZ65" s="27">
        <v>72</v>
      </c>
      <c r="CA65" s="27">
        <v>41</v>
      </c>
      <c r="CB65" s="27">
        <v>49</v>
      </c>
      <c r="CC65" s="27">
        <f t="shared" si="13"/>
        <v>202</v>
      </c>
      <c r="CD65" s="27">
        <f t="shared" si="14"/>
        <v>237</v>
      </c>
      <c r="CE65" s="27">
        <v>650</v>
      </c>
      <c r="CF65" s="27">
        <v>288</v>
      </c>
      <c r="CG65" s="27">
        <v>78</v>
      </c>
      <c r="CH65" s="27">
        <f t="shared" si="16"/>
        <v>1016</v>
      </c>
      <c r="CI65" s="27">
        <v>292</v>
      </c>
      <c r="CJ65" s="27">
        <v>114</v>
      </c>
      <c r="CK65" s="27">
        <v>32</v>
      </c>
      <c r="CL65" s="27">
        <f t="shared" si="20"/>
        <v>438</v>
      </c>
      <c r="CM65" s="26">
        <f t="shared" si="21"/>
        <v>0</v>
      </c>
      <c r="CN65" s="26">
        <f t="shared" si="22"/>
        <v>0</v>
      </c>
    </row>
    <row r="66" spans="1:92" ht="13.5" customHeight="1" x14ac:dyDescent="0.15">
      <c r="A66" s="21"/>
      <c r="B66" s="22" t="s">
        <v>99</v>
      </c>
      <c r="C66" s="23"/>
      <c r="D66" s="27">
        <v>54750</v>
      </c>
      <c r="E66" s="27">
        <v>0</v>
      </c>
      <c r="F66" s="27">
        <v>21105</v>
      </c>
      <c r="G66" s="27">
        <v>11451</v>
      </c>
      <c r="H66" s="27">
        <f t="shared" si="4"/>
        <v>87306</v>
      </c>
      <c r="I66" s="27">
        <v>18410</v>
      </c>
      <c r="J66" s="27">
        <v>0</v>
      </c>
      <c r="K66" s="27">
        <v>7035</v>
      </c>
      <c r="L66" s="27">
        <v>4715</v>
      </c>
      <c r="M66" s="27">
        <f t="shared" si="5"/>
        <v>30160</v>
      </c>
      <c r="N66" s="27">
        <v>3480</v>
      </c>
      <c r="O66" s="27">
        <v>0</v>
      </c>
      <c r="P66" s="27">
        <v>1611</v>
      </c>
      <c r="Q66" s="27">
        <v>1092</v>
      </c>
      <c r="R66" s="27">
        <f t="shared" si="6"/>
        <v>6183</v>
      </c>
      <c r="S66" s="27">
        <v>5</v>
      </c>
      <c r="T66" s="27">
        <v>2459</v>
      </c>
      <c r="U66" s="27">
        <v>7</v>
      </c>
      <c r="V66" s="27">
        <v>928</v>
      </c>
      <c r="W66" s="27">
        <v>2</v>
      </c>
      <c r="X66" s="27">
        <v>34</v>
      </c>
      <c r="Y66" s="21"/>
      <c r="Z66" s="22" t="s">
        <v>99</v>
      </c>
      <c r="AA66" s="23"/>
      <c r="AB66" s="28">
        <v>7</v>
      </c>
      <c r="AC66" s="28">
        <v>5</v>
      </c>
      <c r="AD66" s="28">
        <v>2</v>
      </c>
      <c r="AE66" s="27">
        <v>347</v>
      </c>
      <c r="AF66" s="27">
        <v>497</v>
      </c>
      <c r="AG66" s="27">
        <v>165</v>
      </c>
      <c r="AH66" s="27">
        <v>274</v>
      </c>
      <c r="AI66" s="27">
        <v>149</v>
      </c>
      <c r="AJ66" s="27">
        <v>268</v>
      </c>
      <c r="AK66" s="27">
        <f t="shared" si="7"/>
        <v>661</v>
      </c>
      <c r="AL66" s="27">
        <f t="shared" si="8"/>
        <v>1039</v>
      </c>
      <c r="AM66" s="27">
        <v>6262</v>
      </c>
      <c r="AN66" s="27">
        <v>2466</v>
      </c>
      <c r="AO66" s="27">
        <v>965</v>
      </c>
      <c r="AP66" s="27">
        <f t="shared" si="17"/>
        <v>9693</v>
      </c>
      <c r="AQ66" s="27">
        <v>3989</v>
      </c>
      <c r="AR66" s="27">
        <v>1279</v>
      </c>
      <c r="AS66" s="27">
        <v>455</v>
      </c>
      <c r="AT66" s="27">
        <f t="shared" si="9"/>
        <v>5723</v>
      </c>
      <c r="AU66" s="21"/>
      <c r="AV66" s="22" t="s">
        <v>99</v>
      </c>
      <c r="AW66" s="23"/>
      <c r="AX66" s="28">
        <v>7</v>
      </c>
      <c r="AY66" s="28">
        <v>5</v>
      </c>
      <c r="AZ66" s="28">
        <v>2</v>
      </c>
      <c r="BA66" s="27">
        <v>347</v>
      </c>
      <c r="BB66" s="27">
        <v>497</v>
      </c>
      <c r="BC66" s="27">
        <v>165</v>
      </c>
      <c r="BD66" s="27">
        <v>274</v>
      </c>
      <c r="BE66" s="27">
        <v>149</v>
      </c>
      <c r="BF66" s="27">
        <v>268</v>
      </c>
      <c r="BG66" s="27">
        <f t="shared" si="10"/>
        <v>661</v>
      </c>
      <c r="BH66" s="27">
        <f t="shared" si="11"/>
        <v>1039</v>
      </c>
      <c r="BI66" s="27">
        <v>2087</v>
      </c>
      <c r="BJ66" s="27">
        <v>822</v>
      </c>
      <c r="BK66" s="27">
        <v>322</v>
      </c>
      <c r="BL66" s="27">
        <f t="shared" si="18"/>
        <v>3231</v>
      </c>
      <c r="BM66" s="27">
        <v>1643</v>
      </c>
      <c r="BN66" s="27">
        <v>527</v>
      </c>
      <c r="BO66" s="27">
        <v>187</v>
      </c>
      <c r="BP66" s="27">
        <f t="shared" si="19"/>
        <v>2357</v>
      </c>
      <c r="BQ66" s="21"/>
      <c r="BR66" s="22" t="s">
        <v>99</v>
      </c>
      <c r="BS66" s="23"/>
      <c r="BT66" s="28">
        <v>7</v>
      </c>
      <c r="BU66" s="28">
        <v>5</v>
      </c>
      <c r="BV66" s="28">
        <v>2</v>
      </c>
      <c r="BW66" s="27">
        <v>134</v>
      </c>
      <c r="BX66" s="27">
        <v>152</v>
      </c>
      <c r="BY66" s="27">
        <v>64</v>
      </c>
      <c r="BZ66" s="27">
        <v>78</v>
      </c>
      <c r="CA66" s="27">
        <v>51</v>
      </c>
      <c r="CB66" s="27">
        <v>67</v>
      </c>
      <c r="CC66" s="27">
        <f t="shared" si="13"/>
        <v>249</v>
      </c>
      <c r="CD66" s="27">
        <f t="shared" si="14"/>
        <v>297</v>
      </c>
      <c r="CE66" s="27">
        <v>532</v>
      </c>
      <c r="CF66" s="27">
        <v>195</v>
      </c>
      <c r="CG66" s="27">
        <v>67</v>
      </c>
      <c r="CH66" s="27">
        <f t="shared" si="16"/>
        <v>794</v>
      </c>
      <c r="CI66" s="27">
        <v>375</v>
      </c>
      <c r="CJ66" s="27">
        <v>128</v>
      </c>
      <c r="CK66" s="27">
        <v>41</v>
      </c>
      <c r="CL66" s="27">
        <f t="shared" si="20"/>
        <v>544</v>
      </c>
      <c r="CM66" s="26">
        <f t="shared" si="21"/>
        <v>0</v>
      </c>
      <c r="CN66" s="26">
        <f t="shared" si="22"/>
        <v>0</v>
      </c>
    </row>
    <row r="67" spans="1:92" ht="13.5" customHeight="1" x14ac:dyDescent="0.15">
      <c r="A67" s="21"/>
      <c r="B67" s="22" t="s">
        <v>100</v>
      </c>
      <c r="C67" s="23"/>
      <c r="D67" s="27">
        <v>142186</v>
      </c>
      <c r="E67" s="27">
        <v>0</v>
      </c>
      <c r="F67" s="27">
        <v>56681</v>
      </c>
      <c r="G67" s="27">
        <v>35364</v>
      </c>
      <c r="H67" s="27">
        <f t="shared" si="4"/>
        <v>234231</v>
      </c>
      <c r="I67" s="27">
        <v>50143</v>
      </c>
      <c r="J67" s="27">
        <v>0</v>
      </c>
      <c r="K67" s="27">
        <v>16195</v>
      </c>
      <c r="L67" s="27">
        <v>11252</v>
      </c>
      <c r="M67" s="27">
        <f t="shared" si="5"/>
        <v>77590</v>
      </c>
      <c r="N67" s="27">
        <v>14700</v>
      </c>
      <c r="O67" s="27">
        <v>0</v>
      </c>
      <c r="P67" s="27">
        <v>7177</v>
      </c>
      <c r="Q67" s="27">
        <v>2909</v>
      </c>
      <c r="R67" s="27">
        <f t="shared" si="6"/>
        <v>24786</v>
      </c>
      <c r="S67" s="27">
        <v>15</v>
      </c>
      <c r="T67" s="27">
        <v>2969</v>
      </c>
      <c r="U67" s="27">
        <v>24</v>
      </c>
      <c r="V67" s="27">
        <v>1467</v>
      </c>
      <c r="W67" s="27">
        <v>19</v>
      </c>
      <c r="X67" s="27">
        <v>1354</v>
      </c>
      <c r="Y67" s="21"/>
      <c r="Z67" s="22" t="s">
        <v>100</v>
      </c>
      <c r="AA67" s="23"/>
      <c r="AB67" s="28">
        <v>7</v>
      </c>
      <c r="AC67" s="28">
        <v>5</v>
      </c>
      <c r="AD67" s="28">
        <v>2</v>
      </c>
      <c r="AE67" s="27">
        <v>848</v>
      </c>
      <c r="AF67" s="27">
        <v>1164</v>
      </c>
      <c r="AG67" s="27">
        <v>485</v>
      </c>
      <c r="AH67" s="27">
        <v>829</v>
      </c>
      <c r="AI67" s="27">
        <v>362</v>
      </c>
      <c r="AJ67" s="27">
        <v>628</v>
      </c>
      <c r="AK67" s="27">
        <f t="shared" si="7"/>
        <v>1695</v>
      </c>
      <c r="AL67" s="27">
        <f t="shared" si="8"/>
        <v>2621</v>
      </c>
      <c r="AM67" s="27">
        <v>17111</v>
      </c>
      <c r="AN67" s="27">
        <v>8705</v>
      </c>
      <c r="AO67" s="27">
        <v>2638</v>
      </c>
      <c r="AP67" s="27">
        <f t="shared" si="17"/>
        <v>28454</v>
      </c>
      <c r="AQ67" s="27">
        <v>12566</v>
      </c>
      <c r="AR67" s="27">
        <v>4818</v>
      </c>
      <c r="AS67" s="27">
        <v>1449</v>
      </c>
      <c r="AT67" s="27">
        <f t="shared" si="9"/>
        <v>18833</v>
      </c>
      <c r="AU67" s="21"/>
      <c r="AV67" s="22" t="s">
        <v>100</v>
      </c>
      <c r="AW67" s="23"/>
      <c r="AX67" s="28">
        <v>7</v>
      </c>
      <c r="AY67" s="28">
        <v>5</v>
      </c>
      <c r="AZ67" s="28">
        <v>2</v>
      </c>
      <c r="BA67" s="27">
        <v>848</v>
      </c>
      <c r="BB67" s="27">
        <v>1164</v>
      </c>
      <c r="BC67" s="27">
        <v>485</v>
      </c>
      <c r="BD67" s="27">
        <v>829</v>
      </c>
      <c r="BE67" s="27">
        <v>362</v>
      </c>
      <c r="BF67" s="27">
        <v>628</v>
      </c>
      <c r="BG67" s="27">
        <f t="shared" si="10"/>
        <v>1695</v>
      </c>
      <c r="BH67" s="27">
        <f t="shared" si="11"/>
        <v>2621</v>
      </c>
      <c r="BI67" s="27">
        <v>4889</v>
      </c>
      <c r="BJ67" s="27">
        <v>2487</v>
      </c>
      <c r="BK67" s="27">
        <v>754</v>
      </c>
      <c r="BL67" s="27">
        <f>SUM(BI67:BK67)</f>
        <v>8130</v>
      </c>
      <c r="BM67" s="27">
        <v>3998</v>
      </c>
      <c r="BN67" s="27">
        <v>1533</v>
      </c>
      <c r="BO67" s="27">
        <v>461</v>
      </c>
      <c r="BP67" s="27">
        <f t="shared" si="19"/>
        <v>5992</v>
      </c>
      <c r="BQ67" s="21"/>
      <c r="BR67" s="22" t="s">
        <v>100</v>
      </c>
      <c r="BS67" s="23"/>
      <c r="BT67" s="28">
        <v>7</v>
      </c>
      <c r="BU67" s="28">
        <v>5</v>
      </c>
      <c r="BV67" s="28">
        <v>2</v>
      </c>
      <c r="BW67" s="27">
        <v>347</v>
      </c>
      <c r="BX67" s="27">
        <v>379</v>
      </c>
      <c r="BY67" s="27">
        <v>184</v>
      </c>
      <c r="BZ67" s="27">
        <v>214</v>
      </c>
      <c r="CA67" s="27">
        <v>118</v>
      </c>
      <c r="CB67" s="27">
        <v>146</v>
      </c>
      <c r="CC67" s="27">
        <f t="shared" si="13"/>
        <v>649</v>
      </c>
      <c r="CD67" s="27">
        <f t="shared" si="14"/>
        <v>739</v>
      </c>
      <c r="CE67" s="27">
        <v>2520</v>
      </c>
      <c r="CF67" s="27">
        <v>1017</v>
      </c>
      <c r="CG67" s="27">
        <v>277</v>
      </c>
      <c r="CH67" s="27">
        <f t="shared" si="16"/>
        <v>3814</v>
      </c>
      <c r="CI67" s="27">
        <v>1093</v>
      </c>
      <c r="CJ67" s="27">
        <v>414</v>
      </c>
      <c r="CK67" s="27">
        <v>106</v>
      </c>
      <c r="CL67" s="27">
        <f t="shared" si="20"/>
        <v>1613</v>
      </c>
      <c r="CM67" s="26">
        <f t="shared" si="21"/>
        <v>0</v>
      </c>
      <c r="CN67" s="26">
        <f t="shared" si="22"/>
        <v>0</v>
      </c>
    </row>
    <row r="68" spans="1:92" ht="13.5" customHeight="1" x14ac:dyDescent="0.15">
      <c r="A68" s="36"/>
      <c r="B68" s="37" t="s">
        <v>101</v>
      </c>
      <c r="C68" s="38"/>
      <c r="D68" s="24">
        <f>SUM(D8:D9)</f>
        <v>18748078</v>
      </c>
      <c r="E68" s="24">
        <f t="shared" ref="E68:X68" si="23">SUM(E8:E9)</f>
        <v>0</v>
      </c>
      <c r="F68" s="24">
        <f t="shared" si="23"/>
        <v>6947359</v>
      </c>
      <c r="G68" s="24">
        <f t="shared" si="23"/>
        <v>4683726</v>
      </c>
      <c r="H68" s="24">
        <f t="shared" si="23"/>
        <v>30379163</v>
      </c>
      <c r="I68" s="24">
        <f t="shared" si="23"/>
        <v>6561414</v>
      </c>
      <c r="J68" s="24">
        <f t="shared" si="23"/>
        <v>0</v>
      </c>
      <c r="K68" s="24">
        <f t="shared" si="23"/>
        <v>2422395</v>
      </c>
      <c r="L68" s="24">
        <f t="shared" si="23"/>
        <v>1643722</v>
      </c>
      <c r="M68" s="39">
        <f t="shared" si="23"/>
        <v>10627531</v>
      </c>
      <c r="N68" s="24">
        <f t="shared" si="23"/>
        <v>2297046</v>
      </c>
      <c r="O68" s="24">
        <f t="shared" si="23"/>
        <v>0</v>
      </c>
      <c r="P68" s="24">
        <f t="shared" si="23"/>
        <v>855831</v>
      </c>
      <c r="Q68" s="24">
        <f t="shared" si="23"/>
        <v>590267</v>
      </c>
      <c r="R68" s="24">
        <f t="shared" si="23"/>
        <v>3743144</v>
      </c>
      <c r="S68" s="24">
        <f t="shared" si="23"/>
        <v>4793</v>
      </c>
      <c r="T68" s="24">
        <f t="shared" si="23"/>
        <v>4735213</v>
      </c>
      <c r="U68" s="24">
        <f t="shared" si="23"/>
        <v>6005</v>
      </c>
      <c r="V68" s="24">
        <f t="shared" si="23"/>
        <v>1831602</v>
      </c>
      <c r="W68" s="24">
        <f t="shared" si="23"/>
        <v>3387</v>
      </c>
      <c r="X68" s="24">
        <f t="shared" si="23"/>
        <v>726470</v>
      </c>
      <c r="Y68" s="36"/>
      <c r="Z68" s="37" t="s">
        <v>101</v>
      </c>
      <c r="AA68" s="38"/>
      <c r="AB68" s="40" t="s">
        <v>102</v>
      </c>
      <c r="AC68" s="40" t="s">
        <v>102</v>
      </c>
      <c r="AD68" s="40" t="s">
        <v>102</v>
      </c>
      <c r="AE68" s="24">
        <f t="shared" ref="AE68:BP68" si="24">SUM(AE8:AE9)</f>
        <v>136991</v>
      </c>
      <c r="AF68" s="24">
        <f t="shared" si="24"/>
        <v>175382</v>
      </c>
      <c r="AG68" s="24">
        <f t="shared" si="24"/>
        <v>52429</v>
      </c>
      <c r="AH68" s="24">
        <f t="shared" si="24"/>
        <v>90778</v>
      </c>
      <c r="AI68" s="24">
        <f t="shared" si="24"/>
        <v>36377</v>
      </c>
      <c r="AJ68" s="24">
        <f t="shared" si="24"/>
        <v>63179</v>
      </c>
      <c r="AK68" s="24">
        <f t="shared" si="24"/>
        <v>225797</v>
      </c>
      <c r="AL68" s="24">
        <f t="shared" si="24"/>
        <v>329339</v>
      </c>
      <c r="AM68" s="24">
        <f t="shared" si="24"/>
        <v>2602444</v>
      </c>
      <c r="AN68" s="24">
        <f t="shared" si="24"/>
        <v>958612</v>
      </c>
      <c r="AO68" s="24">
        <f t="shared" si="24"/>
        <v>267035</v>
      </c>
      <c r="AP68" s="24">
        <f t="shared" si="24"/>
        <v>3828091</v>
      </c>
      <c r="AQ68" s="24">
        <f t="shared" si="24"/>
        <v>2123665</v>
      </c>
      <c r="AR68" s="24">
        <f t="shared" si="24"/>
        <v>557283</v>
      </c>
      <c r="AS68" s="24">
        <f t="shared" si="24"/>
        <v>153710</v>
      </c>
      <c r="AT68" s="24">
        <f t="shared" si="24"/>
        <v>2834658</v>
      </c>
      <c r="AU68" s="36"/>
      <c r="AV68" s="37" t="s">
        <v>101</v>
      </c>
      <c r="AW68" s="38"/>
      <c r="AX68" s="40" t="s">
        <v>102</v>
      </c>
      <c r="AY68" s="40" t="s">
        <v>102</v>
      </c>
      <c r="AZ68" s="40" t="s">
        <v>102</v>
      </c>
      <c r="BA68" s="24">
        <f t="shared" si="24"/>
        <v>136991</v>
      </c>
      <c r="BB68" s="24">
        <f t="shared" si="24"/>
        <v>175382</v>
      </c>
      <c r="BC68" s="24">
        <f t="shared" si="24"/>
        <v>52429</v>
      </c>
      <c r="BD68" s="24">
        <f t="shared" si="24"/>
        <v>90778</v>
      </c>
      <c r="BE68" s="24">
        <f t="shared" si="24"/>
        <v>36377</v>
      </c>
      <c r="BF68" s="24">
        <f t="shared" si="24"/>
        <v>63179</v>
      </c>
      <c r="BG68" s="24">
        <f t="shared" si="24"/>
        <v>225797</v>
      </c>
      <c r="BH68" s="24">
        <f t="shared" si="24"/>
        <v>329339</v>
      </c>
      <c r="BI68" s="24">
        <f t="shared" si="24"/>
        <v>907319</v>
      </c>
      <c r="BJ68" s="24">
        <f t="shared" si="24"/>
        <v>334522</v>
      </c>
      <c r="BK68" s="24">
        <f t="shared" si="24"/>
        <v>93245</v>
      </c>
      <c r="BL68" s="24">
        <f t="shared" si="24"/>
        <v>1335086</v>
      </c>
      <c r="BM68" s="24">
        <f t="shared" si="24"/>
        <v>745064</v>
      </c>
      <c r="BN68" s="24">
        <f t="shared" si="24"/>
        <v>195953</v>
      </c>
      <c r="BO68" s="24">
        <f t="shared" si="24"/>
        <v>54043</v>
      </c>
      <c r="BP68" s="24">
        <f t="shared" si="24"/>
        <v>995060</v>
      </c>
      <c r="BQ68" s="36"/>
      <c r="BR68" s="37" t="s">
        <v>101</v>
      </c>
      <c r="BS68" s="38"/>
      <c r="BT68" s="40" t="s">
        <v>102</v>
      </c>
      <c r="BU68" s="40" t="s">
        <v>102</v>
      </c>
      <c r="BV68" s="40" t="s">
        <v>102</v>
      </c>
      <c r="BW68" s="24">
        <f t="shared" ref="BW68:CL68" si="25">SUM(BW8:BW9)</f>
        <v>53220</v>
      </c>
      <c r="BX68" s="24">
        <f t="shared" si="25"/>
        <v>57364</v>
      </c>
      <c r="BY68" s="24">
        <f t="shared" si="25"/>
        <v>20236</v>
      </c>
      <c r="BZ68" s="24">
        <f t="shared" si="25"/>
        <v>24232</v>
      </c>
      <c r="CA68" s="24">
        <f t="shared" si="25"/>
        <v>13144</v>
      </c>
      <c r="CB68" s="24">
        <f t="shared" si="25"/>
        <v>16166</v>
      </c>
      <c r="CC68" s="24">
        <f t="shared" si="25"/>
        <v>86600</v>
      </c>
      <c r="CD68" s="24">
        <f t="shared" si="25"/>
        <v>97762</v>
      </c>
      <c r="CE68" s="24">
        <f t="shared" si="25"/>
        <v>338470</v>
      </c>
      <c r="CF68" s="24">
        <f t="shared" si="25"/>
        <v>101832</v>
      </c>
      <c r="CG68" s="24">
        <f t="shared" si="25"/>
        <v>27208</v>
      </c>
      <c r="CH68" s="24">
        <f t="shared" si="25"/>
        <v>467510</v>
      </c>
      <c r="CI68" s="24">
        <f t="shared" si="25"/>
        <v>255856</v>
      </c>
      <c r="CJ68" s="24">
        <f t="shared" si="25"/>
        <v>69499</v>
      </c>
      <c r="CK68" s="24">
        <f t="shared" si="25"/>
        <v>18071</v>
      </c>
      <c r="CL68" s="24">
        <f t="shared" si="25"/>
        <v>343426</v>
      </c>
      <c r="CM68" s="26">
        <f t="shared" si="21"/>
        <v>0</v>
      </c>
      <c r="CN68" s="26">
        <f t="shared" si="22"/>
        <v>0</v>
      </c>
    </row>
    <row r="69" spans="1:92" ht="13.5" customHeight="1" x14ac:dyDescent="0.15">
      <c r="A69" s="21"/>
      <c r="B69" s="22" t="s">
        <v>103</v>
      </c>
      <c r="C69" s="23"/>
      <c r="D69" s="27">
        <f>SUM(D10:D36)</f>
        <v>16819042</v>
      </c>
      <c r="E69" s="27">
        <f t="shared" ref="E69:X69" si="26">SUM(E10:E36)</f>
        <v>67561</v>
      </c>
      <c r="F69" s="27">
        <f t="shared" si="26"/>
        <v>7217812</v>
      </c>
      <c r="G69" s="27">
        <f t="shared" si="26"/>
        <v>4079539</v>
      </c>
      <c r="H69" s="27">
        <f t="shared" si="26"/>
        <v>28183954</v>
      </c>
      <c r="I69" s="27">
        <f t="shared" si="26"/>
        <v>5177398</v>
      </c>
      <c r="J69" s="27">
        <f t="shared" si="26"/>
        <v>25790</v>
      </c>
      <c r="K69" s="27">
        <f t="shared" si="26"/>
        <v>2274645</v>
      </c>
      <c r="L69" s="27">
        <f t="shared" si="26"/>
        <v>1241508</v>
      </c>
      <c r="M69" s="41">
        <f t="shared" si="26"/>
        <v>8719341</v>
      </c>
      <c r="N69" s="27">
        <f t="shared" si="26"/>
        <v>1718592</v>
      </c>
      <c r="O69" s="27">
        <f t="shared" si="26"/>
        <v>759</v>
      </c>
      <c r="P69" s="27">
        <f t="shared" si="26"/>
        <v>1080774</v>
      </c>
      <c r="Q69" s="27">
        <f t="shared" si="26"/>
        <v>205592</v>
      </c>
      <c r="R69" s="27">
        <f t="shared" si="26"/>
        <v>3005717</v>
      </c>
      <c r="S69" s="27">
        <f t="shared" si="26"/>
        <v>4650</v>
      </c>
      <c r="T69" s="27">
        <f t="shared" si="26"/>
        <v>2662420</v>
      </c>
      <c r="U69" s="27">
        <f t="shared" si="26"/>
        <v>4594</v>
      </c>
      <c r="V69" s="27">
        <f t="shared" si="26"/>
        <v>795138</v>
      </c>
      <c r="W69" s="27">
        <f t="shared" si="26"/>
        <v>2039</v>
      </c>
      <c r="X69" s="27">
        <f t="shared" si="26"/>
        <v>263141</v>
      </c>
      <c r="Y69" s="21"/>
      <c r="Z69" s="22" t="s">
        <v>103</v>
      </c>
      <c r="AA69" s="23"/>
      <c r="AB69" s="42" t="s">
        <v>102</v>
      </c>
      <c r="AC69" s="42" t="s">
        <v>102</v>
      </c>
      <c r="AD69" s="42" t="s">
        <v>102</v>
      </c>
      <c r="AE69" s="27">
        <f t="shared" ref="AE69:BP69" si="27">SUM(AE10:AE36)</f>
        <v>90180</v>
      </c>
      <c r="AF69" s="27">
        <f t="shared" si="27"/>
        <v>122041</v>
      </c>
      <c r="AG69" s="27">
        <f t="shared" si="27"/>
        <v>45250</v>
      </c>
      <c r="AH69" s="27">
        <f t="shared" si="27"/>
        <v>83269</v>
      </c>
      <c r="AI69" s="27">
        <f t="shared" si="27"/>
        <v>33079</v>
      </c>
      <c r="AJ69" s="27">
        <f t="shared" si="27"/>
        <v>61779</v>
      </c>
      <c r="AK69" s="27">
        <f t="shared" si="27"/>
        <v>168509</v>
      </c>
      <c r="AL69" s="27">
        <f t="shared" si="27"/>
        <v>267089</v>
      </c>
      <c r="AM69" s="27">
        <f t="shared" si="27"/>
        <v>2036308</v>
      </c>
      <c r="AN69" s="27">
        <f t="shared" si="27"/>
        <v>994724</v>
      </c>
      <c r="AO69" s="27">
        <f t="shared" si="27"/>
        <v>296593</v>
      </c>
      <c r="AP69" s="27">
        <f t="shared" si="27"/>
        <v>3327625</v>
      </c>
      <c r="AQ69" s="27">
        <f t="shared" si="27"/>
        <v>1436464</v>
      </c>
      <c r="AR69" s="27">
        <f t="shared" si="27"/>
        <v>494492</v>
      </c>
      <c r="AS69" s="27">
        <f t="shared" si="27"/>
        <v>144516</v>
      </c>
      <c r="AT69" s="27">
        <f t="shared" si="27"/>
        <v>2075472</v>
      </c>
      <c r="AU69" s="21"/>
      <c r="AV69" s="22" t="s">
        <v>103</v>
      </c>
      <c r="AW69" s="23"/>
      <c r="AX69" s="53" t="s">
        <v>102</v>
      </c>
      <c r="AY69" s="53" t="s">
        <v>102</v>
      </c>
      <c r="AZ69" s="53" t="s">
        <v>102</v>
      </c>
      <c r="BA69" s="27">
        <f t="shared" si="27"/>
        <v>90180</v>
      </c>
      <c r="BB69" s="27">
        <f t="shared" si="27"/>
        <v>122041</v>
      </c>
      <c r="BC69" s="27">
        <f t="shared" si="27"/>
        <v>45250</v>
      </c>
      <c r="BD69" s="27">
        <f t="shared" si="27"/>
        <v>83269</v>
      </c>
      <c r="BE69" s="27">
        <f t="shared" si="27"/>
        <v>33079</v>
      </c>
      <c r="BF69" s="27">
        <f t="shared" si="27"/>
        <v>61779</v>
      </c>
      <c r="BG69" s="27">
        <f t="shared" si="27"/>
        <v>168509</v>
      </c>
      <c r="BH69" s="27">
        <f t="shared" si="27"/>
        <v>267089</v>
      </c>
      <c r="BI69" s="27">
        <f t="shared" si="27"/>
        <v>655685</v>
      </c>
      <c r="BJ69" s="27">
        <f t="shared" si="27"/>
        <v>318578</v>
      </c>
      <c r="BK69" s="27">
        <f t="shared" si="27"/>
        <v>93671</v>
      </c>
      <c r="BL69" s="27">
        <f t="shared" si="27"/>
        <v>1067934</v>
      </c>
      <c r="BM69" s="27">
        <f t="shared" si="27"/>
        <v>444167</v>
      </c>
      <c r="BN69" s="27">
        <f t="shared" si="27"/>
        <v>151617</v>
      </c>
      <c r="BO69" s="27">
        <f t="shared" si="27"/>
        <v>43934</v>
      </c>
      <c r="BP69" s="27">
        <f t="shared" si="27"/>
        <v>639718</v>
      </c>
      <c r="BQ69" s="21"/>
      <c r="BR69" s="22" t="s">
        <v>103</v>
      </c>
      <c r="BS69" s="23"/>
      <c r="BT69" s="42" t="s">
        <v>102</v>
      </c>
      <c r="BU69" s="42" t="s">
        <v>102</v>
      </c>
      <c r="BV69" s="42" t="s">
        <v>102</v>
      </c>
      <c r="BW69" s="27">
        <f t="shared" ref="BW69:CL69" si="28">SUM(BW10:BW36)</f>
        <v>36032</v>
      </c>
      <c r="BX69" s="27">
        <f t="shared" si="28"/>
        <v>39395</v>
      </c>
      <c r="BY69" s="27">
        <f t="shared" si="28"/>
        <v>17880</v>
      </c>
      <c r="BZ69" s="27">
        <f t="shared" si="28"/>
        <v>21885</v>
      </c>
      <c r="CA69" s="27">
        <f t="shared" si="28"/>
        <v>12607</v>
      </c>
      <c r="CB69" s="27">
        <f t="shared" si="28"/>
        <v>15817</v>
      </c>
      <c r="CC69" s="27">
        <f t="shared" si="28"/>
        <v>66519</v>
      </c>
      <c r="CD69" s="27">
        <f t="shared" si="28"/>
        <v>77097</v>
      </c>
      <c r="CE69" s="27">
        <f t="shared" si="28"/>
        <v>322301</v>
      </c>
      <c r="CF69" s="27">
        <f t="shared" si="28"/>
        <v>127116</v>
      </c>
      <c r="CG69" s="27">
        <f t="shared" si="28"/>
        <v>36681</v>
      </c>
      <c r="CH69" s="27">
        <f t="shared" si="28"/>
        <v>486098</v>
      </c>
      <c r="CI69" s="27">
        <f t="shared" si="28"/>
        <v>65092</v>
      </c>
      <c r="CJ69" s="27">
        <f t="shared" si="28"/>
        <v>24521</v>
      </c>
      <c r="CK69" s="27">
        <f t="shared" si="28"/>
        <v>6597</v>
      </c>
      <c r="CL69" s="27">
        <f t="shared" si="28"/>
        <v>96210</v>
      </c>
      <c r="CM69" s="26">
        <f t="shared" si="21"/>
        <v>0</v>
      </c>
      <c r="CN69" s="26">
        <f t="shared" si="22"/>
        <v>0</v>
      </c>
    </row>
    <row r="70" spans="1:92" ht="13.5" customHeight="1" x14ac:dyDescent="0.15">
      <c r="A70" s="21"/>
      <c r="B70" s="22" t="s">
        <v>104</v>
      </c>
      <c r="C70" s="23"/>
      <c r="D70" s="27">
        <f>SUM(D37:D67)</f>
        <v>4566662</v>
      </c>
      <c r="E70" s="27">
        <f t="shared" ref="E70:X70" si="29">SUM(E37:E67)</f>
        <v>117123</v>
      </c>
      <c r="F70" s="27">
        <f t="shared" si="29"/>
        <v>2013458</v>
      </c>
      <c r="G70" s="27">
        <f t="shared" si="29"/>
        <v>1241516</v>
      </c>
      <c r="H70" s="27">
        <f t="shared" si="29"/>
        <v>7938759</v>
      </c>
      <c r="I70" s="27">
        <f t="shared" si="29"/>
        <v>1439688</v>
      </c>
      <c r="J70" s="27">
        <f t="shared" si="29"/>
        <v>21902</v>
      </c>
      <c r="K70" s="27">
        <f t="shared" si="29"/>
        <v>651651</v>
      </c>
      <c r="L70" s="27">
        <f t="shared" si="29"/>
        <v>399726</v>
      </c>
      <c r="M70" s="41">
        <f t="shared" si="29"/>
        <v>2512967</v>
      </c>
      <c r="N70" s="27">
        <f t="shared" si="29"/>
        <v>440674</v>
      </c>
      <c r="O70" s="27">
        <f t="shared" si="29"/>
        <v>3892</v>
      </c>
      <c r="P70" s="27">
        <f t="shared" si="29"/>
        <v>220452</v>
      </c>
      <c r="Q70" s="27">
        <f t="shared" si="29"/>
        <v>120843</v>
      </c>
      <c r="R70" s="27">
        <f t="shared" si="29"/>
        <v>785861</v>
      </c>
      <c r="S70" s="27">
        <f t="shared" si="29"/>
        <v>1002</v>
      </c>
      <c r="T70" s="27">
        <f t="shared" si="29"/>
        <v>488374</v>
      </c>
      <c r="U70" s="27">
        <f t="shared" si="29"/>
        <v>1098</v>
      </c>
      <c r="V70" s="27">
        <f t="shared" si="29"/>
        <v>164465</v>
      </c>
      <c r="W70" s="27">
        <f t="shared" si="29"/>
        <v>425</v>
      </c>
      <c r="X70" s="27">
        <f t="shared" si="29"/>
        <v>47315</v>
      </c>
      <c r="Y70" s="21"/>
      <c r="Z70" s="22" t="s">
        <v>104</v>
      </c>
      <c r="AA70" s="23"/>
      <c r="AB70" s="42" t="s">
        <v>102</v>
      </c>
      <c r="AC70" s="42" t="s">
        <v>102</v>
      </c>
      <c r="AD70" s="42" t="s">
        <v>102</v>
      </c>
      <c r="AE70" s="27">
        <f t="shared" ref="AE70:BP70" si="30">SUM(AE37:AE67)</f>
        <v>25436</v>
      </c>
      <c r="AF70" s="27">
        <f t="shared" si="30"/>
        <v>34850</v>
      </c>
      <c r="AG70" s="27">
        <f t="shared" si="30"/>
        <v>13594</v>
      </c>
      <c r="AH70" s="27">
        <f t="shared" si="30"/>
        <v>25126</v>
      </c>
      <c r="AI70" s="27">
        <f t="shared" si="30"/>
        <v>9729</v>
      </c>
      <c r="AJ70" s="27">
        <f t="shared" si="30"/>
        <v>18200</v>
      </c>
      <c r="AK70" s="27">
        <f t="shared" si="30"/>
        <v>48759</v>
      </c>
      <c r="AL70" s="27">
        <f t="shared" si="30"/>
        <v>78176</v>
      </c>
      <c r="AM70" s="27">
        <f t="shared" si="30"/>
        <v>557557</v>
      </c>
      <c r="AN70" s="27">
        <f t="shared" si="30"/>
        <v>288561</v>
      </c>
      <c r="AO70" s="27">
        <f t="shared" si="30"/>
        <v>83813</v>
      </c>
      <c r="AP70" s="27">
        <f t="shared" si="30"/>
        <v>929931</v>
      </c>
      <c r="AQ70" s="27">
        <f t="shared" si="30"/>
        <v>424072</v>
      </c>
      <c r="AR70" s="27">
        <f t="shared" si="30"/>
        <v>154881</v>
      </c>
      <c r="AS70" s="27">
        <f t="shared" si="30"/>
        <v>44169</v>
      </c>
      <c r="AT70" s="27">
        <f t="shared" si="30"/>
        <v>623122</v>
      </c>
      <c r="AU70" s="21"/>
      <c r="AV70" s="22" t="s">
        <v>104</v>
      </c>
      <c r="AW70" s="23"/>
      <c r="AX70" s="53" t="s">
        <v>102</v>
      </c>
      <c r="AY70" s="53" t="s">
        <v>102</v>
      </c>
      <c r="AZ70" s="53" t="s">
        <v>102</v>
      </c>
      <c r="BA70" s="27">
        <f t="shared" si="30"/>
        <v>25436</v>
      </c>
      <c r="BB70" s="27">
        <f t="shared" si="30"/>
        <v>34850</v>
      </c>
      <c r="BC70" s="27">
        <f t="shared" si="30"/>
        <v>13594</v>
      </c>
      <c r="BD70" s="27">
        <f t="shared" si="30"/>
        <v>25126</v>
      </c>
      <c r="BE70" s="27">
        <f t="shared" si="30"/>
        <v>9729</v>
      </c>
      <c r="BF70" s="27">
        <f t="shared" si="30"/>
        <v>18200</v>
      </c>
      <c r="BG70" s="27">
        <f t="shared" si="30"/>
        <v>48759</v>
      </c>
      <c r="BH70" s="27">
        <f t="shared" si="30"/>
        <v>78176</v>
      </c>
      <c r="BI70" s="27">
        <f t="shared" si="30"/>
        <v>180981</v>
      </c>
      <c r="BJ70" s="27">
        <f t="shared" si="30"/>
        <v>93447</v>
      </c>
      <c r="BK70" s="27">
        <f t="shared" si="30"/>
        <v>27042</v>
      </c>
      <c r="BL70" s="27">
        <f t="shared" si="30"/>
        <v>301470</v>
      </c>
      <c r="BM70" s="27">
        <f t="shared" si="30"/>
        <v>137699</v>
      </c>
      <c r="BN70" s="27">
        <f t="shared" si="30"/>
        <v>50091</v>
      </c>
      <c r="BO70" s="27">
        <f t="shared" si="30"/>
        <v>14206</v>
      </c>
      <c r="BP70" s="27">
        <f t="shared" si="30"/>
        <v>201996</v>
      </c>
      <c r="BQ70" s="21"/>
      <c r="BR70" s="22" t="s">
        <v>104</v>
      </c>
      <c r="BS70" s="23"/>
      <c r="BT70" s="42" t="s">
        <v>102</v>
      </c>
      <c r="BU70" s="42" t="s">
        <v>102</v>
      </c>
      <c r="BV70" s="42" t="s">
        <v>102</v>
      </c>
      <c r="BW70" s="27">
        <f t="shared" ref="BW70:CL70" si="31">SUM(BW37:BW67)</f>
        <v>9665</v>
      </c>
      <c r="BX70" s="27">
        <f t="shared" si="31"/>
        <v>10573</v>
      </c>
      <c r="BY70" s="27">
        <f t="shared" si="31"/>
        <v>4957</v>
      </c>
      <c r="BZ70" s="27">
        <f t="shared" si="31"/>
        <v>6010</v>
      </c>
      <c r="CA70" s="27">
        <f t="shared" si="31"/>
        <v>3522</v>
      </c>
      <c r="CB70" s="27">
        <f t="shared" si="31"/>
        <v>4412</v>
      </c>
      <c r="CC70" s="27">
        <f t="shared" si="31"/>
        <v>18144</v>
      </c>
      <c r="CD70" s="27">
        <f t="shared" si="31"/>
        <v>20995</v>
      </c>
      <c r="CE70" s="27">
        <f t="shared" si="31"/>
        <v>60566</v>
      </c>
      <c r="CF70" s="27">
        <f t="shared" si="31"/>
        <v>24858</v>
      </c>
      <c r="CG70" s="27">
        <f t="shared" si="31"/>
        <v>7365</v>
      </c>
      <c r="CH70" s="27">
        <f t="shared" si="31"/>
        <v>92789</v>
      </c>
      <c r="CI70" s="27">
        <f t="shared" si="31"/>
        <v>38419</v>
      </c>
      <c r="CJ70" s="27">
        <f t="shared" si="31"/>
        <v>13745</v>
      </c>
      <c r="CK70" s="27">
        <f t="shared" si="31"/>
        <v>3879</v>
      </c>
      <c r="CL70" s="27">
        <f t="shared" si="31"/>
        <v>56043</v>
      </c>
      <c r="CM70" s="26">
        <f t="shared" si="21"/>
        <v>0</v>
      </c>
      <c r="CN70" s="26">
        <f t="shared" si="22"/>
        <v>0</v>
      </c>
    </row>
    <row r="71" spans="1:92" ht="13.5" customHeight="1" x14ac:dyDescent="0.15">
      <c r="A71" s="43"/>
      <c r="B71" s="44" t="s">
        <v>105</v>
      </c>
      <c r="C71" s="45"/>
      <c r="D71" s="46">
        <f>SUM(D8:D67)</f>
        <v>40133782</v>
      </c>
      <c r="E71" s="46">
        <f t="shared" ref="E71:X71" si="32">SUM(E8:E67)</f>
        <v>184684</v>
      </c>
      <c r="F71" s="46">
        <f t="shared" si="32"/>
        <v>16178629</v>
      </c>
      <c r="G71" s="46">
        <f t="shared" si="32"/>
        <v>10004781</v>
      </c>
      <c r="H71" s="46">
        <f t="shared" si="32"/>
        <v>66501876</v>
      </c>
      <c r="I71" s="46">
        <f t="shared" si="32"/>
        <v>13178500</v>
      </c>
      <c r="J71" s="46">
        <f t="shared" si="32"/>
        <v>47692</v>
      </c>
      <c r="K71" s="46">
        <f t="shared" si="32"/>
        <v>5348691</v>
      </c>
      <c r="L71" s="46">
        <f t="shared" si="32"/>
        <v>3284956</v>
      </c>
      <c r="M71" s="47">
        <f t="shared" si="32"/>
        <v>21859839</v>
      </c>
      <c r="N71" s="46">
        <f t="shared" si="32"/>
        <v>4456312</v>
      </c>
      <c r="O71" s="46">
        <f t="shared" si="32"/>
        <v>4651</v>
      </c>
      <c r="P71" s="46">
        <f t="shared" si="32"/>
        <v>2157057</v>
      </c>
      <c r="Q71" s="46">
        <f t="shared" si="32"/>
        <v>916702</v>
      </c>
      <c r="R71" s="46">
        <f t="shared" si="32"/>
        <v>7534722</v>
      </c>
      <c r="S71" s="46">
        <f t="shared" si="32"/>
        <v>10445</v>
      </c>
      <c r="T71" s="46">
        <f t="shared" si="32"/>
        <v>7886007</v>
      </c>
      <c r="U71" s="46">
        <f t="shared" si="32"/>
        <v>11697</v>
      </c>
      <c r="V71" s="46">
        <f t="shared" si="32"/>
        <v>2791205</v>
      </c>
      <c r="W71" s="46">
        <f t="shared" si="32"/>
        <v>5851</v>
      </c>
      <c r="X71" s="46">
        <f t="shared" si="32"/>
        <v>1036926</v>
      </c>
      <c r="Y71" s="43"/>
      <c r="Z71" s="44" t="s">
        <v>105</v>
      </c>
      <c r="AA71" s="45"/>
      <c r="AB71" s="20" t="s">
        <v>102</v>
      </c>
      <c r="AC71" s="20" t="s">
        <v>102</v>
      </c>
      <c r="AD71" s="20" t="s">
        <v>102</v>
      </c>
      <c r="AE71" s="46">
        <f t="shared" ref="AE71:BP71" si="33">SUM(AE8:AE67)</f>
        <v>252607</v>
      </c>
      <c r="AF71" s="46">
        <f t="shared" si="33"/>
        <v>332273</v>
      </c>
      <c r="AG71" s="46">
        <f t="shared" si="33"/>
        <v>111273</v>
      </c>
      <c r="AH71" s="46">
        <f t="shared" si="33"/>
        <v>199173</v>
      </c>
      <c r="AI71" s="46">
        <f t="shared" si="33"/>
        <v>79185</v>
      </c>
      <c r="AJ71" s="46">
        <f t="shared" si="33"/>
        <v>143158</v>
      </c>
      <c r="AK71" s="46">
        <f t="shared" si="33"/>
        <v>443065</v>
      </c>
      <c r="AL71" s="46">
        <f t="shared" si="33"/>
        <v>674604</v>
      </c>
      <c r="AM71" s="46">
        <f t="shared" si="33"/>
        <v>5196309</v>
      </c>
      <c r="AN71" s="46">
        <f t="shared" si="33"/>
        <v>2241897</v>
      </c>
      <c r="AO71" s="46">
        <f t="shared" si="33"/>
        <v>647441</v>
      </c>
      <c r="AP71" s="46">
        <f t="shared" si="33"/>
        <v>8085647</v>
      </c>
      <c r="AQ71" s="46">
        <f t="shared" si="33"/>
        <v>3984201</v>
      </c>
      <c r="AR71" s="46">
        <f t="shared" si="33"/>
        <v>1206656</v>
      </c>
      <c r="AS71" s="46">
        <f t="shared" si="33"/>
        <v>342395</v>
      </c>
      <c r="AT71" s="46">
        <f t="shared" si="33"/>
        <v>5533252</v>
      </c>
      <c r="AU71" s="50"/>
      <c r="AV71" s="44" t="s">
        <v>105</v>
      </c>
      <c r="AW71" s="51"/>
      <c r="AX71" s="52" t="s">
        <v>102</v>
      </c>
      <c r="AY71" s="52" t="s">
        <v>102</v>
      </c>
      <c r="AZ71" s="52" t="s">
        <v>102</v>
      </c>
      <c r="BA71" s="46">
        <f t="shared" si="33"/>
        <v>252607</v>
      </c>
      <c r="BB71" s="46">
        <f t="shared" si="33"/>
        <v>332273</v>
      </c>
      <c r="BC71" s="46">
        <f t="shared" si="33"/>
        <v>111273</v>
      </c>
      <c r="BD71" s="46">
        <f t="shared" si="33"/>
        <v>199173</v>
      </c>
      <c r="BE71" s="46">
        <f t="shared" si="33"/>
        <v>79185</v>
      </c>
      <c r="BF71" s="46">
        <f t="shared" si="33"/>
        <v>143158</v>
      </c>
      <c r="BG71" s="46">
        <f t="shared" si="33"/>
        <v>443065</v>
      </c>
      <c r="BH71" s="46">
        <f t="shared" si="33"/>
        <v>674604</v>
      </c>
      <c r="BI71" s="46">
        <f t="shared" si="33"/>
        <v>1743985</v>
      </c>
      <c r="BJ71" s="46">
        <f t="shared" si="33"/>
        <v>746547</v>
      </c>
      <c r="BK71" s="46">
        <f t="shared" si="33"/>
        <v>213958</v>
      </c>
      <c r="BL71" s="46">
        <f t="shared" si="33"/>
        <v>2704490</v>
      </c>
      <c r="BM71" s="46">
        <f t="shared" si="33"/>
        <v>1326930</v>
      </c>
      <c r="BN71" s="46">
        <f t="shared" si="33"/>
        <v>397661</v>
      </c>
      <c r="BO71" s="46">
        <f t="shared" si="33"/>
        <v>112183</v>
      </c>
      <c r="BP71" s="46">
        <f t="shared" si="33"/>
        <v>1836774</v>
      </c>
      <c r="BQ71" s="43"/>
      <c r="BR71" s="44" t="s">
        <v>105</v>
      </c>
      <c r="BS71" s="45"/>
      <c r="BT71" s="20" t="s">
        <v>102</v>
      </c>
      <c r="BU71" s="20" t="s">
        <v>102</v>
      </c>
      <c r="BV71" s="20" t="s">
        <v>102</v>
      </c>
      <c r="BW71" s="46">
        <f t="shared" ref="BW71:CL71" si="34">SUM(BW8:BW67)</f>
        <v>98917</v>
      </c>
      <c r="BX71" s="46">
        <f t="shared" si="34"/>
        <v>107332</v>
      </c>
      <c r="BY71" s="46">
        <f t="shared" si="34"/>
        <v>43073</v>
      </c>
      <c r="BZ71" s="46">
        <f t="shared" si="34"/>
        <v>52127</v>
      </c>
      <c r="CA71" s="46">
        <f t="shared" si="34"/>
        <v>29273</v>
      </c>
      <c r="CB71" s="46">
        <f t="shared" si="34"/>
        <v>36395</v>
      </c>
      <c r="CC71" s="46">
        <f t="shared" si="34"/>
        <v>171263</v>
      </c>
      <c r="CD71" s="46">
        <f t="shared" si="34"/>
        <v>195854</v>
      </c>
      <c r="CE71" s="46">
        <f t="shared" si="34"/>
        <v>721337</v>
      </c>
      <c r="CF71" s="46">
        <f t="shared" si="34"/>
        <v>253806</v>
      </c>
      <c r="CG71" s="46">
        <f t="shared" si="34"/>
        <v>71254</v>
      </c>
      <c r="CH71" s="46">
        <f t="shared" si="34"/>
        <v>1046397</v>
      </c>
      <c r="CI71" s="46">
        <f t="shared" si="34"/>
        <v>359367</v>
      </c>
      <c r="CJ71" s="46">
        <f t="shared" si="34"/>
        <v>107765</v>
      </c>
      <c r="CK71" s="46">
        <f t="shared" si="34"/>
        <v>28547</v>
      </c>
      <c r="CL71" s="46">
        <f t="shared" si="34"/>
        <v>495679</v>
      </c>
      <c r="CM71" s="26">
        <f t="shared" si="21"/>
        <v>0</v>
      </c>
      <c r="CN71" s="26">
        <f t="shared" si="22"/>
        <v>0</v>
      </c>
    </row>
    <row r="74" spans="1:92" ht="12.75" customHeight="1" x14ac:dyDescent="0.15">
      <c r="D74" s="49">
        <f>SUM(D68:D70)</f>
        <v>40133782</v>
      </c>
      <c r="E74" s="49">
        <f t="shared" ref="E74:BP74" si="35">SUM(E68:E70)</f>
        <v>184684</v>
      </c>
      <c r="F74" s="49">
        <f t="shared" si="35"/>
        <v>16178629</v>
      </c>
      <c r="G74" s="49">
        <f t="shared" si="35"/>
        <v>10004781</v>
      </c>
      <c r="H74" s="49">
        <f t="shared" si="35"/>
        <v>66501876</v>
      </c>
      <c r="I74" s="49">
        <f t="shared" si="35"/>
        <v>13178500</v>
      </c>
      <c r="J74" s="49">
        <f t="shared" si="35"/>
        <v>47692</v>
      </c>
      <c r="K74" s="49">
        <f t="shared" si="35"/>
        <v>5348691</v>
      </c>
      <c r="L74" s="49">
        <f t="shared" si="35"/>
        <v>3284956</v>
      </c>
      <c r="M74" s="49">
        <f t="shared" si="35"/>
        <v>21859839</v>
      </c>
      <c r="N74" s="49">
        <f t="shared" si="35"/>
        <v>4456312</v>
      </c>
      <c r="O74" s="49">
        <f t="shared" si="35"/>
        <v>4651</v>
      </c>
      <c r="P74" s="49">
        <f t="shared" si="35"/>
        <v>2157057</v>
      </c>
      <c r="Q74" s="49">
        <f t="shared" si="35"/>
        <v>916702</v>
      </c>
      <c r="R74" s="49">
        <f t="shared" si="35"/>
        <v>7534722</v>
      </c>
      <c r="S74" s="49">
        <f t="shared" si="35"/>
        <v>10445</v>
      </c>
      <c r="T74" s="49">
        <f t="shared" si="35"/>
        <v>7886007</v>
      </c>
      <c r="U74" s="49">
        <f t="shared" si="35"/>
        <v>11697</v>
      </c>
      <c r="V74" s="49">
        <f t="shared" si="35"/>
        <v>2791205</v>
      </c>
      <c r="W74" s="49">
        <f t="shared" si="35"/>
        <v>5851</v>
      </c>
      <c r="X74" s="49">
        <f t="shared" si="35"/>
        <v>1036926</v>
      </c>
      <c r="Y74" s="49">
        <f t="shared" si="35"/>
        <v>0</v>
      </c>
      <c r="Z74" s="49"/>
      <c r="AA74" s="49"/>
      <c r="AB74" s="49"/>
      <c r="AC74" s="49"/>
      <c r="AD74" s="49"/>
      <c r="AE74" s="49">
        <f t="shared" si="35"/>
        <v>252607</v>
      </c>
      <c r="AF74" s="49">
        <f t="shared" si="35"/>
        <v>332273</v>
      </c>
      <c r="AG74" s="49">
        <f t="shared" si="35"/>
        <v>111273</v>
      </c>
      <c r="AH74" s="49">
        <f t="shared" si="35"/>
        <v>199173</v>
      </c>
      <c r="AI74" s="49">
        <f t="shared" si="35"/>
        <v>79185</v>
      </c>
      <c r="AJ74" s="49">
        <f t="shared" si="35"/>
        <v>143158</v>
      </c>
      <c r="AK74" s="49">
        <f t="shared" si="35"/>
        <v>443065</v>
      </c>
      <c r="AL74" s="49">
        <f t="shared" si="35"/>
        <v>674604</v>
      </c>
      <c r="AM74" s="49">
        <f t="shared" si="35"/>
        <v>5196309</v>
      </c>
      <c r="AN74" s="49">
        <f t="shared" si="35"/>
        <v>2241897</v>
      </c>
      <c r="AO74" s="49">
        <f t="shared" si="35"/>
        <v>647441</v>
      </c>
      <c r="AP74" s="49">
        <f t="shared" si="35"/>
        <v>8085647</v>
      </c>
      <c r="AQ74" s="49">
        <f t="shared" si="35"/>
        <v>3984201</v>
      </c>
      <c r="AR74" s="49">
        <f t="shared" si="35"/>
        <v>1206656</v>
      </c>
      <c r="AS74" s="49">
        <f t="shared" si="35"/>
        <v>342395</v>
      </c>
      <c r="AT74" s="49">
        <f t="shared" si="35"/>
        <v>5533252</v>
      </c>
      <c r="AU74" s="49">
        <f t="shared" si="35"/>
        <v>0</v>
      </c>
      <c r="AV74" s="49"/>
      <c r="AW74" s="49"/>
      <c r="AX74" s="49"/>
      <c r="AY74" s="49"/>
      <c r="AZ74" s="49"/>
      <c r="BA74" s="49">
        <f t="shared" si="35"/>
        <v>252607</v>
      </c>
      <c r="BB74" s="49">
        <f t="shared" si="35"/>
        <v>332273</v>
      </c>
      <c r="BC74" s="49">
        <f t="shared" si="35"/>
        <v>111273</v>
      </c>
      <c r="BD74" s="49">
        <f t="shared" si="35"/>
        <v>199173</v>
      </c>
      <c r="BE74" s="49">
        <f t="shared" si="35"/>
        <v>79185</v>
      </c>
      <c r="BF74" s="49">
        <f t="shared" si="35"/>
        <v>143158</v>
      </c>
      <c r="BG74" s="49">
        <f t="shared" si="35"/>
        <v>443065</v>
      </c>
      <c r="BH74" s="49">
        <f t="shared" si="35"/>
        <v>674604</v>
      </c>
      <c r="BI74" s="49">
        <f t="shared" si="35"/>
        <v>1743985</v>
      </c>
      <c r="BJ74" s="49">
        <f t="shared" si="35"/>
        <v>746547</v>
      </c>
      <c r="BK74" s="49">
        <f t="shared" si="35"/>
        <v>213958</v>
      </c>
      <c r="BL74" s="49">
        <f t="shared" si="35"/>
        <v>2704490</v>
      </c>
      <c r="BM74" s="49">
        <f t="shared" si="35"/>
        <v>1326930</v>
      </c>
      <c r="BN74" s="49">
        <f t="shared" si="35"/>
        <v>397661</v>
      </c>
      <c r="BO74" s="49">
        <f t="shared" si="35"/>
        <v>112183</v>
      </c>
      <c r="BP74" s="49">
        <f t="shared" si="35"/>
        <v>1836774</v>
      </c>
      <c r="BQ74" s="49">
        <f t="shared" ref="BQ74:CL74" si="36">SUM(BQ68:BQ70)</f>
        <v>0</v>
      </c>
      <c r="BR74" s="49"/>
      <c r="BS74" s="49"/>
      <c r="BT74" s="49"/>
      <c r="BU74" s="49"/>
      <c r="BV74" s="49"/>
      <c r="BW74" s="49">
        <f t="shared" si="36"/>
        <v>98917</v>
      </c>
      <c r="BX74" s="49">
        <f t="shared" si="36"/>
        <v>107332</v>
      </c>
      <c r="BY74" s="49">
        <f t="shared" si="36"/>
        <v>43073</v>
      </c>
      <c r="BZ74" s="49">
        <f t="shared" si="36"/>
        <v>52127</v>
      </c>
      <c r="CA74" s="49">
        <f t="shared" si="36"/>
        <v>29273</v>
      </c>
      <c r="CB74" s="49">
        <f t="shared" si="36"/>
        <v>36395</v>
      </c>
      <c r="CC74" s="49">
        <f t="shared" si="36"/>
        <v>171263</v>
      </c>
      <c r="CD74" s="49">
        <f t="shared" si="36"/>
        <v>195854</v>
      </c>
      <c r="CE74" s="49">
        <f t="shared" si="36"/>
        <v>721337</v>
      </c>
      <c r="CF74" s="49">
        <f t="shared" si="36"/>
        <v>253806</v>
      </c>
      <c r="CG74" s="49">
        <f t="shared" si="36"/>
        <v>71254</v>
      </c>
      <c r="CH74" s="49">
        <f t="shared" si="36"/>
        <v>1046397</v>
      </c>
      <c r="CI74" s="49">
        <f t="shared" si="36"/>
        <v>359367</v>
      </c>
      <c r="CJ74" s="49">
        <f t="shared" si="36"/>
        <v>107765</v>
      </c>
      <c r="CK74" s="49">
        <f t="shared" si="36"/>
        <v>28547</v>
      </c>
      <c r="CL74" s="49">
        <f t="shared" si="36"/>
        <v>495679</v>
      </c>
    </row>
    <row r="75" spans="1:92" ht="12.75" customHeight="1" x14ac:dyDescent="0.15">
      <c r="D75" s="5" t="b">
        <f>D71=D74</f>
        <v>1</v>
      </c>
      <c r="E75" s="5" t="b">
        <f t="shared" ref="E75:BP75" si="37">E71=E74</f>
        <v>1</v>
      </c>
      <c r="F75" s="5" t="b">
        <f t="shared" si="37"/>
        <v>1</v>
      </c>
      <c r="G75" s="5" t="b">
        <f t="shared" si="37"/>
        <v>1</v>
      </c>
      <c r="H75" s="5" t="b">
        <f t="shared" si="37"/>
        <v>1</v>
      </c>
      <c r="I75" s="5" t="b">
        <f t="shared" si="37"/>
        <v>1</v>
      </c>
      <c r="J75" s="5" t="b">
        <f t="shared" si="37"/>
        <v>1</v>
      </c>
      <c r="K75" s="5" t="b">
        <f t="shared" si="37"/>
        <v>1</v>
      </c>
      <c r="L75" s="5" t="b">
        <f t="shared" si="37"/>
        <v>1</v>
      </c>
      <c r="M75" s="5" t="b">
        <f t="shared" si="37"/>
        <v>1</v>
      </c>
      <c r="N75" s="5" t="b">
        <f t="shared" si="37"/>
        <v>1</v>
      </c>
      <c r="O75" s="5" t="b">
        <f t="shared" si="37"/>
        <v>1</v>
      </c>
      <c r="P75" s="5" t="b">
        <f t="shared" si="37"/>
        <v>1</v>
      </c>
      <c r="Q75" s="5" t="b">
        <f t="shared" si="37"/>
        <v>1</v>
      </c>
      <c r="R75" s="5" t="b">
        <f t="shared" si="37"/>
        <v>1</v>
      </c>
      <c r="S75" s="5" t="b">
        <f t="shared" si="37"/>
        <v>1</v>
      </c>
      <c r="T75" s="5" t="b">
        <f t="shared" si="37"/>
        <v>1</v>
      </c>
      <c r="U75" s="5" t="b">
        <f t="shared" si="37"/>
        <v>1</v>
      </c>
      <c r="V75" s="5" t="b">
        <f t="shared" si="37"/>
        <v>1</v>
      </c>
      <c r="W75" s="5" t="b">
        <f t="shared" si="37"/>
        <v>1</v>
      </c>
      <c r="X75" s="5" t="b">
        <f t="shared" si="37"/>
        <v>1</v>
      </c>
      <c r="Y75" s="5" t="b">
        <f t="shared" si="37"/>
        <v>1</v>
      </c>
      <c r="AE75" s="5" t="b">
        <f t="shared" si="37"/>
        <v>1</v>
      </c>
      <c r="AF75" s="5" t="b">
        <f t="shared" si="37"/>
        <v>1</v>
      </c>
      <c r="AG75" s="5" t="b">
        <f t="shared" si="37"/>
        <v>1</v>
      </c>
      <c r="AH75" s="5" t="b">
        <f t="shared" si="37"/>
        <v>1</v>
      </c>
      <c r="AI75" s="5" t="b">
        <f t="shared" si="37"/>
        <v>1</v>
      </c>
      <c r="AJ75" s="5" t="b">
        <f t="shared" si="37"/>
        <v>1</v>
      </c>
      <c r="AK75" s="5" t="b">
        <f t="shared" si="37"/>
        <v>1</v>
      </c>
      <c r="AL75" s="5" t="b">
        <f t="shared" si="37"/>
        <v>1</v>
      </c>
      <c r="AM75" s="5" t="b">
        <f t="shared" si="37"/>
        <v>1</v>
      </c>
      <c r="AN75" s="5" t="b">
        <f t="shared" si="37"/>
        <v>1</v>
      </c>
      <c r="AO75" s="5" t="b">
        <f t="shared" si="37"/>
        <v>1</v>
      </c>
      <c r="AP75" s="5" t="b">
        <f t="shared" si="37"/>
        <v>1</v>
      </c>
      <c r="AQ75" s="5" t="b">
        <f t="shared" si="37"/>
        <v>1</v>
      </c>
      <c r="AR75" s="5" t="b">
        <f t="shared" si="37"/>
        <v>1</v>
      </c>
      <c r="AS75" s="5" t="b">
        <f t="shared" si="37"/>
        <v>1</v>
      </c>
      <c r="AT75" s="5" t="b">
        <f t="shared" si="37"/>
        <v>1</v>
      </c>
      <c r="AU75" s="5" t="b">
        <f t="shared" si="37"/>
        <v>1</v>
      </c>
      <c r="BA75" s="5" t="b">
        <f t="shared" si="37"/>
        <v>1</v>
      </c>
      <c r="BB75" s="5" t="b">
        <f t="shared" si="37"/>
        <v>1</v>
      </c>
      <c r="BC75" s="5" t="b">
        <f t="shared" si="37"/>
        <v>1</v>
      </c>
      <c r="BD75" s="5" t="b">
        <f t="shared" si="37"/>
        <v>1</v>
      </c>
      <c r="BE75" s="5" t="b">
        <f t="shared" si="37"/>
        <v>1</v>
      </c>
      <c r="BF75" s="5" t="b">
        <f t="shared" si="37"/>
        <v>1</v>
      </c>
      <c r="BG75" s="5" t="b">
        <f t="shared" si="37"/>
        <v>1</v>
      </c>
      <c r="BH75" s="5" t="b">
        <f t="shared" si="37"/>
        <v>1</v>
      </c>
      <c r="BI75" s="5" t="b">
        <f t="shared" si="37"/>
        <v>1</v>
      </c>
      <c r="BJ75" s="5" t="b">
        <f t="shared" si="37"/>
        <v>1</v>
      </c>
      <c r="BK75" s="5" t="b">
        <f t="shared" si="37"/>
        <v>1</v>
      </c>
      <c r="BL75" s="5" t="b">
        <f t="shared" si="37"/>
        <v>1</v>
      </c>
      <c r="BM75" s="5" t="b">
        <f t="shared" si="37"/>
        <v>1</v>
      </c>
      <c r="BN75" s="5" t="b">
        <f t="shared" si="37"/>
        <v>1</v>
      </c>
      <c r="BO75" s="5" t="b">
        <f t="shared" si="37"/>
        <v>1</v>
      </c>
      <c r="BP75" s="5" t="b">
        <f t="shared" si="37"/>
        <v>1</v>
      </c>
      <c r="BQ75" s="5" t="b">
        <f t="shared" ref="BQ75:CL75" si="38">BQ71=BQ74</f>
        <v>1</v>
      </c>
      <c r="BW75" s="5" t="b">
        <f t="shared" si="38"/>
        <v>1</v>
      </c>
      <c r="BX75" s="5" t="b">
        <f t="shared" si="38"/>
        <v>1</v>
      </c>
      <c r="BY75" s="5" t="b">
        <f t="shared" si="38"/>
        <v>1</v>
      </c>
      <c r="BZ75" s="5" t="b">
        <f t="shared" si="38"/>
        <v>1</v>
      </c>
      <c r="CA75" s="5" t="b">
        <f t="shared" si="38"/>
        <v>1</v>
      </c>
      <c r="CB75" s="5" t="b">
        <f t="shared" si="38"/>
        <v>1</v>
      </c>
      <c r="CC75" s="5" t="b">
        <f t="shared" si="38"/>
        <v>1</v>
      </c>
      <c r="CD75" s="5" t="b">
        <f t="shared" si="38"/>
        <v>1</v>
      </c>
      <c r="CE75" s="5" t="b">
        <f t="shared" si="38"/>
        <v>1</v>
      </c>
      <c r="CF75" s="5" t="b">
        <f t="shared" si="38"/>
        <v>1</v>
      </c>
      <c r="CG75" s="5" t="b">
        <f t="shared" si="38"/>
        <v>1</v>
      </c>
      <c r="CH75" s="5" t="b">
        <f t="shared" si="38"/>
        <v>1</v>
      </c>
      <c r="CI75" s="5" t="b">
        <f t="shared" si="38"/>
        <v>1</v>
      </c>
      <c r="CJ75" s="5" t="b">
        <f t="shared" si="38"/>
        <v>1</v>
      </c>
      <c r="CK75" s="5" t="b">
        <f t="shared" si="38"/>
        <v>1</v>
      </c>
      <c r="CL75" s="5" t="b">
        <f t="shared" si="38"/>
        <v>1</v>
      </c>
    </row>
    <row r="77" spans="1:92" ht="12.75" customHeight="1" x14ac:dyDescent="0.15">
      <c r="H77" s="48"/>
    </row>
  </sheetData>
  <autoFilter ref="A7:CN71"/>
  <mergeCells count="61">
    <mergeCell ref="CA5:CB6"/>
    <mergeCell ref="CC5:CD6"/>
    <mergeCell ref="CH5:CH7"/>
    <mergeCell ref="CL5:CL7"/>
    <mergeCell ref="AG5:AH6"/>
    <mergeCell ref="AI5:AJ6"/>
    <mergeCell ref="AK5:AL6"/>
    <mergeCell ref="AP5:AP7"/>
    <mergeCell ref="AT5:AT7"/>
    <mergeCell ref="BA5:BB6"/>
    <mergeCell ref="BL5:BL7"/>
    <mergeCell ref="BP5:BP7"/>
    <mergeCell ref="BW5:BX6"/>
    <mergeCell ref="BY5:BZ6"/>
    <mergeCell ref="AM4:AP4"/>
    <mergeCell ref="CE4:CH4"/>
    <mergeCell ref="CI4:CL4"/>
    <mergeCell ref="D5:D7"/>
    <mergeCell ref="E5:E7"/>
    <mergeCell ref="F5:F7"/>
    <mergeCell ref="G5:G7"/>
    <mergeCell ref="H5:H7"/>
    <mergeCell ref="I5:I7"/>
    <mergeCell ref="J5:J7"/>
    <mergeCell ref="K5:K7"/>
    <mergeCell ref="BI4:BL4"/>
    <mergeCell ref="BM4:BP4"/>
    <mergeCell ref="BR4:BR7"/>
    <mergeCell ref="BT4:BV4"/>
    <mergeCell ref="BW4:CD4"/>
    <mergeCell ref="V5:V7"/>
    <mergeCell ref="W5:W7"/>
    <mergeCell ref="X5:X7"/>
    <mergeCell ref="AE5:AF6"/>
    <mergeCell ref="U4:V4"/>
    <mergeCell ref="W4:X4"/>
    <mergeCell ref="Z4:Z7"/>
    <mergeCell ref="AB4:AD4"/>
    <mergeCell ref="AE4:AL4"/>
    <mergeCell ref="U5:U7"/>
    <mergeCell ref="AQ4:AT4"/>
    <mergeCell ref="AV4:AV7"/>
    <mergeCell ref="AX4:AZ4"/>
    <mergeCell ref="BA4:BH4"/>
    <mergeCell ref="BC5:BD6"/>
    <mergeCell ref="BE5:BF6"/>
    <mergeCell ref="BG5:BH6"/>
    <mergeCell ref="B4:B7"/>
    <mergeCell ref="D4:H4"/>
    <mergeCell ref="I4:M4"/>
    <mergeCell ref="N4:R4"/>
    <mergeCell ref="Q5:Q7"/>
    <mergeCell ref="R5:R7"/>
    <mergeCell ref="S4:T4"/>
    <mergeCell ref="L5:L7"/>
    <mergeCell ref="M5:M7"/>
    <mergeCell ref="N5:N7"/>
    <mergeCell ref="O5:O7"/>
    <mergeCell ref="S5:S7"/>
    <mergeCell ref="T5:T7"/>
    <mergeCell ref="P5:P7"/>
  </mergeCells>
  <phoneticPr fontId="4"/>
  <pageMargins left="0.59055118110236227" right="0.59055118110236227" top="0.59055118110236227" bottom="0.59055118110236227" header="0.31496062992125984" footer="0.31496062992125984"/>
  <pageSetup paperSize="9" scale="80" firstPageNumber="78" orientation="portrait" useFirstPageNumber="1" r:id="rId1"/>
  <colBreaks count="3" manualBreakCount="3">
    <brk id="24" max="1048575" man="1"/>
    <brk id="46" max="1048575" man="1"/>
    <brk id="68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1"/>
  <sheetViews>
    <sheetView view="pageBreakPreview" zoomScaleNormal="100" zoomScaleSheetLayoutView="100" workbookViewId="0">
      <pane ySplit="7" topLeftCell="A8" activePane="bottomLeft" state="frozenSplit"/>
      <selection pane="bottomLeft" activeCell="B3" sqref="B3"/>
    </sheetView>
  </sheetViews>
  <sheetFormatPr defaultRowHeight="13.5" x14ac:dyDescent="0.15"/>
  <cols>
    <col min="1" max="1" width="1.25" style="76" customWidth="1"/>
    <col min="2" max="2" width="7.625" style="76" bestFit="1" customWidth="1"/>
    <col min="3" max="3" width="1.25" style="76" customWidth="1"/>
    <col min="4" max="5" width="8.125" style="75" customWidth="1"/>
    <col min="6" max="6" width="8.125" style="74" customWidth="1"/>
    <col min="7" max="9" width="13.625" style="74" customWidth="1"/>
    <col min="10" max="11" width="8.125" style="75" customWidth="1"/>
    <col min="12" max="12" width="8.125" style="74" customWidth="1"/>
    <col min="13" max="15" width="13.625" style="74" customWidth="1"/>
    <col min="16" max="17" width="8.125" style="75" customWidth="1"/>
    <col min="18" max="19" width="8.125" style="74" customWidth="1"/>
    <col min="254" max="254" width="1.25" customWidth="1"/>
    <col min="255" max="255" width="7.625" bestFit="1" customWidth="1"/>
    <col min="256" max="256" width="1.25" customWidth="1"/>
    <col min="257" max="259" width="8.125" customWidth="1"/>
    <col min="260" max="262" width="13.625" customWidth="1"/>
    <col min="263" max="265" width="8.125" customWidth="1"/>
    <col min="266" max="266" width="13.625" customWidth="1"/>
    <col min="267" max="267" width="1.25" customWidth="1"/>
    <col min="268" max="268" width="7.625" bestFit="1" customWidth="1"/>
    <col min="269" max="269" width="1.25" customWidth="1"/>
    <col min="270" max="271" width="13.625" customWidth="1"/>
    <col min="272" max="275" width="8.125" customWidth="1"/>
    <col min="510" max="510" width="1.25" customWidth="1"/>
    <col min="511" max="511" width="7.625" bestFit="1" customWidth="1"/>
    <col min="512" max="512" width="1.25" customWidth="1"/>
    <col min="513" max="515" width="8.125" customWidth="1"/>
    <col min="516" max="518" width="13.625" customWidth="1"/>
    <col min="519" max="521" width="8.125" customWidth="1"/>
    <col min="522" max="522" width="13.625" customWidth="1"/>
    <col min="523" max="523" width="1.25" customWidth="1"/>
    <col min="524" max="524" width="7.625" bestFit="1" customWidth="1"/>
    <col min="525" max="525" width="1.25" customWidth="1"/>
    <col min="526" max="527" width="13.625" customWidth="1"/>
    <col min="528" max="531" width="8.125" customWidth="1"/>
    <col min="766" max="766" width="1.25" customWidth="1"/>
    <col min="767" max="767" width="7.625" bestFit="1" customWidth="1"/>
    <col min="768" max="768" width="1.25" customWidth="1"/>
    <col min="769" max="771" width="8.125" customWidth="1"/>
    <col min="772" max="774" width="13.625" customWidth="1"/>
    <col min="775" max="777" width="8.125" customWidth="1"/>
    <col min="778" max="778" width="13.625" customWidth="1"/>
    <col min="779" max="779" width="1.25" customWidth="1"/>
    <col min="780" max="780" width="7.625" bestFit="1" customWidth="1"/>
    <col min="781" max="781" width="1.25" customWidth="1"/>
    <col min="782" max="783" width="13.625" customWidth="1"/>
    <col min="784" max="787" width="8.125" customWidth="1"/>
    <col min="1022" max="1022" width="1.25" customWidth="1"/>
    <col min="1023" max="1023" width="7.625" bestFit="1" customWidth="1"/>
    <col min="1024" max="1024" width="1.25" customWidth="1"/>
    <col min="1025" max="1027" width="8.125" customWidth="1"/>
    <col min="1028" max="1030" width="13.625" customWidth="1"/>
    <col min="1031" max="1033" width="8.125" customWidth="1"/>
    <col min="1034" max="1034" width="13.625" customWidth="1"/>
    <col min="1035" max="1035" width="1.25" customWidth="1"/>
    <col min="1036" max="1036" width="7.625" bestFit="1" customWidth="1"/>
    <col min="1037" max="1037" width="1.25" customWidth="1"/>
    <col min="1038" max="1039" width="13.625" customWidth="1"/>
    <col min="1040" max="1043" width="8.125" customWidth="1"/>
    <col min="1278" max="1278" width="1.25" customWidth="1"/>
    <col min="1279" max="1279" width="7.625" bestFit="1" customWidth="1"/>
    <col min="1280" max="1280" width="1.25" customWidth="1"/>
    <col min="1281" max="1283" width="8.125" customWidth="1"/>
    <col min="1284" max="1286" width="13.625" customWidth="1"/>
    <col min="1287" max="1289" width="8.125" customWidth="1"/>
    <col min="1290" max="1290" width="13.625" customWidth="1"/>
    <col min="1291" max="1291" width="1.25" customWidth="1"/>
    <col min="1292" max="1292" width="7.625" bestFit="1" customWidth="1"/>
    <col min="1293" max="1293" width="1.25" customWidth="1"/>
    <col min="1294" max="1295" width="13.625" customWidth="1"/>
    <col min="1296" max="1299" width="8.125" customWidth="1"/>
    <col min="1534" max="1534" width="1.25" customWidth="1"/>
    <col min="1535" max="1535" width="7.625" bestFit="1" customWidth="1"/>
    <col min="1536" max="1536" width="1.25" customWidth="1"/>
    <col min="1537" max="1539" width="8.125" customWidth="1"/>
    <col min="1540" max="1542" width="13.625" customWidth="1"/>
    <col min="1543" max="1545" width="8.125" customWidth="1"/>
    <col min="1546" max="1546" width="13.625" customWidth="1"/>
    <col min="1547" max="1547" width="1.25" customWidth="1"/>
    <col min="1548" max="1548" width="7.625" bestFit="1" customWidth="1"/>
    <col min="1549" max="1549" width="1.25" customWidth="1"/>
    <col min="1550" max="1551" width="13.625" customWidth="1"/>
    <col min="1552" max="1555" width="8.125" customWidth="1"/>
    <col min="1790" max="1790" width="1.25" customWidth="1"/>
    <col min="1791" max="1791" width="7.625" bestFit="1" customWidth="1"/>
    <col min="1792" max="1792" width="1.25" customWidth="1"/>
    <col min="1793" max="1795" width="8.125" customWidth="1"/>
    <col min="1796" max="1798" width="13.625" customWidth="1"/>
    <col min="1799" max="1801" width="8.125" customWidth="1"/>
    <col min="1802" max="1802" width="13.625" customWidth="1"/>
    <col min="1803" max="1803" width="1.25" customWidth="1"/>
    <col min="1804" max="1804" width="7.625" bestFit="1" customWidth="1"/>
    <col min="1805" max="1805" width="1.25" customWidth="1"/>
    <col min="1806" max="1807" width="13.625" customWidth="1"/>
    <col min="1808" max="1811" width="8.125" customWidth="1"/>
    <col min="2046" max="2046" width="1.25" customWidth="1"/>
    <col min="2047" max="2047" width="7.625" bestFit="1" customWidth="1"/>
    <col min="2048" max="2048" width="1.25" customWidth="1"/>
    <col min="2049" max="2051" width="8.125" customWidth="1"/>
    <col min="2052" max="2054" width="13.625" customWidth="1"/>
    <col min="2055" max="2057" width="8.125" customWidth="1"/>
    <col min="2058" max="2058" width="13.625" customWidth="1"/>
    <col min="2059" max="2059" width="1.25" customWidth="1"/>
    <col min="2060" max="2060" width="7.625" bestFit="1" customWidth="1"/>
    <col min="2061" max="2061" width="1.25" customWidth="1"/>
    <col min="2062" max="2063" width="13.625" customWidth="1"/>
    <col min="2064" max="2067" width="8.125" customWidth="1"/>
    <col min="2302" max="2302" width="1.25" customWidth="1"/>
    <col min="2303" max="2303" width="7.625" bestFit="1" customWidth="1"/>
    <col min="2304" max="2304" width="1.25" customWidth="1"/>
    <col min="2305" max="2307" width="8.125" customWidth="1"/>
    <col min="2308" max="2310" width="13.625" customWidth="1"/>
    <col min="2311" max="2313" width="8.125" customWidth="1"/>
    <col min="2314" max="2314" width="13.625" customWidth="1"/>
    <col min="2315" max="2315" width="1.25" customWidth="1"/>
    <col min="2316" max="2316" width="7.625" bestFit="1" customWidth="1"/>
    <col min="2317" max="2317" width="1.25" customWidth="1"/>
    <col min="2318" max="2319" width="13.625" customWidth="1"/>
    <col min="2320" max="2323" width="8.125" customWidth="1"/>
    <col min="2558" max="2558" width="1.25" customWidth="1"/>
    <col min="2559" max="2559" width="7.625" bestFit="1" customWidth="1"/>
    <col min="2560" max="2560" width="1.25" customWidth="1"/>
    <col min="2561" max="2563" width="8.125" customWidth="1"/>
    <col min="2564" max="2566" width="13.625" customWidth="1"/>
    <col min="2567" max="2569" width="8.125" customWidth="1"/>
    <col min="2570" max="2570" width="13.625" customWidth="1"/>
    <col min="2571" max="2571" width="1.25" customWidth="1"/>
    <col min="2572" max="2572" width="7.625" bestFit="1" customWidth="1"/>
    <col min="2573" max="2573" width="1.25" customWidth="1"/>
    <col min="2574" max="2575" width="13.625" customWidth="1"/>
    <col min="2576" max="2579" width="8.125" customWidth="1"/>
    <col min="2814" max="2814" width="1.25" customWidth="1"/>
    <col min="2815" max="2815" width="7.625" bestFit="1" customWidth="1"/>
    <col min="2816" max="2816" width="1.25" customWidth="1"/>
    <col min="2817" max="2819" width="8.125" customWidth="1"/>
    <col min="2820" max="2822" width="13.625" customWidth="1"/>
    <col min="2823" max="2825" width="8.125" customWidth="1"/>
    <col min="2826" max="2826" width="13.625" customWidth="1"/>
    <col min="2827" max="2827" width="1.25" customWidth="1"/>
    <col min="2828" max="2828" width="7.625" bestFit="1" customWidth="1"/>
    <col min="2829" max="2829" width="1.25" customWidth="1"/>
    <col min="2830" max="2831" width="13.625" customWidth="1"/>
    <col min="2832" max="2835" width="8.125" customWidth="1"/>
    <col min="3070" max="3070" width="1.25" customWidth="1"/>
    <col min="3071" max="3071" width="7.625" bestFit="1" customWidth="1"/>
    <col min="3072" max="3072" width="1.25" customWidth="1"/>
    <col min="3073" max="3075" width="8.125" customWidth="1"/>
    <col min="3076" max="3078" width="13.625" customWidth="1"/>
    <col min="3079" max="3081" width="8.125" customWidth="1"/>
    <col min="3082" max="3082" width="13.625" customWidth="1"/>
    <col min="3083" max="3083" width="1.25" customWidth="1"/>
    <col min="3084" max="3084" width="7.625" bestFit="1" customWidth="1"/>
    <col min="3085" max="3085" width="1.25" customWidth="1"/>
    <col min="3086" max="3087" width="13.625" customWidth="1"/>
    <col min="3088" max="3091" width="8.125" customWidth="1"/>
    <col min="3326" max="3326" width="1.25" customWidth="1"/>
    <col min="3327" max="3327" width="7.625" bestFit="1" customWidth="1"/>
    <col min="3328" max="3328" width="1.25" customWidth="1"/>
    <col min="3329" max="3331" width="8.125" customWidth="1"/>
    <col min="3332" max="3334" width="13.625" customWidth="1"/>
    <col min="3335" max="3337" width="8.125" customWidth="1"/>
    <col min="3338" max="3338" width="13.625" customWidth="1"/>
    <col min="3339" max="3339" width="1.25" customWidth="1"/>
    <col min="3340" max="3340" width="7.625" bestFit="1" customWidth="1"/>
    <col min="3341" max="3341" width="1.25" customWidth="1"/>
    <col min="3342" max="3343" width="13.625" customWidth="1"/>
    <col min="3344" max="3347" width="8.125" customWidth="1"/>
    <col min="3582" max="3582" width="1.25" customWidth="1"/>
    <col min="3583" max="3583" width="7.625" bestFit="1" customWidth="1"/>
    <col min="3584" max="3584" width="1.25" customWidth="1"/>
    <col min="3585" max="3587" width="8.125" customWidth="1"/>
    <col min="3588" max="3590" width="13.625" customWidth="1"/>
    <col min="3591" max="3593" width="8.125" customWidth="1"/>
    <col min="3594" max="3594" width="13.625" customWidth="1"/>
    <col min="3595" max="3595" width="1.25" customWidth="1"/>
    <col min="3596" max="3596" width="7.625" bestFit="1" customWidth="1"/>
    <col min="3597" max="3597" width="1.25" customWidth="1"/>
    <col min="3598" max="3599" width="13.625" customWidth="1"/>
    <col min="3600" max="3603" width="8.125" customWidth="1"/>
    <col min="3838" max="3838" width="1.25" customWidth="1"/>
    <col min="3839" max="3839" width="7.625" bestFit="1" customWidth="1"/>
    <col min="3840" max="3840" width="1.25" customWidth="1"/>
    <col min="3841" max="3843" width="8.125" customWidth="1"/>
    <col min="3844" max="3846" width="13.625" customWidth="1"/>
    <col min="3847" max="3849" width="8.125" customWidth="1"/>
    <col min="3850" max="3850" width="13.625" customWidth="1"/>
    <col min="3851" max="3851" width="1.25" customWidth="1"/>
    <col min="3852" max="3852" width="7.625" bestFit="1" customWidth="1"/>
    <col min="3853" max="3853" width="1.25" customWidth="1"/>
    <col min="3854" max="3855" width="13.625" customWidth="1"/>
    <col min="3856" max="3859" width="8.125" customWidth="1"/>
    <col min="4094" max="4094" width="1.25" customWidth="1"/>
    <col min="4095" max="4095" width="7.625" bestFit="1" customWidth="1"/>
    <col min="4096" max="4096" width="1.25" customWidth="1"/>
    <col min="4097" max="4099" width="8.125" customWidth="1"/>
    <col min="4100" max="4102" width="13.625" customWidth="1"/>
    <col min="4103" max="4105" width="8.125" customWidth="1"/>
    <col min="4106" max="4106" width="13.625" customWidth="1"/>
    <col min="4107" max="4107" width="1.25" customWidth="1"/>
    <col min="4108" max="4108" width="7.625" bestFit="1" customWidth="1"/>
    <col min="4109" max="4109" width="1.25" customWidth="1"/>
    <col min="4110" max="4111" width="13.625" customWidth="1"/>
    <col min="4112" max="4115" width="8.125" customWidth="1"/>
    <col min="4350" max="4350" width="1.25" customWidth="1"/>
    <col min="4351" max="4351" width="7.625" bestFit="1" customWidth="1"/>
    <col min="4352" max="4352" width="1.25" customWidth="1"/>
    <col min="4353" max="4355" width="8.125" customWidth="1"/>
    <col min="4356" max="4358" width="13.625" customWidth="1"/>
    <col min="4359" max="4361" width="8.125" customWidth="1"/>
    <col min="4362" max="4362" width="13.625" customWidth="1"/>
    <col min="4363" max="4363" width="1.25" customWidth="1"/>
    <col min="4364" max="4364" width="7.625" bestFit="1" customWidth="1"/>
    <col min="4365" max="4365" width="1.25" customWidth="1"/>
    <col min="4366" max="4367" width="13.625" customWidth="1"/>
    <col min="4368" max="4371" width="8.125" customWidth="1"/>
    <col min="4606" max="4606" width="1.25" customWidth="1"/>
    <col min="4607" max="4607" width="7.625" bestFit="1" customWidth="1"/>
    <col min="4608" max="4608" width="1.25" customWidth="1"/>
    <col min="4609" max="4611" width="8.125" customWidth="1"/>
    <col min="4612" max="4614" width="13.625" customWidth="1"/>
    <col min="4615" max="4617" width="8.125" customWidth="1"/>
    <col min="4618" max="4618" width="13.625" customWidth="1"/>
    <col min="4619" max="4619" width="1.25" customWidth="1"/>
    <col min="4620" max="4620" width="7.625" bestFit="1" customWidth="1"/>
    <col min="4621" max="4621" width="1.25" customWidth="1"/>
    <col min="4622" max="4623" width="13.625" customWidth="1"/>
    <col min="4624" max="4627" width="8.125" customWidth="1"/>
    <col min="4862" max="4862" width="1.25" customWidth="1"/>
    <col min="4863" max="4863" width="7.625" bestFit="1" customWidth="1"/>
    <col min="4864" max="4864" width="1.25" customWidth="1"/>
    <col min="4865" max="4867" width="8.125" customWidth="1"/>
    <col min="4868" max="4870" width="13.625" customWidth="1"/>
    <col min="4871" max="4873" width="8.125" customWidth="1"/>
    <col min="4874" max="4874" width="13.625" customWidth="1"/>
    <col min="4875" max="4875" width="1.25" customWidth="1"/>
    <col min="4876" max="4876" width="7.625" bestFit="1" customWidth="1"/>
    <col min="4877" max="4877" width="1.25" customWidth="1"/>
    <col min="4878" max="4879" width="13.625" customWidth="1"/>
    <col min="4880" max="4883" width="8.125" customWidth="1"/>
    <col min="5118" max="5118" width="1.25" customWidth="1"/>
    <col min="5119" max="5119" width="7.625" bestFit="1" customWidth="1"/>
    <col min="5120" max="5120" width="1.25" customWidth="1"/>
    <col min="5121" max="5123" width="8.125" customWidth="1"/>
    <col min="5124" max="5126" width="13.625" customWidth="1"/>
    <col min="5127" max="5129" width="8.125" customWidth="1"/>
    <col min="5130" max="5130" width="13.625" customWidth="1"/>
    <col min="5131" max="5131" width="1.25" customWidth="1"/>
    <col min="5132" max="5132" width="7.625" bestFit="1" customWidth="1"/>
    <col min="5133" max="5133" width="1.25" customWidth="1"/>
    <col min="5134" max="5135" width="13.625" customWidth="1"/>
    <col min="5136" max="5139" width="8.125" customWidth="1"/>
    <col min="5374" max="5374" width="1.25" customWidth="1"/>
    <col min="5375" max="5375" width="7.625" bestFit="1" customWidth="1"/>
    <col min="5376" max="5376" width="1.25" customWidth="1"/>
    <col min="5377" max="5379" width="8.125" customWidth="1"/>
    <col min="5380" max="5382" width="13.625" customWidth="1"/>
    <col min="5383" max="5385" width="8.125" customWidth="1"/>
    <col min="5386" max="5386" width="13.625" customWidth="1"/>
    <col min="5387" max="5387" width="1.25" customWidth="1"/>
    <col min="5388" max="5388" width="7.625" bestFit="1" customWidth="1"/>
    <col min="5389" max="5389" width="1.25" customWidth="1"/>
    <col min="5390" max="5391" width="13.625" customWidth="1"/>
    <col min="5392" max="5395" width="8.125" customWidth="1"/>
    <col min="5630" max="5630" width="1.25" customWidth="1"/>
    <col min="5631" max="5631" width="7.625" bestFit="1" customWidth="1"/>
    <col min="5632" max="5632" width="1.25" customWidth="1"/>
    <col min="5633" max="5635" width="8.125" customWidth="1"/>
    <col min="5636" max="5638" width="13.625" customWidth="1"/>
    <col min="5639" max="5641" width="8.125" customWidth="1"/>
    <col min="5642" max="5642" width="13.625" customWidth="1"/>
    <col min="5643" max="5643" width="1.25" customWidth="1"/>
    <col min="5644" max="5644" width="7.625" bestFit="1" customWidth="1"/>
    <col min="5645" max="5645" width="1.25" customWidth="1"/>
    <col min="5646" max="5647" width="13.625" customWidth="1"/>
    <col min="5648" max="5651" width="8.125" customWidth="1"/>
    <col min="5886" max="5886" width="1.25" customWidth="1"/>
    <col min="5887" max="5887" width="7.625" bestFit="1" customWidth="1"/>
    <col min="5888" max="5888" width="1.25" customWidth="1"/>
    <col min="5889" max="5891" width="8.125" customWidth="1"/>
    <col min="5892" max="5894" width="13.625" customWidth="1"/>
    <col min="5895" max="5897" width="8.125" customWidth="1"/>
    <col min="5898" max="5898" width="13.625" customWidth="1"/>
    <col min="5899" max="5899" width="1.25" customWidth="1"/>
    <col min="5900" max="5900" width="7.625" bestFit="1" customWidth="1"/>
    <col min="5901" max="5901" width="1.25" customWidth="1"/>
    <col min="5902" max="5903" width="13.625" customWidth="1"/>
    <col min="5904" max="5907" width="8.125" customWidth="1"/>
    <col min="6142" max="6142" width="1.25" customWidth="1"/>
    <col min="6143" max="6143" width="7.625" bestFit="1" customWidth="1"/>
    <col min="6144" max="6144" width="1.25" customWidth="1"/>
    <col min="6145" max="6147" width="8.125" customWidth="1"/>
    <col min="6148" max="6150" width="13.625" customWidth="1"/>
    <col min="6151" max="6153" width="8.125" customWidth="1"/>
    <col min="6154" max="6154" width="13.625" customWidth="1"/>
    <col min="6155" max="6155" width="1.25" customWidth="1"/>
    <col min="6156" max="6156" width="7.625" bestFit="1" customWidth="1"/>
    <col min="6157" max="6157" width="1.25" customWidth="1"/>
    <col min="6158" max="6159" width="13.625" customWidth="1"/>
    <col min="6160" max="6163" width="8.125" customWidth="1"/>
    <col min="6398" max="6398" width="1.25" customWidth="1"/>
    <col min="6399" max="6399" width="7.625" bestFit="1" customWidth="1"/>
    <col min="6400" max="6400" width="1.25" customWidth="1"/>
    <col min="6401" max="6403" width="8.125" customWidth="1"/>
    <col min="6404" max="6406" width="13.625" customWidth="1"/>
    <col min="6407" max="6409" width="8.125" customWidth="1"/>
    <col min="6410" max="6410" width="13.625" customWidth="1"/>
    <col min="6411" max="6411" width="1.25" customWidth="1"/>
    <col min="6412" max="6412" width="7.625" bestFit="1" customWidth="1"/>
    <col min="6413" max="6413" width="1.25" customWidth="1"/>
    <col min="6414" max="6415" width="13.625" customWidth="1"/>
    <col min="6416" max="6419" width="8.125" customWidth="1"/>
    <col min="6654" max="6654" width="1.25" customWidth="1"/>
    <col min="6655" max="6655" width="7.625" bestFit="1" customWidth="1"/>
    <col min="6656" max="6656" width="1.25" customWidth="1"/>
    <col min="6657" max="6659" width="8.125" customWidth="1"/>
    <col min="6660" max="6662" width="13.625" customWidth="1"/>
    <col min="6663" max="6665" width="8.125" customWidth="1"/>
    <col min="6666" max="6666" width="13.625" customWidth="1"/>
    <col min="6667" max="6667" width="1.25" customWidth="1"/>
    <col min="6668" max="6668" width="7.625" bestFit="1" customWidth="1"/>
    <col min="6669" max="6669" width="1.25" customWidth="1"/>
    <col min="6670" max="6671" width="13.625" customWidth="1"/>
    <col min="6672" max="6675" width="8.125" customWidth="1"/>
    <col min="6910" max="6910" width="1.25" customWidth="1"/>
    <col min="6911" max="6911" width="7.625" bestFit="1" customWidth="1"/>
    <col min="6912" max="6912" width="1.25" customWidth="1"/>
    <col min="6913" max="6915" width="8.125" customWidth="1"/>
    <col min="6916" max="6918" width="13.625" customWidth="1"/>
    <col min="6919" max="6921" width="8.125" customWidth="1"/>
    <col min="6922" max="6922" width="13.625" customWidth="1"/>
    <col min="6923" max="6923" width="1.25" customWidth="1"/>
    <col min="6924" max="6924" width="7.625" bestFit="1" customWidth="1"/>
    <col min="6925" max="6925" width="1.25" customWidth="1"/>
    <col min="6926" max="6927" width="13.625" customWidth="1"/>
    <col min="6928" max="6931" width="8.125" customWidth="1"/>
    <col min="7166" max="7166" width="1.25" customWidth="1"/>
    <col min="7167" max="7167" width="7.625" bestFit="1" customWidth="1"/>
    <col min="7168" max="7168" width="1.25" customWidth="1"/>
    <col min="7169" max="7171" width="8.125" customWidth="1"/>
    <col min="7172" max="7174" width="13.625" customWidth="1"/>
    <col min="7175" max="7177" width="8.125" customWidth="1"/>
    <col min="7178" max="7178" width="13.625" customWidth="1"/>
    <col min="7179" max="7179" width="1.25" customWidth="1"/>
    <col min="7180" max="7180" width="7.625" bestFit="1" customWidth="1"/>
    <col min="7181" max="7181" width="1.25" customWidth="1"/>
    <col min="7182" max="7183" width="13.625" customWidth="1"/>
    <col min="7184" max="7187" width="8.125" customWidth="1"/>
    <col min="7422" max="7422" width="1.25" customWidth="1"/>
    <col min="7423" max="7423" width="7.625" bestFit="1" customWidth="1"/>
    <col min="7424" max="7424" width="1.25" customWidth="1"/>
    <col min="7425" max="7427" width="8.125" customWidth="1"/>
    <col min="7428" max="7430" width="13.625" customWidth="1"/>
    <col min="7431" max="7433" width="8.125" customWidth="1"/>
    <col min="7434" max="7434" width="13.625" customWidth="1"/>
    <col min="7435" max="7435" width="1.25" customWidth="1"/>
    <col min="7436" max="7436" width="7.625" bestFit="1" customWidth="1"/>
    <col min="7437" max="7437" width="1.25" customWidth="1"/>
    <col min="7438" max="7439" width="13.625" customWidth="1"/>
    <col min="7440" max="7443" width="8.125" customWidth="1"/>
    <col min="7678" max="7678" width="1.25" customWidth="1"/>
    <col min="7679" max="7679" width="7.625" bestFit="1" customWidth="1"/>
    <col min="7680" max="7680" width="1.25" customWidth="1"/>
    <col min="7681" max="7683" width="8.125" customWidth="1"/>
    <col min="7684" max="7686" width="13.625" customWidth="1"/>
    <col min="7687" max="7689" width="8.125" customWidth="1"/>
    <col min="7690" max="7690" width="13.625" customWidth="1"/>
    <col min="7691" max="7691" width="1.25" customWidth="1"/>
    <col min="7692" max="7692" width="7.625" bestFit="1" customWidth="1"/>
    <col min="7693" max="7693" width="1.25" customWidth="1"/>
    <col min="7694" max="7695" width="13.625" customWidth="1"/>
    <col min="7696" max="7699" width="8.125" customWidth="1"/>
    <col min="7934" max="7934" width="1.25" customWidth="1"/>
    <col min="7935" max="7935" width="7.625" bestFit="1" customWidth="1"/>
    <col min="7936" max="7936" width="1.25" customWidth="1"/>
    <col min="7937" max="7939" width="8.125" customWidth="1"/>
    <col min="7940" max="7942" width="13.625" customWidth="1"/>
    <col min="7943" max="7945" width="8.125" customWidth="1"/>
    <col min="7946" max="7946" width="13.625" customWidth="1"/>
    <col min="7947" max="7947" width="1.25" customWidth="1"/>
    <col min="7948" max="7948" width="7.625" bestFit="1" customWidth="1"/>
    <col min="7949" max="7949" width="1.25" customWidth="1"/>
    <col min="7950" max="7951" width="13.625" customWidth="1"/>
    <col min="7952" max="7955" width="8.125" customWidth="1"/>
    <col min="8190" max="8190" width="1.25" customWidth="1"/>
    <col min="8191" max="8191" width="7.625" bestFit="1" customWidth="1"/>
    <col min="8192" max="8192" width="1.25" customWidth="1"/>
    <col min="8193" max="8195" width="8.125" customWidth="1"/>
    <col min="8196" max="8198" width="13.625" customWidth="1"/>
    <col min="8199" max="8201" width="8.125" customWidth="1"/>
    <col min="8202" max="8202" width="13.625" customWidth="1"/>
    <col min="8203" max="8203" width="1.25" customWidth="1"/>
    <col min="8204" max="8204" width="7.625" bestFit="1" customWidth="1"/>
    <col min="8205" max="8205" width="1.25" customWidth="1"/>
    <col min="8206" max="8207" width="13.625" customWidth="1"/>
    <col min="8208" max="8211" width="8.125" customWidth="1"/>
    <col min="8446" max="8446" width="1.25" customWidth="1"/>
    <col min="8447" max="8447" width="7.625" bestFit="1" customWidth="1"/>
    <col min="8448" max="8448" width="1.25" customWidth="1"/>
    <col min="8449" max="8451" width="8.125" customWidth="1"/>
    <col min="8452" max="8454" width="13.625" customWidth="1"/>
    <col min="8455" max="8457" width="8.125" customWidth="1"/>
    <col min="8458" max="8458" width="13.625" customWidth="1"/>
    <col min="8459" max="8459" width="1.25" customWidth="1"/>
    <col min="8460" max="8460" width="7.625" bestFit="1" customWidth="1"/>
    <col min="8461" max="8461" width="1.25" customWidth="1"/>
    <col min="8462" max="8463" width="13.625" customWidth="1"/>
    <col min="8464" max="8467" width="8.125" customWidth="1"/>
    <col min="8702" max="8702" width="1.25" customWidth="1"/>
    <col min="8703" max="8703" width="7.625" bestFit="1" customWidth="1"/>
    <col min="8704" max="8704" width="1.25" customWidth="1"/>
    <col min="8705" max="8707" width="8.125" customWidth="1"/>
    <col min="8708" max="8710" width="13.625" customWidth="1"/>
    <col min="8711" max="8713" width="8.125" customWidth="1"/>
    <col min="8714" max="8714" width="13.625" customWidth="1"/>
    <col min="8715" max="8715" width="1.25" customWidth="1"/>
    <col min="8716" max="8716" width="7.625" bestFit="1" customWidth="1"/>
    <col min="8717" max="8717" width="1.25" customWidth="1"/>
    <col min="8718" max="8719" width="13.625" customWidth="1"/>
    <col min="8720" max="8723" width="8.125" customWidth="1"/>
    <col min="8958" max="8958" width="1.25" customWidth="1"/>
    <col min="8959" max="8959" width="7.625" bestFit="1" customWidth="1"/>
    <col min="8960" max="8960" width="1.25" customWidth="1"/>
    <col min="8961" max="8963" width="8.125" customWidth="1"/>
    <col min="8964" max="8966" width="13.625" customWidth="1"/>
    <col min="8967" max="8969" width="8.125" customWidth="1"/>
    <col min="8970" max="8970" width="13.625" customWidth="1"/>
    <col min="8971" max="8971" width="1.25" customWidth="1"/>
    <col min="8972" max="8972" width="7.625" bestFit="1" customWidth="1"/>
    <col min="8973" max="8973" width="1.25" customWidth="1"/>
    <col min="8974" max="8975" width="13.625" customWidth="1"/>
    <col min="8976" max="8979" width="8.125" customWidth="1"/>
    <col min="9214" max="9214" width="1.25" customWidth="1"/>
    <col min="9215" max="9215" width="7.625" bestFit="1" customWidth="1"/>
    <col min="9216" max="9216" width="1.25" customWidth="1"/>
    <col min="9217" max="9219" width="8.125" customWidth="1"/>
    <col min="9220" max="9222" width="13.625" customWidth="1"/>
    <col min="9223" max="9225" width="8.125" customWidth="1"/>
    <col min="9226" max="9226" width="13.625" customWidth="1"/>
    <col min="9227" max="9227" width="1.25" customWidth="1"/>
    <col min="9228" max="9228" width="7.625" bestFit="1" customWidth="1"/>
    <col min="9229" max="9229" width="1.25" customWidth="1"/>
    <col min="9230" max="9231" width="13.625" customWidth="1"/>
    <col min="9232" max="9235" width="8.125" customWidth="1"/>
    <col min="9470" max="9470" width="1.25" customWidth="1"/>
    <col min="9471" max="9471" width="7.625" bestFit="1" customWidth="1"/>
    <col min="9472" max="9472" width="1.25" customWidth="1"/>
    <col min="9473" max="9475" width="8.125" customWidth="1"/>
    <col min="9476" max="9478" width="13.625" customWidth="1"/>
    <col min="9479" max="9481" width="8.125" customWidth="1"/>
    <col min="9482" max="9482" width="13.625" customWidth="1"/>
    <col min="9483" max="9483" width="1.25" customWidth="1"/>
    <col min="9484" max="9484" width="7.625" bestFit="1" customWidth="1"/>
    <col min="9485" max="9485" width="1.25" customWidth="1"/>
    <col min="9486" max="9487" width="13.625" customWidth="1"/>
    <col min="9488" max="9491" width="8.125" customWidth="1"/>
    <col min="9726" max="9726" width="1.25" customWidth="1"/>
    <col min="9727" max="9727" width="7.625" bestFit="1" customWidth="1"/>
    <col min="9728" max="9728" width="1.25" customWidth="1"/>
    <col min="9729" max="9731" width="8.125" customWidth="1"/>
    <col min="9732" max="9734" width="13.625" customWidth="1"/>
    <col min="9735" max="9737" width="8.125" customWidth="1"/>
    <col min="9738" max="9738" width="13.625" customWidth="1"/>
    <col min="9739" max="9739" width="1.25" customWidth="1"/>
    <col min="9740" max="9740" width="7.625" bestFit="1" customWidth="1"/>
    <col min="9741" max="9741" width="1.25" customWidth="1"/>
    <col min="9742" max="9743" width="13.625" customWidth="1"/>
    <col min="9744" max="9747" width="8.125" customWidth="1"/>
    <col min="9982" max="9982" width="1.25" customWidth="1"/>
    <col min="9983" max="9983" width="7.625" bestFit="1" customWidth="1"/>
    <col min="9984" max="9984" width="1.25" customWidth="1"/>
    <col min="9985" max="9987" width="8.125" customWidth="1"/>
    <col min="9988" max="9990" width="13.625" customWidth="1"/>
    <col min="9991" max="9993" width="8.125" customWidth="1"/>
    <col min="9994" max="9994" width="13.625" customWidth="1"/>
    <col min="9995" max="9995" width="1.25" customWidth="1"/>
    <col min="9996" max="9996" width="7.625" bestFit="1" customWidth="1"/>
    <col min="9997" max="9997" width="1.25" customWidth="1"/>
    <col min="9998" max="9999" width="13.625" customWidth="1"/>
    <col min="10000" max="10003" width="8.125" customWidth="1"/>
    <col min="10238" max="10238" width="1.25" customWidth="1"/>
    <col min="10239" max="10239" width="7.625" bestFit="1" customWidth="1"/>
    <col min="10240" max="10240" width="1.25" customWidth="1"/>
    <col min="10241" max="10243" width="8.125" customWidth="1"/>
    <col min="10244" max="10246" width="13.625" customWidth="1"/>
    <col min="10247" max="10249" width="8.125" customWidth="1"/>
    <col min="10250" max="10250" width="13.625" customWidth="1"/>
    <col min="10251" max="10251" width="1.25" customWidth="1"/>
    <col min="10252" max="10252" width="7.625" bestFit="1" customWidth="1"/>
    <col min="10253" max="10253" width="1.25" customWidth="1"/>
    <col min="10254" max="10255" width="13.625" customWidth="1"/>
    <col min="10256" max="10259" width="8.125" customWidth="1"/>
    <col min="10494" max="10494" width="1.25" customWidth="1"/>
    <col min="10495" max="10495" width="7.625" bestFit="1" customWidth="1"/>
    <col min="10496" max="10496" width="1.25" customWidth="1"/>
    <col min="10497" max="10499" width="8.125" customWidth="1"/>
    <col min="10500" max="10502" width="13.625" customWidth="1"/>
    <col min="10503" max="10505" width="8.125" customWidth="1"/>
    <col min="10506" max="10506" width="13.625" customWidth="1"/>
    <col min="10507" max="10507" width="1.25" customWidth="1"/>
    <col min="10508" max="10508" width="7.625" bestFit="1" customWidth="1"/>
    <col min="10509" max="10509" width="1.25" customWidth="1"/>
    <col min="10510" max="10511" width="13.625" customWidth="1"/>
    <col min="10512" max="10515" width="8.125" customWidth="1"/>
    <col min="10750" max="10750" width="1.25" customWidth="1"/>
    <col min="10751" max="10751" width="7.625" bestFit="1" customWidth="1"/>
    <col min="10752" max="10752" width="1.25" customWidth="1"/>
    <col min="10753" max="10755" width="8.125" customWidth="1"/>
    <col min="10756" max="10758" width="13.625" customWidth="1"/>
    <col min="10759" max="10761" width="8.125" customWidth="1"/>
    <col min="10762" max="10762" width="13.625" customWidth="1"/>
    <col min="10763" max="10763" width="1.25" customWidth="1"/>
    <col min="10764" max="10764" width="7.625" bestFit="1" customWidth="1"/>
    <col min="10765" max="10765" width="1.25" customWidth="1"/>
    <col min="10766" max="10767" width="13.625" customWidth="1"/>
    <col min="10768" max="10771" width="8.125" customWidth="1"/>
    <col min="11006" max="11006" width="1.25" customWidth="1"/>
    <col min="11007" max="11007" width="7.625" bestFit="1" customWidth="1"/>
    <col min="11008" max="11008" width="1.25" customWidth="1"/>
    <col min="11009" max="11011" width="8.125" customWidth="1"/>
    <col min="11012" max="11014" width="13.625" customWidth="1"/>
    <col min="11015" max="11017" width="8.125" customWidth="1"/>
    <col min="11018" max="11018" width="13.625" customWidth="1"/>
    <col min="11019" max="11019" width="1.25" customWidth="1"/>
    <col min="11020" max="11020" width="7.625" bestFit="1" customWidth="1"/>
    <col min="11021" max="11021" width="1.25" customWidth="1"/>
    <col min="11022" max="11023" width="13.625" customWidth="1"/>
    <col min="11024" max="11027" width="8.125" customWidth="1"/>
    <col min="11262" max="11262" width="1.25" customWidth="1"/>
    <col min="11263" max="11263" width="7.625" bestFit="1" customWidth="1"/>
    <col min="11264" max="11264" width="1.25" customWidth="1"/>
    <col min="11265" max="11267" width="8.125" customWidth="1"/>
    <col min="11268" max="11270" width="13.625" customWidth="1"/>
    <col min="11271" max="11273" width="8.125" customWidth="1"/>
    <col min="11274" max="11274" width="13.625" customWidth="1"/>
    <col min="11275" max="11275" width="1.25" customWidth="1"/>
    <col min="11276" max="11276" width="7.625" bestFit="1" customWidth="1"/>
    <col min="11277" max="11277" width="1.25" customWidth="1"/>
    <col min="11278" max="11279" width="13.625" customWidth="1"/>
    <col min="11280" max="11283" width="8.125" customWidth="1"/>
    <col min="11518" max="11518" width="1.25" customWidth="1"/>
    <col min="11519" max="11519" width="7.625" bestFit="1" customWidth="1"/>
    <col min="11520" max="11520" width="1.25" customWidth="1"/>
    <col min="11521" max="11523" width="8.125" customWidth="1"/>
    <col min="11524" max="11526" width="13.625" customWidth="1"/>
    <col min="11527" max="11529" width="8.125" customWidth="1"/>
    <col min="11530" max="11530" width="13.625" customWidth="1"/>
    <col min="11531" max="11531" width="1.25" customWidth="1"/>
    <col min="11532" max="11532" width="7.625" bestFit="1" customWidth="1"/>
    <col min="11533" max="11533" width="1.25" customWidth="1"/>
    <col min="11534" max="11535" width="13.625" customWidth="1"/>
    <col min="11536" max="11539" width="8.125" customWidth="1"/>
    <col min="11774" max="11774" width="1.25" customWidth="1"/>
    <col min="11775" max="11775" width="7.625" bestFit="1" customWidth="1"/>
    <col min="11776" max="11776" width="1.25" customWidth="1"/>
    <col min="11777" max="11779" width="8.125" customWidth="1"/>
    <col min="11780" max="11782" width="13.625" customWidth="1"/>
    <col min="11783" max="11785" width="8.125" customWidth="1"/>
    <col min="11786" max="11786" width="13.625" customWidth="1"/>
    <col min="11787" max="11787" width="1.25" customWidth="1"/>
    <col min="11788" max="11788" width="7.625" bestFit="1" customWidth="1"/>
    <col min="11789" max="11789" width="1.25" customWidth="1"/>
    <col min="11790" max="11791" width="13.625" customWidth="1"/>
    <col min="11792" max="11795" width="8.125" customWidth="1"/>
    <col min="12030" max="12030" width="1.25" customWidth="1"/>
    <col min="12031" max="12031" width="7.625" bestFit="1" customWidth="1"/>
    <col min="12032" max="12032" width="1.25" customWidth="1"/>
    <col min="12033" max="12035" width="8.125" customWidth="1"/>
    <col min="12036" max="12038" width="13.625" customWidth="1"/>
    <col min="12039" max="12041" width="8.125" customWidth="1"/>
    <col min="12042" max="12042" width="13.625" customWidth="1"/>
    <col min="12043" max="12043" width="1.25" customWidth="1"/>
    <col min="12044" max="12044" width="7.625" bestFit="1" customWidth="1"/>
    <col min="12045" max="12045" width="1.25" customWidth="1"/>
    <col min="12046" max="12047" width="13.625" customWidth="1"/>
    <col min="12048" max="12051" width="8.125" customWidth="1"/>
    <col min="12286" max="12286" width="1.25" customWidth="1"/>
    <col min="12287" max="12287" width="7.625" bestFit="1" customWidth="1"/>
    <col min="12288" max="12288" width="1.25" customWidth="1"/>
    <col min="12289" max="12291" width="8.125" customWidth="1"/>
    <col min="12292" max="12294" width="13.625" customWidth="1"/>
    <col min="12295" max="12297" width="8.125" customWidth="1"/>
    <col min="12298" max="12298" width="13.625" customWidth="1"/>
    <col min="12299" max="12299" width="1.25" customWidth="1"/>
    <col min="12300" max="12300" width="7.625" bestFit="1" customWidth="1"/>
    <col min="12301" max="12301" width="1.25" customWidth="1"/>
    <col min="12302" max="12303" width="13.625" customWidth="1"/>
    <col min="12304" max="12307" width="8.125" customWidth="1"/>
    <col min="12542" max="12542" width="1.25" customWidth="1"/>
    <col min="12543" max="12543" width="7.625" bestFit="1" customWidth="1"/>
    <col min="12544" max="12544" width="1.25" customWidth="1"/>
    <col min="12545" max="12547" width="8.125" customWidth="1"/>
    <col min="12548" max="12550" width="13.625" customWidth="1"/>
    <col min="12551" max="12553" width="8.125" customWidth="1"/>
    <col min="12554" max="12554" width="13.625" customWidth="1"/>
    <col min="12555" max="12555" width="1.25" customWidth="1"/>
    <col min="12556" max="12556" width="7.625" bestFit="1" customWidth="1"/>
    <col min="12557" max="12557" width="1.25" customWidth="1"/>
    <col min="12558" max="12559" width="13.625" customWidth="1"/>
    <col min="12560" max="12563" width="8.125" customWidth="1"/>
    <col min="12798" max="12798" width="1.25" customWidth="1"/>
    <col min="12799" max="12799" width="7.625" bestFit="1" customWidth="1"/>
    <col min="12800" max="12800" width="1.25" customWidth="1"/>
    <col min="12801" max="12803" width="8.125" customWidth="1"/>
    <col min="12804" max="12806" width="13.625" customWidth="1"/>
    <col min="12807" max="12809" width="8.125" customWidth="1"/>
    <col min="12810" max="12810" width="13.625" customWidth="1"/>
    <col min="12811" max="12811" width="1.25" customWidth="1"/>
    <col min="12812" max="12812" width="7.625" bestFit="1" customWidth="1"/>
    <col min="12813" max="12813" width="1.25" customWidth="1"/>
    <col min="12814" max="12815" width="13.625" customWidth="1"/>
    <col min="12816" max="12819" width="8.125" customWidth="1"/>
    <col min="13054" max="13054" width="1.25" customWidth="1"/>
    <col min="13055" max="13055" width="7.625" bestFit="1" customWidth="1"/>
    <col min="13056" max="13056" width="1.25" customWidth="1"/>
    <col min="13057" max="13059" width="8.125" customWidth="1"/>
    <col min="13060" max="13062" width="13.625" customWidth="1"/>
    <col min="13063" max="13065" width="8.125" customWidth="1"/>
    <col min="13066" max="13066" width="13.625" customWidth="1"/>
    <col min="13067" max="13067" width="1.25" customWidth="1"/>
    <col min="13068" max="13068" width="7.625" bestFit="1" customWidth="1"/>
    <col min="13069" max="13069" width="1.25" customWidth="1"/>
    <col min="13070" max="13071" width="13.625" customWidth="1"/>
    <col min="13072" max="13075" width="8.125" customWidth="1"/>
    <col min="13310" max="13310" width="1.25" customWidth="1"/>
    <col min="13311" max="13311" width="7.625" bestFit="1" customWidth="1"/>
    <col min="13312" max="13312" width="1.25" customWidth="1"/>
    <col min="13313" max="13315" width="8.125" customWidth="1"/>
    <col min="13316" max="13318" width="13.625" customWidth="1"/>
    <col min="13319" max="13321" width="8.125" customWidth="1"/>
    <col min="13322" max="13322" width="13.625" customWidth="1"/>
    <col min="13323" max="13323" width="1.25" customWidth="1"/>
    <col min="13324" max="13324" width="7.625" bestFit="1" customWidth="1"/>
    <col min="13325" max="13325" width="1.25" customWidth="1"/>
    <col min="13326" max="13327" width="13.625" customWidth="1"/>
    <col min="13328" max="13331" width="8.125" customWidth="1"/>
    <col min="13566" max="13566" width="1.25" customWidth="1"/>
    <col min="13567" max="13567" width="7.625" bestFit="1" customWidth="1"/>
    <col min="13568" max="13568" width="1.25" customWidth="1"/>
    <col min="13569" max="13571" width="8.125" customWidth="1"/>
    <col min="13572" max="13574" width="13.625" customWidth="1"/>
    <col min="13575" max="13577" width="8.125" customWidth="1"/>
    <col min="13578" max="13578" width="13.625" customWidth="1"/>
    <col min="13579" max="13579" width="1.25" customWidth="1"/>
    <col min="13580" max="13580" width="7.625" bestFit="1" customWidth="1"/>
    <col min="13581" max="13581" width="1.25" customWidth="1"/>
    <col min="13582" max="13583" width="13.625" customWidth="1"/>
    <col min="13584" max="13587" width="8.125" customWidth="1"/>
    <col min="13822" max="13822" width="1.25" customWidth="1"/>
    <col min="13823" max="13823" width="7.625" bestFit="1" customWidth="1"/>
    <col min="13824" max="13824" width="1.25" customWidth="1"/>
    <col min="13825" max="13827" width="8.125" customWidth="1"/>
    <col min="13828" max="13830" width="13.625" customWidth="1"/>
    <col min="13831" max="13833" width="8.125" customWidth="1"/>
    <col min="13834" max="13834" width="13.625" customWidth="1"/>
    <col min="13835" max="13835" width="1.25" customWidth="1"/>
    <col min="13836" max="13836" width="7.625" bestFit="1" customWidth="1"/>
    <col min="13837" max="13837" width="1.25" customWidth="1"/>
    <col min="13838" max="13839" width="13.625" customWidth="1"/>
    <col min="13840" max="13843" width="8.125" customWidth="1"/>
    <col min="14078" max="14078" width="1.25" customWidth="1"/>
    <col min="14079" max="14079" width="7.625" bestFit="1" customWidth="1"/>
    <col min="14080" max="14080" width="1.25" customWidth="1"/>
    <col min="14081" max="14083" width="8.125" customWidth="1"/>
    <col min="14084" max="14086" width="13.625" customWidth="1"/>
    <col min="14087" max="14089" width="8.125" customWidth="1"/>
    <col min="14090" max="14090" width="13.625" customWidth="1"/>
    <col min="14091" max="14091" width="1.25" customWidth="1"/>
    <col min="14092" max="14092" width="7.625" bestFit="1" customWidth="1"/>
    <col min="14093" max="14093" width="1.25" customWidth="1"/>
    <col min="14094" max="14095" width="13.625" customWidth="1"/>
    <col min="14096" max="14099" width="8.125" customWidth="1"/>
    <col min="14334" max="14334" width="1.25" customWidth="1"/>
    <col min="14335" max="14335" width="7.625" bestFit="1" customWidth="1"/>
    <col min="14336" max="14336" width="1.25" customWidth="1"/>
    <col min="14337" max="14339" width="8.125" customWidth="1"/>
    <col min="14340" max="14342" width="13.625" customWidth="1"/>
    <col min="14343" max="14345" width="8.125" customWidth="1"/>
    <col min="14346" max="14346" width="13.625" customWidth="1"/>
    <col min="14347" max="14347" width="1.25" customWidth="1"/>
    <col min="14348" max="14348" width="7.625" bestFit="1" customWidth="1"/>
    <col min="14349" max="14349" width="1.25" customWidth="1"/>
    <col min="14350" max="14351" width="13.625" customWidth="1"/>
    <col min="14352" max="14355" width="8.125" customWidth="1"/>
    <col min="14590" max="14590" width="1.25" customWidth="1"/>
    <col min="14591" max="14591" width="7.625" bestFit="1" customWidth="1"/>
    <col min="14592" max="14592" width="1.25" customWidth="1"/>
    <col min="14593" max="14595" width="8.125" customWidth="1"/>
    <col min="14596" max="14598" width="13.625" customWidth="1"/>
    <col min="14599" max="14601" width="8.125" customWidth="1"/>
    <col min="14602" max="14602" width="13.625" customWidth="1"/>
    <col min="14603" max="14603" width="1.25" customWidth="1"/>
    <col min="14604" max="14604" width="7.625" bestFit="1" customWidth="1"/>
    <col min="14605" max="14605" width="1.25" customWidth="1"/>
    <col min="14606" max="14607" width="13.625" customWidth="1"/>
    <col min="14608" max="14611" width="8.125" customWidth="1"/>
    <col min="14846" max="14846" width="1.25" customWidth="1"/>
    <col min="14847" max="14847" width="7.625" bestFit="1" customWidth="1"/>
    <col min="14848" max="14848" width="1.25" customWidth="1"/>
    <col min="14849" max="14851" width="8.125" customWidth="1"/>
    <col min="14852" max="14854" width="13.625" customWidth="1"/>
    <col min="14855" max="14857" width="8.125" customWidth="1"/>
    <col min="14858" max="14858" width="13.625" customWidth="1"/>
    <col min="14859" max="14859" width="1.25" customWidth="1"/>
    <col min="14860" max="14860" width="7.625" bestFit="1" customWidth="1"/>
    <col min="14861" max="14861" width="1.25" customWidth="1"/>
    <col min="14862" max="14863" width="13.625" customWidth="1"/>
    <col min="14864" max="14867" width="8.125" customWidth="1"/>
    <col min="15102" max="15102" width="1.25" customWidth="1"/>
    <col min="15103" max="15103" width="7.625" bestFit="1" customWidth="1"/>
    <col min="15104" max="15104" width="1.25" customWidth="1"/>
    <col min="15105" max="15107" width="8.125" customWidth="1"/>
    <col min="15108" max="15110" width="13.625" customWidth="1"/>
    <col min="15111" max="15113" width="8.125" customWidth="1"/>
    <col min="15114" max="15114" width="13.625" customWidth="1"/>
    <col min="15115" max="15115" width="1.25" customWidth="1"/>
    <col min="15116" max="15116" width="7.625" bestFit="1" customWidth="1"/>
    <col min="15117" max="15117" width="1.25" customWidth="1"/>
    <col min="15118" max="15119" width="13.625" customWidth="1"/>
    <col min="15120" max="15123" width="8.125" customWidth="1"/>
    <col min="15358" max="15358" width="1.25" customWidth="1"/>
    <col min="15359" max="15359" width="7.625" bestFit="1" customWidth="1"/>
    <col min="15360" max="15360" width="1.25" customWidth="1"/>
    <col min="15361" max="15363" width="8.125" customWidth="1"/>
    <col min="15364" max="15366" width="13.625" customWidth="1"/>
    <col min="15367" max="15369" width="8.125" customWidth="1"/>
    <col min="15370" max="15370" width="13.625" customWidth="1"/>
    <col min="15371" max="15371" width="1.25" customWidth="1"/>
    <col min="15372" max="15372" width="7.625" bestFit="1" customWidth="1"/>
    <col min="15373" max="15373" width="1.25" customWidth="1"/>
    <col min="15374" max="15375" width="13.625" customWidth="1"/>
    <col min="15376" max="15379" width="8.125" customWidth="1"/>
    <col min="15614" max="15614" width="1.25" customWidth="1"/>
    <col min="15615" max="15615" width="7.625" bestFit="1" customWidth="1"/>
    <col min="15616" max="15616" width="1.25" customWidth="1"/>
    <col min="15617" max="15619" width="8.125" customWidth="1"/>
    <col min="15620" max="15622" width="13.625" customWidth="1"/>
    <col min="15623" max="15625" width="8.125" customWidth="1"/>
    <col min="15626" max="15626" width="13.625" customWidth="1"/>
    <col min="15627" max="15627" width="1.25" customWidth="1"/>
    <col min="15628" max="15628" width="7.625" bestFit="1" customWidth="1"/>
    <col min="15629" max="15629" width="1.25" customWidth="1"/>
    <col min="15630" max="15631" width="13.625" customWidth="1"/>
    <col min="15632" max="15635" width="8.125" customWidth="1"/>
    <col min="15870" max="15870" width="1.25" customWidth="1"/>
    <col min="15871" max="15871" width="7.625" bestFit="1" customWidth="1"/>
    <col min="15872" max="15872" width="1.25" customWidth="1"/>
    <col min="15873" max="15875" width="8.125" customWidth="1"/>
    <col min="15876" max="15878" width="13.625" customWidth="1"/>
    <col min="15879" max="15881" width="8.125" customWidth="1"/>
    <col min="15882" max="15882" width="13.625" customWidth="1"/>
    <col min="15883" max="15883" width="1.25" customWidth="1"/>
    <col min="15884" max="15884" width="7.625" bestFit="1" customWidth="1"/>
    <col min="15885" max="15885" width="1.25" customWidth="1"/>
    <col min="15886" max="15887" width="13.625" customWidth="1"/>
    <col min="15888" max="15891" width="8.125" customWidth="1"/>
    <col min="16126" max="16126" width="1.25" customWidth="1"/>
    <col min="16127" max="16127" width="7.625" bestFit="1" customWidth="1"/>
    <col min="16128" max="16128" width="1.25" customWidth="1"/>
    <col min="16129" max="16131" width="8.125" customWidth="1"/>
    <col min="16132" max="16134" width="13.625" customWidth="1"/>
    <col min="16135" max="16137" width="8.125" customWidth="1"/>
    <col min="16138" max="16138" width="13.625" customWidth="1"/>
    <col min="16139" max="16139" width="1.25" customWidth="1"/>
    <col min="16140" max="16140" width="7.625" bestFit="1" customWidth="1"/>
    <col min="16141" max="16141" width="1.25" customWidth="1"/>
    <col min="16142" max="16143" width="13.625" customWidth="1"/>
    <col min="16144" max="16147" width="8.125" customWidth="1"/>
  </cols>
  <sheetData>
    <row r="1" spans="1:19" ht="13.5" customHeight="1" x14ac:dyDescent="0.15"/>
    <row r="2" spans="1:19" ht="13.5" customHeight="1" x14ac:dyDescent="0.15">
      <c r="A2" s="166" t="s">
        <v>128</v>
      </c>
      <c r="D2" s="164"/>
      <c r="J2" s="164"/>
      <c r="P2" s="164"/>
    </row>
    <row r="3" spans="1:19" ht="13.5" customHeight="1" x14ac:dyDescent="0.15">
      <c r="A3" s="165"/>
      <c r="B3" s="165"/>
      <c r="C3" s="165"/>
      <c r="D3" s="164"/>
      <c r="J3" s="164"/>
      <c r="P3" s="164"/>
    </row>
    <row r="4" spans="1:19" ht="13.5" customHeight="1" x14ac:dyDescent="0.15">
      <c r="A4" s="163"/>
      <c r="B4" s="162" t="s">
        <v>9</v>
      </c>
      <c r="C4" s="161"/>
      <c r="D4" s="160" t="s">
        <v>127</v>
      </c>
      <c r="E4" s="159"/>
      <c r="F4" s="159"/>
      <c r="G4" s="159"/>
      <c r="H4" s="159"/>
      <c r="I4" s="158"/>
      <c r="J4" s="157" t="s">
        <v>126</v>
      </c>
      <c r="K4" s="156"/>
      <c r="L4" s="156"/>
      <c r="M4" s="156"/>
      <c r="N4" s="155" t="s">
        <v>125</v>
      </c>
      <c r="O4" s="154"/>
      <c r="P4" s="153" t="s">
        <v>124</v>
      </c>
      <c r="Q4" s="152"/>
      <c r="R4" s="152"/>
      <c r="S4" s="151"/>
    </row>
    <row r="5" spans="1:19" ht="13.5" customHeight="1" x14ac:dyDescent="0.15">
      <c r="A5" s="150"/>
      <c r="B5" s="149"/>
      <c r="C5" s="148"/>
      <c r="D5" s="146" t="s">
        <v>121</v>
      </c>
      <c r="E5" s="145" t="s">
        <v>120</v>
      </c>
      <c r="F5" s="144" t="s">
        <v>119</v>
      </c>
      <c r="G5" s="143" t="s">
        <v>123</v>
      </c>
      <c r="H5" s="142"/>
      <c r="I5" s="147"/>
      <c r="J5" s="146" t="s">
        <v>121</v>
      </c>
      <c r="K5" s="145" t="s">
        <v>120</v>
      </c>
      <c r="L5" s="144" t="s">
        <v>119</v>
      </c>
      <c r="M5" s="143" t="s">
        <v>122</v>
      </c>
      <c r="N5" s="142"/>
      <c r="O5" s="141"/>
      <c r="P5" s="140" t="s">
        <v>121</v>
      </c>
      <c r="Q5" s="140" t="s">
        <v>120</v>
      </c>
      <c r="R5" s="139" t="s">
        <v>119</v>
      </c>
      <c r="S5" s="138" t="s">
        <v>118</v>
      </c>
    </row>
    <row r="6" spans="1:19" ht="13.5" customHeight="1" x14ac:dyDescent="0.15">
      <c r="A6" s="137"/>
      <c r="B6" s="136"/>
      <c r="C6" s="135"/>
      <c r="D6" s="133"/>
      <c r="E6" s="132"/>
      <c r="F6" s="131"/>
      <c r="G6" s="134" t="s">
        <v>117</v>
      </c>
      <c r="H6" s="129" t="s">
        <v>116</v>
      </c>
      <c r="I6" s="129" t="s">
        <v>115</v>
      </c>
      <c r="J6" s="133"/>
      <c r="K6" s="132"/>
      <c r="L6" s="131"/>
      <c r="M6" s="130" t="s">
        <v>117</v>
      </c>
      <c r="N6" s="129" t="s">
        <v>116</v>
      </c>
      <c r="O6" s="129" t="s">
        <v>115</v>
      </c>
      <c r="P6" s="128"/>
      <c r="Q6" s="128"/>
      <c r="R6" s="127"/>
      <c r="S6" s="126"/>
    </row>
    <row r="7" spans="1:19" ht="13.5" customHeight="1" x14ac:dyDescent="0.15">
      <c r="A7" s="125"/>
      <c r="B7" s="124"/>
      <c r="C7" s="123"/>
      <c r="D7" s="121" t="s">
        <v>114</v>
      </c>
      <c r="E7" s="121" t="s">
        <v>114</v>
      </c>
      <c r="F7" s="120" t="s">
        <v>113</v>
      </c>
      <c r="G7" s="120" t="s">
        <v>113</v>
      </c>
      <c r="H7" s="120" t="s">
        <v>113</v>
      </c>
      <c r="I7" s="120" t="s">
        <v>113</v>
      </c>
      <c r="J7" s="121" t="s">
        <v>114</v>
      </c>
      <c r="K7" s="121" t="s">
        <v>114</v>
      </c>
      <c r="L7" s="120" t="s">
        <v>113</v>
      </c>
      <c r="M7" s="122" t="s">
        <v>113</v>
      </c>
      <c r="N7" s="120" t="s">
        <v>113</v>
      </c>
      <c r="O7" s="120" t="s">
        <v>113</v>
      </c>
      <c r="P7" s="121" t="s">
        <v>114</v>
      </c>
      <c r="Q7" s="121" t="s">
        <v>114</v>
      </c>
      <c r="R7" s="120" t="s">
        <v>113</v>
      </c>
      <c r="S7" s="119" t="s">
        <v>113</v>
      </c>
    </row>
    <row r="8" spans="1:19" ht="13.5" customHeight="1" x14ac:dyDescent="0.15">
      <c r="A8" s="90"/>
      <c r="B8" s="100" t="s">
        <v>42</v>
      </c>
      <c r="C8" s="88"/>
      <c r="D8" s="117">
        <v>7.71</v>
      </c>
      <c r="E8" s="117">
        <v>0</v>
      </c>
      <c r="F8" s="118">
        <v>20270</v>
      </c>
      <c r="G8" s="118">
        <v>23790</v>
      </c>
      <c r="H8" s="118">
        <v>11890</v>
      </c>
      <c r="I8" s="118">
        <v>17840</v>
      </c>
      <c r="J8" s="117">
        <v>2.8</v>
      </c>
      <c r="K8" s="117">
        <v>0</v>
      </c>
      <c r="L8" s="92">
        <v>7180</v>
      </c>
      <c r="M8" s="118">
        <v>8550</v>
      </c>
      <c r="N8" s="91">
        <v>4270</v>
      </c>
      <c r="O8" s="91">
        <v>6410</v>
      </c>
      <c r="P8" s="117">
        <v>2.57</v>
      </c>
      <c r="Q8" s="117">
        <v>0</v>
      </c>
      <c r="R8" s="92">
        <v>7730</v>
      </c>
      <c r="S8" s="91">
        <v>6930</v>
      </c>
    </row>
    <row r="9" spans="1:19" ht="13.5" customHeight="1" x14ac:dyDescent="0.15">
      <c r="A9" s="90"/>
      <c r="B9" s="100" t="s">
        <v>43</v>
      </c>
      <c r="C9" s="88"/>
      <c r="D9" s="98">
        <v>7.89</v>
      </c>
      <c r="E9" s="98">
        <v>0</v>
      </c>
      <c r="F9" s="99">
        <v>21738</v>
      </c>
      <c r="G9" s="99">
        <v>21891</v>
      </c>
      <c r="H9" s="99">
        <v>10946</v>
      </c>
      <c r="I9" s="99">
        <v>16419</v>
      </c>
      <c r="J9" s="98">
        <v>2.8</v>
      </c>
      <c r="K9" s="98">
        <v>0</v>
      </c>
      <c r="L9" s="85">
        <v>7510</v>
      </c>
      <c r="M9" s="99">
        <v>7562</v>
      </c>
      <c r="N9" s="84">
        <v>3781</v>
      </c>
      <c r="O9" s="84">
        <v>5672</v>
      </c>
      <c r="P9" s="98">
        <v>2.71</v>
      </c>
      <c r="Q9" s="98">
        <v>0</v>
      </c>
      <c r="R9" s="85">
        <v>8840</v>
      </c>
      <c r="S9" s="84">
        <v>6822</v>
      </c>
    </row>
    <row r="10" spans="1:19" ht="13.5" customHeight="1" x14ac:dyDescent="0.15">
      <c r="A10" s="90"/>
      <c r="B10" s="100" t="s">
        <v>44</v>
      </c>
      <c r="C10" s="88"/>
      <c r="D10" s="98">
        <v>9.3000000000000007</v>
      </c>
      <c r="E10" s="98">
        <v>0</v>
      </c>
      <c r="F10" s="99">
        <v>19900</v>
      </c>
      <c r="G10" s="99">
        <v>22400</v>
      </c>
      <c r="H10" s="99">
        <v>11200</v>
      </c>
      <c r="I10" s="99">
        <v>16800</v>
      </c>
      <c r="J10" s="98">
        <v>2.95</v>
      </c>
      <c r="K10" s="98">
        <v>0</v>
      </c>
      <c r="L10" s="85">
        <v>6200</v>
      </c>
      <c r="M10" s="99">
        <v>7000</v>
      </c>
      <c r="N10" s="84">
        <v>3500</v>
      </c>
      <c r="O10" s="84">
        <v>5250</v>
      </c>
      <c r="P10" s="98">
        <v>3.15</v>
      </c>
      <c r="Q10" s="98">
        <v>0</v>
      </c>
      <c r="R10" s="85">
        <v>14200</v>
      </c>
      <c r="S10" s="84">
        <v>0</v>
      </c>
    </row>
    <row r="11" spans="1:19" ht="13.5" customHeight="1" x14ac:dyDescent="0.15">
      <c r="A11" s="90"/>
      <c r="B11" s="100" t="s">
        <v>45</v>
      </c>
      <c r="C11" s="88"/>
      <c r="D11" s="98">
        <v>9.3699999999999992</v>
      </c>
      <c r="E11" s="98">
        <v>0</v>
      </c>
      <c r="F11" s="99">
        <v>27200</v>
      </c>
      <c r="G11" s="99">
        <v>22200</v>
      </c>
      <c r="H11" s="99">
        <v>11100</v>
      </c>
      <c r="I11" s="99">
        <v>16650</v>
      </c>
      <c r="J11" s="98">
        <v>2.66</v>
      </c>
      <c r="K11" s="98">
        <v>0</v>
      </c>
      <c r="L11" s="85">
        <v>7500</v>
      </c>
      <c r="M11" s="99">
        <v>6400</v>
      </c>
      <c r="N11" s="84">
        <v>3200</v>
      </c>
      <c r="O11" s="84">
        <v>4800</v>
      </c>
      <c r="P11" s="98">
        <v>2.11</v>
      </c>
      <c r="Q11" s="98">
        <v>0</v>
      </c>
      <c r="R11" s="85">
        <v>14700</v>
      </c>
      <c r="S11" s="84">
        <v>0</v>
      </c>
    </row>
    <row r="12" spans="1:19" ht="13.5" customHeight="1" x14ac:dyDescent="0.15">
      <c r="A12" s="114"/>
      <c r="B12" s="113" t="s">
        <v>46</v>
      </c>
      <c r="C12" s="112"/>
      <c r="D12" s="110">
        <v>8.9600000000000009</v>
      </c>
      <c r="E12" s="110">
        <v>0</v>
      </c>
      <c r="F12" s="111">
        <v>21300</v>
      </c>
      <c r="G12" s="111">
        <v>23300</v>
      </c>
      <c r="H12" s="111">
        <v>11650</v>
      </c>
      <c r="I12" s="111">
        <v>17475</v>
      </c>
      <c r="J12" s="110">
        <v>2.8</v>
      </c>
      <c r="K12" s="110">
        <v>0</v>
      </c>
      <c r="L12" s="109">
        <v>6700</v>
      </c>
      <c r="M12" s="111">
        <v>7400</v>
      </c>
      <c r="N12" s="108">
        <v>3700</v>
      </c>
      <c r="O12" s="108">
        <v>5550</v>
      </c>
      <c r="P12" s="110">
        <v>2.1</v>
      </c>
      <c r="Q12" s="110">
        <v>0</v>
      </c>
      <c r="R12" s="109">
        <v>12200</v>
      </c>
      <c r="S12" s="108">
        <v>0</v>
      </c>
    </row>
    <row r="13" spans="1:19" ht="13.5" customHeight="1" x14ac:dyDescent="0.15">
      <c r="A13" s="90"/>
      <c r="B13" s="100" t="s">
        <v>47</v>
      </c>
      <c r="C13" s="88"/>
      <c r="D13" s="98">
        <v>6.8</v>
      </c>
      <c r="E13" s="98">
        <v>0</v>
      </c>
      <c r="F13" s="99">
        <v>21000</v>
      </c>
      <c r="G13" s="99">
        <v>23000</v>
      </c>
      <c r="H13" s="99">
        <v>11500</v>
      </c>
      <c r="I13" s="99">
        <v>17250</v>
      </c>
      <c r="J13" s="98">
        <v>2.8</v>
      </c>
      <c r="K13" s="98">
        <v>0</v>
      </c>
      <c r="L13" s="85">
        <v>8100</v>
      </c>
      <c r="M13" s="99">
        <v>8800</v>
      </c>
      <c r="N13" s="84">
        <v>4400</v>
      </c>
      <c r="O13" s="84">
        <v>6600</v>
      </c>
      <c r="P13" s="98">
        <v>2.6</v>
      </c>
      <c r="Q13" s="98">
        <v>0</v>
      </c>
      <c r="R13" s="85">
        <v>9100</v>
      </c>
      <c r="S13" s="84">
        <v>6700</v>
      </c>
    </row>
    <row r="14" spans="1:19" ht="13.5" customHeight="1" x14ac:dyDescent="0.15">
      <c r="A14" s="90"/>
      <c r="B14" s="100" t="s">
        <v>48</v>
      </c>
      <c r="C14" s="88"/>
      <c r="D14" s="98">
        <v>6.63</v>
      </c>
      <c r="E14" s="98">
        <v>0</v>
      </c>
      <c r="F14" s="99">
        <v>20915</v>
      </c>
      <c r="G14" s="99">
        <v>17882</v>
      </c>
      <c r="H14" s="99">
        <v>8941</v>
      </c>
      <c r="I14" s="99">
        <v>13411</v>
      </c>
      <c r="J14" s="98">
        <v>4.97</v>
      </c>
      <c r="K14" s="98">
        <v>0</v>
      </c>
      <c r="L14" s="85">
        <v>15674</v>
      </c>
      <c r="M14" s="99">
        <v>13401</v>
      </c>
      <c r="N14" s="84">
        <v>6700</v>
      </c>
      <c r="O14" s="84">
        <v>10050</v>
      </c>
      <c r="P14" s="98">
        <v>3.67</v>
      </c>
      <c r="Q14" s="98">
        <v>0</v>
      </c>
      <c r="R14" s="85">
        <v>14568</v>
      </c>
      <c r="S14" s="84">
        <v>8856</v>
      </c>
    </row>
    <row r="15" spans="1:19" ht="13.5" customHeight="1" x14ac:dyDescent="0.15">
      <c r="A15" s="90"/>
      <c r="B15" s="100" t="s">
        <v>49</v>
      </c>
      <c r="C15" s="88"/>
      <c r="D15" s="98">
        <v>8.5</v>
      </c>
      <c r="E15" s="98">
        <v>0</v>
      </c>
      <c r="F15" s="99">
        <v>25000</v>
      </c>
      <c r="G15" s="99">
        <v>26000</v>
      </c>
      <c r="H15" s="99">
        <v>13000</v>
      </c>
      <c r="I15" s="99">
        <v>19500</v>
      </c>
      <c r="J15" s="98">
        <v>2.5</v>
      </c>
      <c r="K15" s="98">
        <v>0</v>
      </c>
      <c r="L15" s="85">
        <v>8000</v>
      </c>
      <c r="M15" s="99">
        <v>6000</v>
      </c>
      <c r="N15" s="84">
        <v>3000</v>
      </c>
      <c r="O15" s="84">
        <v>4500</v>
      </c>
      <c r="P15" s="98">
        <v>2.2000000000000002</v>
      </c>
      <c r="Q15" s="98">
        <v>0</v>
      </c>
      <c r="R15" s="85">
        <v>10000</v>
      </c>
      <c r="S15" s="84">
        <v>8000</v>
      </c>
    </row>
    <row r="16" spans="1:19" ht="13.5" customHeight="1" x14ac:dyDescent="0.15">
      <c r="A16" s="90"/>
      <c r="B16" s="100" t="s">
        <v>50</v>
      </c>
      <c r="C16" s="88"/>
      <c r="D16" s="98">
        <v>8.1999999999999993</v>
      </c>
      <c r="E16" s="98">
        <v>0</v>
      </c>
      <c r="F16" s="99">
        <v>24000</v>
      </c>
      <c r="G16" s="99">
        <v>24000</v>
      </c>
      <c r="H16" s="99">
        <v>12000</v>
      </c>
      <c r="I16" s="99">
        <v>18000</v>
      </c>
      <c r="J16" s="98">
        <v>2.7</v>
      </c>
      <c r="K16" s="98">
        <v>0</v>
      </c>
      <c r="L16" s="85">
        <v>7300</v>
      </c>
      <c r="M16" s="99">
        <v>7000</v>
      </c>
      <c r="N16" s="84">
        <v>3500</v>
      </c>
      <c r="O16" s="84">
        <v>5250</v>
      </c>
      <c r="P16" s="98">
        <v>2.2999999999999998</v>
      </c>
      <c r="Q16" s="98">
        <v>0</v>
      </c>
      <c r="R16" s="85">
        <v>9000</v>
      </c>
      <c r="S16" s="84">
        <v>7000</v>
      </c>
    </row>
    <row r="17" spans="1:19" ht="13.5" customHeight="1" x14ac:dyDescent="0.15">
      <c r="A17" s="114"/>
      <c r="B17" s="113" t="s">
        <v>51</v>
      </c>
      <c r="C17" s="112"/>
      <c r="D17" s="110">
        <v>8.1999999999999993</v>
      </c>
      <c r="E17" s="110">
        <v>0</v>
      </c>
      <c r="F17" s="111">
        <v>21000</v>
      </c>
      <c r="G17" s="111">
        <v>27000</v>
      </c>
      <c r="H17" s="111">
        <v>13500</v>
      </c>
      <c r="I17" s="111">
        <v>20250</v>
      </c>
      <c r="J17" s="110">
        <v>2.5</v>
      </c>
      <c r="K17" s="110">
        <v>0</v>
      </c>
      <c r="L17" s="109">
        <v>8000</v>
      </c>
      <c r="M17" s="111">
        <v>7000</v>
      </c>
      <c r="N17" s="108">
        <v>3500</v>
      </c>
      <c r="O17" s="108">
        <v>5250</v>
      </c>
      <c r="P17" s="110">
        <v>2.1</v>
      </c>
      <c r="Q17" s="110">
        <v>0</v>
      </c>
      <c r="R17" s="109">
        <v>9000</v>
      </c>
      <c r="S17" s="108">
        <v>7000</v>
      </c>
    </row>
    <row r="18" spans="1:19" ht="13.5" customHeight="1" x14ac:dyDescent="0.15">
      <c r="A18" s="90"/>
      <c r="B18" s="100" t="s">
        <v>52</v>
      </c>
      <c r="C18" s="88"/>
      <c r="D18" s="98">
        <v>8.9</v>
      </c>
      <c r="E18" s="98">
        <v>0</v>
      </c>
      <c r="F18" s="99">
        <v>27000</v>
      </c>
      <c r="G18" s="99">
        <v>24000</v>
      </c>
      <c r="H18" s="99">
        <v>12000</v>
      </c>
      <c r="I18" s="99">
        <v>18000</v>
      </c>
      <c r="J18" s="98">
        <v>2.4</v>
      </c>
      <c r="K18" s="98">
        <v>0</v>
      </c>
      <c r="L18" s="85">
        <v>7000</v>
      </c>
      <c r="M18" s="99">
        <v>6000</v>
      </c>
      <c r="N18" s="84">
        <v>3000</v>
      </c>
      <c r="O18" s="84">
        <v>4500</v>
      </c>
      <c r="P18" s="98">
        <v>2.1</v>
      </c>
      <c r="Q18" s="98">
        <v>0</v>
      </c>
      <c r="R18" s="85">
        <v>9000</v>
      </c>
      <c r="S18" s="84">
        <v>5000</v>
      </c>
    </row>
    <row r="19" spans="1:19" ht="13.5" customHeight="1" x14ac:dyDescent="0.15">
      <c r="A19" s="90"/>
      <c r="B19" s="100" t="s">
        <v>53</v>
      </c>
      <c r="C19" s="88"/>
      <c r="D19" s="98">
        <v>8.65</v>
      </c>
      <c r="E19" s="98">
        <v>0</v>
      </c>
      <c r="F19" s="99">
        <v>24000</v>
      </c>
      <c r="G19" s="99">
        <v>27000</v>
      </c>
      <c r="H19" s="99">
        <v>13500</v>
      </c>
      <c r="I19" s="99">
        <v>20250</v>
      </c>
      <c r="J19" s="98">
        <v>2.31</v>
      </c>
      <c r="K19" s="98">
        <v>0</v>
      </c>
      <c r="L19" s="85">
        <v>8000</v>
      </c>
      <c r="M19" s="99">
        <v>8800</v>
      </c>
      <c r="N19" s="84">
        <v>4400</v>
      </c>
      <c r="O19" s="84">
        <v>6600</v>
      </c>
      <c r="P19" s="98">
        <v>1.86</v>
      </c>
      <c r="Q19" s="98">
        <v>0</v>
      </c>
      <c r="R19" s="85">
        <v>8400</v>
      </c>
      <c r="S19" s="84">
        <v>6100</v>
      </c>
    </row>
    <row r="20" spans="1:19" ht="13.5" customHeight="1" x14ac:dyDescent="0.15">
      <c r="A20" s="90"/>
      <c r="B20" s="100" t="s">
        <v>54</v>
      </c>
      <c r="C20" s="88"/>
      <c r="D20" s="98">
        <v>7.3</v>
      </c>
      <c r="E20" s="98">
        <v>0</v>
      </c>
      <c r="F20" s="99">
        <v>21000</v>
      </c>
      <c r="G20" s="99">
        <v>27000</v>
      </c>
      <c r="H20" s="99">
        <v>13500</v>
      </c>
      <c r="I20" s="99">
        <v>20250</v>
      </c>
      <c r="J20" s="98">
        <v>3.1</v>
      </c>
      <c r="K20" s="98">
        <v>0</v>
      </c>
      <c r="L20" s="85">
        <v>8000</v>
      </c>
      <c r="M20" s="99">
        <v>6000</v>
      </c>
      <c r="N20" s="84">
        <v>3000</v>
      </c>
      <c r="O20" s="84">
        <v>4500</v>
      </c>
      <c r="P20" s="98">
        <v>2.1</v>
      </c>
      <c r="Q20" s="98">
        <v>0</v>
      </c>
      <c r="R20" s="85">
        <v>9000</v>
      </c>
      <c r="S20" s="84">
        <v>4000</v>
      </c>
    </row>
    <row r="21" spans="1:19" ht="13.5" customHeight="1" x14ac:dyDescent="0.15">
      <c r="A21" s="90"/>
      <c r="B21" s="100" t="s">
        <v>55</v>
      </c>
      <c r="C21" s="88"/>
      <c r="D21" s="98">
        <v>8.5</v>
      </c>
      <c r="E21" s="98">
        <v>0</v>
      </c>
      <c r="F21" s="99">
        <v>22600</v>
      </c>
      <c r="G21" s="99">
        <v>23200</v>
      </c>
      <c r="H21" s="99">
        <v>11600</v>
      </c>
      <c r="I21" s="99">
        <v>17400</v>
      </c>
      <c r="J21" s="98">
        <v>3</v>
      </c>
      <c r="K21" s="98">
        <v>0</v>
      </c>
      <c r="L21" s="85">
        <v>8400</v>
      </c>
      <c r="M21" s="99">
        <v>6000</v>
      </c>
      <c r="N21" s="84">
        <v>3000</v>
      </c>
      <c r="O21" s="84">
        <v>4500</v>
      </c>
      <c r="P21" s="98">
        <v>1.8</v>
      </c>
      <c r="Q21" s="98">
        <v>0</v>
      </c>
      <c r="R21" s="85">
        <v>6000</v>
      </c>
      <c r="S21" s="84">
        <v>3000</v>
      </c>
    </row>
    <row r="22" spans="1:19" ht="13.5" customHeight="1" x14ac:dyDescent="0.15">
      <c r="A22" s="114"/>
      <c r="B22" s="113" t="s">
        <v>56</v>
      </c>
      <c r="C22" s="112"/>
      <c r="D22" s="110">
        <v>8.1999999999999993</v>
      </c>
      <c r="E22" s="110">
        <v>0</v>
      </c>
      <c r="F22" s="111">
        <v>25000</v>
      </c>
      <c r="G22" s="111">
        <v>24200</v>
      </c>
      <c r="H22" s="111">
        <v>12100</v>
      </c>
      <c r="I22" s="111">
        <v>18150</v>
      </c>
      <c r="J22" s="110">
        <v>2.63</v>
      </c>
      <c r="K22" s="110">
        <v>0</v>
      </c>
      <c r="L22" s="109">
        <v>8000</v>
      </c>
      <c r="M22" s="111">
        <v>7000</v>
      </c>
      <c r="N22" s="108">
        <v>3500</v>
      </c>
      <c r="O22" s="108">
        <v>5250</v>
      </c>
      <c r="P22" s="110">
        <v>2.4</v>
      </c>
      <c r="Q22" s="110">
        <v>0</v>
      </c>
      <c r="R22" s="109">
        <v>8100</v>
      </c>
      <c r="S22" s="108">
        <v>7000</v>
      </c>
    </row>
    <row r="23" spans="1:19" ht="13.5" customHeight="1" x14ac:dyDescent="0.15">
      <c r="A23" s="90"/>
      <c r="B23" s="100" t="s">
        <v>57</v>
      </c>
      <c r="C23" s="88"/>
      <c r="D23" s="98">
        <v>6.9</v>
      </c>
      <c r="E23" s="98">
        <v>0</v>
      </c>
      <c r="F23" s="99">
        <v>24000</v>
      </c>
      <c r="G23" s="99">
        <v>24000</v>
      </c>
      <c r="H23" s="99">
        <v>12000</v>
      </c>
      <c r="I23" s="99">
        <v>18000</v>
      </c>
      <c r="J23" s="98">
        <v>1.7</v>
      </c>
      <c r="K23" s="98">
        <v>0</v>
      </c>
      <c r="L23" s="85">
        <v>6000</v>
      </c>
      <c r="M23" s="99">
        <v>6000</v>
      </c>
      <c r="N23" s="84">
        <v>3000</v>
      </c>
      <c r="O23" s="84">
        <v>4500</v>
      </c>
      <c r="P23" s="98">
        <v>1.5</v>
      </c>
      <c r="Q23" s="98">
        <v>0</v>
      </c>
      <c r="R23" s="85">
        <v>11000</v>
      </c>
      <c r="S23" s="84">
        <v>0</v>
      </c>
    </row>
    <row r="24" spans="1:19" ht="13.5" customHeight="1" x14ac:dyDescent="0.15">
      <c r="A24" s="90"/>
      <c r="B24" s="100" t="s">
        <v>58</v>
      </c>
      <c r="C24" s="88"/>
      <c r="D24" s="98">
        <v>6.9</v>
      </c>
      <c r="E24" s="98">
        <v>0</v>
      </c>
      <c r="F24" s="99">
        <v>25000</v>
      </c>
      <c r="G24" s="99">
        <v>25000</v>
      </c>
      <c r="H24" s="99">
        <v>12500</v>
      </c>
      <c r="I24" s="99">
        <v>18750</v>
      </c>
      <c r="J24" s="98">
        <v>1.7</v>
      </c>
      <c r="K24" s="98">
        <v>0</v>
      </c>
      <c r="L24" s="85">
        <v>6500</v>
      </c>
      <c r="M24" s="99">
        <v>6500</v>
      </c>
      <c r="N24" s="84">
        <v>3250</v>
      </c>
      <c r="O24" s="84">
        <v>4875</v>
      </c>
      <c r="P24" s="98">
        <v>1.4</v>
      </c>
      <c r="Q24" s="98">
        <v>0</v>
      </c>
      <c r="R24" s="85">
        <v>11000</v>
      </c>
      <c r="S24" s="84">
        <v>0</v>
      </c>
    </row>
    <row r="25" spans="1:19" ht="13.5" customHeight="1" x14ac:dyDescent="0.15">
      <c r="A25" s="90"/>
      <c r="B25" s="100" t="s">
        <v>59</v>
      </c>
      <c r="C25" s="88"/>
      <c r="D25" s="98">
        <v>6.8</v>
      </c>
      <c r="E25" s="98">
        <v>0</v>
      </c>
      <c r="F25" s="99">
        <v>23000</v>
      </c>
      <c r="G25" s="99">
        <v>23000</v>
      </c>
      <c r="H25" s="99">
        <v>11500</v>
      </c>
      <c r="I25" s="99">
        <v>17250</v>
      </c>
      <c r="J25" s="98">
        <v>1.7</v>
      </c>
      <c r="K25" s="98">
        <v>0</v>
      </c>
      <c r="L25" s="85">
        <v>6000</v>
      </c>
      <c r="M25" s="99">
        <v>6000</v>
      </c>
      <c r="N25" s="84">
        <v>3000</v>
      </c>
      <c r="O25" s="84">
        <v>4500</v>
      </c>
      <c r="P25" s="98">
        <v>1.1000000000000001</v>
      </c>
      <c r="Q25" s="98">
        <v>0</v>
      </c>
      <c r="R25" s="85">
        <v>10000</v>
      </c>
      <c r="S25" s="84">
        <v>0</v>
      </c>
    </row>
    <row r="26" spans="1:19" ht="13.5" customHeight="1" x14ac:dyDescent="0.15">
      <c r="A26" s="90"/>
      <c r="B26" s="100" t="s">
        <v>60</v>
      </c>
      <c r="C26" s="88"/>
      <c r="D26" s="98">
        <v>7.4</v>
      </c>
      <c r="E26" s="98">
        <v>0</v>
      </c>
      <c r="F26" s="99">
        <v>24900</v>
      </c>
      <c r="G26" s="99">
        <v>24900</v>
      </c>
      <c r="H26" s="99">
        <v>12450</v>
      </c>
      <c r="I26" s="99">
        <v>18675</v>
      </c>
      <c r="J26" s="98">
        <v>2.4</v>
      </c>
      <c r="K26" s="98">
        <v>0</v>
      </c>
      <c r="L26" s="85">
        <v>8200</v>
      </c>
      <c r="M26" s="99">
        <v>8200</v>
      </c>
      <c r="N26" s="84">
        <v>4100</v>
      </c>
      <c r="O26" s="84">
        <v>6150</v>
      </c>
      <c r="P26" s="98">
        <v>2.4</v>
      </c>
      <c r="Q26" s="98">
        <v>0</v>
      </c>
      <c r="R26" s="85">
        <v>13900</v>
      </c>
      <c r="S26" s="84">
        <v>0</v>
      </c>
    </row>
    <row r="27" spans="1:19" ht="13.5" customHeight="1" x14ac:dyDescent="0.15">
      <c r="A27" s="114"/>
      <c r="B27" s="113" t="s">
        <v>61</v>
      </c>
      <c r="C27" s="112"/>
      <c r="D27" s="110">
        <v>7.37</v>
      </c>
      <c r="E27" s="110">
        <v>0</v>
      </c>
      <c r="F27" s="111">
        <v>26500</v>
      </c>
      <c r="G27" s="111">
        <v>28000</v>
      </c>
      <c r="H27" s="111">
        <v>14000</v>
      </c>
      <c r="I27" s="111">
        <v>21000</v>
      </c>
      <c r="J27" s="110">
        <v>2.4700000000000002</v>
      </c>
      <c r="K27" s="110">
        <v>0</v>
      </c>
      <c r="L27" s="109">
        <v>8300</v>
      </c>
      <c r="M27" s="111">
        <v>9200</v>
      </c>
      <c r="N27" s="108">
        <v>4600</v>
      </c>
      <c r="O27" s="108">
        <v>6900</v>
      </c>
      <c r="P27" s="110">
        <v>2.1</v>
      </c>
      <c r="Q27" s="110">
        <v>0</v>
      </c>
      <c r="R27" s="109">
        <v>16200</v>
      </c>
      <c r="S27" s="108">
        <v>0</v>
      </c>
    </row>
    <row r="28" spans="1:19" ht="13.5" customHeight="1" x14ac:dyDescent="0.15">
      <c r="A28" s="90"/>
      <c r="B28" s="100" t="s">
        <v>62</v>
      </c>
      <c r="C28" s="88"/>
      <c r="D28" s="98">
        <v>8.4</v>
      </c>
      <c r="E28" s="98">
        <v>0</v>
      </c>
      <c r="F28" s="99">
        <v>23400</v>
      </c>
      <c r="G28" s="99">
        <v>23500</v>
      </c>
      <c r="H28" s="99">
        <v>11750</v>
      </c>
      <c r="I28" s="99">
        <v>17625</v>
      </c>
      <c r="J28" s="98">
        <v>2.9</v>
      </c>
      <c r="K28" s="98">
        <v>0</v>
      </c>
      <c r="L28" s="85">
        <v>8400</v>
      </c>
      <c r="M28" s="99">
        <v>8500</v>
      </c>
      <c r="N28" s="84">
        <v>4250</v>
      </c>
      <c r="O28" s="84">
        <v>6375</v>
      </c>
      <c r="P28" s="98">
        <v>2.4</v>
      </c>
      <c r="Q28" s="98">
        <v>0</v>
      </c>
      <c r="R28" s="85">
        <v>13200</v>
      </c>
      <c r="S28" s="84">
        <v>0</v>
      </c>
    </row>
    <row r="29" spans="1:19" ht="13.5" customHeight="1" x14ac:dyDescent="0.15">
      <c r="A29" s="90"/>
      <c r="B29" s="100" t="s">
        <v>63</v>
      </c>
      <c r="C29" s="88"/>
      <c r="D29" s="98">
        <v>7.1</v>
      </c>
      <c r="E29" s="98">
        <v>0</v>
      </c>
      <c r="F29" s="99">
        <v>22900</v>
      </c>
      <c r="G29" s="99">
        <v>22900</v>
      </c>
      <c r="H29" s="99">
        <v>11450</v>
      </c>
      <c r="I29" s="99">
        <v>17175</v>
      </c>
      <c r="J29" s="98">
        <v>2.4</v>
      </c>
      <c r="K29" s="98">
        <v>0</v>
      </c>
      <c r="L29" s="85">
        <v>7900</v>
      </c>
      <c r="M29" s="99">
        <v>7900</v>
      </c>
      <c r="N29" s="84">
        <v>3950</v>
      </c>
      <c r="O29" s="84">
        <v>5925</v>
      </c>
      <c r="P29" s="98">
        <v>1.9</v>
      </c>
      <c r="Q29" s="98">
        <v>0</v>
      </c>
      <c r="R29" s="85">
        <v>10800</v>
      </c>
      <c r="S29" s="84">
        <v>0</v>
      </c>
    </row>
    <row r="30" spans="1:19" ht="13.5" customHeight="1" x14ac:dyDescent="0.15">
      <c r="A30" s="116"/>
      <c r="B30" s="100" t="s">
        <v>64</v>
      </c>
      <c r="C30" s="115"/>
      <c r="D30" s="98">
        <v>10</v>
      </c>
      <c r="E30" s="98">
        <v>7.5</v>
      </c>
      <c r="F30" s="99">
        <v>27000</v>
      </c>
      <c r="G30" s="99">
        <v>24000</v>
      </c>
      <c r="H30" s="99">
        <v>12000</v>
      </c>
      <c r="I30" s="99">
        <v>18000</v>
      </c>
      <c r="J30" s="98">
        <v>2.7</v>
      </c>
      <c r="K30" s="98">
        <v>0</v>
      </c>
      <c r="L30" s="85">
        <v>8000</v>
      </c>
      <c r="M30" s="99">
        <v>6000</v>
      </c>
      <c r="N30" s="84">
        <v>3000</v>
      </c>
      <c r="O30" s="84">
        <v>4500</v>
      </c>
      <c r="P30" s="98">
        <v>2.2999999999999998</v>
      </c>
      <c r="Q30" s="98">
        <v>0</v>
      </c>
      <c r="R30" s="85">
        <v>120000</v>
      </c>
      <c r="S30" s="84">
        <v>0</v>
      </c>
    </row>
    <row r="31" spans="1:19" ht="13.5" customHeight="1" x14ac:dyDescent="0.15">
      <c r="A31" s="90"/>
      <c r="B31" s="100" t="s">
        <v>65</v>
      </c>
      <c r="C31" s="88"/>
      <c r="D31" s="98">
        <v>9.1999999999999993</v>
      </c>
      <c r="E31" s="98">
        <v>15</v>
      </c>
      <c r="F31" s="99">
        <v>22000</v>
      </c>
      <c r="G31" s="99">
        <v>23500</v>
      </c>
      <c r="H31" s="99">
        <v>11750</v>
      </c>
      <c r="I31" s="99">
        <v>17625</v>
      </c>
      <c r="J31" s="98">
        <v>3</v>
      </c>
      <c r="K31" s="98">
        <v>0</v>
      </c>
      <c r="L31" s="85">
        <v>7800</v>
      </c>
      <c r="M31" s="99">
        <v>6500</v>
      </c>
      <c r="N31" s="84">
        <v>3250</v>
      </c>
      <c r="O31" s="84">
        <v>4875</v>
      </c>
      <c r="P31" s="98">
        <v>3</v>
      </c>
      <c r="Q31" s="98">
        <v>3.19</v>
      </c>
      <c r="R31" s="85">
        <v>7900</v>
      </c>
      <c r="S31" s="84">
        <v>5600</v>
      </c>
    </row>
    <row r="32" spans="1:19" ht="13.5" customHeight="1" x14ac:dyDescent="0.15">
      <c r="A32" s="107"/>
      <c r="B32" s="106" t="s">
        <v>66</v>
      </c>
      <c r="C32" s="105"/>
      <c r="D32" s="103">
        <v>8.5</v>
      </c>
      <c r="E32" s="103">
        <v>30</v>
      </c>
      <c r="F32" s="104">
        <v>20000</v>
      </c>
      <c r="G32" s="104">
        <v>23000</v>
      </c>
      <c r="H32" s="104">
        <v>11500</v>
      </c>
      <c r="I32" s="104">
        <v>17250</v>
      </c>
      <c r="J32" s="103">
        <v>3.5</v>
      </c>
      <c r="K32" s="103">
        <v>20</v>
      </c>
      <c r="L32" s="102">
        <v>6500</v>
      </c>
      <c r="M32" s="104">
        <v>6500</v>
      </c>
      <c r="N32" s="101">
        <v>3250</v>
      </c>
      <c r="O32" s="101">
        <v>4875</v>
      </c>
      <c r="P32" s="103">
        <v>1.5</v>
      </c>
      <c r="Q32" s="103">
        <v>0</v>
      </c>
      <c r="R32" s="102">
        <v>10500</v>
      </c>
      <c r="S32" s="101">
        <v>0</v>
      </c>
    </row>
    <row r="33" spans="1:19" ht="13.5" customHeight="1" x14ac:dyDescent="0.15">
      <c r="A33" s="90"/>
      <c r="B33" s="100" t="s">
        <v>67</v>
      </c>
      <c r="C33" s="88"/>
      <c r="D33" s="98">
        <v>8.5</v>
      </c>
      <c r="E33" s="98">
        <v>0</v>
      </c>
      <c r="F33" s="99">
        <v>26000</v>
      </c>
      <c r="G33" s="99">
        <v>25000</v>
      </c>
      <c r="H33" s="99">
        <v>12500</v>
      </c>
      <c r="I33" s="99">
        <v>18750</v>
      </c>
      <c r="J33" s="98">
        <v>2.9</v>
      </c>
      <c r="K33" s="98">
        <v>0</v>
      </c>
      <c r="L33" s="85">
        <v>8000</v>
      </c>
      <c r="M33" s="99">
        <v>9000</v>
      </c>
      <c r="N33" s="84">
        <v>4500</v>
      </c>
      <c r="O33" s="84">
        <v>6750</v>
      </c>
      <c r="P33" s="98">
        <v>2</v>
      </c>
      <c r="Q33" s="98">
        <v>0</v>
      </c>
      <c r="R33" s="85">
        <v>10000</v>
      </c>
      <c r="S33" s="84">
        <v>15000</v>
      </c>
    </row>
    <row r="34" spans="1:19" ht="13.5" customHeight="1" x14ac:dyDescent="0.15">
      <c r="A34" s="90"/>
      <c r="B34" s="100" t="s">
        <v>68</v>
      </c>
      <c r="C34" s="88"/>
      <c r="D34" s="98">
        <v>8.3000000000000007</v>
      </c>
      <c r="E34" s="98">
        <v>0</v>
      </c>
      <c r="F34" s="99">
        <v>23000</v>
      </c>
      <c r="G34" s="99">
        <v>26000</v>
      </c>
      <c r="H34" s="99">
        <v>13000</v>
      </c>
      <c r="I34" s="99">
        <v>19500</v>
      </c>
      <c r="J34" s="98">
        <v>2.2999999999999998</v>
      </c>
      <c r="K34" s="98">
        <v>0</v>
      </c>
      <c r="L34" s="85">
        <v>7000</v>
      </c>
      <c r="M34" s="99">
        <v>6000</v>
      </c>
      <c r="N34" s="84">
        <v>3000</v>
      </c>
      <c r="O34" s="84">
        <v>4500</v>
      </c>
      <c r="P34" s="98">
        <v>2.1</v>
      </c>
      <c r="Q34" s="98">
        <v>0</v>
      </c>
      <c r="R34" s="85">
        <v>9000</v>
      </c>
      <c r="S34" s="84">
        <v>7000</v>
      </c>
    </row>
    <row r="35" spans="1:19" ht="13.5" customHeight="1" x14ac:dyDescent="0.15">
      <c r="A35" s="90"/>
      <c r="B35" s="100" t="s">
        <v>69</v>
      </c>
      <c r="C35" s="88"/>
      <c r="D35" s="98">
        <v>8</v>
      </c>
      <c r="E35" s="98">
        <v>0</v>
      </c>
      <c r="F35" s="99">
        <v>24700</v>
      </c>
      <c r="G35" s="99">
        <v>20500</v>
      </c>
      <c r="H35" s="99">
        <v>10250</v>
      </c>
      <c r="I35" s="99">
        <v>15375</v>
      </c>
      <c r="J35" s="98">
        <v>2.4</v>
      </c>
      <c r="K35" s="98">
        <v>0</v>
      </c>
      <c r="L35" s="85">
        <v>7500</v>
      </c>
      <c r="M35" s="99">
        <v>6200</v>
      </c>
      <c r="N35" s="84">
        <v>3100</v>
      </c>
      <c r="O35" s="84">
        <v>4650</v>
      </c>
      <c r="P35" s="98">
        <v>2.2000000000000002</v>
      </c>
      <c r="Q35" s="98">
        <v>0</v>
      </c>
      <c r="R35" s="85">
        <v>12700</v>
      </c>
      <c r="S35" s="84">
        <v>0</v>
      </c>
    </row>
    <row r="36" spans="1:19" ht="13.5" customHeight="1" x14ac:dyDescent="0.15">
      <c r="A36" s="90"/>
      <c r="B36" s="100" t="s">
        <v>106</v>
      </c>
      <c r="C36" s="88"/>
      <c r="D36" s="98">
        <v>6.9</v>
      </c>
      <c r="E36" s="98">
        <v>0</v>
      </c>
      <c r="F36" s="99">
        <v>25000</v>
      </c>
      <c r="G36" s="99">
        <v>25000</v>
      </c>
      <c r="H36" s="99">
        <v>12500</v>
      </c>
      <c r="I36" s="99">
        <v>18750</v>
      </c>
      <c r="J36" s="98">
        <v>1.7</v>
      </c>
      <c r="K36" s="98">
        <v>0</v>
      </c>
      <c r="L36" s="85">
        <v>6500</v>
      </c>
      <c r="M36" s="99">
        <v>6500</v>
      </c>
      <c r="N36" s="84">
        <v>3250</v>
      </c>
      <c r="O36" s="84">
        <v>4875</v>
      </c>
      <c r="P36" s="98">
        <v>1.3</v>
      </c>
      <c r="Q36" s="98">
        <v>0</v>
      </c>
      <c r="R36" s="85">
        <v>13000</v>
      </c>
      <c r="S36" s="84">
        <v>0</v>
      </c>
    </row>
    <row r="37" spans="1:19" ht="13.5" customHeight="1" x14ac:dyDescent="0.15">
      <c r="A37" s="114"/>
      <c r="B37" s="113" t="s">
        <v>70</v>
      </c>
      <c r="C37" s="112"/>
      <c r="D37" s="110">
        <v>8</v>
      </c>
      <c r="E37" s="110">
        <v>10</v>
      </c>
      <c r="F37" s="111">
        <v>22000</v>
      </c>
      <c r="G37" s="111">
        <v>24000</v>
      </c>
      <c r="H37" s="111">
        <v>12000</v>
      </c>
      <c r="I37" s="111">
        <v>18000</v>
      </c>
      <c r="J37" s="110">
        <v>2.4</v>
      </c>
      <c r="K37" s="110">
        <v>0</v>
      </c>
      <c r="L37" s="109">
        <v>10000</v>
      </c>
      <c r="M37" s="111">
        <v>10000</v>
      </c>
      <c r="N37" s="108">
        <v>5000</v>
      </c>
      <c r="O37" s="108">
        <v>7500</v>
      </c>
      <c r="P37" s="110">
        <v>2.2000000000000002</v>
      </c>
      <c r="Q37" s="110">
        <v>0</v>
      </c>
      <c r="R37" s="109">
        <v>11000</v>
      </c>
      <c r="S37" s="108">
        <v>10000</v>
      </c>
    </row>
    <row r="38" spans="1:19" ht="13.5" customHeight="1" x14ac:dyDescent="0.15">
      <c r="A38" s="90"/>
      <c r="B38" s="100" t="s">
        <v>71</v>
      </c>
      <c r="C38" s="88"/>
      <c r="D38" s="98">
        <v>6.82</v>
      </c>
      <c r="E38" s="98">
        <v>0</v>
      </c>
      <c r="F38" s="99">
        <v>24000</v>
      </c>
      <c r="G38" s="99">
        <v>26200</v>
      </c>
      <c r="H38" s="99">
        <v>13100</v>
      </c>
      <c r="I38" s="99">
        <v>19650</v>
      </c>
      <c r="J38" s="98">
        <v>2.38</v>
      </c>
      <c r="K38" s="98">
        <v>0</v>
      </c>
      <c r="L38" s="85">
        <v>8400</v>
      </c>
      <c r="M38" s="99">
        <v>9200</v>
      </c>
      <c r="N38" s="84">
        <v>4600</v>
      </c>
      <c r="O38" s="84">
        <v>6900</v>
      </c>
      <c r="P38" s="98">
        <v>1.82</v>
      </c>
      <c r="Q38" s="98">
        <v>0</v>
      </c>
      <c r="R38" s="85">
        <v>8300</v>
      </c>
      <c r="S38" s="84">
        <v>6100</v>
      </c>
    </row>
    <row r="39" spans="1:19" ht="13.5" customHeight="1" x14ac:dyDescent="0.15">
      <c r="A39" s="90"/>
      <c r="B39" s="100" t="s">
        <v>72</v>
      </c>
      <c r="C39" s="88"/>
      <c r="D39" s="98">
        <v>6.8</v>
      </c>
      <c r="E39" s="98">
        <v>0</v>
      </c>
      <c r="F39" s="99">
        <v>22000</v>
      </c>
      <c r="G39" s="99">
        <v>26000</v>
      </c>
      <c r="H39" s="99">
        <v>13000</v>
      </c>
      <c r="I39" s="99">
        <v>19500</v>
      </c>
      <c r="J39" s="98">
        <v>2.5</v>
      </c>
      <c r="K39" s="98">
        <v>0</v>
      </c>
      <c r="L39" s="85">
        <v>9000</v>
      </c>
      <c r="M39" s="99">
        <v>9500</v>
      </c>
      <c r="N39" s="84">
        <v>4750</v>
      </c>
      <c r="O39" s="84">
        <v>7125</v>
      </c>
      <c r="P39" s="98">
        <v>2.2999999999999998</v>
      </c>
      <c r="Q39" s="98">
        <v>0</v>
      </c>
      <c r="R39" s="85">
        <v>10000</v>
      </c>
      <c r="S39" s="84">
        <v>8000</v>
      </c>
    </row>
    <row r="40" spans="1:19" ht="13.5" customHeight="1" x14ac:dyDescent="0.15">
      <c r="A40" s="90"/>
      <c r="B40" s="100" t="s">
        <v>73</v>
      </c>
      <c r="C40" s="88"/>
      <c r="D40" s="98">
        <v>8.4</v>
      </c>
      <c r="E40" s="98">
        <v>0</v>
      </c>
      <c r="F40" s="99">
        <v>27000</v>
      </c>
      <c r="G40" s="99">
        <v>28000</v>
      </c>
      <c r="H40" s="99">
        <v>14000</v>
      </c>
      <c r="I40" s="99">
        <v>21000</v>
      </c>
      <c r="J40" s="98">
        <v>2.4</v>
      </c>
      <c r="K40" s="98">
        <v>0</v>
      </c>
      <c r="L40" s="85">
        <v>7000</v>
      </c>
      <c r="M40" s="99">
        <v>8000</v>
      </c>
      <c r="N40" s="84">
        <v>4000</v>
      </c>
      <c r="O40" s="84">
        <v>6000</v>
      </c>
      <c r="P40" s="98">
        <v>2.1</v>
      </c>
      <c r="Q40" s="98">
        <v>0</v>
      </c>
      <c r="R40" s="85">
        <v>8000</v>
      </c>
      <c r="S40" s="84">
        <v>7000</v>
      </c>
    </row>
    <row r="41" spans="1:19" ht="13.5" customHeight="1" x14ac:dyDescent="0.15">
      <c r="A41" s="90"/>
      <c r="B41" s="100" t="s">
        <v>74</v>
      </c>
      <c r="C41" s="88"/>
      <c r="D41" s="98">
        <v>7.1</v>
      </c>
      <c r="E41" s="98">
        <v>0</v>
      </c>
      <c r="F41" s="99">
        <v>25000</v>
      </c>
      <c r="G41" s="99">
        <v>27000</v>
      </c>
      <c r="H41" s="99">
        <v>13500</v>
      </c>
      <c r="I41" s="99">
        <v>20250</v>
      </c>
      <c r="J41" s="98">
        <v>2.2999999999999998</v>
      </c>
      <c r="K41" s="98">
        <v>0</v>
      </c>
      <c r="L41" s="85">
        <v>8000</v>
      </c>
      <c r="M41" s="99">
        <v>9000</v>
      </c>
      <c r="N41" s="84">
        <v>4500</v>
      </c>
      <c r="O41" s="84">
        <v>6750</v>
      </c>
      <c r="P41" s="98">
        <v>1.9</v>
      </c>
      <c r="Q41" s="98">
        <v>0</v>
      </c>
      <c r="R41" s="85">
        <v>9000</v>
      </c>
      <c r="S41" s="84">
        <v>6000</v>
      </c>
    </row>
    <row r="42" spans="1:19" ht="13.5" customHeight="1" x14ac:dyDescent="0.15">
      <c r="A42" s="114"/>
      <c r="B42" s="113" t="s">
        <v>75</v>
      </c>
      <c r="C42" s="112"/>
      <c r="D42" s="110">
        <v>7.7</v>
      </c>
      <c r="E42" s="110">
        <v>0</v>
      </c>
      <c r="F42" s="111">
        <v>29800</v>
      </c>
      <c r="G42" s="111">
        <v>0</v>
      </c>
      <c r="H42" s="111">
        <v>0</v>
      </c>
      <c r="I42" s="111">
        <v>0</v>
      </c>
      <c r="J42" s="110">
        <v>2.2999999999999998</v>
      </c>
      <c r="K42" s="110">
        <v>0</v>
      </c>
      <c r="L42" s="109">
        <v>9800</v>
      </c>
      <c r="M42" s="111">
        <v>0</v>
      </c>
      <c r="N42" s="108">
        <v>0</v>
      </c>
      <c r="O42" s="108">
        <v>0</v>
      </c>
      <c r="P42" s="110">
        <v>1.5</v>
      </c>
      <c r="Q42" s="110">
        <v>0</v>
      </c>
      <c r="R42" s="109">
        <v>11400</v>
      </c>
      <c r="S42" s="108">
        <v>0</v>
      </c>
    </row>
    <row r="43" spans="1:19" ht="13.5" customHeight="1" x14ac:dyDescent="0.15">
      <c r="A43" s="90"/>
      <c r="B43" s="100" t="s">
        <v>76</v>
      </c>
      <c r="C43" s="88"/>
      <c r="D43" s="98">
        <v>7.28</v>
      </c>
      <c r="E43" s="98">
        <v>0</v>
      </c>
      <c r="F43" s="99">
        <v>24000</v>
      </c>
      <c r="G43" s="99">
        <v>28000</v>
      </c>
      <c r="H43" s="99">
        <v>14000</v>
      </c>
      <c r="I43" s="99">
        <v>21000</v>
      </c>
      <c r="J43" s="98">
        <v>2.2200000000000002</v>
      </c>
      <c r="K43" s="98">
        <v>0</v>
      </c>
      <c r="L43" s="85">
        <v>8000</v>
      </c>
      <c r="M43" s="99">
        <v>8000</v>
      </c>
      <c r="N43" s="84">
        <v>4000</v>
      </c>
      <c r="O43" s="84">
        <v>6000</v>
      </c>
      <c r="P43" s="98">
        <v>1.9</v>
      </c>
      <c r="Q43" s="98">
        <v>0</v>
      </c>
      <c r="R43" s="85">
        <v>9000</v>
      </c>
      <c r="S43" s="84">
        <v>6000</v>
      </c>
    </row>
    <row r="44" spans="1:19" ht="13.5" customHeight="1" x14ac:dyDescent="0.15">
      <c r="A44" s="90"/>
      <c r="B44" s="100" t="s">
        <v>77</v>
      </c>
      <c r="C44" s="88"/>
      <c r="D44" s="98">
        <v>7.6</v>
      </c>
      <c r="E44" s="98">
        <v>0</v>
      </c>
      <c r="F44" s="99">
        <v>20000</v>
      </c>
      <c r="G44" s="99">
        <v>23000</v>
      </c>
      <c r="H44" s="99">
        <v>11500</v>
      </c>
      <c r="I44" s="99">
        <v>17250</v>
      </c>
      <c r="J44" s="98">
        <v>2.1</v>
      </c>
      <c r="K44" s="98">
        <v>0</v>
      </c>
      <c r="L44" s="85">
        <v>5600</v>
      </c>
      <c r="M44" s="99">
        <v>6500</v>
      </c>
      <c r="N44" s="84">
        <v>3250</v>
      </c>
      <c r="O44" s="84">
        <v>4875</v>
      </c>
      <c r="P44" s="98">
        <v>1.4</v>
      </c>
      <c r="Q44" s="98">
        <v>0</v>
      </c>
      <c r="R44" s="85">
        <v>5500</v>
      </c>
      <c r="S44" s="84">
        <v>4000</v>
      </c>
    </row>
    <row r="45" spans="1:19" ht="13.5" customHeight="1" x14ac:dyDescent="0.15">
      <c r="A45" s="90"/>
      <c r="B45" s="100" t="s">
        <v>78</v>
      </c>
      <c r="C45" s="88"/>
      <c r="D45" s="98">
        <v>8</v>
      </c>
      <c r="E45" s="98">
        <v>0</v>
      </c>
      <c r="F45" s="99">
        <v>20000</v>
      </c>
      <c r="G45" s="99">
        <v>23500</v>
      </c>
      <c r="H45" s="99">
        <v>11750</v>
      </c>
      <c r="I45" s="99">
        <v>17625</v>
      </c>
      <c r="J45" s="98">
        <v>2</v>
      </c>
      <c r="K45" s="98">
        <v>0</v>
      </c>
      <c r="L45" s="85">
        <v>5000</v>
      </c>
      <c r="M45" s="99">
        <v>7500</v>
      </c>
      <c r="N45" s="84">
        <v>3750</v>
      </c>
      <c r="O45" s="84">
        <v>5625</v>
      </c>
      <c r="P45" s="98">
        <v>1.6</v>
      </c>
      <c r="Q45" s="98">
        <v>0</v>
      </c>
      <c r="R45" s="85">
        <v>7000</v>
      </c>
      <c r="S45" s="84">
        <v>5500</v>
      </c>
    </row>
    <row r="46" spans="1:19" ht="13.5" customHeight="1" x14ac:dyDescent="0.15">
      <c r="A46" s="90"/>
      <c r="B46" s="100" t="s">
        <v>79</v>
      </c>
      <c r="C46" s="88"/>
      <c r="D46" s="98">
        <v>6.2</v>
      </c>
      <c r="E46" s="98">
        <v>0</v>
      </c>
      <c r="F46" s="99">
        <v>22700</v>
      </c>
      <c r="G46" s="99">
        <v>26100</v>
      </c>
      <c r="H46" s="99">
        <v>13050</v>
      </c>
      <c r="I46" s="99">
        <v>19575</v>
      </c>
      <c r="J46" s="98">
        <v>2.2999999999999998</v>
      </c>
      <c r="K46" s="98">
        <v>0</v>
      </c>
      <c r="L46" s="85">
        <v>8000</v>
      </c>
      <c r="M46" s="99">
        <v>9400</v>
      </c>
      <c r="N46" s="84">
        <v>4700</v>
      </c>
      <c r="O46" s="84">
        <v>7050</v>
      </c>
      <c r="P46" s="98">
        <v>2.1</v>
      </c>
      <c r="Q46" s="98">
        <v>0</v>
      </c>
      <c r="R46" s="85">
        <v>8700</v>
      </c>
      <c r="S46" s="84">
        <v>7000</v>
      </c>
    </row>
    <row r="47" spans="1:19" ht="13.5" customHeight="1" x14ac:dyDescent="0.15">
      <c r="A47" s="114"/>
      <c r="B47" s="113" t="s">
        <v>80</v>
      </c>
      <c r="C47" s="112"/>
      <c r="D47" s="110">
        <v>7.3</v>
      </c>
      <c r="E47" s="110">
        <v>0</v>
      </c>
      <c r="F47" s="111">
        <v>21000</v>
      </c>
      <c r="G47" s="111">
        <v>22000</v>
      </c>
      <c r="H47" s="111">
        <v>11000</v>
      </c>
      <c r="I47" s="111">
        <v>16500</v>
      </c>
      <c r="J47" s="110">
        <v>2</v>
      </c>
      <c r="K47" s="110">
        <v>0</v>
      </c>
      <c r="L47" s="109">
        <v>6000</v>
      </c>
      <c r="M47" s="111">
        <v>6500</v>
      </c>
      <c r="N47" s="108">
        <v>3250</v>
      </c>
      <c r="O47" s="108">
        <v>4875</v>
      </c>
      <c r="P47" s="110">
        <v>1.6</v>
      </c>
      <c r="Q47" s="110">
        <v>0</v>
      </c>
      <c r="R47" s="109">
        <v>5500</v>
      </c>
      <c r="S47" s="108">
        <v>3300</v>
      </c>
    </row>
    <row r="48" spans="1:19" ht="13.5" customHeight="1" x14ac:dyDescent="0.15">
      <c r="A48" s="90"/>
      <c r="B48" s="100" t="s">
        <v>81</v>
      </c>
      <c r="C48" s="88"/>
      <c r="D48" s="98">
        <v>9.6999999999999993</v>
      </c>
      <c r="E48" s="98">
        <v>0</v>
      </c>
      <c r="F48" s="99">
        <v>23000</v>
      </c>
      <c r="G48" s="99">
        <v>24000</v>
      </c>
      <c r="H48" s="99">
        <v>12000</v>
      </c>
      <c r="I48" s="99">
        <v>18000</v>
      </c>
      <c r="J48" s="98">
        <v>3.1</v>
      </c>
      <c r="K48" s="98">
        <v>0</v>
      </c>
      <c r="L48" s="85">
        <v>8000</v>
      </c>
      <c r="M48" s="99">
        <v>6000</v>
      </c>
      <c r="N48" s="84">
        <v>3000</v>
      </c>
      <c r="O48" s="84">
        <v>4500</v>
      </c>
      <c r="P48" s="98">
        <v>2.6</v>
      </c>
      <c r="Q48" s="98">
        <v>0</v>
      </c>
      <c r="R48" s="85">
        <v>7900</v>
      </c>
      <c r="S48" s="84">
        <v>5600</v>
      </c>
    </row>
    <row r="49" spans="1:19" ht="13.5" customHeight="1" x14ac:dyDescent="0.15">
      <c r="A49" s="90"/>
      <c r="B49" s="100" t="s">
        <v>82</v>
      </c>
      <c r="C49" s="88"/>
      <c r="D49" s="98">
        <v>7.9</v>
      </c>
      <c r="E49" s="98">
        <v>0</v>
      </c>
      <c r="F49" s="99">
        <v>21000</v>
      </c>
      <c r="G49" s="99">
        <v>23100</v>
      </c>
      <c r="H49" s="99">
        <v>11550</v>
      </c>
      <c r="I49" s="99">
        <v>17325</v>
      </c>
      <c r="J49" s="98">
        <v>2.9</v>
      </c>
      <c r="K49" s="98">
        <v>0</v>
      </c>
      <c r="L49" s="85">
        <v>7600</v>
      </c>
      <c r="M49" s="99">
        <v>8600</v>
      </c>
      <c r="N49" s="84">
        <v>4300</v>
      </c>
      <c r="O49" s="84">
        <v>6450</v>
      </c>
      <c r="P49" s="98">
        <v>2.1</v>
      </c>
      <c r="Q49" s="98">
        <v>0</v>
      </c>
      <c r="R49" s="85">
        <v>7000</v>
      </c>
      <c r="S49" s="84">
        <v>5400</v>
      </c>
    </row>
    <row r="50" spans="1:19" ht="13.5" customHeight="1" x14ac:dyDescent="0.15">
      <c r="A50" s="90"/>
      <c r="B50" s="100" t="s">
        <v>83</v>
      </c>
      <c r="C50" s="88"/>
      <c r="D50" s="98">
        <v>8.8000000000000007</v>
      </c>
      <c r="E50" s="98">
        <v>23</v>
      </c>
      <c r="F50" s="99">
        <v>26500</v>
      </c>
      <c r="G50" s="99">
        <v>27000</v>
      </c>
      <c r="H50" s="99">
        <v>13500</v>
      </c>
      <c r="I50" s="99">
        <v>20250</v>
      </c>
      <c r="J50" s="98">
        <v>3.8</v>
      </c>
      <c r="K50" s="98">
        <v>12</v>
      </c>
      <c r="L50" s="85">
        <v>6000</v>
      </c>
      <c r="M50" s="99">
        <v>5000</v>
      </c>
      <c r="N50" s="84">
        <v>2500</v>
      </c>
      <c r="O50" s="84">
        <v>3750</v>
      </c>
      <c r="P50" s="98">
        <v>1.05</v>
      </c>
      <c r="Q50" s="98">
        <v>7.9</v>
      </c>
      <c r="R50" s="85">
        <v>6600</v>
      </c>
      <c r="S50" s="84">
        <v>3700</v>
      </c>
    </row>
    <row r="51" spans="1:19" ht="13.5" customHeight="1" x14ac:dyDescent="0.15">
      <c r="A51" s="90"/>
      <c r="B51" s="100" t="s">
        <v>84</v>
      </c>
      <c r="C51" s="88"/>
      <c r="D51" s="98">
        <v>8</v>
      </c>
      <c r="E51" s="98">
        <v>0</v>
      </c>
      <c r="F51" s="99">
        <v>27000</v>
      </c>
      <c r="G51" s="99">
        <v>27000</v>
      </c>
      <c r="H51" s="99">
        <v>13500</v>
      </c>
      <c r="I51" s="99">
        <v>20250</v>
      </c>
      <c r="J51" s="98">
        <v>2.7</v>
      </c>
      <c r="K51" s="98">
        <v>0</v>
      </c>
      <c r="L51" s="85">
        <v>8000</v>
      </c>
      <c r="M51" s="99">
        <v>9000</v>
      </c>
      <c r="N51" s="84">
        <v>4500</v>
      </c>
      <c r="O51" s="84">
        <v>6750</v>
      </c>
      <c r="P51" s="98">
        <v>2.1</v>
      </c>
      <c r="Q51" s="98">
        <v>0</v>
      </c>
      <c r="R51" s="85">
        <v>9000</v>
      </c>
      <c r="S51" s="84">
        <v>4000</v>
      </c>
    </row>
    <row r="52" spans="1:19" ht="13.5" customHeight="1" x14ac:dyDescent="0.15">
      <c r="A52" s="114"/>
      <c r="B52" s="113" t="s">
        <v>85</v>
      </c>
      <c r="C52" s="112"/>
      <c r="D52" s="110">
        <v>7.7</v>
      </c>
      <c r="E52" s="110">
        <v>0</v>
      </c>
      <c r="F52" s="111">
        <v>20200</v>
      </c>
      <c r="G52" s="111">
        <v>21200</v>
      </c>
      <c r="H52" s="111">
        <v>10600</v>
      </c>
      <c r="I52" s="111">
        <v>15900</v>
      </c>
      <c r="J52" s="110">
        <v>2.1</v>
      </c>
      <c r="K52" s="110">
        <v>0</v>
      </c>
      <c r="L52" s="109">
        <v>5600</v>
      </c>
      <c r="M52" s="111">
        <v>5900</v>
      </c>
      <c r="N52" s="108">
        <v>2950</v>
      </c>
      <c r="O52" s="108">
        <v>4425</v>
      </c>
      <c r="P52" s="110">
        <v>1.8</v>
      </c>
      <c r="Q52" s="110">
        <v>0</v>
      </c>
      <c r="R52" s="109">
        <v>10000</v>
      </c>
      <c r="S52" s="108">
        <v>2600</v>
      </c>
    </row>
    <row r="53" spans="1:19" ht="13.5" customHeight="1" x14ac:dyDescent="0.15">
      <c r="A53" s="90"/>
      <c r="B53" s="100" t="s">
        <v>86</v>
      </c>
      <c r="C53" s="88"/>
      <c r="D53" s="98">
        <v>8.5</v>
      </c>
      <c r="E53" s="98">
        <v>0</v>
      </c>
      <c r="F53" s="99">
        <v>25000</v>
      </c>
      <c r="G53" s="99">
        <v>25000</v>
      </c>
      <c r="H53" s="99">
        <v>12500</v>
      </c>
      <c r="I53" s="99">
        <v>18750</v>
      </c>
      <c r="J53" s="98">
        <v>2.2000000000000002</v>
      </c>
      <c r="K53" s="98">
        <v>0</v>
      </c>
      <c r="L53" s="85">
        <v>7000</v>
      </c>
      <c r="M53" s="99">
        <v>7000</v>
      </c>
      <c r="N53" s="84">
        <v>3500</v>
      </c>
      <c r="O53" s="84">
        <v>5250</v>
      </c>
      <c r="P53" s="98">
        <v>1.8</v>
      </c>
      <c r="Q53" s="98">
        <v>0</v>
      </c>
      <c r="R53" s="85">
        <v>14000</v>
      </c>
      <c r="S53" s="84">
        <v>0</v>
      </c>
    </row>
    <row r="54" spans="1:19" ht="13.5" customHeight="1" x14ac:dyDescent="0.15">
      <c r="A54" s="90"/>
      <c r="B54" s="100" t="s">
        <v>87</v>
      </c>
      <c r="C54" s="88"/>
      <c r="D54" s="98">
        <v>8.5</v>
      </c>
      <c r="E54" s="98">
        <v>10</v>
      </c>
      <c r="F54" s="99">
        <v>27000</v>
      </c>
      <c r="G54" s="99">
        <v>24000</v>
      </c>
      <c r="H54" s="99">
        <v>12000</v>
      </c>
      <c r="I54" s="99">
        <v>18000</v>
      </c>
      <c r="J54" s="98">
        <v>2.4</v>
      </c>
      <c r="K54" s="98">
        <v>0</v>
      </c>
      <c r="L54" s="85">
        <v>7000</v>
      </c>
      <c r="M54" s="99">
        <v>6000</v>
      </c>
      <c r="N54" s="84">
        <v>3000</v>
      </c>
      <c r="O54" s="84">
        <v>4500</v>
      </c>
      <c r="P54" s="98">
        <v>2.1</v>
      </c>
      <c r="Q54" s="98">
        <v>0</v>
      </c>
      <c r="R54" s="85">
        <v>9000</v>
      </c>
      <c r="S54" s="84">
        <v>5000</v>
      </c>
    </row>
    <row r="55" spans="1:19" ht="13.5" customHeight="1" x14ac:dyDescent="0.15">
      <c r="A55" s="90"/>
      <c r="B55" s="100" t="s">
        <v>88</v>
      </c>
      <c r="C55" s="88"/>
      <c r="D55" s="98">
        <v>6.3</v>
      </c>
      <c r="E55" s="98">
        <v>29.5</v>
      </c>
      <c r="F55" s="99">
        <v>22000</v>
      </c>
      <c r="G55" s="99">
        <v>28200</v>
      </c>
      <c r="H55" s="99">
        <v>14100</v>
      </c>
      <c r="I55" s="99">
        <v>21150</v>
      </c>
      <c r="J55" s="98">
        <v>2.5</v>
      </c>
      <c r="K55" s="98">
        <v>8.5</v>
      </c>
      <c r="L55" s="85">
        <v>7000</v>
      </c>
      <c r="M55" s="99">
        <v>7000</v>
      </c>
      <c r="N55" s="84">
        <v>3500</v>
      </c>
      <c r="O55" s="84">
        <v>5250</v>
      </c>
      <c r="P55" s="98">
        <v>2.1</v>
      </c>
      <c r="Q55" s="98">
        <v>4</v>
      </c>
      <c r="R55" s="85">
        <v>10000</v>
      </c>
      <c r="S55" s="84">
        <v>6000</v>
      </c>
    </row>
    <row r="56" spans="1:19" ht="13.5" customHeight="1" x14ac:dyDescent="0.15">
      <c r="A56" s="90"/>
      <c r="B56" s="100" t="s">
        <v>89</v>
      </c>
      <c r="C56" s="88"/>
      <c r="D56" s="98">
        <v>8.6</v>
      </c>
      <c r="E56" s="98">
        <v>0</v>
      </c>
      <c r="F56" s="99">
        <v>26900</v>
      </c>
      <c r="G56" s="99">
        <v>29200</v>
      </c>
      <c r="H56" s="99">
        <v>14600</v>
      </c>
      <c r="I56" s="99">
        <v>21900</v>
      </c>
      <c r="J56" s="98">
        <v>2.5</v>
      </c>
      <c r="K56" s="98">
        <v>0</v>
      </c>
      <c r="L56" s="85">
        <v>8100</v>
      </c>
      <c r="M56" s="99">
        <v>8800</v>
      </c>
      <c r="N56" s="84">
        <v>4400</v>
      </c>
      <c r="O56" s="84">
        <v>6600</v>
      </c>
      <c r="P56" s="98">
        <v>2.1</v>
      </c>
      <c r="Q56" s="98">
        <v>0</v>
      </c>
      <c r="R56" s="85">
        <v>9400</v>
      </c>
      <c r="S56" s="84">
        <v>6900</v>
      </c>
    </row>
    <row r="57" spans="1:19" ht="13.5" customHeight="1" x14ac:dyDescent="0.15">
      <c r="A57" s="107"/>
      <c r="B57" s="106" t="s">
        <v>90</v>
      </c>
      <c r="C57" s="105"/>
      <c r="D57" s="103">
        <v>7.2</v>
      </c>
      <c r="E57" s="103">
        <v>0</v>
      </c>
      <c r="F57" s="104">
        <v>20000</v>
      </c>
      <c r="G57" s="104">
        <v>21000</v>
      </c>
      <c r="H57" s="104">
        <v>10500</v>
      </c>
      <c r="I57" s="104">
        <v>15750</v>
      </c>
      <c r="J57" s="103">
        <v>2.4</v>
      </c>
      <c r="K57" s="103">
        <v>0</v>
      </c>
      <c r="L57" s="102">
        <v>7500</v>
      </c>
      <c r="M57" s="104">
        <v>6500</v>
      </c>
      <c r="N57" s="101">
        <v>3250</v>
      </c>
      <c r="O57" s="101">
        <v>4875</v>
      </c>
      <c r="P57" s="103">
        <v>2.2999999999999998</v>
      </c>
      <c r="Q57" s="103">
        <v>0</v>
      </c>
      <c r="R57" s="102">
        <v>7500</v>
      </c>
      <c r="S57" s="101">
        <v>5500</v>
      </c>
    </row>
    <row r="58" spans="1:19" ht="13.5" customHeight="1" x14ac:dyDescent="0.15">
      <c r="A58" s="90"/>
      <c r="B58" s="100" t="s">
        <v>91</v>
      </c>
      <c r="C58" s="88"/>
      <c r="D58" s="98">
        <v>7.2</v>
      </c>
      <c r="E58" s="98">
        <v>0</v>
      </c>
      <c r="F58" s="99">
        <v>23000</v>
      </c>
      <c r="G58" s="99">
        <v>24000</v>
      </c>
      <c r="H58" s="99">
        <v>12000</v>
      </c>
      <c r="I58" s="99">
        <v>18000</v>
      </c>
      <c r="J58" s="98">
        <v>4</v>
      </c>
      <c r="K58" s="98">
        <v>0</v>
      </c>
      <c r="L58" s="85">
        <v>10000</v>
      </c>
      <c r="M58" s="99">
        <v>8000</v>
      </c>
      <c r="N58" s="84">
        <v>4000</v>
      </c>
      <c r="O58" s="84">
        <v>6000</v>
      </c>
      <c r="P58" s="98">
        <v>3</v>
      </c>
      <c r="Q58" s="98">
        <v>0</v>
      </c>
      <c r="R58" s="85">
        <v>7000</v>
      </c>
      <c r="S58" s="84">
        <v>6000</v>
      </c>
    </row>
    <row r="59" spans="1:19" ht="13.5" customHeight="1" x14ac:dyDescent="0.15">
      <c r="A59" s="90"/>
      <c r="B59" s="100" t="s">
        <v>92</v>
      </c>
      <c r="C59" s="88"/>
      <c r="D59" s="98">
        <v>10</v>
      </c>
      <c r="E59" s="98">
        <v>0</v>
      </c>
      <c r="F59" s="99">
        <v>23000</v>
      </c>
      <c r="G59" s="99">
        <v>24000</v>
      </c>
      <c r="H59" s="99">
        <v>12000</v>
      </c>
      <c r="I59" s="99">
        <v>18000</v>
      </c>
      <c r="J59" s="98">
        <v>1.8</v>
      </c>
      <c r="K59" s="98">
        <v>0</v>
      </c>
      <c r="L59" s="85">
        <v>7000</v>
      </c>
      <c r="M59" s="99">
        <v>11000</v>
      </c>
      <c r="N59" s="84">
        <v>5500</v>
      </c>
      <c r="O59" s="84">
        <v>8250</v>
      </c>
      <c r="P59" s="98">
        <v>1.6</v>
      </c>
      <c r="Q59" s="98">
        <v>0</v>
      </c>
      <c r="R59" s="85">
        <v>6000</v>
      </c>
      <c r="S59" s="84">
        <v>4000</v>
      </c>
    </row>
    <row r="60" spans="1:19" ht="13.5" customHeight="1" x14ac:dyDescent="0.15">
      <c r="A60" s="90"/>
      <c r="B60" s="100" t="s">
        <v>93</v>
      </c>
      <c r="C60" s="88"/>
      <c r="D60" s="98">
        <v>10.5</v>
      </c>
      <c r="E60" s="98">
        <v>0</v>
      </c>
      <c r="F60" s="99">
        <v>24000</v>
      </c>
      <c r="G60" s="99">
        <v>27000</v>
      </c>
      <c r="H60" s="99">
        <v>13500</v>
      </c>
      <c r="I60" s="99">
        <v>20250</v>
      </c>
      <c r="J60" s="98">
        <v>2.4</v>
      </c>
      <c r="K60" s="98">
        <v>0</v>
      </c>
      <c r="L60" s="85">
        <v>9000</v>
      </c>
      <c r="M60" s="99">
        <v>7000</v>
      </c>
      <c r="N60" s="84">
        <v>3500</v>
      </c>
      <c r="O60" s="84">
        <v>5250</v>
      </c>
      <c r="P60" s="98">
        <v>2.1</v>
      </c>
      <c r="Q60" s="98">
        <v>0</v>
      </c>
      <c r="R60" s="85">
        <v>8000</v>
      </c>
      <c r="S60" s="84">
        <v>6000</v>
      </c>
    </row>
    <row r="61" spans="1:19" ht="13.5" customHeight="1" x14ac:dyDescent="0.15">
      <c r="A61" s="90"/>
      <c r="B61" s="100" t="s">
        <v>94</v>
      </c>
      <c r="C61" s="88"/>
      <c r="D61" s="98">
        <v>8.5</v>
      </c>
      <c r="E61" s="98">
        <v>20</v>
      </c>
      <c r="F61" s="99">
        <v>19500</v>
      </c>
      <c r="G61" s="99">
        <v>22500</v>
      </c>
      <c r="H61" s="99">
        <v>11250</v>
      </c>
      <c r="I61" s="99">
        <v>16875</v>
      </c>
      <c r="J61" s="98">
        <v>3</v>
      </c>
      <c r="K61" s="98">
        <v>2</v>
      </c>
      <c r="L61" s="85">
        <v>6000</v>
      </c>
      <c r="M61" s="99">
        <v>7000</v>
      </c>
      <c r="N61" s="84">
        <v>3500</v>
      </c>
      <c r="O61" s="84">
        <v>5250</v>
      </c>
      <c r="P61" s="98">
        <v>3</v>
      </c>
      <c r="Q61" s="98">
        <v>3</v>
      </c>
      <c r="R61" s="85">
        <v>8200</v>
      </c>
      <c r="S61" s="84">
        <v>6000</v>
      </c>
    </row>
    <row r="62" spans="1:19" ht="13.5" customHeight="1" x14ac:dyDescent="0.15">
      <c r="A62" s="107"/>
      <c r="B62" s="106" t="s">
        <v>95</v>
      </c>
      <c r="C62" s="105"/>
      <c r="D62" s="103">
        <v>8.1999999999999993</v>
      </c>
      <c r="E62" s="103">
        <v>40</v>
      </c>
      <c r="F62" s="104">
        <v>20000</v>
      </c>
      <c r="G62" s="104">
        <v>22000</v>
      </c>
      <c r="H62" s="104">
        <v>11000</v>
      </c>
      <c r="I62" s="104">
        <v>16500</v>
      </c>
      <c r="J62" s="103">
        <v>2</v>
      </c>
      <c r="K62" s="103">
        <v>1</v>
      </c>
      <c r="L62" s="102">
        <v>5000</v>
      </c>
      <c r="M62" s="104">
        <v>6000</v>
      </c>
      <c r="N62" s="101">
        <v>3000</v>
      </c>
      <c r="O62" s="101">
        <v>4500</v>
      </c>
      <c r="P62" s="103">
        <v>1</v>
      </c>
      <c r="Q62" s="103">
        <v>1</v>
      </c>
      <c r="R62" s="102">
        <v>4000</v>
      </c>
      <c r="S62" s="101">
        <v>5000</v>
      </c>
    </row>
    <row r="63" spans="1:19" ht="13.5" customHeight="1" x14ac:dyDescent="0.15">
      <c r="A63" s="90"/>
      <c r="B63" s="100" t="s">
        <v>96</v>
      </c>
      <c r="C63" s="88"/>
      <c r="D63" s="98">
        <v>7.5</v>
      </c>
      <c r="E63" s="98">
        <v>0</v>
      </c>
      <c r="F63" s="99">
        <v>24500</v>
      </c>
      <c r="G63" s="99">
        <v>28000</v>
      </c>
      <c r="H63" s="99">
        <v>14000</v>
      </c>
      <c r="I63" s="99">
        <v>21000</v>
      </c>
      <c r="J63" s="98">
        <v>2.37</v>
      </c>
      <c r="K63" s="98">
        <v>0</v>
      </c>
      <c r="L63" s="85">
        <v>8300</v>
      </c>
      <c r="M63" s="99">
        <v>9000</v>
      </c>
      <c r="N63" s="84">
        <v>4500</v>
      </c>
      <c r="O63" s="84">
        <v>6750</v>
      </c>
      <c r="P63" s="98">
        <v>1.94</v>
      </c>
      <c r="Q63" s="98">
        <v>0</v>
      </c>
      <c r="R63" s="85">
        <v>8700</v>
      </c>
      <c r="S63" s="84">
        <v>6400</v>
      </c>
    </row>
    <row r="64" spans="1:19" ht="13.5" customHeight="1" x14ac:dyDescent="0.15">
      <c r="A64" s="90"/>
      <c r="B64" s="100" t="s">
        <v>97</v>
      </c>
      <c r="C64" s="88"/>
      <c r="D64" s="98">
        <v>7.5</v>
      </c>
      <c r="E64" s="98">
        <v>20</v>
      </c>
      <c r="F64" s="99">
        <v>20000</v>
      </c>
      <c r="G64" s="99">
        <v>20000</v>
      </c>
      <c r="H64" s="99">
        <v>10000</v>
      </c>
      <c r="I64" s="99">
        <v>15000</v>
      </c>
      <c r="J64" s="98">
        <v>2</v>
      </c>
      <c r="K64" s="98">
        <v>5</v>
      </c>
      <c r="L64" s="85">
        <v>6000</v>
      </c>
      <c r="M64" s="99">
        <v>7000</v>
      </c>
      <c r="N64" s="84">
        <v>3500</v>
      </c>
      <c r="O64" s="84">
        <v>5250</v>
      </c>
      <c r="P64" s="98">
        <v>1.5</v>
      </c>
      <c r="Q64" s="98">
        <v>5</v>
      </c>
      <c r="R64" s="85">
        <v>7000</v>
      </c>
      <c r="S64" s="84">
        <v>4000</v>
      </c>
    </row>
    <row r="65" spans="1:19" ht="13.5" customHeight="1" x14ac:dyDescent="0.15">
      <c r="A65" s="90"/>
      <c r="B65" s="100" t="s">
        <v>98</v>
      </c>
      <c r="C65" s="88"/>
      <c r="D65" s="98">
        <v>7</v>
      </c>
      <c r="E65" s="98">
        <v>0</v>
      </c>
      <c r="F65" s="99">
        <v>20000</v>
      </c>
      <c r="G65" s="99">
        <v>20000</v>
      </c>
      <c r="H65" s="99">
        <v>10000</v>
      </c>
      <c r="I65" s="99">
        <v>15000</v>
      </c>
      <c r="J65" s="98">
        <v>3</v>
      </c>
      <c r="K65" s="98">
        <v>0</v>
      </c>
      <c r="L65" s="85">
        <v>8000</v>
      </c>
      <c r="M65" s="99">
        <v>6000</v>
      </c>
      <c r="N65" s="84">
        <v>3000</v>
      </c>
      <c r="O65" s="84">
        <v>4500</v>
      </c>
      <c r="P65" s="98">
        <v>2</v>
      </c>
      <c r="Q65" s="98">
        <v>0</v>
      </c>
      <c r="R65" s="85">
        <v>8000</v>
      </c>
      <c r="S65" s="84">
        <v>4000</v>
      </c>
    </row>
    <row r="66" spans="1:19" ht="13.5" customHeight="1" x14ac:dyDescent="0.15">
      <c r="A66" s="90"/>
      <c r="B66" s="100" t="s">
        <v>99</v>
      </c>
      <c r="C66" s="88"/>
      <c r="D66" s="98">
        <v>7.1</v>
      </c>
      <c r="E66" s="98">
        <v>0</v>
      </c>
      <c r="F66" s="99">
        <v>18000</v>
      </c>
      <c r="G66" s="99">
        <v>17000</v>
      </c>
      <c r="H66" s="99">
        <v>8500</v>
      </c>
      <c r="I66" s="99">
        <v>12750</v>
      </c>
      <c r="J66" s="98">
        <v>2.4</v>
      </c>
      <c r="K66" s="98">
        <v>0</v>
      </c>
      <c r="L66" s="85">
        <v>6000</v>
      </c>
      <c r="M66" s="99">
        <v>7000</v>
      </c>
      <c r="N66" s="84">
        <v>3500</v>
      </c>
      <c r="O66" s="84">
        <v>5250</v>
      </c>
      <c r="P66" s="98">
        <v>1.5</v>
      </c>
      <c r="Q66" s="98">
        <v>0</v>
      </c>
      <c r="R66" s="85">
        <v>5000</v>
      </c>
      <c r="S66" s="84">
        <v>4000</v>
      </c>
    </row>
    <row r="67" spans="1:19" ht="13.5" customHeight="1" x14ac:dyDescent="0.15">
      <c r="A67" s="90"/>
      <c r="B67" s="100" t="s">
        <v>100</v>
      </c>
      <c r="C67" s="88"/>
      <c r="D67" s="98">
        <v>9</v>
      </c>
      <c r="E67" s="98">
        <v>0</v>
      </c>
      <c r="F67" s="99">
        <v>21000</v>
      </c>
      <c r="G67" s="99">
        <v>22000</v>
      </c>
      <c r="H67" s="99">
        <v>11000</v>
      </c>
      <c r="I67" s="99">
        <v>16500</v>
      </c>
      <c r="J67" s="98">
        <v>3.2</v>
      </c>
      <c r="K67" s="98">
        <v>0</v>
      </c>
      <c r="L67" s="85">
        <v>6000</v>
      </c>
      <c r="M67" s="99">
        <v>7000</v>
      </c>
      <c r="N67" s="84">
        <v>3500</v>
      </c>
      <c r="O67" s="84">
        <v>5250</v>
      </c>
      <c r="P67" s="98">
        <v>3.3</v>
      </c>
      <c r="Q67" s="98">
        <v>0</v>
      </c>
      <c r="R67" s="85">
        <v>9500</v>
      </c>
      <c r="S67" s="84">
        <v>4500</v>
      </c>
    </row>
    <row r="68" spans="1:19" ht="13.5" customHeight="1" x14ac:dyDescent="0.15">
      <c r="A68" s="97"/>
      <c r="B68" s="96" t="s">
        <v>112</v>
      </c>
      <c r="C68" s="95"/>
      <c r="D68" s="93">
        <f>ROUND(SUM(D8:D9)/2,2)</f>
        <v>7.8</v>
      </c>
      <c r="E68" s="93">
        <f>ROUND(SUM(E8:E9)/2,2)</f>
        <v>0</v>
      </c>
      <c r="F68" s="92">
        <f>ROUND(SUM(F8:F9)/2,1)</f>
        <v>21004</v>
      </c>
      <c r="G68" s="92">
        <f>ROUND(SUM(G8:G9)/2,1)</f>
        <v>22840.5</v>
      </c>
      <c r="H68" s="92">
        <f>ROUND(SUM(H8:H9)/2,1)</f>
        <v>11418</v>
      </c>
      <c r="I68" s="92">
        <f>ROUND(SUM(I8:I9)/2,1)</f>
        <v>17129.5</v>
      </c>
      <c r="J68" s="93">
        <f>ROUND(SUM(J8:J9)/2,2)</f>
        <v>2.8</v>
      </c>
      <c r="K68" s="93">
        <f>ROUND(SUM(K8:K9)/2,2)</f>
        <v>0</v>
      </c>
      <c r="L68" s="92">
        <f>ROUND(SUM(L8:L9)/2,1)</f>
        <v>7345</v>
      </c>
      <c r="M68" s="94">
        <f>ROUND(SUM(M8:M9)/2,1)</f>
        <v>8056</v>
      </c>
      <c r="N68" s="91">
        <f>ROUND(SUM(N8:N9)/2,1)</f>
        <v>4025.5</v>
      </c>
      <c r="O68" s="91">
        <f>ROUND(SUM(O8:O9)/2,1)</f>
        <v>6041</v>
      </c>
      <c r="P68" s="93">
        <f>ROUND(SUM(P8:P9)/2,2)</f>
        <v>2.64</v>
      </c>
      <c r="Q68" s="93">
        <f>ROUND(SUM(Q8:Q9)/2,2)</f>
        <v>0</v>
      </c>
      <c r="R68" s="92">
        <f>ROUND(SUM(R8:R9)/2,1)</f>
        <v>8285</v>
      </c>
      <c r="S68" s="91">
        <f>ROUND(SUM(S8:S9)/2,1)</f>
        <v>6876</v>
      </c>
    </row>
    <row r="69" spans="1:19" ht="13.5" customHeight="1" x14ac:dyDescent="0.15">
      <c r="A69" s="90"/>
      <c r="B69" s="89" t="s">
        <v>111</v>
      </c>
      <c r="C69" s="88"/>
      <c r="D69" s="86">
        <f>ROUND(SUM(D10:D36)/27,2)</f>
        <v>8.07</v>
      </c>
      <c r="E69" s="86">
        <f>ROUND(SUM(E10:E36)/27,2)</f>
        <v>1.94</v>
      </c>
      <c r="F69" s="85">
        <f>ROUND(SUM(F10:F36)/27,1)</f>
        <v>23604.3</v>
      </c>
      <c r="G69" s="85">
        <f>ROUND(SUM(G10:G36)/27,1)</f>
        <v>24054.9</v>
      </c>
      <c r="H69" s="85">
        <f>ROUND(SUM(H10:H36)/27,1)</f>
        <v>12027.4</v>
      </c>
      <c r="I69" s="85">
        <f>ROUND(SUM(I10:I36)/27,1)</f>
        <v>18041.099999999999</v>
      </c>
      <c r="J69" s="86">
        <f>ROUND(SUM(J10:J36)/27,2)</f>
        <v>2.63</v>
      </c>
      <c r="K69" s="86">
        <f>ROUND(SUM(K10:K36)/27,2)</f>
        <v>0.74</v>
      </c>
      <c r="L69" s="85">
        <f>ROUND(SUM(L10:L36)/27,1)</f>
        <v>7758.3</v>
      </c>
      <c r="M69" s="87">
        <f>ROUND(SUM(M10:M36)/27,1)</f>
        <v>7251.9</v>
      </c>
      <c r="N69" s="84">
        <f>ROUND(SUM(N10:N36)/27,1)</f>
        <v>3625.9</v>
      </c>
      <c r="O69" s="84">
        <f>ROUND(SUM(O10:O36)/27,1)</f>
        <v>5438.9</v>
      </c>
      <c r="P69" s="86">
        <f>ROUND(SUM(P10:P36)/27,2)</f>
        <v>2.14</v>
      </c>
      <c r="Q69" s="86">
        <f>ROUND(SUM(Q10:Q36)/27,2)</f>
        <v>0.12</v>
      </c>
      <c r="R69" s="85">
        <f>ROUND(SUM(R10:R36)/27,1)</f>
        <v>14906.2</v>
      </c>
      <c r="S69" s="84">
        <f>ROUND(SUM(S10:S36)/27,1)</f>
        <v>3342.8</v>
      </c>
    </row>
    <row r="70" spans="1:19" ht="13.5" customHeight="1" x14ac:dyDescent="0.15">
      <c r="A70" s="90"/>
      <c r="B70" s="89" t="s">
        <v>110</v>
      </c>
      <c r="C70" s="88"/>
      <c r="D70" s="86">
        <f>ROUND(SUM(D37:D67)/31,2)</f>
        <v>7.9</v>
      </c>
      <c r="E70" s="86">
        <f>ROUND(SUM(E37:E67)/31,2)</f>
        <v>4.92</v>
      </c>
      <c r="F70" s="85">
        <f>ROUND(SUM(F37:F67)/31,1)</f>
        <v>22874.2</v>
      </c>
      <c r="G70" s="85">
        <f>ROUND(SUM(G37:G67)/31,1)</f>
        <v>23548.400000000001</v>
      </c>
      <c r="H70" s="85">
        <f>ROUND(SUM(H37:H67)/31,1)</f>
        <v>11774.2</v>
      </c>
      <c r="I70" s="85">
        <f>ROUND(SUM(I37:I67)/31,1)</f>
        <v>17661.3</v>
      </c>
      <c r="J70" s="86">
        <f>ROUND(SUM(J37:J67)/31,2)</f>
        <v>2.5099999999999998</v>
      </c>
      <c r="K70" s="86">
        <f>ROUND(SUM(K37:K67)/31,2)</f>
        <v>0.92</v>
      </c>
      <c r="L70" s="85">
        <f>ROUND(SUM(L37:L67)/31,1)</f>
        <v>7351.6</v>
      </c>
      <c r="M70" s="87">
        <f>ROUND(SUM(M37:M67)/31,1)</f>
        <v>7367.7</v>
      </c>
      <c r="N70" s="84">
        <f>ROUND(SUM(N37:N67)/31,1)</f>
        <v>3683.9</v>
      </c>
      <c r="O70" s="84">
        <f>ROUND(SUM(O37:O67)/31,1)</f>
        <v>5525.8</v>
      </c>
      <c r="P70" s="86">
        <f>ROUND(SUM(P37:P67)/31,2)</f>
        <v>1.98</v>
      </c>
      <c r="Q70" s="86">
        <f>ROUND(SUM(Q37:Q67)/31,2)</f>
        <v>0.67</v>
      </c>
      <c r="R70" s="85">
        <f>ROUND(SUM(R37:R67)/31,1)</f>
        <v>8232.2999999999993</v>
      </c>
      <c r="S70" s="84">
        <f>ROUND(SUM(S37:S67)/31,1)</f>
        <v>5080.6000000000004</v>
      </c>
    </row>
    <row r="71" spans="1:19" ht="13.5" customHeight="1" x14ac:dyDescent="0.15">
      <c r="A71" s="83"/>
      <c r="B71" s="82" t="s">
        <v>109</v>
      </c>
      <c r="C71" s="81"/>
      <c r="D71" s="79">
        <f>ROUND(SUM(D8:D67)/60,2)</f>
        <v>7.97</v>
      </c>
      <c r="E71" s="79">
        <f>ROUND(SUM(E8:E67)/60,2)</f>
        <v>3.42</v>
      </c>
      <c r="F71" s="78">
        <f>ROUND(SUM(F8:F67)/60,1)</f>
        <v>23140.400000000001</v>
      </c>
      <c r="G71" s="78">
        <f>ROUND(SUM(G8:G67)/60,1)</f>
        <v>23752.7</v>
      </c>
      <c r="H71" s="78">
        <f>ROUND(SUM(H8:H67)/60,1)</f>
        <v>11876.3</v>
      </c>
      <c r="I71" s="78">
        <f>ROUND(SUM(I8:I67)/60,1)</f>
        <v>17814.5</v>
      </c>
      <c r="J71" s="79">
        <f>ROUND(SUM(J8:J67)/60,2)</f>
        <v>2.57</v>
      </c>
      <c r="K71" s="79">
        <f>ROUND(SUM(K8:K67)/60,2)</f>
        <v>0.81</v>
      </c>
      <c r="L71" s="78">
        <f>ROUND(SUM(L8:L67)/60,1)</f>
        <v>7534.4</v>
      </c>
      <c r="M71" s="80">
        <f>ROUND(SUM(M8:M67)/60,1)</f>
        <v>7338.6</v>
      </c>
      <c r="N71" s="77">
        <f>ROUND(SUM(N8:N67)/60,1)</f>
        <v>3669.2</v>
      </c>
      <c r="O71" s="77">
        <f>ROUND(SUM(O8:O67)/60,1)</f>
        <v>5503.9</v>
      </c>
      <c r="P71" s="79">
        <f>ROUND(SUM(P8:P67)/60,2)</f>
        <v>2.0699999999999998</v>
      </c>
      <c r="Q71" s="79">
        <f>ROUND(SUM(Q8:Q67)/60,2)</f>
        <v>0.4</v>
      </c>
      <c r="R71" s="78">
        <f>ROUND(SUM(R8:R67)/60,1)</f>
        <v>11237.3</v>
      </c>
      <c r="S71" s="77">
        <f>ROUND(SUM(S8:S67)/60,1)</f>
        <v>4358.5</v>
      </c>
    </row>
  </sheetData>
  <mergeCells count="16">
    <mergeCell ref="B4:B7"/>
    <mergeCell ref="D4:I4"/>
    <mergeCell ref="J4:M4"/>
    <mergeCell ref="J5:J6"/>
    <mergeCell ref="K5:K6"/>
    <mergeCell ref="L5:L6"/>
    <mergeCell ref="M5:O5"/>
    <mergeCell ref="P4:S4"/>
    <mergeCell ref="D5:D6"/>
    <mergeCell ref="E5:E6"/>
    <mergeCell ref="F5:F6"/>
    <mergeCell ref="G5:I5"/>
    <mergeCell ref="R5:R6"/>
    <mergeCell ref="S5:S6"/>
    <mergeCell ref="P5:P6"/>
    <mergeCell ref="Q5:Q6"/>
  </mergeCells>
  <phoneticPr fontId="4"/>
  <pageMargins left="0.59055118110236227" right="0.59055118110236227" top="0.59055118110236227" bottom="0.59055118110236227" header="0.31496062992125984" footer="0.31496062992125984"/>
  <pageSetup paperSize="9" scale="80" firstPageNumber="86" orientation="portrait" useFirstPageNumber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23-1&amp;2</vt:lpstr>
      <vt:lpstr>23-3</vt:lpstr>
      <vt:lpstr>'23-1&amp;2'!Print_Area</vt:lpstr>
      <vt:lpstr>'23-3'!Print_Area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2021-01-27T03:10:27Z</cp:lastPrinted>
  <dcterms:created xsi:type="dcterms:W3CDTF">2015-08-12T06:01:54Z</dcterms:created>
  <dcterms:modified xsi:type="dcterms:W3CDTF">2021-03-29T03:17:22Z</dcterms:modified>
</cp:coreProperties>
</file>