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'様式'!$A$1:$O$71</definedName>
  </definedNames>
  <calcPr fullCalcOnLoad="1"/>
</workbook>
</file>

<file path=xl/comments1.xml><?xml version="1.0" encoding="utf-8"?>
<comments xmlns="http://schemas.openxmlformats.org/spreadsheetml/2006/main">
  <authors>
    <author>Secret</author>
  </authors>
  <commentList>
    <comment ref="H6" authorId="0">
      <text>
        <r>
          <rPr>
            <b/>
            <sz val="9"/>
            <rFont val="ＭＳ Ｐゴシック"/>
            <family val="3"/>
          </rPr>
          <t>形式収支－繰越</t>
        </r>
      </text>
    </comment>
  </commentList>
</comments>
</file>

<file path=xl/sharedStrings.xml><?xml version="1.0" encoding="utf-8"?>
<sst xmlns="http://schemas.openxmlformats.org/spreadsheetml/2006/main" count="136" uniqueCount="110">
  <si>
    <t>一般会計</t>
  </si>
  <si>
    <t>当該団体からの債務保証に係る債務残高</t>
  </si>
  <si>
    <t>歳入</t>
  </si>
  <si>
    <t>歳出</t>
  </si>
  <si>
    <t>形式収支</t>
  </si>
  <si>
    <t>実質収支</t>
  </si>
  <si>
    <t>地方債現在高</t>
  </si>
  <si>
    <t>財政力指数</t>
  </si>
  <si>
    <t>実質公債費比率</t>
  </si>
  <si>
    <t>経常収支比率</t>
  </si>
  <si>
    <t>備考</t>
  </si>
  <si>
    <t>当該団体からの損失補償に係る債務残高</t>
  </si>
  <si>
    <t>　（注）　損益計算書を作成していない民法法人は「経常損益」の欄には当期正味財産増減額を記入している。</t>
  </si>
  <si>
    <t>法適用企業</t>
  </si>
  <si>
    <t>福岡県古賀市</t>
  </si>
  <si>
    <t>住宅新築資金等貸付事業特別会計</t>
  </si>
  <si>
    <t>都市計画公園用地取得事業特別会計</t>
  </si>
  <si>
    <t>公共下水道事業特別会計</t>
  </si>
  <si>
    <t>農業集落排水事業特別会計</t>
  </si>
  <si>
    <t>国民健康保険特別会計</t>
  </si>
  <si>
    <t>老人保健特別会計</t>
  </si>
  <si>
    <t>古賀高等学校組合</t>
  </si>
  <si>
    <t>福岡県市町村消防団員等公務災害補償組合</t>
  </si>
  <si>
    <t>糟屋郡自治会館組合</t>
  </si>
  <si>
    <t>粕屋北部消防組合</t>
  </si>
  <si>
    <t>福岡県自治振興組合</t>
  </si>
  <si>
    <t>福岡地区水道企業団</t>
  </si>
  <si>
    <t>水道事業会計</t>
  </si>
  <si>
    <t>古賀市土地開発公社</t>
  </si>
  <si>
    <t>福岡県市町村職員退職手当組合(一般会計)</t>
  </si>
  <si>
    <t>福岡都市圏競艇等事業組合(事業会計)</t>
  </si>
  <si>
    <t>法適用</t>
  </si>
  <si>
    <t>総費用
（歳出）</t>
  </si>
  <si>
    <t>総収益
（歳入）</t>
  </si>
  <si>
    <t>○</t>
  </si>
  <si>
    <t>3.関係する一部事務組合等の財政状況</t>
  </si>
  <si>
    <t>(注)1.法適用企業とは、地方公営企業法を適用している公営企業である。</t>
  </si>
  <si>
    <t>福岡都市圏広域行政事業組合(一般会計)</t>
  </si>
  <si>
    <t>福岡県市町村災害共済基金組合(一般会計)</t>
  </si>
  <si>
    <t>　　〃　　(基金特別会計)</t>
  </si>
  <si>
    <t>　　〃　　(普通会計)</t>
  </si>
  <si>
    <t>　　〃　　(流域連携事業特別会計)</t>
  </si>
  <si>
    <t>　　〃　　(福岡県公営競技収益金均てん化基金特別会計)</t>
  </si>
  <si>
    <t>福岡県後期高齢者医療広域連合</t>
  </si>
  <si>
    <t>介護保険特別会計
(介護サービス事業勘定)</t>
  </si>
  <si>
    <t>介護保険特別会計
(保険事業勘定)</t>
  </si>
  <si>
    <t>企業債(地方債)現在高</t>
  </si>
  <si>
    <t>経常損益</t>
  </si>
  <si>
    <t>当該団体からの
出資金</t>
  </si>
  <si>
    <t>当該団体からの
補助金</t>
  </si>
  <si>
    <t>当該団体からの
貸付金</t>
  </si>
  <si>
    <t>財政状況等一覧表（平成19年度）</t>
  </si>
  <si>
    <t>1.一般会計等の財政状況</t>
  </si>
  <si>
    <t>会計名</t>
  </si>
  <si>
    <t>2.公営企業会計等の財政状況</t>
  </si>
  <si>
    <t>純損益
(形式収支)</t>
  </si>
  <si>
    <t>資金剰余額/不足額（実質収支）</t>
  </si>
  <si>
    <t>他会計等からの
繰入金</t>
  </si>
  <si>
    <t>左のうち一般会計等繰入見込額</t>
  </si>
  <si>
    <t>総収益
(歳入)</t>
  </si>
  <si>
    <t>総費用
(歳出)</t>
  </si>
  <si>
    <t>純損益
(形式収支)</t>
  </si>
  <si>
    <t>左のうち一般会計等負担見込額</t>
  </si>
  <si>
    <t>（単位：百万円）</t>
  </si>
  <si>
    <t>4.地方公社・第三セクター等の経営状況及び地方公共団体の財政的支援の状況</t>
  </si>
  <si>
    <t>純資産又は正味財産</t>
  </si>
  <si>
    <t>一般会計等
負担見込額</t>
  </si>
  <si>
    <t>5.充当可能基金の状況</t>
  </si>
  <si>
    <t>一部事務組合等名</t>
  </si>
  <si>
    <t>地方公社・第三セクター等名</t>
  </si>
  <si>
    <t>充当可能基金名</t>
  </si>
  <si>
    <t>平成18年度A</t>
  </si>
  <si>
    <t>平成19年度B</t>
  </si>
  <si>
    <t>差引B-A</t>
  </si>
  <si>
    <t>財政調整基金</t>
  </si>
  <si>
    <t>減債基金</t>
  </si>
  <si>
    <t>その他充当可能基金</t>
  </si>
  <si>
    <t>6.財政指標の状況</t>
  </si>
  <si>
    <t>財政指標名</t>
  </si>
  <si>
    <t>早期健全化基準</t>
  </si>
  <si>
    <t>財政再生基準</t>
  </si>
  <si>
    <t>実質赤字比率</t>
  </si>
  <si>
    <t>連結実質赤字比率</t>
  </si>
  <si>
    <t>将来負担比率</t>
  </si>
  <si>
    <t>資金不足比率(公営企業会計名)</t>
  </si>
  <si>
    <t>(注)「充当可能基金」とは、基金のうち地方債の償還等に充当可能な現金、預金、国債、地方債等の合計額をいい、貸付金及び不動産を含まない。</t>
  </si>
  <si>
    <t xml:space="preserve">     2.法適用企業に係るもの以外のものについては、「総収益」「総費用」「純損益」「資金剰余額/不足額」の欄に、それぞれ「歳入」「歳出」「形式収支」「実質収支」を表示している。</t>
  </si>
  <si>
    <t xml:space="preserve">     3.「資金剰余額/不足額(実質収支)」は、地方公共団体財政健全化法に基づくものであり、資金不足額がある場合には負数で表示している。</t>
  </si>
  <si>
    <t xml:space="preserve">     4.「左のうち一般会計等繰入見込額」は、企業債(地方債)現在高のうち将来負担比率に算入される部分の金額である。</t>
  </si>
  <si>
    <t>標準税収入額等A</t>
  </si>
  <si>
    <t>普通交付税額B</t>
  </si>
  <si>
    <t>臨時財政対策債発行可能額C</t>
  </si>
  <si>
    <t>標準財政規模A+B+C</t>
  </si>
  <si>
    <t>(注)1.「実質赤字比率」・「連結実質赤字比率」・「資金不足比率」は負数で表示しており、収支が黒字の場合には便宜的に当該黒字の比率を正数で表示している。</t>
  </si>
  <si>
    <t>地方公社・第三セクター等計</t>
  </si>
  <si>
    <t>充当可能基金計</t>
  </si>
  <si>
    <t>一部事務組合等計</t>
  </si>
  <si>
    <t>公営企業会計等計</t>
  </si>
  <si>
    <t>一般会計等計</t>
  </si>
  <si>
    <t>　　2.「資金不足比率」の早期健全化基準に相当する「経営健全化基準」は、公営競技を除き、一律△20%である(公営競技は0%)。</t>
  </si>
  <si>
    <t>○</t>
  </si>
  <si>
    <t>玄界環境組合</t>
  </si>
  <si>
    <t>△0.48%</t>
  </si>
  <si>
    <t>△13.19%</t>
  </si>
  <si>
    <t>△18.19%</t>
  </si>
  <si>
    <t>△20.00%</t>
  </si>
  <si>
    <t>△40.00%</t>
  </si>
  <si>
    <t>△0.2%</t>
  </si>
  <si>
    <t>△3.0%</t>
  </si>
  <si>
    <t>北筑衛生施設組合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</si>
</sst>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
    <numFmt numFmtId="178" formatCode="0.00_ "/>
    <numFmt numFmtId="179" formatCode="#,##0;&quot;▲ &quot;#,##0"/>
    <numFmt numFmtId="180" formatCode="&quot;歳&quot;&quot;入&quot;#,##0;&quot;歳入▲ &quot;#,##0"/>
    <numFmt numFmtId="181" formatCode="&quot;(歳入)&quot;#,##0;&quot;(歳入)▲ &quot;#,##0"/>
    <numFmt numFmtId="182" formatCode="#,##0.00;&quot;▲ &quot;#,##0.00"/>
    <numFmt numFmtId="183" formatCode="#,##0.0;&quot;▲ &quot;#,##0.0"/>
    <numFmt numFmtId="184" formatCode="#,##0;&quot;△ &quot;#,##0"/>
    <numFmt numFmtId="185" formatCode="#,##0.00;&quot;△ &quot;#,##0.00"/>
    <numFmt numFmtId="186" formatCode="0.00;&quot;△ &quot;0.00"/>
    <numFmt numFmtId="187" formatCode="#,##0.0;&quot;△ &quot;#,##0.0"/>
    <numFmt numFmtId="188" formatCode="0.0;&quot;△ &quot;0.0"/>
    <numFmt numFmtId="189" formatCode="0.0_ "/>
  </numFmts>
  <fonts count="12">
    <font>
      <sz val="11"/>
      <name val="ＭＳ Ｐゴシック"/>
      <family val="3"/>
    </font>
    <font>
      <sz val="6"/>
      <name val="ＭＳ Ｐゴシック"/>
      <family val="3"/>
    </font>
    <font>
      <sz val="11"/>
      <name val="ＭＳ ゴシック"/>
      <family val="3"/>
    </font>
    <font>
      <sz val="14"/>
      <name val="ＭＳ ゴシック"/>
      <family val="3"/>
    </font>
    <font>
      <b/>
      <sz val="20"/>
      <name val="ＭＳ ゴシック"/>
      <family val="3"/>
    </font>
    <font>
      <b/>
      <sz val="16"/>
      <name val="ＭＳ ゴシック"/>
      <family val="3"/>
    </font>
    <font>
      <sz val="11"/>
      <name val="ＭＳ Ｐ明朝"/>
      <family val="1"/>
    </font>
    <font>
      <sz val="9"/>
      <name val="ＭＳ Ｐ明朝"/>
      <family val="1"/>
    </font>
    <font>
      <b/>
      <sz val="9"/>
      <name val="ＭＳ Ｐゴシック"/>
      <family val="3"/>
    </font>
    <font>
      <sz val="10"/>
      <name val="ＭＳ Ｐ明朝"/>
      <family val="1"/>
    </font>
    <font>
      <sz val="8"/>
      <name val="ＭＳ Ｐゴシック"/>
      <family val="3"/>
    </font>
    <font>
      <b/>
      <sz val="8"/>
      <name val="ＭＳ Ｐゴシック"/>
      <family val="2"/>
    </font>
  </fonts>
  <fills count="3">
    <fill>
      <patternFill/>
    </fill>
    <fill>
      <patternFill patternType="gray125"/>
    </fill>
    <fill>
      <patternFill patternType="solid">
        <fgColor indexed="42"/>
        <bgColor indexed="64"/>
      </patternFill>
    </fill>
  </fills>
  <borders count="102">
    <border>
      <left/>
      <right/>
      <top/>
      <bottom/>
      <diagonal/>
    </border>
    <border>
      <left style="hair">
        <color indexed="8"/>
      </left>
      <right style="hair">
        <color indexed="8"/>
      </right>
      <top style="thin"/>
      <bottom style="thin"/>
    </border>
    <border>
      <left style="hair">
        <color indexed="8"/>
      </left>
      <right>
        <color indexed="63"/>
      </right>
      <top style="thin"/>
      <bottom style="thin"/>
    </border>
    <border>
      <left style="hair"/>
      <right style="thin"/>
      <top style="thin"/>
      <bottom style="thin"/>
    </border>
    <border>
      <left style="hair"/>
      <right style="thin"/>
      <top>
        <color indexed="63"/>
      </top>
      <bottom style="hair"/>
    </border>
    <border>
      <left style="hair"/>
      <right style="thin"/>
      <top style="hair"/>
      <bottom style="hair"/>
    </border>
    <border>
      <left style="hair"/>
      <right style="thin"/>
      <top style="hair"/>
      <bottom>
        <color indexed="63"/>
      </bottom>
    </border>
    <border>
      <left>
        <color indexed="63"/>
      </left>
      <right>
        <color indexed="63"/>
      </right>
      <top style="hair"/>
      <bottom style="hair"/>
    </border>
    <border>
      <left style="hair"/>
      <right>
        <color indexed="63"/>
      </right>
      <top style="thin"/>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style="thin"/>
      <top>
        <color indexed="63"/>
      </top>
      <bottom style="thin"/>
    </border>
    <border>
      <left style="thin"/>
      <right style="thin"/>
      <top style="hair"/>
      <bottom>
        <color indexed="63"/>
      </bottom>
    </border>
    <border>
      <left style="thin"/>
      <right style="thin"/>
      <top>
        <color indexed="63"/>
      </top>
      <bottom style="hair"/>
    </border>
    <border>
      <left style="thin"/>
      <right style="thin">
        <color indexed="8"/>
      </right>
      <top>
        <color indexed="63"/>
      </top>
      <bottom style="thin"/>
    </border>
    <border>
      <left style="thin"/>
      <right style="thin">
        <color indexed="8"/>
      </right>
      <top>
        <color indexed="63"/>
      </top>
      <bottom>
        <color indexed="63"/>
      </bottom>
    </border>
    <border>
      <left style="thin"/>
      <right style="thin">
        <color indexed="8"/>
      </right>
      <top style="hair">
        <color indexed="8"/>
      </top>
      <bottom>
        <color indexed="63"/>
      </bottom>
    </border>
    <border>
      <left>
        <color indexed="63"/>
      </left>
      <right>
        <color indexed="63"/>
      </right>
      <top>
        <color indexed="63"/>
      </top>
      <bottom style="thin"/>
    </border>
    <border>
      <left style="hair">
        <color indexed="8"/>
      </left>
      <right style="thin"/>
      <top style="thin"/>
      <bottom style="thin"/>
    </border>
    <border>
      <left>
        <color indexed="63"/>
      </left>
      <right>
        <color indexed="63"/>
      </right>
      <top style="hair"/>
      <bottom>
        <color indexed="63"/>
      </bottom>
    </border>
    <border>
      <left style="hair"/>
      <right>
        <color indexed="63"/>
      </right>
      <top style="hair"/>
      <bottom>
        <color indexed="63"/>
      </bottom>
    </border>
    <border>
      <left style="thin"/>
      <right style="thin">
        <color indexed="8"/>
      </right>
      <top style="thin"/>
      <bottom style="thin"/>
    </border>
    <border diagonalUp="1">
      <left style="hair">
        <color indexed="8"/>
      </left>
      <right style="hair">
        <color indexed="8"/>
      </right>
      <top>
        <color indexed="63"/>
      </top>
      <bottom style="thin"/>
      <diagonal style="hair">
        <color indexed="8"/>
      </diagonal>
    </border>
    <border>
      <left style="thin"/>
      <right style="thin">
        <color indexed="8"/>
      </right>
      <top style="hair">
        <color indexed="8"/>
      </top>
      <bottom style="thin"/>
    </border>
    <border>
      <left style="hair"/>
      <right>
        <color indexed="63"/>
      </right>
      <top style="thin"/>
      <bottom style="thin"/>
    </border>
    <border diagonalUp="1">
      <left style="hair"/>
      <right style="hair"/>
      <top style="thin"/>
      <bottom style="thin"/>
      <diagonal style="hair"/>
    </border>
    <border>
      <left style="thin"/>
      <right>
        <color indexed="63"/>
      </right>
      <top style="thin"/>
      <bottom style="thin"/>
    </border>
    <border>
      <left style="thin"/>
      <right style="thin"/>
      <top>
        <color indexed="63"/>
      </top>
      <bottom style="thin"/>
    </border>
    <border>
      <left style="hair"/>
      <right style="hair"/>
      <top style="thin"/>
      <bottom style="hair"/>
    </border>
    <border>
      <left style="hair"/>
      <right style="thin"/>
      <top style="thin"/>
      <bottom style="hair"/>
    </border>
    <border>
      <left>
        <color indexed="63"/>
      </left>
      <right style="hair"/>
      <top style="thin"/>
      <bottom style="hair"/>
    </border>
    <border diagonalUp="1">
      <left style="hair"/>
      <right style="thin"/>
      <top style="hair"/>
      <bottom style="hair"/>
      <diagonal style="hair"/>
    </border>
    <border diagonalUp="1">
      <left style="hair"/>
      <right style="thin"/>
      <top style="hair"/>
      <bottom style="thin"/>
      <diagonal style="hair"/>
    </border>
    <border>
      <left style="thin"/>
      <right style="hair"/>
      <top style="thin"/>
      <bottom style="thin"/>
    </border>
    <border>
      <left style="hair"/>
      <right style="hair"/>
      <top style="thin"/>
      <bottom style="thin"/>
    </border>
    <border>
      <left style="hair">
        <color indexed="8"/>
      </left>
      <right>
        <color indexed="63"/>
      </right>
      <top style="hair">
        <color indexed="8"/>
      </top>
      <bottom style="thin"/>
    </border>
    <border>
      <left style="hair">
        <color indexed="8"/>
      </left>
      <right>
        <color indexed="63"/>
      </right>
      <top>
        <color indexed="63"/>
      </top>
      <bottom style="thin"/>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style="hair"/>
      <bottom style="thin"/>
    </border>
    <border>
      <left>
        <color indexed="63"/>
      </left>
      <right style="hair"/>
      <top style="thin"/>
      <bottom style="thin"/>
    </border>
    <border>
      <left style="hair"/>
      <right style="hair"/>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style="hair"/>
      <right>
        <color indexed="63"/>
      </right>
      <top>
        <color indexed="63"/>
      </top>
      <bottom style="hair"/>
    </border>
    <border diagonalUp="1">
      <left>
        <color indexed="63"/>
      </left>
      <right style="hair"/>
      <top>
        <color indexed="63"/>
      </top>
      <bottom style="thin"/>
      <diagonal style="thin"/>
    </border>
    <border diagonalUp="1">
      <left style="hair"/>
      <right style="hair"/>
      <top>
        <color indexed="63"/>
      </top>
      <bottom style="thin"/>
      <diagonal style="thin"/>
    </border>
    <border>
      <left style="hair"/>
      <right style="hair"/>
      <top>
        <color indexed="63"/>
      </top>
      <bottom style="thin"/>
    </border>
    <border diagonalUp="1">
      <left>
        <color indexed="63"/>
      </left>
      <right style="thin"/>
      <top style="hair"/>
      <bottom style="hair"/>
      <diagonal style="hair"/>
    </border>
    <border diagonalUp="1">
      <left style="hair"/>
      <right>
        <color indexed="63"/>
      </right>
      <top style="thin"/>
      <bottom style="thin"/>
      <diagonal style="thin"/>
    </border>
    <border diagonalUp="1">
      <left>
        <color indexed="63"/>
      </left>
      <right style="hair"/>
      <top style="thin"/>
      <bottom style="thin"/>
      <diagonal style="thin"/>
    </border>
    <border diagonalUp="1">
      <left>
        <color indexed="63"/>
      </left>
      <right style="hair"/>
      <top style="thin"/>
      <bottom style="thin"/>
      <diagonal style="thin">
        <color indexed="8"/>
      </diagonal>
    </border>
    <border diagonalUp="1">
      <left style="hair"/>
      <right style="hair"/>
      <top style="thin"/>
      <bottom style="thin"/>
      <diagonal style="thin">
        <color indexed="8"/>
      </diagonal>
    </border>
    <border diagonalUp="1">
      <left style="hair"/>
      <right>
        <color indexed="63"/>
      </right>
      <top style="hair"/>
      <bottom style="hair"/>
      <diagonal style="hair"/>
    </border>
    <border diagonalUp="1">
      <left>
        <color indexed="63"/>
      </left>
      <right style="hair"/>
      <top style="hair"/>
      <bottom style="hair"/>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hair"/>
      <top style="hair"/>
      <bottom style="thin"/>
      <diagonal style="thin"/>
    </border>
    <border diagonalUp="1">
      <left style="hair"/>
      <right style="hair"/>
      <top style="hair"/>
      <bottom style="thin"/>
      <diagonal style="thin"/>
    </border>
    <border>
      <left style="thin"/>
      <right style="hair"/>
      <top style="thin"/>
      <bottom style="hair"/>
    </border>
    <border>
      <left style="thin"/>
      <right style="hair"/>
      <top style="hair"/>
      <bottom style="hair"/>
    </border>
    <border diagonalUp="1">
      <left>
        <color indexed="63"/>
      </left>
      <right style="hair"/>
      <top style="thin"/>
      <bottom style="hair"/>
      <diagonal style="thin"/>
    </border>
    <border diagonalUp="1">
      <left style="hair"/>
      <right style="hair"/>
      <top style="thin"/>
      <bottom style="hair"/>
      <diagonal style="thin"/>
    </border>
    <border diagonalUp="1">
      <left>
        <color indexed="63"/>
      </left>
      <right style="hair"/>
      <top style="hair"/>
      <bottom style="hair"/>
      <diagonal style="thin"/>
    </border>
    <border diagonalUp="1">
      <left style="hair"/>
      <right style="hair"/>
      <top style="hair"/>
      <bottom style="hair"/>
      <diagonal style="thin"/>
    </border>
    <border>
      <left>
        <color indexed="63"/>
      </left>
      <right style="hair">
        <color indexed="8"/>
      </right>
      <top style="thin"/>
      <bottom style="thin"/>
    </border>
    <border>
      <left style="thin">
        <color indexed="8"/>
      </left>
      <right style="hair">
        <color indexed="8"/>
      </right>
      <top style="thin"/>
      <bottom style="thin"/>
    </border>
    <border>
      <left style="hair"/>
      <right style="hair">
        <color indexed="8"/>
      </right>
      <top style="thin"/>
      <bottom style="thin"/>
    </border>
    <border>
      <left style="hair">
        <color indexed="8"/>
      </left>
      <right style="hair">
        <color indexed="8"/>
      </right>
      <top style="thin"/>
      <bottom style="hair">
        <color indexed="8"/>
      </bottom>
    </border>
    <border>
      <left style="hair">
        <color indexed="8"/>
      </left>
      <right>
        <color indexed="63"/>
      </right>
      <top style="thin"/>
      <bottom style="hair">
        <color indexed="8"/>
      </bottom>
    </border>
    <border>
      <left>
        <color indexed="63"/>
      </left>
      <right style="hair">
        <color indexed="8"/>
      </right>
      <top style="thin"/>
      <bottom style="hair">
        <color indexed="8"/>
      </bottom>
    </border>
    <border>
      <left style="thin">
        <color indexed="8"/>
      </left>
      <right style="hair">
        <color indexed="8"/>
      </right>
      <top style="thin"/>
      <bottom style="hair">
        <color indexed="8"/>
      </bottom>
    </border>
    <border>
      <left>
        <color indexed="63"/>
      </left>
      <right style="hair">
        <color indexed="8"/>
      </right>
      <top>
        <color indexed="63"/>
      </top>
      <bottom style="thin"/>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style="thin"/>
    </border>
    <border>
      <left style="thin">
        <color indexed="8"/>
      </left>
      <right style="hair">
        <color indexed="8"/>
      </right>
      <top>
        <color indexed="63"/>
      </top>
      <bottom style="thin"/>
    </border>
    <border>
      <left style="hair">
        <color indexed="8"/>
      </left>
      <right style="hair">
        <color indexed="8"/>
      </right>
      <top>
        <color indexed="63"/>
      </top>
      <bottom style="thin"/>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diagonalUp="1">
      <left style="thin"/>
      <right>
        <color indexed="63"/>
      </right>
      <top style="thin"/>
      <bottom style="thin"/>
      <diagonal style="thin"/>
    </border>
    <border diagonalUp="1">
      <left style="hair"/>
      <right>
        <color indexed="63"/>
      </right>
      <top style="thin"/>
      <bottom style="hair"/>
      <diagonal style="hair"/>
    </border>
    <border diagonalUp="1">
      <left>
        <color indexed="63"/>
      </left>
      <right style="thin"/>
      <top style="thin"/>
      <bottom style="hair"/>
      <diagonal style="hair"/>
    </border>
    <border diagonalUp="1">
      <left>
        <color indexed="63"/>
      </left>
      <right style="thin"/>
      <top style="hair"/>
      <bottom style="thin"/>
      <diagonal style="hair"/>
    </border>
    <border diagonalUp="1">
      <left style="hair"/>
      <right>
        <color indexed="63"/>
      </right>
      <top style="thin"/>
      <bottom style="thin"/>
      <diagonal style="hair"/>
    </border>
    <border diagonalUp="1">
      <left>
        <color indexed="63"/>
      </left>
      <right style="thin"/>
      <top style="thin"/>
      <bottom style="thin"/>
      <diagonal style="hair"/>
    </border>
    <border>
      <left>
        <color indexed="63"/>
      </left>
      <right style="thin"/>
      <top style="thin"/>
      <bottom style="thin"/>
    </border>
    <border>
      <left style="thin"/>
      <right style="hair"/>
      <top style="hair"/>
      <bottom style="thin"/>
    </border>
    <border diagonalUp="1">
      <left>
        <color indexed="63"/>
      </left>
      <right style="hair"/>
      <top style="hair"/>
      <bottom style="thin"/>
      <diagonal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2">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5" fillId="0" borderId="0" xfId="0" applyFont="1" applyAlignment="1">
      <alignment/>
    </xf>
    <xf numFmtId="49" fontId="5" fillId="0" borderId="0" xfId="0" applyNumberFormat="1" applyFont="1" applyAlignment="1">
      <alignment/>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0" fontId="0" fillId="0" borderId="0" xfId="0" applyFont="1" applyAlignment="1">
      <alignment vertical="center"/>
    </xf>
    <xf numFmtId="176" fontId="6" fillId="2" borderId="1" xfId="0" applyNumberFormat="1"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176" fontId="7" fillId="0" borderId="7" xfId="0" applyNumberFormat="1" applyFont="1" applyBorder="1" applyAlignment="1">
      <alignment horizontal="center" vertical="center" shrinkToFit="1"/>
    </xf>
    <xf numFmtId="179" fontId="7" fillId="0" borderId="7" xfId="0" applyNumberFormat="1" applyFont="1" applyBorder="1" applyAlignment="1">
      <alignment horizontal="right" vertical="center" shrinkToFit="1"/>
    </xf>
    <xf numFmtId="179" fontId="7" fillId="0" borderId="8" xfId="0" applyNumberFormat="1" applyFont="1" applyBorder="1" applyAlignment="1">
      <alignment horizontal="right" vertical="center" shrinkToFit="1"/>
    </xf>
    <xf numFmtId="179" fontId="7" fillId="0" borderId="7" xfId="0" applyNumberFormat="1" applyFont="1" applyBorder="1" applyAlignment="1">
      <alignment horizontal="center" vertical="center" shrinkToFit="1"/>
    </xf>
    <xf numFmtId="179" fontId="7" fillId="0" borderId="9" xfId="0" applyNumberFormat="1" applyFont="1" applyBorder="1" applyAlignment="1">
      <alignment horizontal="center" vertical="center" shrinkToFit="1"/>
    </xf>
    <xf numFmtId="176" fontId="7" fillId="0" borderId="10" xfId="0" applyNumberFormat="1" applyFont="1" applyBorder="1" applyAlignment="1">
      <alignment horizontal="center" vertical="center" shrinkToFit="1"/>
    </xf>
    <xf numFmtId="179" fontId="7" fillId="0" borderId="11" xfId="0" applyNumberFormat="1" applyFont="1" applyBorder="1" applyAlignment="1">
      <alignment horizontal="center" vertical="center" shrinkToFit="1"/>
    </xf>
    <xf numFmtId="179" fontId="7" fillId="0" borderId="12" xfId="0" applyNumberFormat="1" applyFont="1" applyBorder="1" applyAlignment="1">
      <alignment horizontal="center" vertical="center" shrinkToFit="1"/>
    </xf>
    <xf numFmtId="0" fontId="6" fillId="0" borderId="13" xfId="0" applyFont="1" applyFill="1" applyBorder="1" applyAlignment="1">
      <alignment horizontal="center" vertical="center"/>
    </xf>
    <xf numFmtId="176" fontId="6" fillId="2" borderId="14" xfId="0" applyNumberFormat="1" applyFont="1" applyFill="1" applyBorder="1" applyAlignment="1">
      <alignment horizontal="center" vertical="center" wrapText="1"/>
    </xf>
    <xf numFmtId="0" fontId="6" fillId="0" borderId="15" xfId="0" applyFont="1" applyBorder="1" applyAlignment="1">
      <alignment horizontal="center" vertical="center"/>
    </xf>
    <xf numFmtId="179" fontId="6" fillId="0" borderId="16" xfId="0" applyNumberFormat="1"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176" fontId="7" fillId="0" borderId="11" xfId="0" applyNumberFormat="1" applyFont="1" applyBorder="1" applyAlignment="1">
      <alignment horizontal="center" vertical="center" shrinkToFit="1"/>
    </xf>
    <xf numFmtId="0" fontId="6" fillId="0" borderId="18" xfId="0" applyFont="1" applyBorder="1" applyAlignment="1">
      <alignment horizontal="center" vertical="center"/>
    </xf>
    <xf numFmtId="0" fontId="6" fillId="0" borderId="0" xfId="0" applyFont="1" applyAlignment="1">
      <alignment vertical="center"/>
    </xf>
    <xf numFmtId="176" fontId="6" fillId="0" borderId="0" xfId="0" applyNumberFormat="1" applyFont="1" applyBorder="1" applyAlignment="1">
      <alignment vertical="center"/>
    </xf>
    <xf numFmtId="0" fontId="6" fillId="0" borderId="19" xfId="0" applyFont="1" applyBorder="1" applyAlignment="1">
      <alignment horizontal="center" vertical="center"/>
    </xf>
    <xf numFmtId="176" fontId="6" fillId="0" borderId="20" xfId="0" applyNumberFormat="1" applyFont="1" applyBorder="1" applyAlignment="1">
      <alignment horizontal="left" vertical="center" wrapText="1"/>
    </xf>
    <xf numFmtId="176" fontId="6" fillId="0" borderId="16" xfId="0" applyNumberFormat="1" applyFont="1" applyBorder="1" applyAlignment="1">
      <alignment horizontal="left" vertical="center" wrapText="1"/>
    </xf>
    <xf numFmtId="176" fontId="6" fillId="0" borderId="17" xfId="0" applyNumberFormat="1" applyFont="1" applyBorder="1" applyAlignment="1">
      <alignment horizontal="left" vertical="center" wrapText="1"/>
    </xf>
    <xf numFmtId="0" fontId="6" fillId="0" borderId="18" xfId="0" applyFont="1" applyFill="1" applyBorder="1" applyAlignment="1">
      <alignment horizontal="center" vertical="center"/>
    </xf>
    <xf numFmtId="176" fontId="6" fillId="0" borderId="21" xfId="0" applyNumberFormat="1" applyFont="1" applyBorder="1" applyAlignment="1">
      <alignment horizontal="left" vertical="center"/>
    </xf>
    <xf numFmtId="176" fontId="6" fillId="0" borderId="22" xfId="0" applyNumberFormat="1" applyFont="1" applyBorder="1" applyAlignment="1">
      <alignment horizontal="left" vertical="center" wrapText="1"/>
    </xf>
    <xf numFmtId="176" fontId="6" fillId="0" borderId="23" xfId="0" applyNumberFormat="1" applyFont="1" applyBorder="1" applyAlignment="1">
      <alignment horizontal="left" vertical="center" wrapText="1" shrinkToFit="1"/>
    </xf>
    <xf numFmtId="0" fontId="4" fillId="0" borderId="0" xfId="0" applyFont="1" applyAlignment="1">
      <alignment horizontal="center" vertical="center"/>
    </xf>
    <xf numFmtId="0" fontId="3" fillId="0" borderId="0" xfId="0" applyFont="1" applyBorder="1" applyAlignment="1">
      <alignment horizontal="center"/>
    </xf>
    <xf numFmtId="0" fontId="3" fillId="0" borderId="24" xfId="0" applyFont="1" applyBorder="1" applyAlignment="1">
      <alignment horizontal="center"/>
    </xf>
    <xf numFmtId="0" fontId="6" fillId="0" borderId="0" xfId="0" applyFont="1" applyAlignment="1">
      <alignment horizontal="right"/>
    </xf>
    <xf numFmtId="176" fontId="6" fillId="2" borderId="25" xfId="0" applyNumberFormat="1" applyFont="1" applyFill="1" applyBorder="1" applyAlignment="1">
      <alignment horizontal="center" vertical="center" wrapText="1"/>
    </xf>
    <xf numFmtId="176" fontId="6" fillId="0" borderId="19" xfId="0" applyNumberFormat="1" applyFont="1" applyBorder="1" applyAlignment="1">
      <alignment horizontal="left" vertical="center" wrapText="1"/>
    </xf>
    <xf numFmtId="176" fontId="7" fillId="0" borderId="26" xfId="0" applyNumberFormat="1" applyFont="1" applyBorder="1" applyAlignment="1">
      <alignment horizontal="center" vertical="center" shrinkToFit="1"/>
    </xf>
    <xf numFmtId="179" fontId="7" fillId="0" borderId="26" xfId="0" applyNumberFormat="1" applyFont="1" applyBorder="1" applyAlignment="1">
      <alignment horizontal="center" vertical="center" shrinkToFit="1"/>
    </xf>
    <xf numFmtId="179" fontId="7" fillId="0" borderId="27" xfId="0" applyNumberFormat="1" applyFont="1" applyBorder="1" applyAlignment="1">
      <alignment horizontal="center" vertical="center" shrinkToFit="1"/>
    </xf>
    <xf numFmtId="0" fontId="6" fillId="2" borderId="14" xfId="0" applyFont="1" applyFill="1" applyBorder="1" applyAlignment="1">
      <alignment horizontal="center" vertical="center" wrapText="1"/>
    </xf>
    <xf numFmtId="3" fontId="6" fillId="0" borderId="14" xfId="0" applyNumberFormat="1" applyFont="1" applyBorder="1" applyAlignment="1">
      <alignment vertical="center"/>
    </xf>
    <xf numFmtId="0" fontId="6" fillId="0" borderId="13" xfId="0" applyFont="1" applyFill="1" applyBorder="1" applyAlignment="1">
      <alignment horizontal="center" vertical="center" wrapText="1"/>
    </xf>
    <xf numFmtId="176" fontId="6" fillId="2" borderId="28" xfId="0" applyNumberFormat="1" applyFont="1" applyFill="1" applyBorder="1" applyAlignment="1">
      <alignment horizontal="center" vertical="center" wrapText="1"/>
    </xf>
    <xf numFmtId="0" fontId="6" fillId="0" borderId="0" xfId="0" applyFont="1" applyBorder="1" applyAlignment="1">
      <alignment horizontal="center" vertical="center"/>
    </xf>
    <xf numFmtId="176" fontId="6" fillId="0" borderId="29" xfId="0" applyNumberFormat="1" applyFont="1" applyBorder="1" applyAlignment="1">
      <alignment horizontal="right" vertical="center"/>
    </xf>
    <xf numFmtId="176" fontId="6" fillId="0" borderId="30" xfId="0" applyNumberFormat="1" applyFont="1" applyBorder="1" applyAlignment="1">
      <alignment horizontal="left" vertical="center" wrapText="1" shrinkToFit="1"/>
    </xf>
    <xf numFmtId="0" fontId="6" fillId="0" borderId="3" xfId="0" applyFont="1" applyFill="1" applyBorder="1" applyAlignment="1">
      <alignment horizontal="center" vertical="center"/>
    </xf>
    <xf numFmtId="176" fontId="6" fillId="0" borderId="14" xfId="0" applyNumberFormat="1" applyFont="1" applyBorder="1" applyAlignment="1">
      <alignment horizontal="left" vertical="center" wrapText="1"/>
    </xf>
    <xf numFmtId="179" fontId="7" fillId="0" borderId="31" xfId="0" applyNumberFormat="1" applyFont="1" applyBorder="1" applyAlignment="1">
      <alignment horizontal="center" vertical="center" shrinkToFit="1"/>
    </xf>
    <xf numFmtId="179" fontId="6" fillId="0" borderId="32" xfId="0" applyNumberFormat="1" applyFont="1" applyBorder="1" applyAlignment="1">
      <alignment horizontal="right" vertical="center"/>
    </xf>
    <xf numFmtId="0" fontId="6" fillId="0" borderId="3" xfId="0" applyFont="1" applyFill="1" applyBorder="1" applyAlignment="1">
      <alignment horizontal="center" vertical="center" wrapText="1"/>
    </xf>
    <xf numFmtId="176" fontId="7" fillId="0" borderId="31" xfId="0" applyNumberFormat="1" applyFont="1" applyBorder="1" applyAlignment="1">
      <alignment horizontal="center" vertical="center" shrinkToFit="1"/>
    </xf>
    <xf numFmtId="176" fontId="6" fillId="2" borderId="33" xfId="0" applyNumberFormat="1" applyFont="1" applyFill="1" applyBorder="1" applyAlignment="1">
      <alignment horizontal="center" vertical="center" wrapText="1"/>
    </xf>
    <xf numFmtId="176" fontId="6" fillId="0" borderId="15" xfId="0" applyNumberFormat="1" applyFont="1" applyBorder="1" applyAlignment="1">
      <alignment horizontal="left" vertical="center"/>
    </xf>
    <xf numFmtId="176" fontId="6" fillId="0" borderId="16" xfId="0" applyNumberFormat="1" applyFont="1" applyBorder="1" applyAlignment="1">
      <alignment horizontal="left" vertical="center"/>
    </xf>
    <xf numFmtId="176" fontId="6" fillId="0" borderId="17" xfId="0" applyNumberFormat="1" applyFont="1" applyBorder="1" applyAlignment="1">
      <alignment horizontal="left" vertical="center"/>
    </xf>
    <xf numFmtId="176" fontId="6" fillId="0" borderId="34" xfId="0" applyNumberFormat="1" applyFont="1" applyBorder="1" applyAlignment="1">
      <alignment horizontal="left" vertical="center"/>
    </xf>
    <xf numFmtId="0" fontId="2" fillId="0" borderId="0" xfId="0" applyFont="1" applyAlignment="1">
      <alignment vertical="center"/>
    </xf>
    <xf numFmtId="176" fontId="6" fillId="2" borderId="35" xfId="0" applyNumberFormat="1" applyFont="1" applyFill="1" applyBorder="1" applyAlignment="1">
      <alignment horizontal="center" vertical="center" wrapText="1"/>
    </xf>
    <xf numFmtId="176" fontId="6" fillId="2" borderId="36" xfId="0" applyNumberFormat="1" applyFont="1" applyFill="1" applyBorder="1" applyAlignment="1">
      <alignment horizontal="center" vertical="center" wrapText="1"/>
    </xf>
    <xf numFmtId="176" fontId="6" fillId="2" borderId="37" xfId="0" applyNumberFormat="1" applyFont="1" applyFill="1" applyBorder="1" applyAlignment="1">
      <alignment horizontal="center" vertical="center" wrapText="1"/>
    </xf>
    <xf numFmtId="176" fontId="6" fillId="2" borderId="15" xfId="0" applyNumberFormat="1" applyFont="1" applyFill="1" applyBorder="1" applyAlignment="1">
      <alignment horizontal="center" vertical="center" wrapText="1"/>
    </xf>
    <xf numFmtId="0" fontId="6" fillId="0" borderId="16" xfId="0" applyFont="1" applyBorder="1" applyAlignment="1">
      <alignment vertical="center"/>
    </xf>
    <xf numFmtId="0" fontId="6" fillId="0" borderId="3" xfId="0" applyFont="1" applyBorder="1" applyAlignment="1">
      <alignment horizontal="center" vertical="center"/>
    </xf>
    <xf numFmtId="176" fontId="6" fillId="0" borderId="14" xfId="0" applyNumberFormat="1" applyFont="1" applyBorder="1" applyAlignment="1">
      <alignment horizontal="left" vertical="center"/>
    </xf>
    <xf numFmtId="0" fontId="6" fillId="0" borderId="38" xfId="0" applyFont="1" applyBorder="1" applyAlignment="1">
      <alignment/>
    </xf>
    <xf numFmtId="0" fontId="6" fillId="0" borderId="17" xfId="0" applyFont="1" applyBorder="1" applyAlignment="1">
      <alignment vertical="center"/>
    </xf>
    <xf numFmtId="0" fontId="6" fillId="0" borderId="39" xfId="0" applyFont="1" applyBorder="1" applyAlignment="1">
      <alignment/>
    </xf>
    <xf numFmtId="0" fontId="6" fillId="0" borderId="0" xfId="0" applyFont="1" applyAlignment="1">
      <alignment horizontal="left"/>
    </xf>
    <xf numFmtId="0" fontId="6" fillId="0" borderId="0" xfId="0" applyFont="1" applyAlignment="1">
      <alignment/>
    </xf>
    <xf numFmtId="0" fontId="6" fillId="2" borderId="40"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3" fontId="6" fillId="0" borderId="40" xfId="0" applyNumberFormat="1" applyFont="1" applyBorder="1" applyAlignment="1">
      <alignment vertical="center"/>
    </xf>
    <xf numFmtId="3" fontId="6" fillId="0" borderId="41" xfId="0" applyNumberFormat="1" applyFont="1" applyBorder="1" applyAlignment="1">
      <alignment vertical="center"/>
    </xf>
    <xf numFmtId="3" fontId="6" fillId="0" borderId="3" xfId="0" applyNumberFormat="1" applyFont="1" applyBorder="1" applyAlignment="1">
      <alignment vertical="center"/>
    </xf>
    <xf numFmtId="176" fontId="9" fillId="2" borderId="1"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184" fontId="6" fillId="0" borderId="42" xfId="0" applyNumberFormat="1" applyFont="1" applyBorder="1" applyAlignment="1">
      <alignment horizontal="right" vertical="center"/>
    </xf>
    <xf numFmtId="184" fontId="6" fillId="0" borderId="43" xfId="0" applyNumberFormat="1" applyFont="1" applyBorder="1" applyAlignment="1">
      <alignment horizontal="right" vertical="center"/>
    </xf>
    <xf numFmtId="184" fontId="6" fillId="0" borderId="44" xfId="0" applyNumberFormat="1" applyFont="1" applyBorder="1" applyAlignment="1">
      <alignment horizontal="right" vertical="center"/>
    </xf>
    <xf numFmtId="184" fontId="6" fillId="0" borderId="45" xfId="0" applyNumberFormat="1" applyFont="1" applyBorder="1" applyAlignment="1">
      <alignment horizontal="right" vertical="center"/>
    </xf>
    <xf numFmtId="184" fontId="6" fillId="0" borderId="46" xfId="0" applyNumberFormat="1" applyFont="1" applyBorder="1" applyAlignment="1">
      <alignment horizontal="right" vertical="center"/>
    </xf>
    <xf numFmtId="184" fontId="6" fillId="0" borderId="47" xfId="0" applyNumberFormat="1" applyFont="1" applyBorder="1" applyAlignment="1">
      <alignment horizontal="right" vertical="center"/>
    </xf>
    <xf numFmtId="184" fontId="6" fillId="0" borderId="48" xfId="0" applyNumberFormat="1" applyFont="1" applyBorder="1" applyAlignment="1">
      <alignment horizontal="right" vertical="center"/>
    </xf>
    <xf numFmtId="184" fontId="6" fillId="0" borderId="49" xfId="0" applyNumberFormat="1" applyFont="1" applyBorder="1" applyAlignment="1">
      <alignment horizontal="right" vertical="center"/>
    </xf>
    <xf numFmtId="184" fontId="6" fillId="0" borderId="37" xfId="0" applyNumberFormat="1" applyFont="1" applyBorder="1" applyAlignment="1" quotePrefix="1">
      <alignment horizontal="right" vertical="center"/>
    </xf>
    <xf numFmtId="184" fontId="6" fillId="0" borderId="50" xfId="0" applyNumberFormat="1" applyFont="1" applyBorder="1" applyAlignment="1">
      <alignment horizontal="right" vertical="center"/>
    </xf>
    <xf numFmtId="184" fontId="6" fillId="0" borderId="51" xfId="0" applyNumberFormat="1" applyFont="1" applyBorder="1" applyAlignment="1">
      <alignment horizontal="right" vertical="center"/>
    </xf>
    <xf numFmtId="184" fontId="6" fillId="0" borderId="52" xfId="0" applyNumberFormat="1" applyFont="1" applyBorder="1" applyAlignment="1">
      <alignment horizontal="right" vertical="center"/>
    </xf>
    <xf numFmtId="184" fontId="6" fillId="0" borderId="53" xfId="0" applyNumberFormat="1" applyFont="1" applyBorder="1" applyAlignment="1">
      <alignment horizontal="right" vertical="center"/>
    </xf>
    <xf numFmtId="184" fontId="6" fillId="0" borderId="54" xfId="0" applyNumberFormat="1" applyFont="1" applyBorder="1" applyAlignment="1">
      <alignment horizontal="right" vertical="center"/>
    </xf>
    <xf numFmtId="184" fontId="6" fillId="0" borderId="41" xfId="0" applyNumberFormat="1" applyFont="1" applyBorder="1" applyAlignment="1">
      <alignment horizontal="right" vertical="center"/>
    </xf>
    <xf numFmtId="184" fontId="6" fillId="0" borderId="49" xfId="0" applyNumberFormat="1" applyFont="1" applyBorder="1" applyAlignment="1" quotePrefix="1">
      <alignment horizontal="right" vertical="center"/>
    </xf>
    <xf numFmtId="184" fontId="6" fillId="0" borderId="37" xfId="0" applyNumberFormat="1" applyFont="1" applyBorder="1" applyAlignment="1">
      <alignment horizontal="right" vertical="center"/>
    </xf>
    <xf numFmtId="184" fontId="6" fillId="0" borderId="50" xfId="0" applyNumberFormat="1" applyFont="1" applyBorder="1" applyAlignment="1" quotePrefix="1">
      <alignment horizontal="right" vertical="center"/>
    </xf>
    <xf numFmtId="184" fontId="6" fillId="0" borderId="54" xfId="0" applyNumberFormat="1" applyFont="1" applyBorder="1" applyAlignment="1" quotePrefix="1">
      <alignment horizontal="right" vertical="center"/>
    </xf>
    <xf numFmtId="184" fontId="6" fillId="0" borderId="43" xfId="0" applyNumberFormat="1" applyFont="1" applyBorder="1" applyAlignment="1" quotePrefix="1">
      <alignment horizontal="right" vertical="center"/>
    </xf>
    <xf numFmtId="184" fontId="6" fillId="0" borderId="41" xfId="0" applyNumberFormat="1" applyFont="1" applyBorder="1" applyAlignment="1" quotePrefix="1">
      <alignment horizontal="right" vertical="center"/>
    </xf>
    <xf numFmtId="184" fontId="7" fillId="0" borderId="8" xfId="0" applyNumberFormat="1" applyFont="1" applyBorder="1" applyAlignment="1">
      <alignment vertical="center" shrinkToFit="1"/>
    </xf>
    <xf numFmtId="184" fontId="7" fillId="0" borderId="9" xfId="0" applyNumberFormat="1" applyFont="1" applyBorder="1" applyAlignment="1">
      <alignment vertical="center" shrinkToFit="1"/>
    </xf>
    <xf numFmtId="184" fontId="7" fillId="0" borderId="55" xfId="0" applyNumberFormat="1" applyFont="1" applyBorder="1" applyAlignment="1">
      <alignment vertical="center" shrinkToFit="1"/>
    </xf>
    <xf numFmtId="184" fontId="7" fillId="0" borderId="27" xfId="0" applyNumberFormat="1" applyFont="1" applyBorder="1" applyAlignment="1">
      <alignment vertical="center" shrinkToFit="1"/>
    </xf>
    <xf numFmtId="184" fontId="7" fillId="0" borderId="12" xfId="0" applyNumberFormat="1" applyFont="1" applyBorder="1" applyAlignment="1">
      <alignment vertical="center" shrinkToFit="1"/>
    </xf>
    <xf numFmtId="184" fontId="7" fillId="0" borderId="8" xfId="0" applyNumberFormat="1" applyFont="1" applyBorder="1" applyAlignment="1">
      <alignment horizontal="center" vertical="center" shrinkToFit="1"/>
    </xf>
    <xf numFmtId="184" fontId="7" fillId="0" borderId="9" xfId="0" applyNumberFormat="1" applyFont="1" applyBorder="1" applyAlignment="1">
      <alignment horizontal="center" vertical="center" shrinkToFit="1"/>
    </xf>
    <xf numFmtId="184" fontId="7" fillId="0" borderId="27" xfId="0" applyNumberFormat="1" applyFont="1" applyBorder="1" applyAlignment="1">
      <alignment horizontal="center" vertical="center" shrinkToFit="1"/>
    </xf>
    <xf numFmtId="184" fontId="7" fillId="0" borderId="12" xfId="0" applyNumberFormat="1" applyFont="1" applyBorder="1" applyAlignment="1">
      <alignment horizontal="center" vertical="center" shrinkToFit="1"/>
    </xf>
    <xf numFmtId="179" fontId="6" fillId="0" borderId="56" xfId="0" applyNumberFormat="1" applyFont="1" applyBorder="1" applyAlignment="1">
      <alignment horizontal="right" vertical="center"/>
    </xf>
    <xf numFmtId="179" fontId="6" fillId="0" borderId="57" xfId="0" applyNumberFormat="1" applyFont="1" applyBorder="1" applyAlignment="1">
      <alignment horizontal="right" vertical="center"/>
    </xf>
    <xf numFmtId="184" fontId="6" fillId="0" borderId="58" xfId="0" applyNumberFormat="1" applyFont="1" applyBorder="1" applyAlignment="1">
      <alignment horizontal="right" vertical="center"/>
    </xf>
    <xf numFmtId="177" fontId="6" fillId="0" borderId="59" xfId="0" applyNumberFormat="1" applyFont="1" applyFill="1" applyBorder="1" applyAlignment="1">
      <alignment horizontal="right" vertical="center"/>
    </xf>
    <xf numFmtId="177" fontId="6" fillId="0" borderId="39" xfId="0" applyNumberFormat="1" applyFont="1" applyFill="1" applyBorder="1" applyAlignment="1">
      <alignment horizontal="right" vertical="center"/>
    </xf>
    <xf numFmtId="179" fontId="7" fillId="0" borderId="60" xfId="0" applyNumberFormat="1" applyFont="1" applyBorder="1" applyAlignment="1">
      <alignment horizontal="center" vertical="center" shrinkToFit="1"/>
    </xf>
    <xf numFmtId="179" fontId="7" fillId="0" borderId="61" xfId="0" applyNumberFormat="1" applyFont="1" applyBorder="1" applyAlignment="1">
      <alignment horizontal="center" vertical="center" shrinkToFit="1"/>
    </xf>
    <xf numFmtId="176" fontId="7" fillId="0" borderId="60" xfId="0" applyNumberFormat="1" applyFont="1" applyBorder="1" applyAlignment="1">
      <alignment horizontal="center" vertical="center" shrinkToFit="1"/>
    </xf>
    <xf numFmtId="176" fontId="7" fillId="0" borderId="61" xfId="0" applyNumberFormat="1" applyFont="1" applyBorder="1" applyAlignment="1">
      <alignment horizontal="center" vertical="center" shrinkToFit="1"/>
    </xf>
    <xf numFmtId="184" fontId="6" fillId="0" borderId="62" xfId="0" applyNumberFormat="1" applyFont="1" applyBorder="1" applyAlignment="1">
      <alignment horizontal="right" vertical="center"/>
    </xf>
    <xf numFmtId="184" fontId="6" fillId="0" borderId="63" xfId="0" applyNumberFormat="1" applyFont="1" applyBorder="1" applyAlignment="1">
      <alignment horizontal="right" vertical="center"/>
    </xf>
    <xf numFmtId="177" fontId="6" fillId="0" borderId="64" xfId="0" applyNumberFormat="1" applyFont="1" applyFill="1" applyBorder="1" applyAlignment="1">
      <alignment horizontal="right" vertical="center"/>
    </xf>
    <xf numFmtId="177" fontId="6" fillId="0" borderId="65" xfId="0" applyNumberFormat="1" applyFont="1" applyFill="1" applyBorder="1" applyAlignment="1">
      <alignment horizontal="right" vertical="center"/>
    </xf>
    <xf numFmtId="187" fontId="10" fillId="0" borderId="66" xfId="0" applyNumberFormat="1" applyFont="1" applyFill="1" applyBorder="1" applyAlignment="1">
      <alignment vertical="center"/>
    </xf>
    <xf numFmtId="0" fontId="0" fillId="0" borderId="67" xfId="0" applyFill="1" applyBorder="1" applyAlignment="1">
      <alignment vertical="center"/>
    </xf>
    <xf numFmtId="179" fontId="6" fillId="0" borderId="68" xfId="0" applyNumberFormat="1" applyFont="1" applyBorder="1" applyAlignment="1">
      <alignment horizontal="right" vertical="center"/>
    </xf>
    <xf numFmtId="179" fontId="6" fillId="0" borderId="69" xfId="0" applyNumberFormat="1" applyFont="1" applyBorder="1" applyAlignment="1">
      <alignment horizontal="right" vertical="center"/>
    </xf>
    <xf numFmtId="184" fontId="6" fillId="0" borderId="53" xfId="0" applyNumberFormat="1" applyFont="1" applyBorder="1" applyAlignment="1">
      <alignment horizontal="right" vertical="center"/>
    </xf>
    <xf numFmtId="176" fontId="6" fillId="2" borderId="70" xfId="0" applyNumberFormat="1" applyFont="1" applyFill="1" applyBorder="1" applyAlignment="1">
      <alignment horizontal="center" vertical="center" wrapText="1"/>
    </xf>
    <xf numFmtId="176" fontId="6" fillId="2" borderId="36" xfId="0" applyNumberFormat="1" applyFont="1" applyFill="1" applyBorder="1" applyAlignment="1">
      <alignment horizontal="center" vertical="center" wrapText="1"/>
    </xf>
    <xf numFmtId="0" fontId="6" fillId="0" borderId="71" xfId="0" applyFont="1" applyFill="1" applyBorder="1" applyAlignment="1">
      <alignment vertical="center"/>
    </xf>
    <xf numFmtId="0" fontId="6" fillId="0" borderId="5" xfId="0" applyFont="1" applyFill="1" applyBorder="1" applyAlignment="1">
      <alignment vertical="center"/>
    </xf>
    <xf numFmtId="178" fontId="6" fillId="0" borderId="47" xfId="0" applyNumberFormat="1" applyFont="1" applyFill="1" applyBorder="1" applyAlignment="1">
      <alignment horizontal="right" vertical="center"/>
    </xf>
    <xf numFmtId="178" fontId="6" fillId="0" borderId="51" xfId="0" applyNumberFormat="1" applyFont="1" applyFill="1" applyBorder="1" applyAlignment="1">
      <alignment horizontal="right" vertical="center"/>
    </xf>
    <xf numFmtId="176" fontId="6" fillId="2" borderId="35" xfId="0" applyNumberFormat="1" applyFont="1" applyFill="1" applyBorder="1" applyAlignment="1">
      <alignment horizontal="center" vertical="center" wrapText="1"/>
    </xf>
    <xf numFmtId="179" fontId="6" fillId="0" borderId="72" xfId="0" applyNumberFormat="1" applyFont="1" applyBorder="1" applyAlignment="1">
      <alignment horizontal="right" vertical="center"/>
    </xf>
    <xf numFmtId="179" fontId="6" fillId="0" borderId="73" xfId="0" applyNumberFormat="1" applyFont="1" applyBorder="1" applyAlignment="1">
      <alignment horizontal="right" vertical="center"/>
    </xf>
    <xf numFmtId="184" fontId="6" fillId="0" borderId="35" xfId="0" applyNumberFormat="1" applyFont="1" applyBorder="1" applyAlignment="1">
      <alignment horizontal="right" vertical="center"/>
    </xf>
    <xf numFmtId="179" fontId="6" fillId="0" borderId="74" xfId="0" applyNumberFormat="1" applyFont="1" applyBorder="1" applyAlignment="1">
      <alignment horizontal="right" vertical="center"/>
    </xf>
    <xf numFmtId="179" fontId="6" fillId="0" borderId="75" xfId="0" applyNumberFormat="1" applyFont="1" applyBorder="1" applyAlignment="1">
      <alignment horizontal="right" vertical="center"/>
    </xf>
    <xf numFmtId="184" fontId="6" fillId="0" borderId="51" xfId="0" applyNumberFormat="1" applyFont="1" applyBorder="1" applyAlignment="1">
      <alignment horizontal="right" vertical="center"/>
    </xf>
    <xf numFmtId="0" fontId="4" fillId="0" borderId="0" xfId="0" applyFont="1" applyAlignment="1">
      <alignment horizontal="center" vertical="center"/>
    </xf>
    <xf numFmtId="176" fontId="6" fillId="2" borderId="2" xfId="0" applyNumberFormat="1" applyFont="1" applyFill="1" applyBorder="1" applyAlignment="1">
      <alignment horizontal="center" vertical="center" wrapText="1"/>
    </xf>
    <xf numFmtId="176" fontId="6" fillId="2" borderId="76" xfId="0" applyNumberFormat="1" applyFont="1" applyFill="1" applyBorder="1" applyAlignment="1">
      <alignment horizontal="center" vertical="center" wrapText="1"/>
    </xf>
    <xf numFmtId="184" fontId="6" fillId="0" borderId="2" xfId="0" applyNumberFormat="1" applyFont="1" applyBorder="1" applyAlignment="1" quotePrefix="1">
      <alignment horizontal="right" vertical="center"/>
    </xf>
    <xf numFmtId="184" fontId="6" fillId="0" borderId="76" xfId="0" applyNumberFormat="1" applyFont="1" applyBorder="1" applyAlignment="1">
      <alignment horizontal="right" vertical="center"/>
    </xf>
    <xf numFmtId="176" fontId="6" fillId="2" borderId="40" xfId="0" applyNumberFormat="1" applyFont="1" applyFill="1" applyBorder="1" applyAlignment="1">
      <alignment horizontal="center" vertical="center" wrapText="1"/>
    </xf>
    <xf numFmtId="176" fontId="6" fillId="2" borderId="41" xfId="0" applyNumberFormat="1" applyFont="1" applyFill="1" applyBorder="1" applyAlignment="1">
      <alignment horizontal="center" vertical="center" wrapText="1"/>
    </xf>
    <xf numFmtId="184" fontId="6" fillId="0" borderId="77" xfId="0" applyNumberFormat="1" applyFont="1" applyBorder="1" applyAlignment="1">
      <alignment horizontal="right" vertical="center"/>
    </xf>
    <xf numFmtId="184" fontId="6" fillId="0" borderId="1" xfId="0" applyNumberFormat="1" applyFont="1" applyBorder="1" applyAlignment="1">
      <alignment horizontal="right" vertical="center"/>
    </xf>
    <xf numFmtId="176" fontId="6" fillId="2" borderId="78"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84" fontId="6" fillId="0" borderId="79" xfId="0" applyNumberFormat="1" applyFont="1" applyBorder="1" applyAlignment="1">
      <alignment horizontal="right" vertical="center"/>
    </xf>
    <xf numFmtId="184" fontId="6" fillId="0" borderId="41" xfId="0" applyNumberFormat="1" applyFont="1" applyBorder="1" applyAlignment="1" quotePrefix="1">
      <alignment horizontal="right" vertical="center"/>
    </xf>
    <xf numFmtId="184" fontId="6" fillId="0" borderId="41" xfId="0" applyNumberFormat="1" applyFont="1" applyBorder="1" applyAlignment="1">
      <alignment horizontal="right" vertical="center"/>
    </xf>
    <xf numFmtId="184" fontId="6" fillId="0" borderId="80" xfId="0" applyNumberFormat="1" applyFont="1" applyBorder="1" applyAlignment="1">
      <alignment horizontal="right" vertical="center"/>
    </xf>
    <xf numFmtId="184" fontId="6" fillId="0" borderId="81" xfId="0" applyNumberFormat="1" applyFont="1" applyBorder="1" applyAlignment="1">
      <alignment horizontal="right" vertical="center"/>
    </xf>
    <xf numFmtId="176" fontId="6" fillId="2" borderId="77" xfId="0" applyNumberFormat="1" applyFont="1" applyFill="1" applyBorder="1" applyAlignment="1">
      <alignment horizontal="center" vertical="center" wrapText="1"/>
    </xf>
    <xf numFmtId="184" fontId="6" fillId="0" borderId="82" xfId="0" applyNumberFormat="1" applyFont="1" applyBorder="1" applyAlignment="1">
      <alignment horizontal="right" vertical="center"/>
    </xf>
    <xf numFmtId="184" fontId="6" fillId="0" borderId="43" xfId="0" applyNumberFormat="1" applyFont="1" applyFill="1" applyBorder="1" applyAlignment="1">
      <alignment horizontal="right" vertical="center"/>
    </xf>
    <xf numFmtId="184" fontId="6" fillId="0" borderId="83" xfId="0" applyNumberFormat="1" applyFont="1" applyFill="1" applyBorder="1" applyAlignment="1">
      <alignment horizontal="right" vertical="center"/>
    </xf>
    <xf numFmtId="184" fontId="6" fillId="0" borderId="84" xfId="0" applyNumberFormat="1" applyFont="1" applyBorder="1" applyAlignment="1">
      <alignment horizontal="right" vertical="center"/>
    </xf>
    <xf numFmtId="184" fontId="6" fillId="0" borderId="85" xfId="0" applyNumberFormat="1" applyFont="1" applyBorder="1" applyAlignment="1">
      <alignment horizontal="right" vertical="center"/>
    </xf>
    <xf numFmtId="184" fontId="6" fillId="0" borderId="42" xfId="0" applyNumberFormat="1" applyFont="1" applyBorder="1" applyAlignment="1">
      <alignment horizontal="right" vertical="center"/>
    </xf>
    <xf numFmtId="184" fontId="6" fillId="0" borderId="86" xfId="0" applyNumberFormat="1" applyFont="1" applyBorder="1" applyAlignment="1">
      <alignment horizontal="right" vertical="center"/>
    </xf>
    <xf numFmtId="176" fontId="6" fillId="2" borderId="37" xfId="0" applyNumberFormat="1" applyFont="1" applyFill="1" applyBorder="1" applyAlignment="1">
      <alignment horizontal="center" vertical="center" wrapText="1"/>
    </xf>
    <xf numFmtId="184" fontId="6" fillId="0" borderId="87" xfId="0" applyNumberFormat="1" applyFont="1" applyBorder="1" applyAlignment="1">
      <alignment horizontal="right" vertical="center"/>
    </xf>
    <xf numFmtId="184" fontId="6" fillId="0" borderId="88" xfId="0" applyNumberFormat="1" applyFont="1" applyBorder="1" applyAlignment="1">
      <alignment horizontal="right" vertical="center"/>
    </xf>
    <xf numFmtId="184" fontId="6" fillId="0" borderId="89" xfId="0" applyNumberFormat="1" applyFont="1" applyBorder="1" applyAlignment="1">
      <alignment horizontal="right" vertical="center"/>
    </xf>
    <xf numFmtId="184" fontId="6" fillId="0" borderId="90" xfId="0" applyNumberFormat="1" applyFont="1" applyBorder="1" applyAlignment="1">
      <alignment horizontal="right" vertical="center"/>
    </xf>
    <xf numFmtId="184" fontId="6" fillId="0" borderId="91" xfId="0" applyNumberFormat="1" applyFont="1" applyBorder="1" applyAlignment="1">
      <alignment horizontal="right" vertical="center"/>
    </xf>
    <xf numFmtId="184" fontId="6" fillId="0" borderId="92" xfId="0" applyNumberFormat="1" applyFont="1" applyBorder="1" applyAlignment="1">
      <alignment horizontal="right" vertical="center"/>
    </xf>
    <xf numFmtId="176" fontId="7" fillId="0" borderId="93" xfId="0" applyNumberFormat="1" applyFont="1" applyBorder="1" applyAlignment="1">
      <alignment horizontal="center" vertical="center" shrinkToFit="1"/>
    </xf>
    <xf numFmtId="178" fontId="6" fillId="0" borderId="9" xfId="0" applyNumberFormat="1" applyFont="1" applyFill="1" applyBorder="1" applyAlignment="1">
      <alignment horizontal="right" vertical="center"/>
    </xf>
    <xf numFmtId="184" fontId="6" fillId="0" borderId="2" xfId="0" applyNumberFormat="1" applyFont="1" applyBorder="1" applyAlignment="1">
      <alignment horizontal="right" vertical="center"/>
    </xf>
    <xf numFmtId="184" fontId="6" fillId="0" borderId="31" xfId="0" applyNumberFormat="1" applyFont="1" applyBorder="1" applyAlignment="1">
      <alignment horizontal="right" vertical="center"/>
    </xf>
    <xf numFmtId="184" fontId="6" fillId="0" borderId="50" xfId="0" applyNumberFormat="1" applyFont="1" applyBorder="1" applyAlignment="1">
      <alignment horizontal="right" vertical="center"/>
    </xf>
    <xf numFmtId="176" fontId="6" fillId="2" borderId="8" xfId="0" applyNumberFormat="1" applyFont="1" applyFill="1" applyBorder="1" applyAlignment="1">
      <alignment horizontal="center" vertical="center" wrapText="1"/>
    </xf>
    <xf numFmtId="184" fontId="6" fillId="0" borderId="94" xfId="0" applyNumberFormat="1" applyFont="1" applyBorder="1" applyAlignment="1">
      <alignment horizontal="right" vertical="center"/>
    </xf>
    <xf numFmtId="184" fontId="6" fillId="0" borderId="95" xfId="0" applyNumberFormat="1" applyFont="1" applyBorder="1" applyAlignment="1">
      <alignment horizontal="right" vertical="center"/>
    </xf>
    <xf numFmtId="184" fontId="6" fillId="0" borderId="64" xfId="0" applyNumberFormat="1" applyFont="1" applyBorder="1" applyAlignment="1">
      <alignment horizontal="right" vertical="center"/>
    </xf>
    <xf numFmtId="184" fontId="6" fillId="0" borderId="59" xfId="0" applyNumberFormat="1" applyFont="1" applyBorder="1" applyAlignment="1">
      <alignment horizontal="right" vertical="center"/>
    </xf>
    <xf numFmtId="184" fontId="6" fillId="0" borderId="66" xfId="0" applyNumberFormat="1" applyFont="1" applyBorder="1" applyAlignment="1">
      <alignment horizontal="right" vertical="center"/>
    </xf>
    <xf numFmtId="184" fontId="6" fillId="0" borderId="96" xfId="0" applyNumberFormat="1" applyFont="1" applyBorder="1" applyAlignment="1">
      <alignment horizontal="right" vertical="center"/>
    </xf>
    <xf numFmtId="184" fontId="6" fillId="0" borderId="97" xfId="0" applyNumberFormat="1" applyFont="1" applyBorder="1" applyAlignment="1">
      <alignment horizontal="right" vertical="center"/>
    </xf>
    <xf numFmtId="184" fontId="6" fillId="0" borderId="98" xfId="0" applyNumberFormat="1" applyFont="1" applyBorder="1" applyAlignment="1">
      <alignment horizontal="right" vertical="center"/>
    </xf>
    <xf numFmtId="176" fontId="6" fillId="2" borderId="99" xfId="0" applyNumberFormat="1" applyFont="1" applyFill="1" applyBorder="1" applyAlignment="1">
      <alignment horizontal="center" vertical="center" wrapText="1"/>
    </xf>
    <xf numFmtId="184" fontId="6" fillId="0" borderId="41" xfId="0" applyNumberFormat="1" applyFont="1" applyFill="1" applyBorder="1" applyAlignment="1">
      <alignment horizontal="right" vertical="center"/>
    </xf>
    <xf numFmtId="176" fontId="6" fillId="0" borderId="20" xfId="0" applyNumberFormat="1" applyFont="1" applyFill="1" applyBorder="1" applyAlignment="1">
      <alignment horizontal="left" vertical="center" wrapText="1"/>
    </xf>
    <xf numFmtId="176" fontId="7" fillId="0" borderId="7" xfId="0" applyNumberFormat="1" applyFont="1" applyFill="1" applyBorder="1" applyAlignment="1">
      <alignment horizontal="center" vertical="center" shrinkToFit="1"/>
    </xf>
    <xf numFmtId="184" fontId="6" fillId="0" borderId="46" xfId="0" applyNumberFormat="1" applyFont="1" applyFill="1" applyBorder="1" applyAlignment="1">
      <alignment horizontal="right" vertical="center"/>
    </xf>
    <xf numFmtId="176" fontId="6" fillId="0" borderId="16" xfId="0" applyNumberFormat="1" applyFont="1" applyFill="1" applyBorder="1" applyAlignment="1">
      <alignment horizontal="left" vertical="center" wrapText="1"/>
    </xf>
    <xf numFmtId="184" fontId="6" fillId="0" borderId="47" xfId="0" applyNumberFormat="1" applyFont="1" applyFill="1" applyBorder="1" applyAlignment="1">
      <alignment horizontal="right" vertical="center"/>
    </xf>
    <xf numFmtId="0" fontId="6" fillId="0" borderId="20" xfId="0" applyFont="1" applyFill="1" applyBorder="1" applyAlignment="1">
      <alignment horizontal="left" vertical="center" shrinkToFit="1"/>
    </xf>
    <xf numFmtId="184" fontId="6" fillId="0" borderId="49" xfId="0" applyNumberFormat="1" applyFont="1" applyFill="1" applyBorder="1" applyAlignment="1" quotePrefix="1">
      <alignment horizontal="right" vertical="center"/>
    </xf>
    <xf numFmtId="184" fontId="6" fillId="0" borderId="53" xfId="0" applyNumberFormat="1" applyFont="1" applyFill="1" applyBorder="1" applyAlignment="1">
      <alignment horizontal="right" vertical="center"/>
    </xf>
    <xf numFmtId="10" fontId="6" fillId="0" borderId="47" xfId="0" applyNumberFormat="1" applyFont="1" applyFill="1" applyBorder="1" applyAlignment="1">
      <alignment horizontal="right" vertical="center"/>
    </xf>
    <xf numFmtId="10" fontId="6" fillId="0" borderId="51" xfId="0" applyNumberFormat="1" applyFont="1" applyFill="1" applyBorder="1" applyAlignment="1">
      <alignment horizontal="right" vertical="center"/>
    </xf>
    <xf numFmtId="10" fontId="6" fillId="0" borderId="9" xfId="0" applyNumberFormat="1" applyFont="1" applyFill="1" applyBorder="1" applyAlignment="1">
      <alignment horizontal="right" vertical="center"/>
    </xf>
    <xf numFmtId="10" fontId="6" fillId="0" borderId="51" xfId="0" applyNumberFormat="1" applyFont="1" applyFill="1" applyBorder="1" applyAlignment="1">
      <alignment horizontal="right" vertical="center"/>
    </xf>
    <xf numFmtId="0" fontId="6" fillId="0" borderId="65" xfId="0" applyFont="1" applyFill="1" applyBorder="1" applyAlignment="1">
      <alignment/>
    </xf>
    <xf numFmtId="177" fontId="6" fillId="0" borderId="51" xfId="0" applyNumberFormat="1" applyFont="1" applyFill="1" applyBorder="1" applyAlignment="1">
      <alignment vertical="center"/>
    </xf>
    <xf numFmtId="10" fontId="6" fillId="0" borderId="74" xfId="0" applyNumberFormat="1" applyFont="1" applyFill="1" applyBorder="1" applyAlignment="1">
      <alignment horizontal="right" vertical="center"/>
    </xf>
    <xf numFmtId="10" fontId="6" fillId="0" borderId="75" xfId="0" applyNumberFormat="1" applyFont="1" applyFill="1" applyBorder="1" applyAlignment="1">
      <alignment horizontal="right" vertical="center"/>
    </xf>
    <xf numFmtId="10" fontId="6" fillId="0" borderId="64" xfId="0" applyNumberFormat="1" applyFont="1" applyFill="1" applyBorder="1" applyAlignment="1">
      <alignment horizontal="right" vertical="center"/>
    </xf>
    <xf numFmtId="10" fontId="6" fillId="0" borderId="65" xfId="0" applyNumberFormat="1" applyFont="1" applyFill="1" applyBorder="1" applyAlignment="1">
      <alignment horizontal="right" vertical="center"/>
    </xf>
    <xf numFmtId="10" fontId="6" fillId="0" borderId="5" xfId="0" applyNumberFormat="1" applyFont="1" applyFill="1" applyBorder="1" applyAlignment="1">
      <alignment horizontal="right" vertical="center"/>
    </xf>
    <xf numFmtId="177" fontId="6" fillId="0" borderId="47" xfId="0" applyNumberFormat="1" applyFont="1" applyFill="1" applyBorder="1" applyAlignment="1">
      <alignment horizontal="right" vertical="center"/>
    </xf>
    <xf numFmtId="177" fontId="6" fillId="0" borderId="51" xfId="0" applyNumberFormat="1" applyFont="1" applyFill="1" applyBorder="1" applyAlignment="1">
      <alignment horizontal="right" vertical="center"/>
    </xf>
    <xf numFmtId="177" fontId="6" fillId="0" borderId="9" xfId="0" applyNumberFormat="1" applyFont="1" applyFill="1" applyBorder="1" applyAlignment="1">
      <alignment horizontal="right" vertical="center"/>
    </xf>
    <xf numFmtId="177" fontId="6" fillId="0" borderId="51" xfId="0" applyNumberFormat="1" applyFont="1" applyFill="1" applyBorder="1" applyAlignment="1">
      <alignment horizontal="right" vertical="center"/>
    </xf>
    <xf numFmtId="177" fontId="6" fillId="0" borderId="74" xfId="0" applyNumberFormat="1" applyFont="1" applyFill="1" applyBorder="1" applyAlignment="1">
      <alignment horizontal="right" vertical="center"/>
    </xf>
    <xf numFmtId="177" fontId="6" fillId="0" borderId="75" xfId="0" applyNumberFormat="1" applyFont="1" applyFill="1" applyBorder="1" applyAlignment="1">
      <alignment horizontal="right" vertical="center"/>
    </xf>
    <xf numFmtId="177" fontId="6" fillId="0" borderId="38" xfId="0" applyNumberFormat="1" applyFont="1" applyFill="1" applyBorder="1" applyAlignment="1">
      <alignment horizontal="right" vertical="center"/>
    </xf>
    <xf numFmtId="188" fontId="6" fillId="0" borderId="51" xfId="0" applyNumberFormat="1" applyFont="1" applyFill="1" applyBorder="1" applyAlignment="1">
      <alignment vertical="center"/>
    </xf>
    <xf numFmtId="177" fontId="6" fillId="0" borderId="49" xfId="0" applyNumberFormat="1" applyFont="1" applyFill="1" applyBorder="1" applyAlignment="1">
      <alignment horizontal="right" vertical="center"/>
    </xf>
    <xf numFmtId="177" fontId="6" fillId="0" borderId="53"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0" fontId="6" fillId="0" borderId="100" xfId="0" applyFont="1" applyFill="1" applyBorder="1" applyAlignment="1">
      <alignment vertical="center"/>
    </xf>
    <xf numFmtId="0" fontId="6" fillId="0" borderId="13" xfId="0" applyFont="1" applyFill="1" applyBorder="1" applyAlignment="1">
      <alignment vertical="center"/>
    </xf>
    <xf numFmtId="0" fontId="6" fillId="0" borderId="101" xfId="0" applyFont="1" applyFill="1" applyBorder="1" applyAlignment="1">
      <alignment/>
    </xf>
    <xf numFmtId="188" fontId="6" fillId="0" borderId="53" xfId="0" applyNumberFormat="1"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71"/>
  <sheetViews>
    <sheetView tabSelected="1" zoomScale="75" zoomScaleNormal="75" workbookViewId="0" topLeftCell="A52">
      <selection activeCell="B73" sqref="B73"/>
    </sheetView>
  </sheetViews>
  <sheetFormatPr defaultColWidth="9.00390625" defaultRowHeight="13.5" outlineLevelCol="1"/>
  <cols>
    <col min="1" max="1" width="25.125" style="1" customWidth="1"/>
    <col min="2" max="2" width="6.625" style="1" customWidth="1"/>
    <col min="3" max="3" width="8.625" style="1" customWidth="1"/>
    <col min="4" max="4" width="6.625" style="1" customWidth="1"/>
    <col min="5" max="5" width="8.625" style="1" customWidth="1"/>
    <col min="6" max="6" width="6.625" style="1" customWidth="1"/>
    <col min="7" max="7" width="8.625" style="1" customWidth="1"/>
    <col min="8" max="8" width="6.625" style="1" customWidth="1"/>
    <col min="9" max="9" width="8.625" style="1" customWidth="1"/>
    <col min="10" max="11" width="14.625" style="1" customWidth="1"/>
    <col min="12" max="15" width="13.75390625" style="1" customWidth="1"/>
    <col min="16" max="16" width="11.75390625" style="1" customWidth="1"/>
    <col min="17" max="17" width="11.75390625" style="1" hidden="1" customWidth="1" outlineLevel="1"/>
    <col min="18" max="18" width="11.75390625" style="1" customWidth="1" collapsed="1"/>
    <col min="19" max="16384" width="9.00390625" style="1" customWidth="1"/>
  </cols>
  <sheetData>
    <row r="1" spans="1:15" ht="33" customHeight="1">
      <c r="A1" s="151" t="s">
        <v>51</v>
      </c>
      <c r="B1" s="151"/>
      <c r="C1" s="151"/>
      <c r="D1" s="151"/>
      <c r="E1" s="151"/>
      <c r="F1" s="151"/>
      <c r="G1" s="151"/>
      <c r="H1" s="151"/>
      <c r="I1" s="151"/>
      <c r="J1" s="151"/>
      <c r="K1" s="151"/>
      <c r="L1" s="151"/>
      <c r="M1" s="151"/>
      <c r="N1" s="151"/>
      <c r="O1" s="151"/>
    </row>
    <row r="2" spans="1:15" ht="15" customHeight="1">
      <c r="A2" s="43"/>
      <c r="B2" s="43"/>
      <c r="C2" s="43"/>
      <c r="D2" s="43"/>
      <c r="E2" s="43"/>
      <c r="F2" s="43"/>
      <c r="G2" s="43"/>
      <c r="H2" s="43"/>
      <c r="I2" s="43"/>
      <c r="J2" s="43"/>
      <c r="K2" s="43"/>
      <c r="L2" s="43"/>
      <c r="M2" s="43"/>
      <c r="N2" s="43"/>
      <c r="O2" s="46" t="s">
        <v>63</v>
      </c>
    </row>
    <row r="3" spans="1:15" ht="28.5" customHeight="1">
      <c r="A3" s="45" t="s">
        <v>14</v>
      </c>
      <c r="B3" s="44"/>
      <c r="L3" s="83" t="s">
        <v>89</v>
      </c>
      <c r="M3" s="84" t="s">
        <v>90</v>
      </c>
      <c r="N3" s="89" t="s">
        <v>91</v>
      </c>
      <c r="O3" s="52" t="s">
        <v>92</v>
      </c>
    </row>
    <row r="4" spans="11:15" ht="21.75" customHeight="1">
      <c r="K4" s="3"/>
      <c r="L4" s="85">
        <v>7711</v>
      </c>
      <c r="M4" s="86">
        <v>2727</v>
      </c>
      <c r="N4" s="87">
        <v>496</v>
      </c>
      <c r="O4" s="53">
        <f>SUM(L4:N4)</f>
        <v>10934</v>
      </c>
    </row>
    <row r="5" spans="1:16" ht="20.25">
      <c r="A5" s="4" t="s">
        <v>52</v>
      </c>
      <c r="B5" s="4"/>
      <c r="L5" s="46" t="s">
        <v>63</v>
      </c>
      <c r="M5"/>
      <c r="N5"/>
      <c r="O5"/>
      <c r="P5"/>
    </row>
    <row r="6" spans="1:16" s="2" customFormat="1" ht="29.25" customHeight="1">
      <c r="A6" s="55" t="s">
        <v>53</v>
      </c>
      <c r="B6" s="167" t="s">
        <v>2</v>
      </c>
      <c r="C6" s="161"/>
      <c r="D6" s="161" t="s">
        <v>3</v>
      </c>
      <c r="E6" s="161"/>
      <c r="F6" s="152" t="s">
        <v>4</v>
      </c>
      <c r="G6" s="153"/>
      <c r="H6" s="152" t="s">
        <v>5</v>
      </c>
      <c r="I6" s="153"/>
      <c r="J6" s="12" t="s">
        <v>57</v>
      </c>
      <c r="K6" s="12" t="s">
        <v>6</v>
      </c>
      <c r="L6" s="13" t="s">
        <v>10</v>
      </c>
      <c r="M6" s="8"/>
      <c r="N6"/>
      <c r="O6"/>
      <c r="P6"/>
    </row>
    <row r="7" spans="1:16" ht="30" customHeight="1">
      <c r="A7" s="41" t="s">
        <v>0</v>
      </c>
      <c r="B7" s="168">
        <v>16043</v>
      </c>
      <c r="C7" s="162"/>
      <c r="D7" s="162">
        <v>15624</v>
      </c>
      <c r="E7" s="162"/>
      <c r="F7" s="165">
        <f>B7-D7</f>
        <v>419</v>
      </c>
      <c r="G7" s="166"/>
      <c r="H7" s="165">
        <v>384</v>
      </c>
      <c r="I7" s="166"/>
      <c r="J7" s="92">
        <v>154</v>
      </c>
      <c r="K7" s="92">
        <v>14840</v>
      </c>
      <c r="L7" s="14"/>
      <c r="M7" s="8"/>
      <c r="N7"/>
      <c r="O7"/>
      <c r="P7"/>
    </row>
    <row r="8" spans="1:16" ht="30" customHeight="1">
      <c r="A8" s="42" t="s">
        <v>15</v>
      </c>
      <c r="B8" s="178">
        <v>30</v>
      </c>
      <c r="C8" s="179"/>
      <c r="D8" s="179">
        <v>20</v>
      </c>
      <c r="E8" s="179"/>
      <c r="F8" s="171">
        <v>9</v>
      </c>
      <c r="G8" s="172"/>
      <c r="H8" s="171">
        <v>9</v>
      </c>
      <c r="I8" s="172"/>
      <c r="J8" s="93">
        <v>0</v>
      </c>
      <c r="K8" s="93">
        <v>41</v>
      </c>
      <c r="L8" s="15"/>
      <c r="M8" s="8"/>
      <c r="N8"/>
      <c r="O8"/>
      <c r="P8"/>
    </row>
    <row r="9" spans="1:16" ht="30" customHeight="1">
      <c r="A9" s="58" t="s">
        <v>16</v>
      </c>
      <c r="B9" s="180">
        <v>96</v>
      </c>
      <c r="C9" s="181"/>
      <c r="D9" s="181">
        <v>96</v>
      </c>
      <c r="E9" s="181"/>
      <c r="F9" s="173">
        <f>B9-D9</f>
        <v>0</v>
      </c>
      <c r="G9" s="174"/>
      <c r="H9" s="173">
        <v>0</v>
      </c>
      <c r="I9" s="174"/>
      <c r="J9" s="90">
        <v>96</v>
      </c>
      <c r="K9" s="90">
        <v>0</v>
      </c>
      <c r="L9" s="25"/>
      <c r="M9" s="8"/>
      <c r="N9"/>
      <c r="O9"/>
      <c r="P9"/>
    </row>
    <row r="10" spans="1:16" ht="30" customHeight="1">
      <c r="A10" s="40" t="s">
        <v>98</v>
      </c>
      <c r="B10" s="176">
        <v>16074</v>
      </c>
      <c r="C10" s="177"/>
      <c r="D10" s="177">
        <v>15646</v>
      </c>
      <c r="E10" s="177"/>
      <c r="F10" s="184">
        <v>428</v>
      </c>
      <c r="G10" s="155"/>
      <c r="H10" s="169">
        <v>393</v>
      </c>
      <c r="I10" s="170"/>
      <c r="J10" s="57"/>
      <c r="K10" s="91">
        <f>SUM(K7:K9)</f>
        <v>14881</v>
      </c>
      <c r="L10" s="39"/>
      <c r="M10" s="8"/>
      <c r="N10"/>
      <c r="O10"/>
      <c r="P10"/>
    </row>
    <row r="11" spans="12:16" ht="13.5" customHeight="1">
      <c r="L11"/>
      <c r="M11"/>
      <c r="N11"/>
      <c r="O11"/>
      <c r="P11"/>
    </row>
    <row r="12" spans="1:19" ht="18.75">
      <c r="A12" s="4" t="s">
        <v>54</v>
      </c>
      <c r="B12" s="4"/>
      <c r="M12" s="46" t="s">
        <v>63</v>
      </c>
      <c r="P12"/>
      <c r="R12"/>
      <c r="S12"/>
    </row>
    <row r="13" spans="1:17" s="2" customFormat="1" ht="29.25" customHeight="1">
      <c r="A13" s="26" t="s">
        <v>53</v>
      </c>
      <c r="B13" s="156" t="s">
        <v>33</v>
      </c>
      <c r="C13" s="157"/>
      <c r="D13" s="157" t="s">
        <v>32</v>
      </c>
      <c r="E13" s="160"/>
      <c r="F13" s="152" t="s">
        <v>55</v>
      </c>
      <c r="G13" s="153"/>
      <c r="H13" s="152" t="s">
        <v>56</v>
      </c>
      <c r="I13" s="153"/>
      <c r="J13" s="11" t="s">
        <v>57</v>
      </c>
      <c r="K13" s="12" t="s">
        <v>46</v>
      </c>
      <c r="L13" s="88" t="s">
        <v>58</v>
      </c>
      <c r="M13" s="47" t="s">
        <v>10</v>
      </c>
      <c r="P13"/>
      <c r="Q13" s="26" t="s">
        <v>31</v>
      </c>
    </row>
    <row r="14" spans="1:17" ht="30" customHeight="1">
      <c r="A14" s="36" t="s">
        <v>27</v>
      </c>
      <c r="B14" s="17">
        <f aca="true" t="shared" si="0" ref="B14:B20">IF($Q14="","(歳入)","")</f>
      </c>
      <c r="C14" s="94">
        <v>1098</v>
      </c>
      <c r="D14" s="18">
        <f aca="true" t="shared" si="1" ref="D14:D20">IF($Q14="","(歳出)","")</f>
      </c>
      <c r="E14" s="94">
        <v>1047</v>
      </c>
      <c r="F14" s="116">
        <f aca="true" t="shared" si="2" ref="F14:F20">IF($Q14="","(実質収支)","")</f>
      </c>
      <c r="G14" s="98">
        <v>52</v>
      </c>
      <c r="H14" s="19">
        <f aca="true" t="shared" si="3" ref="H14:H20">IF($Q14="","(実質収支)","")</f>
      </c>
      <c r="I14" s="98">
        <v>1438</v>
      </c>
      <c r="J14" s="103">
        <v>4</v>
      </c>
      <c r="K14" s="103">
        <v>4561</v>
      </c>
      <c r="L14" s="103">
        <v>14</v>
      </c>
      <c r="M14" s="14" t="s">
        <v>13</v>
      </c>
      <c r="P14"/>
      <c r="Q14" s="27" t="s">
        <v>34</v>
      </c>
    </row>
    <row r="15" spans="1:17" ht="30" customHeight="1">
      <c r="A15" s="37" t="s">
        <v>17</v>
      </c>
      <c r="B15" s="17" t="str">
        <f t="shared" si="0"/>
        <v>(歳入)</v>
      </c>
      <c r="C15" s="95">
        <v>2179</v>
      </c>
      <c r="D15" s="20" t="str">
        <f t="shared" si="1"/>
        <v>(歳出)</v>
      </c>
      <c r="E15" s="95">
        <v>2164</v>
      </c>
      <c r="F15" s="117" t="str">
        <f t="shared" si="2"/>
        <v>(実質収支)</v>
      </c>
      <c r="G15" s="95">
        <f aca="true" t="shared" si="4" ref="G15:G20">C15-E15</f>
        <v>15</v>
      </c>
      <c r="H15" s="21" t="str">
        <f t="shared" si="3"/>
        <v>(実質収支)</v>
      </c>
      <c r="I15" s="95">
        <v>15</v>
      </c>
      <c r="J15" s="100">
        <v>237</v>
      </c>
      <c r="K15" s="100">
        <v>11151</v>
      </c>
      <c r="L15" s="100">
        <v>3903</v>
      </c>
      <c r="M15" s="15"/>
      <c r="P15"/>
      <c r="Q15" s="28"/>
    </row>
    <row r="16" spans="1:17" ht="30" customHeight="1">
      <c r="A16" s="37" t="s">
        <v>18</v>
      </c>
      <c r="B16" s="17" t="str">
        <f t="shared" si="0"/>
        <v>(歳入)</v>
      </c>
      <c r="C16" s="95">
        <v>524</v>
      </c>
      <c r="D16" s="20" t="str">
        <f t="shared" si="1"/>
        <v>(歳出)</v>
      </c>
      <c r="E16" s="95">
        <v>500</v>
      </c>
      <c r="F16" s="117" t="str">
        <f t="shared" si="2"/>
        <v>(実質収支)</v>
      </c>
      <c r="G16" s="95">
        <f t="shared" si="4"/>
        <v>24</v>
      </c>
      <c r="H16" s="21" t="str">
        <f t="shared" si="3"/>
        <v>(実質収支)</v>
      </c>
      <c r="I16" s="95">
        <v>24</v>
      </c>
      <c r="J16" s="100">
        <v>50</v>
      </c>
      <c r="K16" s="100">
        <v>1345</v>
      </c>
      <c r="L16" s="100">
        <v>1345</v>
      </c>
      <c r="M16" s="15"/>
      <c r="P16"/>
      <c r="Q16" s="28"/>
    </row>
    <row r="17" spans="1:17" ht="30" customHeight="1">
      <c r="A17" s="37" t="s">
        <v>19</v>
      </c>
      <c r="B17" s="17" t="str">
        <f t="shared" si="0"/>
        <v>(歳入)</v>
      </c>
      <c r="C17" s="95">
        <v>5462</v>
      </c>
      <c r="D17" s="20" t="str">
        <f t="shared" si="1"/>
        <v>(歳出)</v>
      </c>
      <c r="E17" s="95">
        <v>5343</v>
      </c>
      <c r="F17" s="117" t="str">
        <f t="shared" si="2"/>
        <v>(実質収支)</v>
      </c>
      <c r="G17" s="95">
        <f t="shared" si="4"/>
        <v>119</v>
      </c>
      <c r="H17" s="21" t="str">
        <f t="shared" si="3"/>
        <v>(実質収支)</v>
      </c>
      <c r="I17" s="95">
        <v>119</v>
      </c>
      <c r="J17" s="100">
        <v>467</v>
      </c>
      <c r="K17" s="100">
        <v>0</v>
      </c>
      <c r="L17" s="100">
        <v>0</v>
      </c>
      <c r="M17" s="15"/>
      <c r="P17"/>
      <c r="Q17" s="29"/>
    </row>
    <row r="18" spans="1:17" ht="30" customHeight="1">
      <c r="A18" s="37" t="s">
        <v>20</v>
      </c>
      <c r="B18" s="17" t="str">
        <f t="shared" si="0"/>
        <v>(歳入)</v>
      </c>
      <c r="C18" s="95">
        <v>4449</v>
      </c>
      <c r="D18" s="20" t="str">
        <f t="shared" si="1"/>
        <v>(歳出)</v>
      </c>
      <c r="E18" s="95">
        <v>4464</v>
      </c>
      <c r="F18" s="117" t="str">
        <f t="shared" si="2"/>
        <v>(実質収支)</v>
      </c>
      <c r="G18" s="95">
        <v>-14</v>
      </c>
      <c r="H18" s="21" t="str">
        <f t="shared" si="3"/>
        <v>(実質収支)</v>
      </c>
      <c r="I18" s="95">
        <v>-14</v>
      </c>
      <c r="J18" s="100">
        <v>385</v>
      </c>
      <c r="K18" s="100">
        <v>0</v>
      </c>
      <c r="L18" s="100">
        <v>0</v>
      </c>
      <c r="M18" s="15"/>
      <c r="P18"/>
      <c r="Q18" s="29"/>
    </row>
    <row r="19" spans="1:17" ht="30" customHeight="1">
      <c r="A19" s="48" t="s">
        <v>45</v>
      </c>
      <c r="B19" s="49" t="str">
        <f t="shared" si="0"/>
        <v>(歳入)</v>
      </c>
      <c r="C19" s="96">
        <v>2439</v>
      </c>
      <c r="D19" s="50" t="str">
        <f t="shared" si="1"/>
        <v>(歳出)</v>
      </c>
      <c r="E19" s="96">
        <v>2347</v>
      </c>
      <c r="F19" s="118" t="str">
        <f t="shared" si="2"/>
        <v>(実質収支)</v>
      </c>
      <c r="G19" s="96">
        <f>C19-E19</f>
        <v>92</v>
      </c>
      <c r="H19" s="51" t="str">
        <f t="shared" si="3"/>
        <v>(実質収支)</v>
      </c>
      <c r="I19" s="96">
        <v>92</v>
      </c>
      <c r="J19" s="101">
        <v>385</v>
      </c>
      <c r="K19" s="101">
        <v>0</v>
      </c>
      <c r="L19" s="101">
        <v>0</v>
      </c>
      <c r="M19" s="16"/>
      <c r="P19"/>
      <c r="Q19" s="35"/>
    </row>
    <row r="20" spans="1:17" ht="30" customHeight="1">
      <c r="A20" s="38" t="s">
        <v>44</v>
      </c>
      <c r="B20" s="22" t="str">
        <f t="shared" si="0"/>
        <v>(歳入)</v>
      </c>
      <c r="C20" s="97">
        <v>20</v>
      </c>
      <c r="D20" s="23" t="str">
        <f t="shared" si="1"/>
        <v>(歳出)</v>
      </c>
      <c r="E20" s="97">
        <v>19</v>
      </c>
      <c r="F20" s="119" t="str">
        <f t="shared" si="2"/>
        <v>(実質収支)</v>
      </c>
      <c r="G20" s="97">
        <f t="shared" si="4"/>
        <v>1</v>
      </c>
      <c r="H20" s="24" t="str">
        <f t="shared" si="3"/>
        <v>(実質収支)</v>
      </c>
      <c r="I20" s="97">
        <v>1</v>
      </c>
      <c r="J20" s="102">
        <v>2</v>
      </c>
      <c r="K20" s="102">
        <v>0</v>
      </c>
      <c r="L20" s="102">
        <v>0</v>
      </c>
      <c r="M20" s="25"/>
      <c r="P20"/>
      <c r="Q20" s="30"/>
    </row>
    <row r="21" spans="1:17" ht="30" customHeight="1">
      <c r="A21" s="60" t="s">
        <v>97</v>
      </c>
      <c r="B21" s="182"/>
      <c r="C21" s="128"/>
      <c r="D21" s="125"/>
      <c r="E21" s="126"/>
      <c r="F21" s="125"/>
      <c r="G21" s="126"/>
      <c r="H21" s="61"/>
      <c r="I21" s="99">
        <f>SUM(I14:I20)</f>
        <v>1675</v>
      </c>
      <c r="J21" s="62"/>
      <c r="K21" s="104">
        <f>SUM(K14:K20)</f>
        <v>17057</v>
      </c>
      <c r="L21" s="197">
        <v>5261</v>
      </c>
      <c r="M21" s="59"/>
      <c r="P21"/>
      <c r="Q21" s="56"/>
    </row>
    <row r="22" spans="1:16" ht="13.5" customHeight="1">
      <c r="A22" s="34" t="s">
        <v>36</v>
      </c>
      <c r="B22" s="9"/>
      <c r="C22" s="6"/>
      <c r="D22" s="6"/>
      <c r="E22" s="6"/>
      <c r="F22" s="6"/>
      <c r="G22" s="6"/>
      <c r="H22" s="6"/>
      <c r="I22" s="6"/>
      <c r="J22" s="6"/>
      <c r="K22" s="6"/>
      <c r="L22" s="7"/>
      <c r="M22" s="8"/>
      <c r="N22"/>
      <c r="O22"/>
      <c r="P22"/>
    </row>
    <row r="23" spans="1:16" ht="13.5" customHeight="1">
      <c r="A23" s="34" t="s">
        <v>86</v>
      </c>
      <c r="B23" s="9"/>
      <c r="C23" s="6"/>
      <c r="D23" s="6"/>
      <c r="E23" s="6"/>
      <c r="F23" s="6"/>
      <c r="G23" s="6"/>
      <c r="H23" s="6"/>
      <c r="I23" s="6"/>
      <c r="J23" s="6"/>
      <c r="K23" s="6"/>
      <c r="L23" s="7"/>
      <c r="M23" s="8"/>
      <c r="N23"/>
      <c r="O23"/>
      <c r="P23"/>
    </row>
    <row r="24" spans="1:16" ht="13.5" customHeight="1">
      <c r="A24" s="34" t="s">
        <v>87</v>
      </c>
      <c r="B24" s="9"/>
      <c r="C24" s="6"/>
      <c r="D24" s="6"/>
      <c r="E24" s="6"/>
      <c r="F24" s="6"/>
      <c r="G24" s="6"/>
      <c r="H24" s="6"/>
      <c r="I24" s="6"/>
      <c r="J24" s="6"/>
      <c r="K24" s="6"/>
      <c r="L24" s="7"/>
      <c r="M24" s="8"/>
      <c r="N24"/>
      <c r="O24"/>
      <c r="P24"/>
    </row>
    <row r="25" spans="1:16" ht="13.5" customHeight="1">
      <c r="A25" s="34" t="s">
        <v>88</v>
      </c>
      <c r="B25" s="3"/>
      <c r="C25" s="3"/>
      <c r="D25" s="3"/>
      <c r="E25" s="3"/>
      <c r="F25" s="3"/>
      <c r="G25" s="3"/>
      <c r="H25" s="3"/>
      <c r="I25" s="3"/>
      <c r="J25" s="3"/>
      <c r="K25" s="3"/>
      <c r="L25"/>
      <c r="M25"/>
      <c r="N25"/>
      <c r="O25"/>
      <c r="P25"/>
    </row>
    <row r="26" spans="1:16" ht="13.5" customHeight="1">
      <c r="A26" s="34"/>
      <c r="B26" s="3"/>
      <c r="C26" s="3"/>
      <c r="D26" s="3"/>
      <c r="E26" s="3"/>
      <c r="F26" s="3"/>
      <c r="G26" s="3"/>
      <c r="H26" s="3"/>
      <c r="I26" s="3"/>
      <c r="J26" s="3"/>
      <c r="K26" s="3"/>
      <c r="L26"/>
      <c r="M26"/>
      <c r="N26"/>
      <c r="O26"/>
      <c r="P26"/>
    </row>
    <row r="27" spans="1:16" ht="18.75">
      <c r="A27" s="4" t="s">
        <v>35</v>
      </c>
      <c r="B27" s="4"/>
      <c r="M27" s="46" t="s">
        <v>63</v>
      </c>
      <c r="N27"/>
      <c r="P27"/>
    </row>
    <row r="28" spans="1:17" s="2" customFormat="1" ht="29.25" customHeight="1">
      <c r="A28" s="26" t="s">
        <v>68</v>
      </c>
      <c r="B28" s="156" t="s">
        <v>59</v>
      </c>
      <c r="C28" s="157"/>
      <c r="D28" s="157" t="s">
        <v>60</v>
      </c>
      <c r="E28" s="160"/>
      <c r="F28" s="152" t="s">
        <v>61</v>
      </c>
      <c r="G28" s="153"/>
      <c r="H28" s="152" t="s">
        <v>56</v>
      </c>
      <c r="I28" s="153"/>
      <c r="J28" s="11" t="s">
        <v>57</v>
      </c>
      <c r="K28" s="12" t="s">
        <v>46</v>
      </c>
      <c r="L28" s="88" t="s">
        <v>62</v>
      </c>
      <c r="M28" s="47" t="s">
        <v>10</v>
      </c>
      <c r="N28"/>
      <c r="O28"/>
      <c r="Q28" s="26" t="s">
        <v>31</v>
      </c>
    </row>
    <row r="29" spans="1:17" ht="30" customHeight="1">
      <c r="A29" s="198" t="s">
        <v>101</v>
      </c>
      <c r="B29" s="199" t="str">
        <f aca="true" t="shared" si="5" ref="B29:B45">IF($Q29="","(歳入)","")</f>
        <v>(歳入)</v>
      </c>
      <c r="C29" s="200">
        <v>4990</v>
      </c>
      <c r="D29" s="199" t="str">
        <f aca="true" t="shared" si="6" ref="D29:D45">IF($Q29="","(歳出)","")</f>
        <v>(歳出)</v>
      </c>
      <c r="E29" s="200">
        <v>4216</v>
      </c>
      <c r="F29" s="111" t="str">
        <f aca="true" t="shared" si="7" ref="F29:H45">IF($Q29="","(実質収支)","")</f>
        <v>(実質収支)</v>
      </c>
      <c r="G29" s="106">
        <f aca="true" t="shared" si="8" ref="G29:G38">C29-E29</f>
        <v>774</v>
      </c>
      <c r="H29" s="17" t="str">
        <f t="shared" si="7"/>
        <v>(実質収支)</v>
      </c>
      <c r="I29" s="106">
        <v>757</v>
      </c>
      <c r="J29" s="103">
        <v>114</v>
      </c>
      <c r="K29" s="103">
        <v>18861</v>
      </c>
      <c r="L29" s="103">
        <v>3978</v>
      </c>
      <c r="M29" s="14"/>
      <c r="N29"/>
      <c r="O29"/>
      <c r="Q29" s="27"/>
    </row>
    <row r="30" spans="1:17" ht="30" customHeight="1">
      <c r="A30" s="201" t="s">
        <v>21</v>
      </c>
      <c r="B30" s="199" t="str">
        <f t="shared" si="5"/>
        <v>(歳入)</v>
      </c>
      <c r="C30" s="202">
        <v>1400</v>
      </c>
      <c r="D30" s="199" t="str">
        <f t="shared" si="6"/>
        <v>(歳出)</v>
      </c>
      <c r="E30" s="202">
        <v>1385</v>
      </c>
      <c r="F30" s="112" t="str">
        <f t="shared" si="7"/>
        <v>(実質収支)</v>
      </c>
      <c r="G30" s="95">
        <f t="shared" si="8"/>
        <v>15</v>
      </c>
      <c r="H30" s="17" t="str">
        <f t="shared" si="7"/>
        <v>(実質収支)</v>
      </c>
      <c r="I30" s="95">
        <v>15</v>
      </c>
      <c r="J30" s="100">
        <v>50</v>
      </c>
      <c r="K30" s="100">
        <v>955</v>
      </c>
      <c r="L30" s="100">
        <v>563</v>
      </c>
      <c r="M30" s="15"/>
      <c r="N30"/>
      <c r="O30"/>
      <c r="Q30" s="29"/>
    </row>
    <row r="31" spans="1:17" ht="30" customHeight="1">
      <c r="A31" s="201" t="s">
        <v>22</v>
      </c>
      <c r="B31" s="199" t="str">
        <f t="shared" si="5"/>
        <v>(歳入)</v>
      </c>
      <c r="C31" s="202">
        <v>107</v>
      </c>
      <c r="D31" s="199" t="str">
        <f t="shared" si="6"/>
        <v>(歳出)</v>
      </c>
      <c r="E31" s="202">
        <v>107</v>
      </c>
      <c r="F31" s="112" t="str">
        <f t="shared" si="7"/>
        <v>(実質収支)</v>
      </c>
      <c r="G31" s="95">
        <f t="shared" si="8"/>
        <v>0</v>
      </c>
      <c r="H31" s="17" t="str">
        <f t="shared" si="7"/>
        <v>(実質収支)</v>
      </c>
      <c r="I31" s="95">
        <v>0</v>
      </c>
      <c r="J31" s="100">
        <v>0</v>
      </c>
      <c r="K31" s="100">
        <v>0</v>
      </c>
      <c r="L31" s="100">
        <v>0</v>
      </c>
      <c r="M31" s="15"/>
      <c r="N31"/>
      <c r="O31"/>
      <c r="Q31" s="29"/>
    </row>
    <row r="32" spans="1:17" ht="30" customHeight="1">
      <c r="A32" s="201" t="s">
        <v>29</v>
      </c>
      <c r="B32" s="199" t="str">
        <f t="shared" si="5"/>
        <v>(歳入)</v>
      </c>
      <c r="C32" s="202">
        <v>17293</v>
      </c>
      <c r="D32" s="199" t="str">
        <f t="shared" si="6"/>
        <v>(歳出)</v>
      </c>
      <c r="E32" s="202">
        <v>17046</v>
      </c>
      <c r="F32" s="112" t="str">
        <f t="shared" si="7"/>
        <v>(実質収支)</v>
      </c>
      <c r="G32" s="95">
        <v>247</v>
      </c>
      <c r="H32" s="17" t="str">
        <f t="shared" si="7"/>
        <v>(実質収支)</v>
      </c>
      <c r="I32" s="95">
        <v>247</v>
      </c>
      <c r="J32" s="100">
        <v>4250</v>
      </c>
      <c r="K32" s="100">
        <v>0</v>
      </c>
      <c r="L32" s="100">
        <v>0</v>
      </c>
      <c r="M32" s="15"/>
      <c r="N32"/>
      <c r="O32"/>
      <c r="Q32" s="29"/>
    </row>
    <row r="33" spans="1:17" ht="30" customHeight="1">
      <c r="A33" s="201" t="s">
        <v>39</v>
      </c>
      <c r="B33" s="199" t="str">
        <f t="shared" si="5"/>
        <v>(歳入)</v>
      </c>
      <c r="C33" s="202">
        <v>341</v>
      </c>
      <c r="D33" s="199" t="str">
        <f t="shared" si="6"/>
        <v>(歳出)</v>
      </c>
      <c r="E33" s="202">
        <v>341</v>
      </c>
      <c r="F33" s="112" t="str">
        <f t="shared" si="7"/>
        <v>(実質収支)</v>
      </c>
      <c r="G33" s="95">
        <f t="shared" si="8"/>
        <v>0</v>
      </c>
      <c r="H33" s="17" t="str">
        <f t="shared" si="7"/>
        <v>(実質収支)</v>
      </c>
      <c r="I33" s="95">
        <v>0</v>
      </c>
      <c r="J33" s="100">
        <v>0</v>
      </c>
      <c r="K33" s="100">
        <v>0</v>
      </c>
      <c r="L33" s="100">
        <v>0</v>
      </c>
      <c r="M33" s="15"/>
      <c r="N33"/>
      <c r="O33"/>
      <c r="Q33" s="29"/>
    </row>
    <row r="34" spans="1:17" ht="30" customHeight="1">
      <c r="A34" s="201" t="s">
        <v>23</v>
      </c>
      <c r="B34" s="199" t="str">
        <f t="shared" si="5"/>
        <v>(歳入)</v>
      </c>
      <c r="C34" s="202">
        <v>20</v>
      </c>
      <c r="D34" s="199" t="str">
        <f t="shared" si="6"/>
        <v>(歳出)</v>
      </c>
      <c r="E34" s="202">
        <v>18</v>
      </c>
      <c r="F34" s="112" t="str">
        <f t="shared" si="7"/>
        <v>(実質収支)</v>
      </c>
      <c r="G34" s="95">
        <f t="shared" si="8"/>
        <v>2</v>
      </c>
      <c r="H34" s="17" t="str">
        <f t="shared" si="7"/>
        <v>(実質収支)</v>
      </c>
      <c r="I34" s="95">
        <v>2</v>
      </c>
      <c r="J34" s="100">
        <v>0</v>
      </c>
      <c r="K34" s="100">
        <v>0</v>
      </c>
      <c r="L34" s="100">
        <v>0</v>
      </c>
      <c r="M34" s="15"/>
      <c r="N34"/>
      <c r="O34"/>
      <c r="Q34" s="29"/>
    </row>
    <row r="35" spans="1:17" ht="30" customHeight="1">
      <c r="A35" s="203" t="s">
        <v>109</v>
      </c>
      <c r="B35" s="199" t="str">
        <f t="shared" si="5"/>
        <v>(歳入)</v>
      </c>
      <c r="C35" s="202">
        <v>211</v>
      </c>
      <c r="D35" s="199" t="str">
        <f t="shared" si="6"/>
        <v>(歳出)</v>
      </c>
      <c r="E35" s="202">
        <v>200</v>
      </c>
      <c r="F35" s="112" t="str">
        <f t="shared" si="7"/>
        <v>(実質収支)</v>
      </c>
      <c r="G35" s="95">
        <v>10</v>
      </c>
      <c r="H35" s="17" t="str">
        <f t="shared" si="7"/>
        <v>(実質収支)</v>
      </c>
      <c r="I35" s="95">
        <v>10</v>
      </c>
      <c r="J35" s="100">
        <v>0</v>
      </c>
      <c r="K35" s="100">
        <v>143</v>
      </c>
      <c r="L35" s="100">
        <v>15</v>
      </c>
      <c r="M35" s="15"/>
      <c r="N35"/>
      <c r="O35"/>
      <c r="Q35" s="29"/>
    </row>
    <row r="36" spans="1:17" ht="30" customHeight="1">
      <c r="A36" s="201" t="s">
        <v>38</v>
      </c>
      <c r="B36" s="199" t="str">
        <f t="shared" si="5"/>
        <v>(歳入)</v>
      </c>
      <c r="C36" s="202">
        <v>3093</v>
      </c>
      <c r="D36" s="199" t="str">
        <f t="shared" si="6"/>
        <v>(歳出)</v>
      </c>
      <c r="E36" s="202">
        <v>3000</v>
      </c>
      <c r="F36" s="112" t="str">
        <f t="shared" si="7"/>
        <v>(実質収支)</v>
      </c>
      <c r="G36" s="95">
        <f t="shared" si="8"/>
        <v>93</v>
      </c>
      <c r="H36" s="17" t="str">
        <f t="shared" si="7"/>
        <v>(実質収支)</v>
      </c>
      <c r="I36" s="95">
        <v>1</v>
      </c>
      <c r="J36" s="100">
        <v>1830</v>
      </c>
      <c r="K36" s="100">
        <v>0</v>
      </c>
      <c r="L36" s="100">
        <v>0</v>
      </c>
      <c r="M36" s="15"/>
      <c r="N36"/>
      <c r="O36"/>
      <c r="Q36" s="29"/>
    </row>
    <row r="37" spans="1:17" ht="30" customHeight="1">
      <c r="A37" s="201" t="s">
        <v>42</v>
      </c>
      <c r="B37" s="199" t="str">
        <f t="shared" si="5"/>
        <v>(歳入)</v>
      </c>
      <c r="C37" s="202">
        <v>19</v>
      </c>
      <c r="D37" s="199" t="str">
        <f t="shared" si="6"/>
        <v>(歳出)</v>
      </c>
      <c r="E37" s="202">
        <v>18</v>
      </c>
      <c r="F37" s="112" t="str">
        <f t="shared" si="7"/>
        <v>(実質収支)</v>
      </c>
      <c r="G37" s="95">
        <f>C37-E37</f>
        <v>1</v>
      </c>
      <c r="H37" s="17" t="str">
        <f t="shared" si="7"/>
        <v>(実質収支)</v>
      </c>
      <c r="I37" s="95">
        <v>1</v>
      </c>
      <c r="J37" s="100">
        <v>14</v>
      </c>
      <c r="K37" s="100">
        <v>0</v>
      </c>
      <c r="L37" s="100">
        <v>0</v>
      </c>
      <c r="M37" s="15"/>
      <c r="N37"/>
      <c r="O37"/>
      <c r="Q37" s="29"/>
    </row>
    <row r="38" spans="1:17" ht="30" customHeight="1">
      <c r="A38" s="37" t="s">
        <v>24</v>
      </c>
      <c r="B38" s="17" t="str">
        <f t="shared" si="5"/>
        <v>(歳入)</v>
      </c>
      <c r="C38" s="95">
        <v>1162</v>
      </c>
      <c r="D38" s="17" t="str">
        <f t="shared" si="6"/>
        <v>(歳出)</v>
      </c>
      <c r="E38" s="95">
        <v>1131</v>
      </c>
      <c r="F38" s="112" t="str">
        <f t="shared" si="7"/>
        <v>(実質収支)</v>
      </c>
      <c r="G38" s="95">
        <f t="shared" si="8"/>
        <v>31</v>
      </c>
      <c r="H38" s="17" t="str">
        <f t="shared" si="7"/>
        <v>(実質収支)</v>
      </c>
      <c r="I38" s="95">
        <v>31</v>
      </c>
      <c r="J38" s="100">
        <v>195</v>
      </c>
      <c r="K38" s="100">
        <v>140</v>
      </c>
      <c r="L38" s="100">
        <v>92</v>
      </c>
      <c r="M38" s="15"/>
      <c r="N38"/>
      <c r="O38"/>
      <c r="Q38" s="29"/>
    </row>
    <row r="39" spans="1:17" ht="30" customHeight="1">
      <c r="A39" s="37" t="s">
        <v>25</v>
      </c>
      <c r="B39" s="17" t="str">
        <f t="shared" si="5"/>
        <v>(歳入)</v>
      </c>
      <c r="C39" s="95">
        <v>179</v>
      </c>
      <c r="D39" s="17" t="str">
        <f t="shared" si="6"/>
        <v>(歳出)</v>
      </c>
      <c r="E39" s="95">
        <v>176</v>
      </c>
      <c r="F39" s="112" t="str">
        <f t="shared" si="7"/>
        <v>(実質収支)</v>
      </c>
      <c r="G39" s="95">
        <f aca="true" t="shared" si="9" ref="G39:G44">C39-E39</f>
        <v>3</v>
      </c>
      <c r="H39" s="17" t="str">
        <f t="shared" si="7"/>
        <v>(実質収支)</v>
      </c>
      <c r="I39" s="95">
        <v>3</v>
      </c>
      <c r="J39" s="100">
        <v>0</v>
      </c>
      <c r="K39" s="100">
        <v>0</v>
      </c>
      <c r="L39" s="100">
        <v>0</v>
      </c>
      <c r="M39" s="15"/>
      <c r="N39"/>
      <c r="O39"/>
      <c r="Q39" s="29"/>
    </row>
    <row r="40" spans="1:17" ht="30" customHeight="1">
      <c r="A40" s="36" t="s">
        <v>30</v>
      </c>
      <c r="B40" s="17">
        <f t="shared" si="5"/>
      </c>
      <c r="C40" s="94">
        <v>3505</v>
      </c>
      <c r="D40" s="17">
        <f t="shared" si="6"/>
      </c>
      <c r="E40" s="94">
        <v>3505</v>
      </c>
      <c r="F40" s="113">
        <f t="shared" si="7"/>
      </c>
      <c r="G40" s="94">
        <f t="shared" si="9"/>
        <v>0</v>
      </c>
      <c r="H40" s="17">
        <f t="shared" si="7"/>
      </c>
      <c r="I40" s="94">
        <v>0</v>
      </c>
      <c r="J40" s="103">
        <v>0</v>
      </c>
      <c r="K40" s="108">
        <v>0</v>
      </c>
      <c r="L40" s="108">
        <v>0</v>
      </c>
      <c r="M40" s="14" t="s">
        <v>13</v>
      </c>
      <c r="N40"/>
      <c r="O40"/>
      <c r="Q40" s="29" t="s">
        <v>100</v>
      </c>
    </row>
    <row r="41" spans="1:17" ht="30" customHeight="1">
      <c r="A41" s="37" t="s">
        <v>40</v>
      </c>
      <c r="B41" s="17" t="str">
        <f t="shared" si="5"/>
        <v>(歳入)</v>
      </c>
      <c r="C41" s="95">
        <v>140</v>
      </c>
      <c r="D41" s="17" t="str">
        <f t="shared" si="6"/>
        <v>(歳出)</v>
      </c>
      <c r="E41" s="95">
        <v>130</v>
      </c>
      <c r="F41" s="112" t="str">
        <f t="shared" si="7"/>
        <v>(実質収支)</v>
      </c>
      <c r="G41" s="95">
        <f t="shared" si="9"/>
        <v>10</v>
      </c>
      <c r="H41" s="17" t="str">
        <f t="shared" si="7"/>
        <v>(実質収支)</v>
      </c>
      <c r="I41" s="95">
        <v>10</v>
      </c>
      <c r="J41" s="100">
        <v>0</v>
      </c>
      <c r="K41" s="108">
        <v>0</v>
      </c>
      <c r="L41" s="108">
        <v>0</v>
      </c>
      <c r="M41" s="15"/>
      <c r="N41"/>
      <c r="O41"/>
      <c r="Q41" s="29"/>
    </row>
    <row r="42" spans="1:17" ht="30" customHeight="1">
      <c r="A42" s="37" t="s">
        <v>37</v>
      </c>
      <c r="B42" s="17" t="str">
        <f t="shared" si="5"/>
        <v>(歳入)</v>
      </c>
      <c r="C42" s="95">
        <v>44</v>
      </c>
      <c r="D42" s="17" t="str">
        <f t="shared" si="6"/>
        <v>(歳出)</v>
      </c>
      <c r="E42" s="95">
        <v>41</v>
      </c>
      <c r="F42" s="112" t="str">
        <f t="shared" si="7"/>
        <v>(実質収支)</v>
      </c>
      <c r="G42" s="95">
        <f t="shared" si="9"/>
        <v>3</v>
      </c>
      <c r="H42" s="17" t="str">
        <f t="shared" si="7"/>
        <v>(実質収支)</v>
      </c>
      <c r="I42" s="95">
        <v>3</v>
      </c>
      <c r="J42" s="100">
        <v>0</v>
      </c>
      <c r="K42" s="100">
        <v>0</v>
      </c>
      <c r="L42" s="100">
        <v>0</v>
      </c>
      <c r="M42" s="15"/>
      <c r="N42"/>
      <c r="O42"/>
      <c r="Q42" s="29"/>
    </row>
    <row r="43" spans="1:17" ht="30" customHeight="1">
      <c r="A43" s="37" t="s">
        <v>41</v>
      </c>
      <c r="B43" s="17" t="str">
        <f t="shared" si="5"/>
        <v>(歳入)</v>
      </c>
      <c r="C43" s="96">
        <v>61</v>
      </c>
      <c r="D43" s="17" t="str">
        <f t="shared" si="6"/>
        <v>(歳出)</v>
      </c>
      <c r="E43" s="96">
        <v>61</v>
      </c>
      <c r="F43" s="114" t="str">
        <f t="shared" si="7"/>
        <v>(実質収支)</v>
      </c>
      <c r="G43" s="95">
        <f t="shared" si="9"/>
        <v>0</v>
      </c>
      <c r="H43" s="17" t="str">
        <f t="shared" si="7"/>
        <v>(実質収支)</v>
      </c>
      <c r="I43" s="95">
        <v>0</v>
      </c>
      <c r="J43" s="100"/>
      <c r="K43" s="100">
        <v>0</v>
      </c>
      <c r="L43" s="100">
        <v>0</v>
      </c>
      <c r="M43" s="16"/>
      <c r="N43"/>
      <c r="O43"/>
      <c r="Q43" s="29"/>
    </row>
    <row r="44" spans="1:17" ht="30" customHeight="1">
      <c r="A44" s="48" t="s">
        <v>43</v>
      </c>
      <c r="B44" s="17" t="str">
        <f t="shared" si="5"/>
        <v>(歳入)</v>
      </c>
      <c r="C44" s="96">
        <v>2544</v>
      </c>
      <c r="D44" s="17" t="str">
        <f t="shared" si="6"/>
        <v>(歳出)</v>
      </c>
      <c r="E44" s="96">
        <v>2430</v>
      </c>
      <c r="F44" s="114" t="str">
        <f t="shared" si="7"/>
        <v>(実質収支)</v>
      </c>
      <c r="G44" s="95">
        <f t="shared" si="9"/>
        <v>114</v>
      </c>
      <c r="H44" s="17" t="str">
        <f t="shared" si="7"/>
        <v>(実質収支)</v>
      </c>
      <c r="I44" s="96">
        <v>114</v>
      </c>
      <c r="J44" s="101">
        <v>0</v>
      </c>
      <c r="K44" s="108">
        <v>0</v>
      </c>
      <c r="L44" s="108">
        <v>0</v>
      </c>
      <c r="M44" s="16"/>
      <c r="N44"/>
      <c r="O44"/>
      <c r="Q44" s="29"/>
    </row>
    <row r="45" spans="1:17" ht="30" customHeight="1">
      <c r="A45" s="38" t="s">
        <v>26</v>
      </c>
      <c r="B45" s="22">
        <f t="shared" si="5"/>
      </c>
      <c r="C45" s="97">
        <v>11635</v>
      </c>
      <c r="D45" s="31">
        <f t="shared" si="6"/>
      </c>
      <c r="E45" s="97">
        <v>11320</v>
      </c>
      <c r="F45" s="115">
        <f t="shared" si="7"/>
      </c>
      <c r="G45" s="105">
        <f>C45-E45</f>
        <v>315</v>
      </c>
      <c r="H45" s="31">
        <f t="shared" si="7"/>
      </c>
      <c r="I45" s="204">
        <v>3628</v>
      </c>
      <c r="J45" s="205">
        <v>0</v>
      </c>
      <c r="K45" s="205">
        <v>30185</v>
      </c>
      <c r="L45" s="102">
        <v>44</v>
      </c>
      <c r="M45" s="54" t="s">
        <v>13</v>
      </c>
      <c r="N45"/>
      <c r="O45"/>
      <c r="Q45" s="30" t="s">
        <v>100</v>
      </c>
    </row>
    <row r="46" spans="1:15" ht="30" customHeight="1">
      <c r="A46" s="60" t="s">
        <v>96</v>
      </c>
      <c r="B46" s="182"/>
      <c r="C46" s="128"/>
      <c r="D46" s="127"/>
      <c r="E46" s="128"/>
      <c r="F46" s="127"/>
      <c r="G46" s="128"/>
      <c r="H46" s="64"/>
      <c r="I46" s="107">
        <f>SUM(I29:I45)</f>
        <v>4822</v>
      </c>
      <c r="J46" s="62"/>
      <c r="K46" s="104">
        <f>SUM(K29:K45)</f>
        <v>50284</v>
      </c>
      <c r="L46" s="104">
        <f>SUM(L29:L45)</f>
        <v>4692</v>
      </c>
      <c r="M46" s="63"/>
      <c r="N46"/>
      <c r="O46"/>
    </row>
    <row r="47" spans="1:16" ht="13.5" customHeight="1">
      <c r="A47" s="3"/>
      <c r="B47" s="3"/>
      <c r="C47" s="3"/>
      <c r="D47" s="3"/>
      <c r="E47" s="3"/>
      <c r="F47" s="3"/>
      <c r="G47" s="3"/>
      <c r="H47" s="3"/>
      <c r="I47" s="3"/>
      <c r="J47" s="3"/>
      <c r="K47" s="3"/>
      <c r="L47"/>
      <c r="M47"/>
      <c r="N47"/>
      <c r="O47"/>
      <c r="P47"/>
    </row>
    <row r="48" spans="1:16" ht="18.75">
      <c r="A48" s="4" t="s">
        <v>64</v>
      </c>
      <c r="B48" s="4"/>
      <c r="N48" s="46" t="s">
        <v>63</v>
      </c>
      <c r="O48"/>
      <c r="P48"/>
    </row>
    <row r="49" spans="1:17" s="2" customFormat="1" ht="48.75" customHeight="1">
      <c r="A49" s="65" t="s">
        <v>69</v>
      </c>
      <c r="B49" s="156" t="s">
        <v>47</v>
      </c>
      <c r="C49" s="157"/>
      <c r="D49" s="157" t="s">
        <v>65</v>
      </c>
      <c r="E49" s="160"/>
      <c r="F49" s="152" t="s">
        <v>48</v>
      </c>
      <c r="G49" s="153"/>
      <c r="H49" s="152" t="s">
        <v>49</v>
      </c>
      <c r="I49" s="153"/>
      <c r="J49" s="12" t="s">
        <v>50</v>
      </c>
      <c r="K49" s="11" t="s">
        <v>1</v>
      </c>
      <c r="L49" s="12" t="s">
        <v>11</v>
      </c>
      <c r="M49" s="12" t="s">
        <v>66</v>
      </c>
      <c r="N49" s="13" t="s">
        <v>10</v>
      </c>
      <c r="O49" s="8"/>
      <c r="P49"/>
      <c r="Q49"/>
    </row>
    <row r="50" spans="1:17" ht="30" customHeight="1">
      <c r="A50" s="40" t="s">
        <v>28</v>
      </c>
      <c r="B50" s="158">
        <v>-4</v>
      </c>
      <c r="C50" s="159"/>
      <c r="D50" s="159">
        <v>263</v>
      </c>
      <c r="E50" s="159"/>
      <c r="F50" s="184">
        <v>6</v>
      </c>
      <c r="G50" s="155"/>
      <c r="H50" s="154">
        <v>0</v>
      </c>
      <c r="I50" s="155"/>
      <c r="J50" s="109">
        <v>0</v>
      </c>
      <c r="K50" s="91">
        <v>420</v>
      </c>
      <c r="L50" s="109">
        <v>0</v>
      </c>
      <c r="M50" s="109">
        <v>118</v>
      </c>
      <c r="N50" s="32"/>
      <c r="O50" s="8"/>
      <c r="P50"/>
      <c r="Q50"/>
    </row>
    <row r="51" spans="1:17" ht="30" customHeight="1">
      <c r="A51" s="77" t="s">
        <v>94</v>
      </c>
      <c r="B51" s="129"/>
      <c r="C51" s="130"/>
      <c r="D51" s="130"/>
      <c r="E51" s="130"/>
      <c r="F51" s="185">
        <f>F50</f>
        <v>6</v>
      </c>
      <c r="G51" s="186"/>
      <c r="H51" s="163">
        <f aca="true" t="shared" si="10" ref="H51:M51">H50</f>
        <v>0</v>
      </c>
      <c r="I51" s="164">
        <f t="shared" si="10"/>
        <v>0</v>
      </c>
      <c r="J51" s="110">
        <f t="shared" si="10"/>
        <v>0</v>
      </c>
      <c r="K51" s="104">
        <f t="shared" si="10"/>
        <v>420</v>
      </c>
      <c r="L51" s="110">
        <f t="shared" si="10"/>
        <v>0</v>
      </c>
      <c r="M51" s="110">
        <f t="shared" si="10"/>
        <v>118</v>
      </c>
      <c r="N51" s="76"/>
      <c r="O51" s="8"/>
      <c r="P51"/>
      <c r="Q51"/>
    </row>
    <row r="52" spans="1:16" ht="13.5" customHeight="1">
      <c r="A52" s="33" t="s">
        <v>12</v>
      </c>
      <c r="B52" s="10"/>
      <c r="M52"/>
      <c r="N52"/>
      <c r="O52"/>
      <c r="P52"/>
    </row>
    <row r="53" ht="13.5" customHeight="1"/>
    <row r="54" spans="1:7" ht="24.75" customHeight="1">
      <c r="A54" s="4" t="s">
        <v>67</v>
      </c>
      <c r="G54" s="46" t="s">
        <v>63</v>
      </c>
    </row>
    <row r="55" spans="1:7" ht="24.75" customHeight="1">
      <c r="A55" s="65" t="s">
        <v>70</v>
      </c>
      <c r="B55" s="156" t="s">
        <v>71</v>
      </c>
      <c r="C55" s="157"/>
      <c r="D55" s="157" t="s">
        <v>72</v>
      </c>
      <c r="E55" s="160"/>
      <c r="F55" s="152" t="s">
        <v>73</v>
      </c>
      <c r="G55" s="196"/>
    </row>
    <row r="56" spans="1:7" ht="24.75" customHeight="1">
      <c r="A56" s="66" t="s">
        <v>74</v>
      </c>
      <c r="B56" s="145"/>
      <c r="C56" s="146"/>
      <c r="D56" s="147">
        <v>2133</v>
      </c>
      <c r="E56" s="147"/>
      <c r="F56" s="188"/>
      <c r="G56" s="189"/>
    </row>
    <row r="57" spans="1:7" ht="24.75" customHeight="1">
      <c r="A57" s="67" t="s">
        <v>75</v>
      </c>
      <c r="B57" s="148"/>
      <c r="C57" s="149"/>
      <c r="D57" s="150">
        <v>156</v>
      </c>
      <c r="E57" s="150"/>
      <c r="F57" s="190"/>
      <c r="G57" s="191"/>
    </row>
    <row r="58" spans="1:7" ht="24.75" customHeight="1">
      <c r="A58" s="68" t="s">
        <v>76</v>
      </c>
      <c r="B58" s="135"/>
      <c r="C58" s="136"/>
      <c r="D58" s="137">
        <v>2453</v>
      </c>
      <c r="E58" s="137"/>
      <c r="F58" s="192"/>
      <c r="G58" s="193"/>
    </row>
    <row r="59" spans="1:7" ht="24.75" customHeight="1">
      <c r="A59" s="69" t="s">
        <v>95</v>
      </c>
      <c r="B59" s="120"/>
      <c r="C59" s="121"/>
      <c r="D59" s="122">
        <f>SUM(D56:E58)</f>
        <v>4742</v>
      </c>
      <c r="E59" s="122"/>
      <c r="F59" s="194"/>
      <c r="G59" s="195"/>
    </row>
    <row r="60" ht="13.5" customHeight="1">
      <c r="A60" s="33" t="s">
        <v>85</v>
      </c>
    </row>
    <row r="61" ht="13.5" customHeight="1">
      <c r="A61" s="70"/>
    </row>
    <row r="62" spans="1:16" ht="18.75">
      <c r="A62" s="5" t="s">
        <v>77</v>
      </c>
      <c r="B62" s="5"/>
      <c r="M62"/>
      <c r="N62"/>
      <c r="O62"/>
      <c r="P62"/>
    </row>
    <row r="63" spans="1:16" ht="24.75" customHeight="1">
      <c r="A63" s="74" t="s">
        <v>78</v>
      </c>
      <c r="B63" s="175" t="s">
        <v>71</v>
      </c>
      <c r="C63" s="144"/>
      <c r="D63" s="144" t="s">
        <v>72</v>
      </c>
      <c r="E63" s="144"/>
      <c r="F63" s="187" t="s">
        <v>73</v>
      </c>
      <c r="G63" s="175"/>
      <c r="H63" s="144" t="s">
        <v>79</v>
      </c>
      <c r="I63" s="144"/>
      <c r="J63" s="72" t="s">
        <v>80</v>
      </c>
      <c r="K63" s="138" t="s">
        <v>84</v>
      </c>
      <c r="L63" s="139"/>
      <c r="M63" s="73" t="s">
        <v>71</v>
      </c>
      <c r="N63" s="71" t="s">
        <v>72</v>
      </c>
      <c r="O63" s="72" t="s">
        <v>73</v>
      </c>
      <c r="P63"/>
    </row>
    <row r="64" spans="1:15" ht="21" customHeight="1">
      <c r="A64" s="67" t="s">
        <v>81</v>
      </c>
      <c r="B64" s="206">
        <v>0.0407</v>
      </c>
      <c r="C64" s="207"/>
      <c r="D64" s="207">
        <v>0.0359</v>
      </c>
      <c r="E64" s="207"/>
      <c r="F64" s="208" t="s">
        <v>102</v>
      </c>
      <c r="G64" s="206"/>
      <c r="H64" s="207" t="s">
        <v>103</v>
      </c>
      <c r="I64" s="207"/>
      <c r="J64" s="209" t="s">
        <v>105</v>
      </c>
      <c r="K64" s="140" t="s">
        <v>27</v>
      </c>
      <c r="L64" s="141"/>
      <c r="M64" s="210"/>
      <c r="N64" s="211">
        <f>ROUNDDOWN(1438169/957480,3)</f>
        <v>1.502</v>
      </c>
      <c r="O64" s="78"/>
    </row>
    <row r="65" spans="1:16" ht="21" customHeight="1">
      <c r="A65" s="75" t="s">
        <v>82</v>
      </c>
      <c r="B65" s="212"/>
      <c r="C65" s="213"/>
      <c r="D65" s="207">
        <v>0.1891</v>
      </c>
      <c r="E65" s="207"/>
      <c r="F65" s="214"/>
      <c r="G65" s="215"/>
      <c r="H65" s="207" t="s">
        <v>104</v>
      </c>
      <c r="I65" s="207"/>
      <c r="J65" s="216" t="s">
        <v>106</v>
      </c>
      <c r="K65" s="140" t="s">
        <v>17</v>
      </c>
      <c r="L65" s="141"/>
      <c r="M65" s="210"/>
      <c r="N65" s="211">
        <f>ROUNDDOWN(15049/854054,3)</f>
        <v>0.017</v>
      </c>
      <c r="O65" s="78"/>
      <c r="P65"/>
    </row>
    <row r="66" spans="1:15" ht="21" customHeight="1">
      <c r="A66" s="75" t="s">
        <v>8</v>
      </c>
      <c r="B66" s="217">
        <v>0.119</v>
      </c>
      <c r="C66" s="218"/>
      <c r="D66" s="218">
        <v>0.117</v>
      </c>
      <c r="E66" s="218"/>
      <c r="F66" s="219" t="s">
        <v>107</v>
      </c>
      <c r="G66" s="217"/>
      <c r="H66" s="218">
        <v>0.25</v>
      </c>
      <c r="I66" s="218"/>
      <c r="J66" s="220">
        <v>0.35</v>
      </c>
      <c r="K66" s="140" t="s">
        <v>18</v>
      </c>
      <c r="L66" s="141"/>
      <c r="M66" s="210"/>
      <c r="N66" s="211">
        <f>ROUNDDOWN(24061/9935,3)</f>
        <v>2.421</v>
      </c>
      <c r="O66" s="78"/>
    </row>
    <row r="67" spans="1:15" ht="21" customHeight="1">
      <c r="A67" s="75" t="s">
        <v>83</v>
      </c>
      <c r="B67" s="221"/>
      <c r="C67" s="222"/>
      <c r="D67" s="218">
        <v>0.124</v>
      </c>
      <c r="E67" s="218"/>
      <c r="F67" s="131"/>
      <c r="G67" s="132"/>
      <c r="H67" s="218">
        <v>3.5</v>
      </c>
      <c r="I67" s="218"/>
      <c r="J67" s="223"/>
      <c r="K67" s="140"/>
      <c r="L67" s="141"/>
      <c r="M67" s="210"/>
      <c r="N67" s="224"/>
      <c r="O67" s="78"/>
    </row>
    <row r="68" spans="1:15" ht="21" customHeight="1">
      <c r="A68" s="75" t="s">
        <v>7</v>
      </c>
      <c r="B68" s="142">
        <v>0.65</v>
      </c>
      <c r="C68" s="143"/>
      <c r="D68" s="143">
        <v>0.66</v>
      </c>
      <c r="E68" s="143"/>
      <c r="F68" s="183">
        <f>D68-B68</f>
        <v>0.010000000000000009</v>
      </c>
      <c r="G68" s="142"/>
      <c r="H68" s="131"/>
      <c r="I68" s="132"/>
      <c r="J68" s="123"/>
      <c r="K68" s="140"/>
      <c r="L68" s="141"/>
      <c r="M68" s="210"/>
      <c r="N68" s="224"/>
      <c r="O68" s="78"/>
    </row>
    <row r="69" spans="1:15" ht="21" customHeight="1">
      <c r="A69" s="79" t="s">
        <v>9</v>
      </c>
      <c r="B69" s="225">
        <v>0.938</v>
      </c>
      <c r="C69" s="226"/>
      <c r="D69" s="226">
        <v>0.908</v>
      </c>
      <c r="E69" s="226"/>
      <c r="F69" s="227" t="s">
        <v>108</v>
      </c>
      <c r="G69" s="225"/>
      <c r="H69" s="133"/>
      <c r="I69" s="134"/>
      <c r="J69" s="124"/>
      <c r="K69" s="228"/>
      <c r="L69" s="229"/>
      <c r="M69" s="230"/>
      <c r="N69" s="231"/>
      <c r="O69" s="80"/>
    </row>
    <row r="70" spans="1:15" ht="13.5" customHeight="1">
      <c r="A70" s="81" t="s">
        <v>93</v>
      </c>
      <c r="B70" s="82"/>
      <c r="C70" s="82"/>
      <c r="D70" s="82"/>
      <c r="E70" s="82"/>
      <c r="F70" s="82"/>
      <c r="G70" s="82"/>
      <c r="H70" s="82"/>
      <c r="I70" s="82"/>
      <c r="J70" s="82"/>
      <c r="K70" s="82"/>
      <c r="L70" s="82"/>
      <c r="M70" s="82"/>
      <c r="N70" s="82"/>
      <c r="O70" s="82"/>
    </row>
    <row r="71" spans="1:15" ht="13.5">
      <c r="A71" s="82" t="s">
        <v>99</v>
      </c>
      <c r="B71" s="82"/>
      <c r="C71" s="82"/>
      <c r="D71" s="82"/>
      <c r="E71" s="82"/>
      <c r="F71" s="82"/>
      <c r="G71" s="82"/>
      <c r="H71" s="82"/>
      <c r="I71" s="82"/>
      <c r="J71" s="82"/>
      <c r="K71" s="82"/>
      <c r="L71" s="82"/>
      <c r="M71" s="82"/>
      <c r="N71" s="82"/>
      <c r="O71" s="82"/>
    </row>
  </sheetData>
  <mergeCells count="97">
    <mergeCell ref="F8:G8"/>
    <mergeCell ref="F9:G9"/>
    <mergeCell ref="F10:G10"/>
    <mergeCell ref="F67:G67"/>
    <mergeCell ref="F58:G58"/>
    <mergeCell ref="F59:G59"/>
    <mergeCell ref="F13:G13"/>
    <mergeCell ref="F28:G28"/>
    <mergeCell ref="F49:G49"/>
    <mergeCell ref="F55:G55"/>
    <mergeCell ref="F68:G68"/>
    <mergeCell ref="F69:G69"/>
    <mergeCell ref="F50:G50"/>
    <mergeCell ref="F51:G51"/>
    <mergeCell ref="F63:G63"/>
    <mergeCell ref="F64:G64"/>
    <mergeCell ref="F65:G65"/>
    <mergeCell ref="F66:G66"/>
    <mergeCell ref="F56:G56"/>
    <mergeCell ref="F57:G57"/>
    <mergeCell ref="D64:E64"/>
    <mergeCell ref="B13:C13"/>
    <mergeCell ref="D13:E13"/>
    <mergeCell ref="B28:C28"/>
    <mergeCell ref="B21:C21"/>
    <mergeCell ref="D21:E21"/>
    <mergeCell ref="B46:C46"/>
    <mergeCell ref="D46:E46"/>
    <mergeCell ref="B55:C55"/>
    <mergeCell ref="D55:E55"/>
    <mergeCell ref="H10:I10"/>
    <mergeCell ref="H8:I8"/>
    <mergeCell ref="H9:I9"/>
    <mergeCell ref="B63:C63"/>
    <mergeCell ref="B10:C10"/>
    <mergeCell ref="B8:C8"/>
    <mergeCell ref="B9:C9"/>
    <mergeCell ref="D9:E9"/>
    <mergeCell ref="D10:E10"/>
    <mergeCell ref="D8:E8"/>
    <mergeCell ref="H6:I6"/>
    <mergeCell ref="H7:I7"/>
    <mergeCell ref="B6:C6"/>
    <mergeCell ref="B7:C7"/>
    <mergeCell ref="F6:G6"/>
    <mergeCell ref="F7:G7"/>
    <mergeCell ref="H63:I63"/>
    <mergeCell ref="H64:I64"/>
    <mergeCell ref="H13:I13"/>
    <mergeCell ref="H28:I28"/>
    <mergeCell ref="H51:I51"/>
    <mergeCell ref="A1:O1"/>
    <mergeCell ref="H49:I49"/>
    <mergeCell ref="H50:I50"/>
    <mergeCell ref="B49:C49"/>
    <mergeCell ref="B50:C50"/>
    <mergeCell ref="D49:E49"/>
    <mergeCell ref="D50:E50"/>
    <mergeCell ref="D28:E28"/>
    <mergeCell ref="D6:E6"/>
    <mergeCell ref="D7:E7"/>
    <mergeCell ref="B56:C56"/>
    <mergeCell ref="D56:E56"/>
    <mergeCell ref="B57:C57"/>
    <mergeCell ref="D57:E57"/>
    <mergeCell ref="B58:C58"/>
    <mergeCell ref="D58:E58"/>
    <mergeCell ref="K67:L67"/>
    <mergeCell ref="K68:L68"/>
    <mergeCell ref="K63:L63"/>
    <mergeCell ref="K64:L64"/>
    <mergeCell ref="B68:C68"/>
    <mergeCell ref="D68:E68"/>
    <mergeCell ref="B64:C64"/>
    <mergeCell ref="D63:E63"/>
    <mergeCell ref="K69:L69"/>
    <mergeCell ref="H65:I65"/>
    <mergeCell ref="H66:I66"/>
    <mergeCell ref="H67:I67"/>
    <mergeCell ref="H68:I68"/>
    <mergeCell ref="H69:I69"/>
    <mergeCell ref="K65:L65"/>
    <mergeCell ref="K66:L66"/>
    <mergeCell ref="B69:C69"/>
    <mergeCell ref="D69:E69"/>
    <mergeCell ref="B59:C59"/>
    <mergeCell ref="D59:E59"/>
    <mergeCell ref="B65:C65"/>
    <mergeCell ref="B67:C67"/>
    <mergeCell ref="B66:C66"/>
    <mergeCell ref="D66:E66"/>
    <mergeCell ref="D65:E65"/>
    <mergeCell ref="D67:E67"/>
    <mergeCell ref="F21:G21"/>
    <mergeCell ref="F46:G46"/>
    <mergeCell ref="B51:C51"/>
    <mergeCell ref="D51:E51"/>
  </mergeCells>
  <dataValidations count="3">
    <dataValidation allowBlank="1" showInputMessage="1" showErrorMessage="1" imeMode="off" sqref="B7:F9 C14:C20 I29:L46 C29:C45 H7:K9 E14:G20 I14:L21 E29:G45"/>
    <dataValidation allowBlank="1" showInputMessage="1" showErrorMessage="1" imeMode="hiragana" sqref="M29:M46 H29:H46 H14:H21 B14:B21 A29:B46 D29:D46 D14:D21 A17:A21 A7:A9 L7:L9 M17:M21"/>
    <dataValidation type="list" allowBlank="1" showInputMessage="1" showErrorMessage="1" sqref="Q14:Q21 Q29:Q45">
      <formula1>"○"</formula1>
    </dataValidation>
  </dataValidations>
  <printOptions horizontalCentered="1"/>
  <pageMargins left="0.1968503937007874" right="0" top="0.34" bottom="0.3937007874015748" header="0.1968503937007874" footer="0.38"/>
  <pageSetup blackAndWhite="1" fitToHeight="1" fitToWidth="1" horizontalDpi="300" verticalDpi="300" orientation="portrait" paperSize="9" scale="47" r:id="rId3"/>
  <headerFooter alignWithMargins="0">
    <oddHeader>&amp;L&amp;12（別添）</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2009-03-17T23:39:20Z</cp:lastPrinted>
  <dcterms:created xsi:type="dcterms:W3CDTF">1997-01-08T22:48:59Z</dcterms:created>
  <dcterms:modified xsi:type="dcterms:W3CDTF">2009-03-18T10:56:21Z</dcterms:modified>
  <cp:category/>
  <cp:version/>
  <cp:contentType/>
  <cp:contentStatus/>
</cp:coreProperties>
</file>